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2" l="1"/>
  <c r="C48" l="1"/>
  <c r="C44" l="1"/>
  <c r="C16" l="1"/>
  <c r="C32" l="1"/>
  <c r="C19"/>
  <c r="C43" l="1"/>
  <c r="C17" l="1"/>
  <c r="C38" l="1"/>
  <c r="C35"/>
  <c r="C36" l="1"/>
  <c r="C25" l="1"/>
  <c r="C34" l="1"/>
  <c r="C50" l="1"/>
  <c r="C18" l="1"/>
  <c r="C39" l="1"/>
  <c r="C14"/>
  <c r="C40" l="1"/>
  <c r="C21"/>
  <c r="C31"/>
  <c r="C33"/>
  <c r="C22"/>
  <c r="C26" l="1"/>
  <c r="C47"/>
  <c r="C27"/>
  <c r="C24" l="1"/>
  <c r="C49" l="1"/>
  <c r="C13"/>
  <c r="C12" l="1"/>
  <c r="C23" l="1"/>
  <c r="C15" l="1"/>
  <c r="C7" l="1"/>
  <c r="D15" s="1"/>
  <c r="D22" l="1"/>
  <c r="D47"/>
  <c r="D25"/>
  <c r="D20"/>
  <c r="D44"/>
  <c r="D18"/>
  <c r="D41"/>
  <c r="D27"/>
  <c r="D28"/>
  <c r="D13"/>
  <c r="N9"/>
  <c r="D30"/>
  <c r="D17"/>
  <c r="D46"/>
  <c r="D14"/>
  <c r="D26"/>
  <c r="D7"/>
  <c r="E7" s="1"/>
  <c r="D19"/>
  <c r="D50"/>
  <c r="D24"/>
  <c r="D37"/>
  <c r="D43"/>
  <c r="N8"/>
  <c r="Q3"/>
  <c r="D34"/>
  <c r="D21"/>
  <c r="D31"/>
  <c r="D38"/>
  <c r="D45"/>
  <c r="D32"/>
  <c r="D48"/>
  <c r="D16"/>
  <c r="M9"/>
  <c r="M8"/>
  <c r="D12"/>
  <c r="D49"/>
  <c r="D39"/>
  <c r="D40"/>
  <c r="D35"/>
  <c r="D33"/>
  <c r="D29"/>
  <c r="D36"/>
  <c r="D42"/>
  <c r="D23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<sst xmlns="http://schemas.openxmlformats.org/spreadsheetml/2006/main" count="92" uniqueCount="59">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</sst>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912.88241246655275</c:v>
                </c:pt>
                <c:pt idx="1">
                  <c:v>761.62781316083249</c:v>
                </c:pt>
                <c:pt idx="2">
                  <c:v>768.57824174020413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912.88241246655275</v>
          </cell>
        </row>
      </sheetData>
      <sheetData sheetId="1">
        <row r="4">
          <cell r="J4">
            <v>761.62781316083249</v>
          </cell>
        </row>
      </sheetData>
      <sheetData sheetId="2">
        <row r="2">
          <cell r="Y2">
            <v>62.31</v>
          </cell>
        </row>
      </sheetData>
      <sheetData sheetId="3">
        <row r="4">
          <cell r="J4">
            <v>1.1253452378278563</v>
          </cell>
        </row>
      </sheetData>
      <sheetData sheetId="4">
        <row r="46">
          <cell r="M46">
            <v>76.27000000000001</v>
          </cell>
          <cell r="O46">
            <v>0.73128514454393034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25.815767604284428</v>
          </cell>
        </row>
      </sheetData>
      <sheetData sheetId="8">
        <row r="4">
          <cell r="J4">
            <v>7.9107274572315669</v>
          </cell>
        </row>
      </sheetData>
      <sheetData sheetId="9">
        <row r="4">
          <cell r="J4">
            <v>20.558890338284225</v>
          </cell>
        </row>
      </sheetData>
      <sheetData sheetId="10">
        <row r="4">
          <cell r="J4">
            <v>11.338191495015554</v>
          </cell>
        </row>
      </sheetData>
      <sheetData sheetId="11">
        <row r="4">
          <cell r="J4">
            <v>29.515518712150623</v>
          </cell>
        </row>
      </sheetData>
      <sheetData sheetId="12">
        <row r="4">
          <cell r="J4">
            <v>2.1117631720918997</v>
          </cell>
        </row>
      </sheetData>
      <sheetData sheetId="13">
        <row r="4">
          <cell r="J4">
            <v>127.41953621318939</v>
          </cell>
        </row>
      </sheetData>
      <sheetData sheetId="14">
        <row r="4">
          <cell r="J4">
            <v>4.2157054630324797</v>
          </cell>
        </row>
      </sheetData>
      <sheetData sheetId="15">
        <row r="4">
          <cell r="J4">
            <v>26.489347575198448</v>
          </cell>
        </row>
      </sheetData>
      <sheetData sheetId="16">
        <row r="4">
          <cell r="J4">
            <v>4.319491518788908</v>
          </cell>
        </row>
      </sheetData>
      <sheetData sheetId="17">
        <row r="4">
          <cell r="J4">
            <v>5.0573368277400812</v>
          </cell>
        </row>
      </sheetData>
      <sheetData sheetId="18">
        <row r="4">
          <cell r="J4">
            <v>8.7641423757631447</v>
          </cell>
        </row>
      </sheetData>
      <sheetData sheetId="19">
        <row r="4">
          <cell r="J4">
            <v>5.4385017950542469</v>
          </cell>
        </row>
      </sheetData>
      <sheetData sheetId="20">
        <row r="4">
          <cell r="J4">
            <v>10.916175055732667</v>
          </cell>
        </row>
      </sheetData>
      <sheetData sheetId="21">
        <row r="4">
          <cell r="J4">
            <v>1.4853542383869234</v>
          </cell>
        </row>
      </sheetData>
      <sheetData sheetId="22">
        <row r="4">
          <cell r="J4">
            <v>33.30433070730755</v>
          </cell>
        </row>
      </sheetData>
      <sheetData sheetId="23">
        <row r="4">
          <cell r="J4">
            <v>33.004675852341869</v>
          </cell>
        </row>
      </sheetData>
      <sheetData sheetId="24">
        <row r="4">
          <cell r="J4">
            <v>27.111120791130016</v>
          </cell>
        </row>
      </sheetData>
      <sheetData sheetId="25">
        <row r="4">
          <cell r="J4">
            <v>24.281060983211493</v>
          </cell>
        </row>
      </sheetData>
      <sheetData sheetId="26">
        <row r="4">
          <cell r="J4">
            <v>3.5093167431708063</v>
          </cell>
        </row>
      </sheetData>
      <sheetData sheetId="27">
        <row r="4">
          <cell r="J4">
            <v>129.3467484652098</v>
          </cell>
        </row>
      </sheetData>
      <sheetData sheetId="28">
        <row r="4">
          <cell r="J4">
            <v>0.72253881312885271</v>
          </cell>
        </row>
      </sheetData>
      <sheetData sheetId="29">
        <row r="4">
          <cell r="J4">
            <v>6.6943951323911355</v>
          </cell>
        </row>
      </sheetData>
      <sheetData sheetId="30">
        <row r="4">
          <cell r="J4">
            <v>23.096282840179043</v>
          </cell>
        </row>
      </sheetData>
      <sheetData sheetId="31">
        <row r="4">
          <cell r="J4">
            <v>2.9054693613756375</v>
          </cell>
        </row>
      </sheetData>
      <sheetData sheetId="32">
        <row r="4">
          <cell r="J4">
            <v>2.7949981177071712</v>
          </cell>
        </row>
      </sheetData>
      <sheetData sheetId="33">
        <row r="4">
          <cell r="J4">
            <v>1.9062261287271567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16.306000000000001</v>
      </c>
      <c r="M2" t="s">
        <v>7</v>
      </c>
      <c r="N2" s="9">
        <v>12.32</v>
      </c>
      <c r="P2" t="s">
        <v>8</v>
      </c>
      <c r="Q2" s="10">
        <f>N2+K2+H2</f>
        <v>44.216000000000001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1.7928119358874228E-2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2466.2932633875816</v>
      </c>
      <c r="D7" s="20">
        <f>(C7*[1]Feuil1!$K$2-C4)/C4</f>
        <v>6.4294580739143702E-3</v>
      </c>
      <c r="E7" s="32">
        <f>C7-C7/(1+D7)</f>
        <v>15.75562897897953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912.88241246655275</v>
      </c>
    </row>
    <row r="9" spans="2:20">
      <c r="M9" s="17" t="str">
        <f>IF(C13&gt;C7*[2]Params!F8,B13,"Others")</f>
        <v>BTC</v>
      </c>
      <c r="N9" s="18">
        <f>IF(C13&gt;C7*0.1,C13,C7)</f>
        <v>761.62781316083249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768.57824174020413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912.88241246655275</v>
      </c>
      <c r="D12" s="30">
        <f>C12/$C$7</f>
        <v>0.37014349672782282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761.62781316083249</v>
      </c>
      <c r="D13" s="30">
        <f t="shared" ref="D13:D50" si="0">C13/$C$7</f>
        <v>0.30881478065373996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127.41953621318939</v>
      </c>
      <c r="D14" s="30">
        <f t="shared" si="0"/>
        <v>5.1664389675286242E-2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129.3467484652098</v>
      </c>
      <c r="D15" s="30">
        <f t="shared" si="0"/>
        <v>5.244581023083416E-2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3.0924951680417444E-2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62.31</v>
      </c>
      <c r="D17" s="30">
        <f t="shared" si="0"/>
        <v>2.5264635363928291E-2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33.004675852341869</v>
      </c>
      <c r="D18" s="30">
        <f>C18/$C$7</f>
        <v>1.3382299802825652E-2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33.30433070730755</v>
      </c>
      <c r="D19" s="30">
        <f>C19/$C$7</f>
        <v>1.3503799893432918E-2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6.3212271757926821E-3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29.515518712150623</v>
      </c>
      <c r="D21" s="30">
        <f t="shared" si="0"/>
        <v>1.19675624753601E-2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25.815767604284428</v>
      </c>
      <c r="D22" s="30">
        <f t="shared" si="0"/>
        <v>1.0467436288912833E-2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27.111120791130016</v>
      </c>
      <c r="D23" s="30">
        <f t="shared" si="0"/>
        <v>1.0992658980826752E-2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26.489347575198448</v>
      </c>
      <c r="D24" s="30">
        <f t="shared" si="0"/>
        <v>1.0740550594057884E-2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24.281060983211493</v>
      </c>
      <c r="D25" s="30">
        <f t="shared" si="0"/>
        <v>9.8451637295802353E-3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23.096282840179043</v>
      </c>
      <c r="D26" s="30">
        <f t="shared" si="0"/>
        <v>9.3647755451657447E-3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20.558890338284225</v>
      </c>
      <c r="D27" s="30">
        <f t="shared" si="0"/>
        <v>8.3359471655230187E-3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8.1093356969758595E-3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6.6115413937444184E-3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12.32</v>
      </c>
      <c r="D30" s="30">
        <f t="shared" si="0"/>
        <v>4.9953507893371295E-3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11.338191495015554</v>
      </c>
      <c r="D31" s="30">
        <f t="shared" si="0"/>
        <v>4.5972600514838854E-3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10.916175055732667</v>
      </c>
      <c r="D32" s="30">
        <f t="shared" si="0"/>
        <v>4.4261464026945181E-3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7.9107274572315669</v>
      </c>
      <c r="D33" s="30">
        <f t="shared" si="0"/>
        <v>3.2075372278987505E-3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8.7641423757631447</v>
      </c>
      <c r="D34" s="30">
        <f t="shared" si="0"/>
        <v>3.5535686310577443E-3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6.6943951323911355</v>
      </c>
      <c r="D35" s="30">
        <f t="shared" si="0"/>
        <v>2.7143548708380432E-3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5.4385017950542469</v>
      </c>
      <c r="D36" s="30">
        <f t="shared" si="0"/>
        <v>2.2051318372350347E-3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2.1895206381834821E-3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5.0573368277400812</v>
      </c>
      <c r="D38" s="30">
        <f t="shared" si="0"/>
        <v>2.0505821034411645E-3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4.319491518788908</v>
      </c>
      <c r="D39" s="30">
        <f t="shared" si="0"/>
        <v>1.7514103383049681E-3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4.2157054630324797</v>
      </c>
      <c r="D40" s="30">
        <f t="shared" si="0"/>
        <v>1.7093285399652715E-3</v>
      </c>
    </row>
    <row r="41" spans="2:14">
      <c r="B41" s="22" t="s">
        <v>56</v>
      </c>
      <c r="C41" s="9">
        <f>[2]SHIB!$J$4</f>
        <v>3.5093167431708063</v>
      </c>
      <c r="D41" s="30">
        <f t="shared" si="0"/>
        <v>1.4229113768695041E-3</v>
      </c>
    </row>
    <row r="42" spans="2:14">
      <c r="B42" s="22" t="s">
        <v>37</v>
      </c>
      <c r="C42" s="9">
        <f>[2]GRT!$J$4</f>
        <v>2.9054693613756375</v>
      </c>
      <c r="D42" s="30">
        <f t="shared" si="0"/>
        <v>1.1780713204336555E-3</v>
      </c>
    </row>
    <row r="43" spans="2:14">
      <c r="B43" s="22" t="s">
        <v>50</v>
      </c>
      <c r="C43" s="9">
        <f>[2]KAVA!$J$4</f>
        <v>2.7949981177071712</v>
      </c>
      <c r="D43" s="30">
        <f t="shared" si="0"/>
        <v>1.1332789004451548E-3</v>
      </c>
    </row>
    <row r="44" spans="2:14">
      <c r="B44" s="22" t="s">
        <v>36</v>
      </c>
      <c r="C44" s="9">
        <f>[2]AMP!$J$4</f>
        <v>2.1117631720918997</v>
      </c>
      <c r="D44" s="30">
        <f t="shared" si="0"/>
        <v>8.5624982375019079E-4</v>
      </c>
    </row>
    <row r="45" spans="2:14">
      <c r="B45" s="22" t="s">
        <v>40</v>
      </c>
      <c r="C45" s="9">
        <f>[2]SHPING!$J$4</f>
        <v>1.9062261287271567</v>
      </c>
      <c r="D45" s="30">
        <f t="shared" si="0"/>
        <v>7.7291137960976153E-4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6.8799344554400883E-4</v>
      </c>
    </row>
    <row r="47" spans="2:14">
      <c r="B47" s="22" t="s">
        <v>23</v>
      </c>
      <c r="C47" s="9">
        <f>[2]LUNA!J4</f>
        <v>1.4853542383869234</v>
      </c>
      <c r="D47" s="30">
        <f t="shared" si="0"/>
        <v>6.0226180740027336E-4</v>
      </c>
    </row>
    <row r="48" spans="2:14">
      <c r="B48" s="7" t="s">
        <v>25</v>
      </c>
      <c r="C48" s="1">
        <f>[2]POLIS!J4</f>
        <v>1.1253452378278563</v>
      </c>
      <c r="D48" s="30">
        <f t="shared" si="0"/>
        <v>4.5629011542696116E-4</v>
      </c>
    </row>
    <row r="49" spans="2:4">
      <c r="B49" s="22" t="s">
        <v>43</v>
      </c>
      <c r="C49" s="9">
        <f>[2]TRX!$J$4</f>
        <v>0.72253881312885271</v>
      </c>
      <c r="D49" s="30">
        <f t="shared" si="0"/>
        <v>2.9296548948781872E-4</v>
      </c>
    </row>
    <row r="50" spans="2:4">
      <c r="B50" s="7" t="s">
        <v>28</v>
      </c>
      <c r="C50" s="1">
        <f>[2]ATLAS!O46</f>
        <v>0.73128514454393034</v>
      </c>
      <c r="D50" s="30">
        <f t="shared" si="0"/>
        <v>2.9651183636591224E-4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2023-06-09T12:40:59Z</dcterms:modified>
</cp:coreProperties>
</file>