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37" l="1"/>
  <c r="D7"/>
  <c r="E7" s="1"/>
  <c r="D12"/>
  <c r="D35"/>
  <c r="D49"/>
  <c r="D21"/>
  <c r="D27"/>
  <c r="D46"/>
  <c r="D14"/>
  <c r="D16"/>
  <c r="D30"/>
  <c r="M8"/>
  <c r="D18"/>
  <c r="N9"/>
  <c r="D20"/>
  <c r="D39"/>
  <c r="D28"/>
  <c r="D26"/>
  <c r="D15"/>
  <c r="D31"/>
  <c r="Q3"/>
  <c r="D48"/>
  <c r="M9"/>
  <c r="D29"/>
  <c r="D22"/>
  <c r="D34"/>
  <c r="D19"/>
  <c r="D44"/>
  <c r="D13"/>
  <c r="D17"/>
  <c r="D32"/>
  <c r="D36"/>
  <c r="D24"/>
  <c r="D25"/>
  <c r="D33"/>
  <c r="D43"/>
  <c r="D45"/>
  <c r="D42"/>
  <c r="D47"/>
  <c r="N8"/>
  <c r="D50"/>
  <c r="D40"/>
  <c r="D41"/>
  <c r="D38"/>
  <c r="D23"/>
  <c r="M10" l="1"/>
  <c r="N10"/>
  <c r="N11" l="1"/>
  <c r="M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<sst xmlns="http://schemas.openxmlformats.org/spreadsheetml/2006/main" count="97" uniqueCount="60">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</sst>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953.96201608249123</c:v>
                </c:pt>
                <c:pt idx="1">
                  <c:v>850.65996246799023</c:v>
                </c:pt>
                <c:pt idx="2">
                  <c:v>182.93034305822232</c:v>
                </c:pt>
                <c:pt idx="3">
                  <c:v>705.93553820407283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953.96201608249123</v>
          </cell>
        </row>
      </sheetData>
      <sheetData sheetId="1">
        <row r="4">
          <cell r="J4">
            <v>850.65996246799023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0.58740955969522901</v>
          </cell>
        </row>
      </sheetData>
      <sheetData sheetId="4">
        <row r="46">
          <cell r="M46">
            <v>79.390000000000015</v>
          </cell>
          <cell r="O46">
            <v>0.85675375730405001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30.257085942274298</v>
          </cell>
        </row>
      </sheetData>
      <sheetData sheetId="8">
        <row r="4">
          <cell r="J4">
            <v>6.9244594976513474</v>
          </cell>
        </row>
      </sheetData>
      <sheetData sheetId="9">
        <row r="4">
          <cell r="J4">
            <v>18.435452344271766</v>
          </cell>
        </row>
      </sheetData>
      <sheetData sheetId="10">
        <row r="4">
          <cell r="J4">
            <v>10.847776459243322</v>
          </cell>
        </row>
      </sheetData>
      <sheetData sheetId="11">
        <row r="4">
          <cell r="J4">
            <v>36.057983161759161</v>
          </cell>
        </row>
      </sheetData>
      <sheetData sheetId="12">
        <row r="4">
          <cell r="J4">
            <v>2.4692271172560227</v>
          </cell>
        </row>
      </sheetData>
      <sheetData sheetId="13">
        <row r="4">
          <cell r="J4">
            <v>139.29396009953763</v>
          </cell>
        </row>
      </sheetData>
      <sheetData sheetId="14">
        <row r="4">
          <cell r="J4">
            <v>5.0335864255290712</v>
          </cell>
        </row>
      </sheetData>
      <sheetData sheetId="15">
        <row r="4">
          <cell r="J4">
            <v>30.79980686577218</v>
          </cell>
        </row>
      </sheetData>
      <sheetData sheetId="16">
        <row r="4">
          <cell r="J4">
            <v>3.9823395445076</v>
          </cell>
        </row>
      </sheetData>
      <sheetData sheetId="17">
        <row r="4">
          <cell r="J4">
            <v>6.9565260478999669</v>
          </cell>
        </row>
      </sheetData>
      <sheetData sheetId="18">
        <row r="4">
          <cell r="J4">
            <v>8.9694888863199509</v>
          </cell>
        </row>
      </sheetData>
      <sheetData sheetId="19">
        <row r="4">
          <cell r="J4">
            <v>9.1189848008825098</v>
          </cell>
        </row>
      </sheetData>
      <sheetData sheetId="20">
        <row r="4">
          <cell r="J4">
            <v>11.472293252496646</v>
          </cell>
        </row>
      </sheetData>
      <sheetData sheetId="21">
        <row r="4">
          <cell r="J4">
            <v>1.3713018059243716</v>
          </cell>
        </row>
      </sheetData>
      <sheetData sheetId="22">
        <row r="4">
          <cell r="J4">
            <v>27.983348906650924</v>
          </cell>
        </row>
      </sheetData>
      <sheetData sheetId="23">
        <row r="4">
          <cell r="J4">
            <v>34.323538331369363</v>
          </cell>
        </row>
      </sheetData>
      <sheetData sheetId="24">
        <row r="4">
          <cell r="J4">
            <v>23.745532498359474</v>
          </cell>
        </row>
      </sheetData>
      <sheetData sheetId="25">
        <row r="4">
          <cell r="J4">
            <v>27.28152048784197</v>
          </cell>
        </row>
      </sheetData>
      <sheetData sheetId="26">
        <row r="4">
          <cell r="J4">
            <v>3.4634968968606277</v>
          </cell>
        </row>
      </sheetData>
      <sheetData sheetId="27">
        <row r="4">
          <cell r="J4">
            <v>182.93034305822232</v>
          </cell>
        </row>
      </sheetData>
      <sheetData sheetId="28">
        <row r="4">
          <cell r="J4">
            <v>0.75615086424555322</v>
          </cell>
        </row>
      </sheetData>
      <sheetData sheetId="29">
        <row r="4">
          <cell r="J4">
            <v>9.7597318091721945</v>
          </cell>
        </row>
      </sheetData>
      <sheetData sheetId="30">
        <row r="4">
          <cell r="J4">
            <v>15.258121515729139</v>
          </cell>
        </row>
      </sheetData>
      <sheetData sheetId="31">
        <row r="4">
          <cell r="J4">
            <v>4.5032606301743385</v>
          </cell>
        </row>
      </sheetData>
      <sheetData sheetId="32">
        <row r="4">
          <cell r="J4">
            <v>2.4790598017408256</v>
          </cell>
        </row>
      </sheetData>
      <sheetData sheetId="33">
        <row r="4">
          <cell r="J4">
            <v>1.6388362817712814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2.845660120293507E-2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2717.8228154676112</v>
      </c>
      <c r="D7" s="20">
        <f>(C7*[1]Feuil1!$K$2-C4)/C4</f>
        <v>2.1737900551733528E-2</v>
      </c>
      <c r="E7" s="31">
        <f>C7-C7/(1+D7)</f>
        <v>57.822815467611235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953.96201608249123</v>
      </c>
    </row>
    <row r="9" spans="2:20">
      <c r="M9" s="17" t="str">
        <f>IF(C13&gt;C7*[2]Params!F8,B13,"Others")</f>
        <v>BTC</v>
      </c>
      <c r="N9" s="18">
        <f>IF(C13&gt;C7*0.1,C13,C7)</f>
        <v>850.65996246799023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182.93034305822232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705.93553820407283</v>
      </c>
    </row>
    <row r="12" spans="2:20">
      <c r="B12" s="7" t="s">
        <v>19</v>
      </c>
      <c r="C12" s="1">
        <f>[2]ETH!J4</f>
        <v>953.96201608249123</v>
      </c>
      <c r="D12" s="20">
        <f>C12/$C$7</f>
        <v>0.35100228412732587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850.65996246799023</v>
      </c>
      <c r="D13" s="20">
        <f t="shared" ref="D13:D50" si="0">C13/$C$7</f>
        <v>0.31299316409691375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182.93034305822232</v>
      </c>
      <c r="D14" s="20">
        <f t="shared" si="0"/>
        <v>6.7307678049184555E-2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139.29396009953763</v>
      </c>
      <c r="D15" s="20">
        <f t="shared" si="0"/>
        <v>5.1252038693174191E-2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2.9210881426183288E-2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2.5443159725665375E-2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1.3808847209027064E-2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36.057983161759161</v>
      </c>
      <c r="D19" s="20">
        <f>C19/$C$7</f>
        <v>1.3267231019088804E-2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34.323538331369363</v>
      </c>
      <c r="D20" s="20">
        <f t="shared" si="0"/>
        <v>1.2629056661099475E-2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27.983348906650924</v>
      </c>
      <c r="D21" s="20">
        <f t="shared" si="0"/>
        <v>1.0296237395386015E-2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30.79980686577218</v>
      </c>
      <c r="D22" s="20">
        <f t="shared" si="0"/>
        <v>1.1332529365227571E-2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30.257085942274298</v>
      </c>
      <c r="D23" s="20">
        <f t="shared" si="0"/>
        <v>1.1132839775306859E-2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27.28152048784197</v>
      </c>
      <c r="D24" s="20">
        <f t="shared" si="0"/>
        <v>1.0038005543473255E-2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23.745532498359474</v>
      </c>
      <c r="D25" s="20">
        <f t="shared" si="0"/>
        <v>8.7369685629318586E-3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8.5877562978601569E-3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8.3400089725005812E-3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6.059997696047848E-3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18.435452344271766</v>
      </c>
      <c r="D29" s="20">
        <f t="shared" si="0"/>
        <v>6.7831693219117676E-3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15.258121515729139</v>
      </c>
      <c r="D30" s="20">
        <f t="shared" si="0"/>
        <v>5.6140972210890518E-3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11.472293252496646</v>
      </c>
      <c r="D31" s="20">
        <f t="shared" si="0"/>
        <v>4.2211336173961717E-3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10.847776459243322</v>
      </c>
      <c r="D32" s="20">
        <f t="shared" si="0"/>
        <v>3.9913479265486712E-3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9.7597318091721945</v>
      </c>
      <c r="D33" s="20">
        <f t="shared" si="0"/>
        <v>3.5910110672512686E-3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8.9694888863199509</v>
      </c>
      <c r="D34" s="20">
        <f t="shared" si="0"/>
        <v>3.3002478437052628E-3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9.1189848008825098</v>
      </c>
      <c r="D35" s="20">
        <f t="shared" si="0"/>
        <v>3.3552536055642596E-3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6.9244594976513474</v>
      </c>
      <c r="D36" s="20">
        <f t="shared" si="0"/>
        <v>2.5477965150056954E-3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6.9565260478999669</v>
      </c>
      <c r="D37" s="20">
        <f t="shared" si="0"/>
        <v>2.5595951319229292E-3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1.9868844905074914E-3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4.5032606301743385</v>
      </c>
      <c r="D39" s="20">
        <f t="shared" si="0"/>
        <v>1.656936796815997E-3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3.9823395445076</v>
      </c>
      <c r="D40" s="20">
        <f t="shared" si="0"/>
        <v>1.4652682735031143E-3</v>
      </c>
    </row>
    <row r="41" spans="2:14">
      <c r="B41" s="22" t="s">
        <v>51</v>
      </c>
      <c r="C41" s="9">
        <f>[2]DOGE!$J$4</f>
        <v>5.0335864255290712</v>
      </c>
      <c r="D41" s="20">
        <f t="shared" si="0"/>
        <v>1.8520657037986578E-3</v>
      </c>
    </row>
    <row r="42" spans="2:14">
      <c r="B42" s="22" t="s">
        <v>56</v>
      </c>
      <c r="C42" s="9">
        <f>[2]SHIB!$J$4</f>
        <v>3.4634968968606277</v>
      </c>
      <c r="D42" s="20">
        <f t="shared" si="0"/>
        <v>1.2743644939431861E-3</v>
      </c>
    </row>
    <row r="43" spans="2:14">
      <c r="B43" s="22" t="s">
        <v>50</v>
      </c>
      <c r="C43" s="9">
        <f>[2]KAVA!$J$4</f>
        <v>2.4790598017408256</v>
      </c>
      <c r="D43" s="20">
        <f t="shared" si="0"/>
        <v>9.1214916131841155E-4</v>
      </c>
    </row>
    <row r="44" spans="2:14">
      <c r="B44" s="22" t="s">
        <v>36</v>
      </c>
      <c r="C44" s="9">
        <f>[2]AMP!$J$4</f>
        <v>2.4692271172560227</v>
      </c>
      <c r="D44" s="20">
        <f t="shared" si="0"/>
        <v>9.0853130792898403E-4</v>
      </c>
    </row>
    <row r="45" spans="2:14">
      <c r="B45" s="22" t="s">
        <v>40</v>
      </c>
      <c r="C45" s="9">
        <f>[2]SHPING!$J$4</f>
        <v>1.6388362817712814</v>
      </c>
      <c r="D45" s="20">
        <f t="shared" si="0"/>
        <v>6.0299599828376365E-4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6.2432090508006877E-4</v>
      </c>
    </row>
    <row r="47" spans="2:14">
      <c r="B47" s="22" t="s">
        <v>23</v>
      </c>
      <c r="C47" s="9">
        <f>[2]LUNA!J4</f>
        <v>1.3713018059243716</v>
      </c>
      <c r="D47" s="20">
        <f t="shared" si="0"/>
        <v>5.0455894259186069E-4</v>
      </c>
    </row>
    <row r="48" spans="2:14">
      <c r="B48" s="7" t="s">
        <v>28</v>
      </c>
      <c r="C48" s="1">
        <f>[2]ATLAS!O46</f>
        <v>0.85675375730405001</v>
      </c>
      <c r="D48" s="20">
        <f t="shared" si="0"/>
        <v>3.1523532455026598E-4</v>
      </c>
    </row>
    <row r="49" spans="2:4">
      <c r="B49" s="22" t="s">
        <v>43</v>
      </c>
      <c r="C49" s="9">
        <f>[2]TRX!$J$4</f>
        <v>0.75615086424555322</v>
      </c>
      <c r="D49" s="20">
        <f t="shared" si="0"/>
        <v>2.7821933789876394E-4</v>
      </c>
    </row>
    <row r="50" spans="2:4">
      <c r="B50" s="7" t="s">
        <v>25</v>
      </c>
      <c r="C50" s="1">
        <f>[2]POLIS!J4</f>
        <v>0.58740955969522901</v>
      </c>
      <c r="D50" s="20">
        <f t="shared" si="0"/>
        <v>2.1613239698783053E-4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2023-07-25T21:18:00Z</dcterms:modified>
</cp:coreProperties>
</file>