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46" l="1"/>
  <c r="C25"/>
  <c r="C29" l="1"/>
  <c r="T2"/>
  <c r="C25" i="2" l="1"/>
  <c r="C34" i="1" l="1"/>
  <c r="C4"/>
  <c r="C38"/>
  <c r="C27"/>
  <c r="Q2" l="1"/>
  <c r="C45" l="1"/>
  <c r="C48" l="1"/>
  <c r="C44" l="1"/>
  <c r="C43" l="1"/>
  <c r="C17" l="1"/>
  <c r="C39" l="1"/>
  <c r="C50" l="1"/>
  <c r="C33" l="1"/>
  <c r="C49"/>
  <c r="C23"/>
  <c r="C47"/>
  <c r="C36"/>
  <c r="C37"/>
  <c r="C40"/>
  <c r="C18"/>
  <c r="C30"/>
  <c r="C26" l="1"/>
  <c r="C42"/>
  <c r="C24"/>
  <c r="C32"/>
  <c r="C41"/>
  <c r="C35"/>
  <c r="C28"/>
  <c r="C22"/>
  <c r="C20"/>
  <c r="C21"/>
  <c r="C19"/>
  <c r="C12" l="1"/>
  <c r="C16"/>
  <c r="C13" l="1"/>
  <c r="C31" l="1"/>
  <c r="C15" l="1"/>
  <c r="C14" l="1"/>
  <c r="C7" l="1"/>
  <c r="N8" l="1"/>
  <c r="D23"/>
  <c r="D21"/>
  <c r="D25"/>
  <c r="D35"/>
  <c r="M8"/>
  <c r="D50"/>
  <c r="N9"/>
  <c r="D48"/>
  <c r="D31"/>
  <c r="D43"/>
  <c r="D46"/>
  <c r="D13"/>
  <c r="D38"/>
  <c r="D17"/>
  <c r="Q3"/>
  <c r="D39"/>
  <c r="D19"/>
  <c r="D24"/>
  <c r="D12"/>
  <c r="D20"/>
  <c r="D15"/>
  <c r="D27"/>
  <c r="D45"/>
  <c r="D32"/>
  <c r="D22"/>
  <c r="D18"/>
  <c r="M9"/>
  <c r="D16"/>
  <c r="D37"/>
  <c r="D33"/>
  <c r="D28"/>
  <c r="D30"/>
  <c r="D47"/>
  <c r="D40"/>
  <c r="D49"/>
  <c r="D41"/>
  <c r="D44"/>
  <c r="D36"/>
  <c r="D34"/>
  <c r="D29"/>
  <c r="D26"/>
  <c r="D42"/>
  <c r="D7"/>
  <c r="E7" s="1"/>
  <c r="D14"/>
  <c r="N10" l="1"/>
  <c r="M10"/>
  <c r="N11" l="1"/>
  <c r="M11"/>
  <c r="N12" l="1"/>
  <c r="M12"/>
  <c r="M13" l="1"/>
  <c r="N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N28" l="1"/>
  <c r="M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<sst xmlns="http://schemas.openxmlformats.org/spreadsheetml/2006/main" count="97" uniqueCount="60">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</sst>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BNB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929.50983941203299</c:v>
                </c:pt>
                <c:pt idx="1">
                  <c:v>867.78780037491288</c:v>
                </c:pt>
                <c:pt idx="2">
                  <c:v>194.79917166735484</c:v>
                </c:pt>
                <c:pt idx="3">
                  <c:v>162.75372973920477</c:v>
                </c:pt>
                <c:pt idx="4">
                  <c:v>508.47171765318029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929.50983941203299</v>
          </cell>
        </row>
      </sheetData>
      <sheetData sheetId="1">
        <row r="4">
          <cell r="J4">
            <v>867.78780037491288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0.82991600502860541</v>
          </cell>
        </row>
      </sheetData>
      <sheetData sheetId="4">
        <row r="46">
          <cell r="M46">
            <v>79.390000000000015</v>
          </cell>
          <cell r="O46">
            <v>0.68087303049883729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27.013929897533878</v>
          </cell>
        </row>
      </sheetData>
      <sheetData sheetId="8">
        <row r="4">
          <cell r="J4">
            <v>7.0012725352341274</v>
          </cell>
        </row>
      </sheetData>
      <sheetData sheetId="9">
        <row r="4">
          <cell r="J4">
            <v>16.336990184039333</v>
          </cell>
        </row>
      </sheetData>
      <sheetData sheetId="10">
        <row r="4">
          <cell r="J4">
            <v>11.010814717104752</v>
          </cell>
        </row>
      </sheetData>
      <sheetData sheetId="11">
        <row r="4">
          <cell r="J4">
            <v>33.572654987395467</v>
          </cell>
        </row>
      </sheetData>
      <sheetData sheetId="12">
        <row r="4">
          <cell r="J4">
            <v>1.9440175648288314</v>
          </cell>
        </row>
      </sheetData>
      <sheetData sheetId="13">
        <row r="4">
          <cell r="J4">
            <v>194.79917166735484</v>
          </cell>
        </row>
      </sheetData>
      <sheetData sheetId="14">
        <row r="4">
          <cell r="J4">
            <v>4.0085266444678869</v>
          </cell>
        </row>
      </sheetData>
      <sheetData sheetId="15">
        <row r="4">
          <cell r="J4">
            <v>28.541326686747624</v>
          </cell>
        </row>
      </sheetData>
      <sheetData sheetId="16">
        <row r="4">
          <cell r="J4">
            <v>4.1670078825836683</v>
          </cell>
        </row>
      </sheetData>
      <sheetData sheetId="17">
        <row r="4">
          <cell r="J4">
            <v>5.3730090853394161</v>
          </cell>
        </row>
      </sheetData>
      <sheetData sheetId="18">
        <row r="4">
          <cell r="J4">
            <v>7.909767816278368</v>
          </cell>
        </row>
      </sheetData>
      <sheetData sheetId="19">
        <row r="4">
          <cell r="J4">
            <v>6.3655969720731465</v>
          </cell>
        </row>
      </sheetData>
      <sheetData sheetId="20">
        <row r="4">
          <cell r="J4">
            <v>9.1182980224449945</v>
          </cell>
        </row>
      </sheetData>
      <sheetData sheetId="21">
        <row r="4">
          <cell r="J4">
            <v>1.3180397764857266</v>
          </cell>
        </row>
      </sheetData>
      <sheetData sheetId="22">
        <row r="4">
          <cell r="J4">
            <v>27.927312825865531</v>
          </cell>
        </row>
      </sheetData>
      <sheetData sheetId="23">
        <row r="4">
          <cell r="J4">
            <v>31.117288149933966</v>
          </cell>
        </row>
      </sheetData>
      <sheetData sheetId="24">
        <row r="4">
          <cell r="J4">
            <v>24.221327872005993</v>
          </cell>
        </row>
      </sheetData>
      <sheetData sheetId="25">
        <row r="4">
          <cell r="J4">
            <v>26.370267923738975</v>
          </cell>
        </row>
      </sheetData>
      <sheetData sheetId="26">
        <row r="4">
          <cell r="J4">
            <v>3.3201153193478348</v>
          </cell>
        </row>
      </sheetData>
      <sheetData sheetId="27">
        <row r="4">
          <cell r="J4">
            <v>162.75372973920477</v>
          </cell>
        </row>
      </sheetData>
      <sheetData sheetId="28">
        <row r="4">
          <cell r="J4">
            <v>0.7336998135692292</v>
          </cell>
        </row>
      </sheetData>
      <sheetData sheetId="29">
        <row r="4">
          <cell r="J4">
            <v>7.5481850873917207</v>
          </cell>
        </row>
      </sheetData>
      <sheetData sheetId="30">
        <row r="4">
          <cell r="J4">
            <v>20.333888523265099</v>
          </cell>
        </row>
      </sheetData>
      <sheetData sheetId="31">
        <row r="4">
          <cell r="J4">
            <v>4.7271197001211185</v>
          </cell>
        </row>
      </sheetData>
      <sheetData sheetId="32">
        <row r="4">
          <cell r="J4">
            <v>2.7854179345681573</v>
          </cell>
        </row>
      </sheetData>
      <sheetData sheetId="33">
        <row r="4">
          <cell r="J4">
            <v>1.7709120386948245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13.11+69.33-68.88</f>
        <v>13.560000000000002</v>
      </c>
      <c r="J2" t="s">
        <v>6</v>
      </c>
      <c r="K2" s="9">
        <v>16.306000000000001</v>
      </c>
      <c r="M2" t="s">
        <v>7</v>
      </c>
      <c r="N2" s="9">
        <f>4.05+3.46</f>
        <v>7.51</v>
      </c>
      <c r="P2" t="s">
        <v>8</v>
      </c>
      <c r="Q2" s="10">
        <f>N2+K2+H2</f>
        <v>37.376000000000005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1.3912123848465142E-2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2686.5775784567586</v>
      </c>
      <c r="D7" s="20">
        <f>(C7*[1]Feuil1!$K$2-C4)/C4</f>
        <v>3.2435827978370094E-2</v>
      </c>
      <c r="E7" s="31">
        <f>C7-C7/(1+D7)</f>
        <v>84.403665413280578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929.50983941203299</v>
      </c>
    </row>
    <row r="9" spans="2:20">
      <c r="M9" s="17" t="str">
        <f>IF(C13&gt;C7*[2]Params!F8,B13,"Others")</f>
        <v>BTC</v>
      </c>
      <c r="N9" s="18">
        <f>IF(C13&gt;C7*0.1,C13,C7)</f>
        <v>867.78780037491288</v>
      </c>
    </row>
    <row r="10" spans="2:20">
      <c r="M10" s="17" t="str">
        <f>IF(OR(M9="",M9="Others"),"",IF(C14&gt;C7*[2]Params!F8,B14,"Others"))</f>
        <v>BNB</v>
      </c>
      <c r="N10" s="18">
        <f>IF(OR(M9="",M9="Others"),"",IF(C14&gt;$C$7*[2]Params!F8,C14,SUM(C14:C39)))</f>
        <v>194.79917166735484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162.75372973920477</v>
      </c>
    </row>
    <row r="12" spans="2:20">
      <c r="B12" s="7" t="s">
        <v>19</v>
      </c>
      <c r="C12" s="1">
        <f>[2]ETH!J4</f>
        <v>929.50983941203299</v>
      </c>
      <c r="D12" s="20">
        <f>C12/$C$7</f>
        <v>0.34598287682649687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508.47171765318029</v>
      </c>
    </row>
    <row r="13" spans="2:20">
      <c r="B13" s="7" t="s">
        <v>4</v>
      </c>
      <c r="C13" s="1">
        <f>[2]BTC!J4</f>
        <v>867.78780037491288</v>
      </c>
      <c r="D13" s="20">
        <f t="shared" ref="D13:D50" si="0">C13/$C$7</f>
        <v>0.3230086513538884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194.79917166735484</v>
      </c>
      <c r="D14" s="20">
        <f t="shared" si="0"/>
        <v>7.2508299492044695E-2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162.75372973920477</v>
      </c>
      <c r="D15" s="20">
        <f t="shared" si="0"/>
        <v>6.0580320123379737E-2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2.9550607671491005E-2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2.5739066891089592E-2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33.572654987395467</v>
      </c>
      <c r="D18" s="20">
        <f>C18/$C$7</f>
        <v>1.2496439803789507E-2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31.117288149933966</v>
      </c>
      <c r="D19" s="20">
        <f>C19/$C$7</f>
        <v>1.1582501245993634E-2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28.541326686747624</v>
      </c>
      <c r="D20" s="20">
        <f t="shared" si="0"/>
        <v>1.0623674862626718E-2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27.927312825865531</v>
      </c>
      <c r="D21" s="20">
        <f t="shared" si="0"/>
        <v>1.0395126144806033E-2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27.013929897533878</v>
      </c>
      <c r="D22" s="20">
        <f t="shared" si="0"/>
        <v>1.0055146039390159E-2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26.370267923738975</v>
      </c>
      <c r="D23" s="20">
        <f t="shared" si="0"/>
        <v>9.8155616778752234E-3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24.221327872005993</v>
      </c>
      <c r="D24" s="20">
        <f t="shared" si="0"/>
        <v>9.0156815370726669E-3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8.4370043316177017E-3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20.333888523265099</v>
      </c>
      <c r="D26" s="20">
        <f t="shared" si="0"/>
        <v>7.568695833062607E-3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6</v>
      </c>
      <c r="C27" s="1">
        <f>$K$2</f>
        <v>16.306000000000001</v>
      </c>
      <c r="D27" s="20">
        <f t="shared" si="0"/>
        <v>6.0694320278540399E-3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16.336990184039333</v>
      </c>
      <c r="D28" s="20">
        <f t="shared" si="0"/>
        <v>6.0809672183089287E-3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5</v>
      </c>
      <c r="C29" s="1">
        <f>H$2</f>
        <v>13.560000000000002</v>
      </c>
      <c r="D29" s="20">
        <f t="shared" si="0"/>
        <v>5.0473137677971786E-3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31</v>
      </c>
      <c r="C30" s="9">
        <f>[2]ATOM!$J$4</f>
        <v>11.010814717104752</v>
      </c>
      <c r="D30" s="20">
        <f t="shared" si="0"/>
        <v>4.0984540351258559E-3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9.1182980224449945</v>
      </c>
      <c r="D31" s="20">
        <f t="shared" si="0"/>
        <v>3.3940199961330678E-3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7.909767816278368</v>
      </c>
      <c r="D32" s="20">
        <f t="shared" si="0"/>
        <v>2.9441799409425386E-3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7.5481850873917207</v>
      </c>
      <c r="D33" s="20">
        <f t="shared" si="0"/>
        <v>2.809591335801886E-3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7" t="s">
        <v>7</v>
      </c>
      <c r="C34" s="1">
        <f>$N$2</f>
        <v>7.51</v>
      </c>
      <c r="D34" s="20">
        <f t="shared" si="0"/>
        <v>2.7953780528139236E-3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7.0012725352341274</v>
      </c>
      <c r="D35" s="20">
        <f t="shared" si="0"/>
        <v>2.6060191194091048E-3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6.3655969720731465</v>
      </c>
      <c r="D36" s="20">
        <f t="shared" si="0"/>
        <v>2.3694074658844261E-3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5.3730090853394161</v>
      </c>
      <c r="D37" s="20">
        <f t="shared" si="0"/>
        <v>1.9999456291248494E-3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2.0099922084148053E-3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4.7271197001211185</v>
      </c>
      <c r="D39" s="20">
        <f t="shared" si="0"/>
        <v>1.7595321787939962E-3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4.1670078825836683</v>
      </c>
      <c r="D40" s="20">
        <f t="shared" si="0"/>
        <v>1.551046921554861E-3</v>
      </c>
    </row>
    <row r="41" spans="2:14">
      <c r="B41" s="22" t="s">
        <v>51</v>
      </c>
      <c r="C41" s="9">
        <f>[2]DOGE!$J$4</f>
        <v>4.0085266444678869</v>
      </c>
      <c r="D41" s="20">
        <f t="shared" si="0"/>
        <v>1.4920569115932586E-3</v>
      </c>
    </row>
    <row r="42" spans="2:14">
      <c r="B42" s="22" t="s">
        <v>56</v>
      </c>
      <c r="C42" s="9">
        <f>[2]SHIB!$J$4</f>
        <v>3.3201153193478348</v>
      </c>
      <c r="D42" s="20">
        <f t="shared" si="0"/>
        <v>1.2358159116532927E-3</v>
      </c>
    </row>
    <row r="43" spans="2:14">
      <c r="B43" s="22" t="s">
        <v>50</v>
      </c>
      <c r="C43" s="9">
        <f>[2]KAVA!$J$4</f>
        <v>2.7854179345681573</v>
      </c>
      <c r="D43" s="20">
        <f t="shared" si="0"/>
        <v>1.0367904343816399E-3</v>
      </c>
    </row>
    <row r="44" spans="2:14">
      <c r="B44" s="22" t="s">
        <v>36</v>
      </c>
      <c r="C44" s="9">
        <f>[2]AMP!$J$4</f>
        <v>1.9440175648288314</v>
      </c>
      <c r="D44" s="20">
        <f t="shared" si="0"/>
        <v>7.236037330236064E-4</v>
      </c>
    </row>
    <row r="45" spans="2:14">
      <c r="B45" s="22" t="s">
        <v>40</v>
      </c>
      <c r="C45" s="9">
        <f>[2]SHPING!$J$4</f>
        <v>1.7709120386948245</v>
      </c>
      <c r="D45" s="20">
        <f t="shared" si="0"/>
        <v>6.5917025917862511E-4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6.3158183616446437E-4</v>
      </c>
    </row>
    <row r="47" spans="2:14">
      <c r="B47" s="22" t="s">
        <v>23</v>
      </c>
      <c r="C47" s="9">
        <f>[2]LUNA!J4</f>
        <v>1.3180397764857266</v>
      </c>
      <c r="D47" s="20">
        <f t="shared" si="0"/>
        <v>4.9060179279946335E-4</v>
      </c>
    </row>
    <row r="48" spans="2:14">
      <c r="B48" s="7" t="s">
        <v>25</v>
      </c>
      <c r="C48" s="1">
        <f>[2]POLIS!J4</f>
        <v>0.82991600502860541</v>
      </c>
      <c r="D48" s="20">
        <f t="shared" si="0"/>
        <v>3.0891198217522948E-4</v>
      </c>
    </row>
    <row r="49" spans="2:4">
      <c r="B49" s="22" t="s">
        <v>43</v>
      </c>
      <c r="C49" s="9">
        <f>[2]TRX!$J$4</f>
        <v>0.7336998135692292</v>
      </c>
      <c r="D49" s="20">
        <f t="shared" si="0"/>
        <v>2.7309831640547148E-4</v>
      </c>
    </row>
    <row r="50" spans="2:4">
      <c r="B50" s="7" t="s">
        <v>28</v>
      </c>
      <c r="C50" s="1">
        <f>[2]ATLAS!O46</f>
        <v>0.68087303049883729</v>
      </c>
      <c r="D50" s="20">
        <f t="shared" si="0"/>
        <v>2.5343509004119243E-4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2023-07-09T07:39:47Z</dcterms:modified>
</cp:coreProperties>
</file>