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5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</numCache>
            </numRef>
          </val>
        </ser>
        <marker val="1"/>
        <axId val="69764608"/>
        <axId val="69766528"/>
      </lineChart>
      <dateAx>
        <axId val="697646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69766528"/>
        <crosses val="autoZero"/>
        <lblOffset val="100"/>
      </dateAx>
      <valAx>
        <axId val="697665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697646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1843.945805017636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0.00402295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 s="52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0.09221045</v>
      </c>
      <c r="C35" s="53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0.01811175</v>
      </c>
      <c r="C36" s="53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3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2.905512776087688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0.32375397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9.576067363140979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13.92256249315576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0.002221517716408082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264.5770279445988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0.0679914622930464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2" t="n">
        <v>5.011241358070153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2">
        <f>(D5/B5)</f>
        <v/>
      </c>
      <c r="D5" s="52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($B$14/5)</f>
        <v/>
      </c>
      <c r="O6" s="52">
        <f>($S$6*Params!K8)</f>
        <v/>
      </c>
      <c r="P6" s="52">
        <f>(O6*N6)</f>
        <v/>
      </c>
      <c r="R6" s="24">
        <f>B5</f>
        <v/>
      </c>
      <c r="S6" s="52">
        <f>(T6/R6)</f>
        <v/>
      </c>
      <c r="T6" s="52">
        <f>D5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($B$14/5)</f>
        <v/>
      </c>
      <c r="O7" s="52">
        <f>($S$6*Params!K9)</f>
        <v/>
      </c>
      <c r="P7" s="52">
        <f>(O7*N7)</f>
        <v/>
      </c>
      <c r="R7" s="24">
        <f>B7</f>
        <v/>
      </c>
      <c r="S7" s="52">
        <f>(T7/R7)</f>
        <v/>
      </c>
      <c r="T7" s="53">
        <f>D7</f>
        <v/>
      </c>
    </row>
    <row r="8">
      <c r="B8" s="24">
        <f>(-0.2134+N15)</f>
        <v/>
      </c>
      <c r="C8" s="52">
        <f>(D8/B8)</f>
        <v/>
      </c>
      <c r="D8" s="52">
        <f>(-1.27565659-D9)</f>
        <v/>
      </c>
      <c r="N8" s="24">
        <f>($B$14/5)</f>
        <v/>
      </c>
      <c r="O8" s="52">
        <f>($C$5*Params!K10)</f>
        <v/>
      </c>
      <c r="P8" s="52">
        <f>(O8*N8)</f>
        <v/>
      </c>
      <c r="R8" s="24">
        <f>SUM(B8:B10)</f>
        <v/>
      </c>
      <c r="S8" s="52">
        <f>(T8/R8)</f>
        <v/>
      </c>
      <c r="T8" s="52">
        <f>SUM(D8:D10)</f>
        <v/>
      </c>
    </row>
    <row r="9">
      <c r="B9">
        <f>-B7/5</f>
        <v/>
      </c>
      <c r="C9" s="52" t="n">
        <v>5.97777</v>
      </c>
      <c r="D9" s="52">
        <f>(C9*B9)</f>
        <v/>
      </c>
      <c r="N9" s="24">
        <f>($B$14/5)</f>
        <v/>
      </c>
      <c r="O9" s="52">
        <f>($C$5*Params!K11)</f>
        <v/>
      </c>
      <c r="P9" s="52">
        <f>(O9*N9)</f>
        <v/>
      </c>
    </row>
    <row r="10">
      <c r="B10" s="24" t="n">
        <v>0.21193237</v>
      </c>
      <c r="C10" s="52">
        <f>D10/B10</f>
        <v/>
      </c>
      <c r="D10" s="52" t="n">
        <v>1.07</v>
      </c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</row>
    <row r="15">
      <c r="N15" s="24" t="n"/>
      <c r="O15" s="52" t="n"/>
      <c r="P15" s="52" t="n"/>
    </row>
    <row r="16">
      <c r="N16" s="24" t="n"/>
      <c r="O16" s="52" t="n"/>
      <c r="P16" s="52" t="n"/>
    </row>
    <row r="17">
      <c r="N17" s="24" t="n"/>
      <c r="O17" s="52" t="n"/>
      <c r="P17" s="52" t="n"/>
    </row>
    <row r="18">
      <c r="N18" s="24" t="n"/>
      <c r="O18" s="52" t="n"/>
      <c r="P18" s="52" t="n"/>
    </row>
    <row r="19">
      <c r="P19" s="52" t="n"/>
    </row>
    <row r="20">
      <c r="P20" s="52" t="n"/>
    </row>
    <row r="21">
      <c r="P21" s="52" t="n"/>
    </row>
    <row r="22"/>
    <row r="23"/>
    <row r="24"/>
    <row r="25"/>
    <row r="26"/>
    <row r="27">
      <c r="G27" s="53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35.0544066851178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4.165185555113188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2.174869478136336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26434.42976234777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0.00031768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0.00585088</v>
      </c>
      <c r="C23" s="52">
        <f>(D23/B23)</f>
        <v/>
      </c>
      <c r="D23" s="52" t="n">
        <v>131.07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0.00125108</v>
      </c>
      <c r="C24" s="52">
        <f>(D24/B24)</f>
        <v/>
      </c>
      <c r="D24" s="52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2">
        <f>(D34/B34)</f>
        <v/>
      </c>
      <c r="D34" s="52" t="n">
        <v>39.25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5.991949096125731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88.06917294225626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13" sqref="B13: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0.7598861342721065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0.04166493</v>
      </c>
      <c r="C6" s="54" t="n">
        <v>0</v>
      </c>
      <c r="D6" s="26">
        <f>(B6*C6)</f>
        <v/>
      </c>
      <c r="E6" s="52">
        <f>(B6*J3)</f>
        <v/>
      </c>
    </row>
    <row r="7">
      <c r="B7">
        <f>-3.25700016-0.002</f>
        <v/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>
      <c r="B13" t="n">
        <v>0.31639059</v>
      </c>
      <c r="C13" s="52" t="n">
        <v>0</v>
      </c>
      <c r="D13" s="52">
        <f>(B13*C13)</f>
        <v/>
      </c>
    </row>
    <row r="14"/>
    <row r="15">
      <c r="B15">
        <f>(SUM(B5:B14))</f>
        <v/>
      </c>
      <c r="D15" s="52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9.7428910024654e-05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0.7778592707612287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0.4897836626600491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1.413411093979246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7.964093017887989e-06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6"/>
  <sheetViews>
    <sheetView workbookViewId="0">
      <selection activeCell="O4" sqref="O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18.75742806112859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(B32*J3)</f>
        <v/>
      </c>
      <c r="K4" s="4">
        <f>(J4/D32-1)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(($B$16+$R$21+$R$9)/5)</f>
        <v/>
      </c>
      <c r="O7" s="52">
        <f>(C29)</f>
        <v/>
      </c>
      <c r="P7" s="52">
        <f>(O7*N7)</f>
        <v/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(($B$16+$R$21+$R$9)/5)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(($B$16+$R$21+$R$9)/5)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  <c r="U9">
        <f>E13</f>
        <v/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(B16+B23)</f>
        <v/>
      </c>
      <c r="S12" s="52">
        <f>(T12/R12)</f>
        <v/>
      </c>
      <c r="T12" s="52">
        <f>(D16+D23)</f>
        <v/>
      </c>
    </row>
    <row r="13">
      <c r="B13" s="24">
        <f>(0.002039*7)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(B28+B25+B29+B30)</f>
        <v/>
      </c>
      <c r="S21" s="52" t="n">
        <v>0</v>
      </c>
      <c r="T21" s="52">
        <f>(D28+D25+D29+D30)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 s="14">
      <c r="B30" s="24" t="n">
        <v>0.11322</v>
      </c>
      <c r="C30" s="52">
        <f>(D30/B30)</f>
        <v/>
      </c>
      <c r="D30" s="52" t="n">
        <v>2.13</v>
      </c>
      <c r="E30" s="52" t="n"/>
      <c r="S30" s="52" t="n"/>
      <c r="T30" s="52" t="n"/>
    </row>
    <row r="31">
      <c r="C31" s="52" t="n"/>
      <c r="D31" s="52" t="n"/>
      <c r="E31" s="52" t="n"/>
      <c r="S31" s="52" t="n"/>
      <c r="T31" s="52" t="n"/>
    </row>
    <row r="32">
      <c r="B32" s="24">
        <f>(SUM(B5:B31))</f>
        <v/>
      </c>
      <c r="C32" s="52" t="n"/>
      <c r="D32" s="52">
        <f>(SUM(D5:D31))</f>
        <v/>
      </c>
      <c r="E32" s="52" t="n"/>
      <c r="F32" t="inlineStr">
        <is>
          <t>Moy</t>
        </is>
      </c>
      <c r="G32" s="52">
        <f>(D32/B32)</f>
        <v/>
      </c>
      <c r="S32" s="52" t="n"/>
      <c r="T32" s="52" t="n"/>
    </row>
    <row r="33">
      <c r="S33" s="52" t="n"/>
      <c r="T33" s="52" t="n"/>
    </row>
    <row r="34">
      <c r="R34" s="24">
        <f>(SUM(R5:R33))</f>
        <v/>
      </c>
      <c r="S34" s="52" t="n"/>
      <c r="T34" s="52">
        <f>(SUM(T5:T33))</f>
        <v/>
      </c>
    </row>
    <row r="35"/>
    <row r="36">
      <c r="N36" s="24" t="n"/>
    </row>
  </sheetData>
  <conditionalFormatting sqref="C5"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8"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C9:C10">
    <cfRule type="cellIs" priority="73" operator="lessThan" dxfId="1">
      <formula>$J$3</formula>
    </cfRule>
    <cfRule type="cellIs" priority="74" operator="greaterThan" dxfId="0">
      <formula>$J$3</formula>
    </cfRule>
  </conditionalFormatting>
  <conditionalFormatting sqref="C16:C17">
    <cfRule type="cellIs" priority="61" operator="lessThan" dxfId="1">
      <formula>$J$3</formula>
    </cfRule>
    <cfRule type="cellIs" priority="62" operator="greaterThan" dxfId="0">
      <formula>$J$3</formula>
    </cfRule>
    <cfRule type="cellIs" priority="63" operator="lessThan" dxfId="1">
      <formula>$J$3</formula>
    </cfRule>
    <cfRule type="cellIs" priority="64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</conditionalFormatting>
  <conditionalFormatting sqref="C27:C28">
    <cfRule type="cellIs" priority="47" operator="lessThan" dxfId="1">
      <formula>$J$3</formula>
    </cfRule>
    <cfRule type="cellIs" priority="4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  <cfRule type="cellIs" priority="53" operator="lessThan" dxfId="1">
      <formula>$J$3</formula>
    </cfRule>
    <cfRule type="cellIs" priority="54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</conditionalFormatting>
  <conditionalFormatting sqref="C8:C10">
    <cfRule type="cellIs" priority="65" operator="lessThan" dxfId="1">
      <formula>$J$3</formula>
    </cfRule>
    <cfRule type="cellIs" priority="66" operator="greaterThan" dxfId="0">
      <formula>$J$3</formula>
    </cfRule>
  </conditionalFormatting>
  <conditionalFormatting sqref="S5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S12:S13">
    <cfRule type="cellIs" priority="41" operator="lessThan" dxfId="1">
      <formula>$J$3</formula>
    </cfRule>
    <cfRule type="cellIs" priority="42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</conditionalFormatting>
  <conditionalFormatting sqref="S15:S16">
    <cfRule type="cellIs" priority="37" operator="lessThan" dxfId="1">
      <formula>$J$3</formula>
    </cfRule>
    <cfRule type="cellIs" priority="38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8:O9">
    <cfRule type="cellIs" priority="33" operator="lessThan" dxfId="1">
      <formula>$J$3</formula>
    </cfRule>
    <cfRule type="cellIs" priority="34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O16:O17">
    <cfRule type="cellIs" priority="29" operator="lessThan" dxfId="1">
      <formula>$J$3</formula>
    </cfRule>
    <cfRule type="cellIs" priority="30" operator="greaterThan" dxfId="0">
      <formula>$J$3</formula>
    </cfRule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O24:O26">
    <cfRule type="cellIs" priority="25" operator="lessThan" dxfId="1">
      <formula>$J$3</formula>
    </cfRule>
    <cfRule type="cellIs" priority="26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O3">
    <cfRule type="cellIs" priority="23" operator="greaterThan" dxfId="1">
      <formula>$J$3</formula>
    </cfRule>
    <cfRule type="cellIs" priority="24" operator="lessThan" dxfId="0">
      <formula>$J$3</formula>
    </cfRule>
  </conditionalFormatting>
  <conditionalFormatting sqref="G32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30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0.077401093421607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  <c r="Q6" s="52">
        <f>N6*$J$3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  <c r="Q7" s="52" t="n"/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  <c r="Q8" s="52" t="n"/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  <c r="Q9" s="52" t="n"/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7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(C227)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4.621771644139623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0.5206879357282987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0.48389548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0.1135999651026066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0.9776098020857095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0.003175910835870616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0.1628301781363654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0.001722056564272781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0.3262984376550616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0.1234354480751342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2023-06-08T11:45:01Z</dcterms:modified>
  <cp:lastModifiedBy>Tiko</cp:lastModifiedBy>
</cp:coreProperties>
</file>