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17" l="1"/>
  <c r="C48" l="1"/>
  <c r="C37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<sst xmlns="http://schemas.openxmlformats.org/spreadsheetml/2006/main" count="100" uniqueCount="62">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</sst>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1067.8284750252938</c:v>
                </c:pt>
                <c:pt idx="1">
                  <c:v>1037.6452866640313</c:v>
                </c:pt>
                <c:pt idx="2">
                  <c:v>191.79351891714296</c:v>
                </c:pt>
                <c:pt idx="3">
                  <c:v>202.3</c:v>
                </c:pt>
                <c:pt idx="4">
                  <c:v>762.74953156309039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1037.6452866640313</v>
          </cell>
        </row>
      </sheetData>
      <sheetData sheetId="1">
        <row r="4">
          <cell r="J4">
            <v>1067.8284750252938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1.9096820479344312</v>
          </cell>
        </row>
      </sheetData>
      <sheetData sheetId="4">
        <row r="46">
          <cell r="M46">
            <v>100.02</v>
          </cell>
          <cell r="O46">
            <v>1.464120562322524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40.673950300767252</v>
          </cell>
        </row>
      </sheetData>
      <sheetData sheetId="8">
        <row r="4">
          <cell r="J4">
            <v>7.9126610170697287</v>
          </cell>
        </row>
      </sheetData>
      <sheetData sheetId="9">
        <row r="4">
          <cell r="J4">
            <v>16.419666118426143</v>
          </cell>
        </row>
      </sheetData>
      <sheetData sheetId="10">
        <row r="4">
          <cell r="J4">
            <v>10.130299179470599</v>
          </cell>
        </row>
      </sheetData>
      <sheetData sheetId="11">
        <row r="4">
          <cell r="J4">
            <v>48.792858435158031</v>
          </cell>
        </row>
      </sheetData>
      <sheetData sheetId="12">
        <row r="4">
          <cell r="J4">
            <v>2.1411882088876726</v>
          </cell>
        </row>
      </sheetData>
      <sheetData sheetId="13">
        <row r="4">
          <cell r="J4">
            <v>155.85066839944884</v>
          </cell>
        </row>
      </sheetData>
      <sheetData sheetId="14">
        <row r="4">
          <cell r="J4">
            <v>4.4410497015942623</v>
          </cell>
        </row>
      </sheetData>
      <sheetData sheetId="15">
        <row r="4">
          <cell r="J4">
            <v>33.700508240585407</v>
          </cell>
        </row>
      </sheetData>
      <sheetData sheetId="16">
        <row r="4">
          <cell r="J4">
            <v>4.9774034202659347</v>
          </cell>
        </row>
      </sheetData>
      <sheetData sheetId="17">
        <row r="4">
          <cell r="J4">
            <v>9.125806905355077</v>
          </cell>
        </row>
      </sheetData>
      <sheetData sheetId="18">
        <row r="4">
          <cell r="J4">
            <v>11.758400508261674</v>
          </cell>
        </row>
      </sheetData>
      <sheetData sheetId="19">
        <row r="4">
          <cell r="J4">
            <v>7.2033567360294741</v>
          </cell>
        </row>
      </sheetData>
      <sheetData sheetId="20">
        <row r="4">
          <cell r="J4">
            <v>10.932232920265363</v>
          </cell>
        </row>
      </sheetData>
      <sheetData sheetId="21">
        <row r="4">
          <cell r="J4">
            <v>2.0126530321082301</v>
          </cell>
        </row>
      </sheetData>
      <sheetData sheetId="22">
        <row r="4">
          <cell r="J4">
            <v>23.747408702012258</v>
          </cell>
        </row>
      </sheetData>
      <sheetData sheetId="23">
        <row r="4">
          <cell r="J4">
            <v>39.984603262586241</v>
          </cell>
        </row>
      </sheetData>
      <sheetData sheetId="24">
        <row r="4">
          <cell r="J4">
            <v>30.955415416321593</v>
          </cell>
        </row>
      </sheetData>
      <sheetData sheetId="25">
        <row r="4">
          <cell r="J4">
            <v>41.475269790522084</v>
          </cell>
        </row>
      </sheetData>
      <sheetData sheetId="26">
        <row r="4">
          <cell r="J4">
            <v>3.4316586872903909</v>
          </cell>
        </row>
      </sheetData>
      <sheetData sheetId="27">
        <row r="4">
          <cell r="J4">
            <v>191.79351891714296</v>
          </cell>
        </row>
      </sheetData>
      <sheetData sheetId="28">
        <row r="4">
          <cell r="J4">
            <v>0.89932815041430325</v>
          </cell>
        </row>
      </sheetData>
      <sheetData sheetId="29">
        <row r="4">
          <cell r="J4">
            <v>9.4937355488919781</v>
          </cell>
        </row>
      </sheetData>
      <sheetData sheetId="30">
        <row r="4">
          <cell r="J4">
            <v>18.017570293391895</v>
          </cell>
        </row>
      </sheetData>
      <sheetData sheetId="31">
        <row r="4">
          <cell r="J4">
            <v>3.4051245462555984</v>
          </cell>
        </row>
      </sheetData>
      <sheetData sheetId="32">
        <row r="4">
          <cell r="J4">
            <v>2.0834968198805548</v>
          </cell>
        </row>
      </sheetData>
      <sheetData sheetId="33">
        <row r="4">
          <cell r="J4">
            <v>2.3029198233255994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202.3</v>
      </c>
      <c r="P2" t="s">
        <v>8</v>
      </c>
      <c r="Q2" s="10">
        <f>N2+K2+H2</f>
        <v>242.01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7.3696947667790724E-2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3283.8537776479789</v>
      </c>
      <c r="D7" s="20">
        <f>(C7*[1]Feuil1!$K$2-C4)/C4</f>
        <v>0.22453248324483582</v>
      </c>
      <c r="E7" s="31">
        <f>C7-C7/(1+D7)</f>
        <v>602.13334754045218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1067.8284750252938</v>
      </c>
    </row>
    <row r="9" spans="2:20">
      <c r="M9" s="17" t="str">
        <f>IF(C13&gt;C7*[2]Params!F8,B13,"Others")</f>
        <v>ETH</v>
      </c>
      <c r="N9" s="18">
        <f>IF(C13&gt;C7*0.1,C13,C7)</f>
        <v>1037.6452866640313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191.79351891714296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202.3</v>
      </c>
    </row>
    <row r="12" spans="2:20">
      <c r="B12" s="7" t="s">
        <v>4</v>
      </c>
      <c r="C12" s="1">
        <f>[2]BTC!J4</f>
        <v>1067.8284750252938</v>
      </c>
      <c r="D12" s="20">
        <f>C12/$C$7</f>
        <v>0.32517540284333646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762.74953156309039</v>
      </c>
    </row>
    <row r="13" spans="2:20">
      <c r="B13" s="7" t="s">
        <v>19</v>
      </c>
      <c r="C13" s="1">
        <f>[2]ETH!J4</f>
        <v>1037.6452866640313</v>
      </c>
      <c r="D13" s="20">
        <f t="shared" ref="D13:D50" si="0">C13/$C$7</f>
        <v>0.31598401053265912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191.79351891714296</v>
      </c>
      <c r="D14" s="20">
        <f t="shared" si="0"/>
        <v>5.8405011886525832E-2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202.3</v>
      </c>
      <c r="D15" s="20">
        <f t="shared" si="0"/>
        <v>6.1604448217817714E-2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155.85066839944884</v>
      </c>
      <c r="D16" s="20">
        <f t="shared" si="0"/>
        <v>4.745968576928386E-2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3.0458116217232465E-2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2.1057575849046443E-2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48.792858435158031</v>
      </c>
      <c r="D19" s="20">
        <f>C19/$C$7</f>
        <v>1.4858413845121123E-2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41.475269790522084</v>
      </c>
      <c r="D20" s="20">
        <f t="shared" si="0"/>
        <v>1.2630059862235478E-2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39.984603262586241</v>
      </c>
      <c r="D21" s="20">
        <f t="shared" si="0"/>
        <v>1.2176121706376566E-2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40.673950300767252</v>
      </c>
      <c r="D22" s="20">
        <f t="shared" si="0"/>
        <v>1.2386041844378188E-2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1.2034640600930083E-2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33.700508240585407</v>
      </c>
      <c r="D24" s="20">
        <f t="shared" si="0"/>
        <v>1.0262487468221863E-2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30.955415416321593</v>
      </c>
      <c r="D25" s="20">
        <f t="shared" si="0"/>
        <v>9.4265510928117635E-3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23.747408702012258</v>
      </c>
      <c r="D26" s="20">
        <f t="shared" si="0"/>
        <v>7.2315670276345426E-3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23.666666666666668</v>
      </c>
      <c r="D27" s="20">
        <f t="shared" si="0"/>
        <v>7.2069794421899128E-3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18.017570293391895</v>
      </c>
      <c r="D28" s="20">
        <f t="shared" si="0"/>
        <v>5.4867151564515658E-3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16.419666118426143</v>
      </c>
      <c r="D29" s="20">
        <f t="shared" si="0"/>
        <v>5.00012096463885E-3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11.758400508261674</v>
      </c>
      <c r="D30" s="20">
        <f t="shared" si="0"/>
        <v>3.5806711578624212E-3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10.932232920265363</v>
      </c>
      <c r="D31" s="20">
        <f t="shared" si="0"/>
        <v>3.3290863907148279E-3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10.130299179470599</v>
      </c>
      <c r="D32" s="20">
        <f t="shared" si="0"/>
        <v>3.0848813209723076E-3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9.4937355488919781</v>
      </c>
      <c r="D33" s="20">
        <f t="shared" si="0"/>
        <v>2.8910347998782554E-3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9.125806905355077</v>
      </c>
      <c r="D34" s="20">
        <f t="shared" si="0"/>
        <v>2.7789930743783993E-3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7.9126610170697287</v>
      </c>
      <c r="D35" s="20">
        <f t="shared" si="0"/>
        <v>2.4095655753396785E-3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7.2033567360294741</v>
      </c>
      <c r="D36" s="20">
        <f t="shared" si="0"/>
        <v>2.1935680525911822E-3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4.9774034202659347</v>
      </c>
      <c r="D37" s="20">
        <f t="shared" si="0"/>
        <v>1.51572017431024E-3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4.4410497015942623</v>
      </c>
      <c r="D38" s="20">
        <f t="shared" si="0"/>
        <v>1.3523896014563446E-3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1.4616972389793626E-3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3.4316586872903909</v>
      </c>
      <c r="D40" s="20">
        <f t="shared" si="0"/>
        <v>1.0450095892358142E-3</v>
      </c>
    </row>
    <row r="41" spans="2:14">
      <c r="B41" s="22" t="s">
        <v>37</v>
      </c>
      <c r="C41" s="9">
        <f>[2]GRT!$J$4</f>
        <v>3.4051245462555984</v>
      </c>
      <c r="D41" s="20">
        <f t="shared" si="0"/>
        <v>1.0369294057588881E-3</v>
      </c>
    </row>
    <row r="42" spans="2:14">
      <c r="B42" s="22" t="s">
        <v>40</v>
      </c>
      <c r="C42" s="9">
        <f>[2]SHPING!$J$4</f>
        <v>2.3029198233255994</v>
      </c>
      <c r="D42" s="20">
        <f t="shared" si="0"/>
        <v>7.0128573903038957E-4</v>
      </c>
    </row>
    <row r="43" spans="2:14">
      <c r="B43" s="22" t="s">
        <v>36</v>
      </c>
      <c r="C43" s="9">
        <f>[2]AMP!$J$4</f>
        <v>2.1411882088876726</v>
      </c>
      <c r="D43" s="20">
        <f t="shared" si="0"/>
        <v>6.5203518605547444E-4</v>
      </c>
    </row>
    <row r="44" spans="2:14">
      <c r="B44" s="22" t="s">
        <v>50</v>
      </c>
      <c r="C44" s="9">
        <f>[2]KAVA!$J$4</f>
        <v>2.0834968198805548</v>
      </c>
      <c r="D44" s="20">
        <f t="shared" si="0"/>
        <v>6.344669893836852E-4</v>
      </c>
    </row>
    <row r="45" spans="2:14">
      <c r="B45" s="22" t="s">
        <v>23</v>
      </c>
      <c r="C45" s="9">
        <f>[2]LUNA!J4</f>
        <v>2.0126530321082301</v>
      </c>
      <c r="D45" s="20">
        <f t="shared" si="0"/>
        <v>6.1289362084500875E-4</v>
      </c>
    </row>
    <row r="46" spans="2:14">
      <c r="B46" s="7" t="s">
        <v>25</v>
      </c>
      <c r="C46" s="1">
        <f>[2]POLIS!J4</f>
        <v>1.9096820479344312</v>
      </c>
      <c r="D46" s="20">
        <f t="shared" si="0"/>
        <v>5.8153687016546096E-4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5.1670802504955266E-4</v>
      </c>
    </row>
    <row r="48" spans="2:14">
      <c r="B48" s="7" t="s">
        <v>28</v>
      </c>
      <c r="C48" s="1">
        <f>[2]ATLAS!O46</f>
        <v>1.464120562322524</v>
      </c>
      <c r="D48" s="20">
        <f t="shared" si="0"/>
        <v>4.4585437155828016E-4</v>
      </c>
    </row>
    <row r="49" spans="2:4">
      <c r="B49" s="22" t="s">
        <v>43</v>
      </c>
      <c r="C49" s="9">
        <f>[2]TRX!$J$4</f>
        <v>0.89932815041430325</v>
      </c>
      <c r="D49" s="20">
        <f t="shared" si="0"/>
        <v>2.7386364049937582E-4</v>
      </c>
    </row>
    <row r="50" spans="2:4">
      <c r="B50" s="7" t="s">
        <v>5</v>
      </c>
      <c r="C50" s="1">
        <f>H$2</f>
        <v>0.19</v>
      </c>
      <c r="D50" s="20">
        <f t="shared" si="0"/>
        <v>5.7858849042933101E-5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2023-11-21T23:56:12Z</dcterms:modified>
</cp:coreProperties>
</file>