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50" l="1"/>
  <c r="C41"/>
  <c r="C34"/>
  <c r="C37"/>
  <c r="C26"/>
  <c r="C20"/>
  <c r="C40" l="1"/>
  <c r="C27" l="1"/>
  <c r="C31" l="1"/>
  <c r="C35" l="1"/>
  <c r="C25"/>
  <c r="C15"/>
  <c r="C22"/>
  <c r="C29"/>
  <c r="C36" l="1"/>
  <c r="C24"/>
  <c r="C14"/>
  <c r="C21"/>
  <c r="C33" l="1"/>
  <c r="C23"/>
  <c r="C12" l="1"/>
  <c r="C13" l="1"/>
  <c r="C38" l="1"/>
  <c r="C7" l="1"/>
  <c r="D12" l="1"/>
  <c r="M8"/>
  <c r="D49"/>
  <c r="D15"/>
  <c r="D43"/>
  <c r="D39"/>
  <c r="D36"/>
  <c r="D13"/>
  <c r="D7"/>
  <c r="E7" s="1"/>
  <c r="D35"/>
  <c r="D30"/>
  <c r="D48"/>
  <c r="D46"/>
  <c r="D22"/>
  <c r="D21"/>
  <c r="D29"/>
  <c r="D40"/>
  <c r="D45"/>
  <c r="D26"/>
  <c r="D31"/>
  <c r="D41"/>
  <c r="D34"/>
  <c r="D50"/>
  <c r="D47"/>
  <c r="N8"/>
  <c r="D33"/>
  <c r="D42"/>
  <c r="D24"/>
  <c r="D20"/>
  <c r="Q3"/>
  <c r="D28"/>
  <c r="D14"/>
  <c r="D19"/>
  <c r="D16"/>
  <c r="D23"/>
  <c r="N9"/>
  <c r="D37"/>
  <c r="D25"/>
  <c r="D32"/>
  <c r="D17"/>
  <c r="D27"/>
  <c r="D18"/>
  <c r="D44"/>
  <c r="M9"/>
  <c r="D38"/>
  <c r="N10" l="1"/>
  <c r="M10"/>
  <c r="M11" l="1"/>
  <c r="N11"/>
  <c r="N12" l="1"/>
  <c r="M12"/>
  <c r="N13" l="1"/>
  <c r="M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N23" l="1"/>
  <c r="M23"/>
  <c r="N24" l="1"/>
  <c r="M24"/>
  <c r="N25" l="1"/>
  <c r="M25"/>
  <c r="N26" l="1"/>
  <c r="M26"/>
  <c r="M27" l="1"/>
  <c r="N27"/>
  <c r="N28" l="1"/>
  <c r="M28"/>
  <c r="M29" l="1"/>
  <c r="N29"/>
  <c r="M30" l="1"/>
  <c r="N30"/>
  <c r="M31" l="1"/>
  <c r="N31"/>
  <c r="M32" l="1"/>
  <c r="N32"/>
  <c r="M33" l="1"/>
  <c r="N33"/>
  <c r="M34" l="1"/>
  <c r="N34"/>
  <c r="M35" l="1"/>
  <c r="N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<sst xmlns="http://schemas.openxmlformats.org/spreadsheetml/2006/main" count="100" uniqueCount="62">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</sst>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1023.0263228654388</c:v>
                </c:pt>
                <c:pt idx="1">
                  <c:v>960.9989692048531</c:v>
                </c:pt>
                <c:pt idx="2">
                  <c:v>184.41953012924159</c:v>
                </c:pt>
                <c:pt idx="3">
                  <c:v>803.83784839996486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960.9989692048531</v>
          </cell>
        </row>
      </sheetData>
      <sheetData sheetId="1">
        <row r="4">
          <cell r="J4">
            <v>1023.0263228654388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1.3312986647007778</v>
          </cell>
        </row>
      </sheetData>
      <sheetData sheetId="4">
        <row r="46">
          <cell r="M46">
            <v>82.26</v>
          </cell>
          <cell r="O46">
            <v>2.6906833543001216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32.980872683281746</v>
          </cell>
        </row>
      </sheetData>
      <sheetData sheetId="8">
        <row r="4">
          <cell r="J4">
            <v>6.8592761127559125</v>
          </cell>
        </row>
      </sheetData>
      <sheetData sheetId="9">
        <row r="4">
          <cell r="J4">
            <v>16.112950037773839</v>
          </cell>
        </row>
      </sheetData>
      <sheetData sheetId="10">
        <row r="4">
          <cell r="J4">
            <v>9.0866483005506833</v>
          </cell>
        </row>
      </sheetData>
      <sheetData sheetId="11">
        <row r="4">
          <cell r="J4">
            <v>35.957925328256593</v>
          </cell>
        </row>
      </sheetData>
      <sheetData sheetId="12">
        <row r="4">
          <cell r="J4">
            <v>1.5907424556463292</v>
          </cell>
        </row>
      </sheetData>
      <sheetData sheetId="13">
        <row r="4">
          <cell r="J4">
            <v>150.91971192421403</v>
          </cell>
        </row>
      </sheetData>
      <sheetData sheetId="14">
        <row r="4">
          <cell r="J4">
            <v>4.2631381145217784</v>
          </cell>
        </row>
      </sheetData>
      <sheetData sheetId="15">
        <row r="4">
          <cell r="J4">
            <v>28.868569171365969</v>
          </cell>
        </row>
      </sheetData>
      <sheetData sheetId="16">
        <row r="4">
          <cell r="J4">
            <v>3.8129769086470944</v>
          </cell>
        </row>
      </sheetData>
      <sheetData sheetId="17">
        <row r="4">
          <cell r="J4">
            <v>8.9827353045189149</v>
          </cell>
        </row>
      </sheetData>
      <sheetData sheetId="18">
        <row r="4">
          <cell r="J4">
            <v>9.744629646078776</v>
          </cell>
        </row>
      </sheetData>
      <sheetData sheetId="19">
        <row r="4">
          <cell r="J4">
            <v>8.9490912181412838</v>
          </cell>
        </row>
      </sheetData>
      <sheetData sheetId="20">
        <row r="4">
          <cell r="J4">
            <v>11.324225210274905</v>
          </cell>
        </row>
      </sheetData>
      <sheetData sheetId="21">
        <row r="4">
          <cell r="J4">
            <v>1.2523953316836633</v>
          </cell>
        </row>
      </sheetData>
      <sheetData sheetId="22">
        <row r="4">
          <cell r="J4">
            <v>22.464966511912927</v>
          </cell>
        </row>
      </sheetData>
      <sheetData sheetId="23">
        <row r="4">
          <cell r="J4">
            <v>34.208809659422258</v>
          </cell>
        </row>
      </sheetData>
      <sheetData sheetId="24">
        <row r="4">
          <cell r="J4">
            <v>34.790265182264172</v>
          </cell>
        </row>
      </sheetData>
      <sheetData sheetId="25">
        <row r="4">
          <cell r="J4">
            <v>29.407293927483153</v>
          </cell>
        </row>
      </sheetData>
      <sheetData sheetId="26">
        <row r="4">
          <cell r="J4">
            <v>3.523302711047914</v>
          </cell>
        </row>
      </sheetData>
      <sheetData sheetId="27">
        <row r="4">
          <cell r="J4">
            <v>184.41953012924159</v>
          </cell>
        </row>
      </sheetData>
      <sheetData sheetId="28">
        <row r="4">
          <cell r="J4">
            <v>0.88515888622243588</v>
          </cell>
        </row>
      </sheetData>
      <sheetData sheetId="29">
        <row r="4">
          <cell r="J4">
            <v>8.1759629322872058</v>
          </cell>
        </row>
      </sheetData>
      <sheetData sheetId="30">
        <row r="4">
          <cell r="J4">
            <v>17.261850968502923</v>
          </cell>
        </row>
      </sheetData>
      <sheetData sheetId="31">
        <row r="4">
          <cell r="J4">
            <v>4.6620642808795605</v>
          </cell>
        </row>
      </sheetData>
      <sheetData sheetId="32">
        <row r="4">
          <cell r="J4">
            <v>1.9608197316498321</v>
          </cell>
        </row>
      </sheetData>
      <sheetData sheetId="33">
        <row r="4">
          <cell r="J4">
            <v>2.3852356865910043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" sqref="H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45.14</f>
        <v>45.14</v>
      </c>
      <c r="J2" t="s">
        <v>6</v>
      </c>
      <c r="K2" s="9">
        <v>16.97</v>
      </c>
      <c r="M2" t="s">
        <v>61</v>
      </c>
      <c r="N2" s="9">
        <f>101.16</f>
        <v>101.16</v>
      </c>
      <c r="P2" t="s">
        <v>8</v>
      </c>
      <c r="Q2" s="10">
        <f>N2+K2+H2</f>
        <v>163.26999999999998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5.4465540204664972E-2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2997.6752160445094</v>
      </c>
      <c r="D7" s="20">
        <f>(C7*[1]Feuil1!$K$2-C4)/C4</f>
        <v>9.3778847875101629E-2</v>
      </c>
      <c r="E7" s="31">
        <f>C7-C7/(1+D7)</f>
        <v>257.01587538516878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1023.0263228654388</v>
      </c>
    </row>
    <row r="9" spans="2:20">
      <c r="M9" s="17" t="str">
        <f>IF(C13&gt;C7*[2]Params!F8,B13,"Others")</f>
        <v>ETH</v>
      </c>
      <c r="N9" s="18">
        <f>IF(C13&gt;C7*0.1,C13,C7)</f>
        <v>960.9989692048531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184.41953012924159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803.83784839996486</v>
      </c>
    </row>
    <row r="12" spans="2:20">
      <c r="B12" s="7" t="s">
        <v>4</v>
      </c>
      <c r="C12" s="1">
        <f>[2]BTC!J4</f>
        <v>1023.0263228654388</v>
      </c>
      <c r="D12" s="20">
        <f>C12/$C$7</f>
        <v>0.34127323647000757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960.9989692048531</v>
      </c>
      <c r="D13" s="20">
        <f t="shared" ref="D13:D50" si="0">C13/$C$7</f>
        <v>0.32058141724669886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184.41953012924159</v>
      </c>
      <c r="D14" s="20">
        <f t="shared" si="0"/>
        <v>6.1520850938810753E-2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150.91971192421403</v>
      </c>
      <c r="D15" s="20">
        <f t="shared" si="0"/>
        <v>5.0345584844029741E-2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101.16</v>
      </c>
      <c r="D16" s="20">
        <f t="shared" si="0"/>
        <v>3.3746150836674885E-2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2.7441265004200046E-2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2.3067875942626225E-2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45.14</v>
      </c>
      <c r="D19" s="20">
        <f>C19/$C$7</f>
        <v>1.5058335792482251E-2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34.790265182264172</v>
      </c>
      <c r="D20" s="20">
        <f t="shared" si="0"/>
        <v>1.1605748680195782E-2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34.208809659422258</v>
      </c>
      <c r="D21" s="20">
        <f t="shared" si="0"/>
        <v>1.1411779860715347E-2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35.957925328256593</v>
      </c>
      <c r="D22" s="20">
        <f t="shared" si="0"/>
        <v>1.1995270580281133E-2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32.980872683281746</v>
      </c>
      <c r="D23" s="20">
        <f t="shared" si="0"/>
        <v>1.1002150101771415E-2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28.868569171365969</v>
      </c>
      <c r="D24" s="20">
        <f t="shared" si="0"/>
        <v>9.6303191943050478E-3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29.407293927483153</v>
      </c>
      <c r="D25" s="20">
        <f t="shared" si="0"/>
        <v>9.810033378561487E-3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22.464966511912927</v>
      </c>
      <c r="D26" s="20">
        <f t="shared" si="0"/>
        <v>7.494129581374691E-3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17.261850968502923</v>
      </c>
      <c r="D27" s="20">
        <f t="shared" si="0"/>
        <v>5.7584126779685859E-3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5.6610535755078377E-3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16.112950037773839</v>
      </c>
      <c r="D29" s="20">
        <f t="shared" si="0"/>
        <v>5.3751486990759418E-3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13</v>
      </c>
      <c r="D30" s="20">
        <f t="shared" si="0"/>
        <v>4.3366939588451317E-3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8.9490912181412838</v>
      </c>
      <c r="D31" s="20">
        <f t="shared" si="0"/>
        <v>2.9853438325282561E-3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11.324225210274905</v>
      </c>
      <c r="D32" s="20">
        <f t="shared" si="0"/>
        <v>3.7776691583077636E-3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9.744629646078776</v>
      </c>
      <c r="D33" s="20">
        <f t="shared" si="0"/>
        <v>3.2507289628717698E-3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9.0866483005506833</v>
      </c>
      <c r="D34" s="20">
        <f t="shared" si="0"/>
        <v>3.031231753165272E-3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8.1759629322872058</v>
      </c>
      <c r="D35" s="20">
        <f t="shared" si="0"/>
        <v>2.7274345427839735E-3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8.9827353045189149</v>
      </c>
      <c r="D36" s="20">
        <f t="shared" si="0"/>
        <v>2.9965672253086206E-3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6.8592761127559125</v>
      </c>
      <c r="D37" s="20">
        <f t="shared" si="0"/>
        <v>2.2881985600184066E-3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4.6620642808795605</v>
      </c>
      <c r="D38" s="20">
        <f t="shared" si="0"/>
        <v>1.5552266155875434E-3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1.8013959521356703E-3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4.2631381145217784</v>
      </c>
      <c r="D40" s="20">
        <f t="shared" si="0"/>
        <v>1.4221481005360786E-3</v>
      </c>
    </row>
    <row r="41" spans="2:14">
      <c r="B41" s="22" t="s">
        <v>33</v>
      </c>
      <c r="C41" s="1">
        <f>[2]EGLD!$J$4</f>
        <v>3.8129769086470944</v>
      </c>
      <c r="D41" s="20">
        <f t="shared" si="0"/>
        <v>1.2719779942266033E-3</v>
      </c>
    </row>
    <row r="42" spans="2:14">
      <c r="B42" s="22" t="s">
        <v>56</v>
      </c>
      <c r="C42" s="9">
        <f>[2]SHIB!$J$4</f>
        <v>3.523302711047914</v>
      </c>
      <c r="D42" s="20">
        <f t="shared" si="0"/>
        <v>1.1753450447833972E-3</v>
      </c>
    </row>
    <row r="43" spans="2:14">
      <c r="B43" s="22" t="s">
        <v>40</v>
      </c>
      <c r="C43" s="9">
        <f>[2]SHPING!$J$4</f>
        <v>2.3852356865910043</v>
      </c>
      <c r="D43" s="20">
        <f t="shared" si="0"/>
        <v>7.956951686508484E-4</v>
      </c>
    </row>
    <row r="44" spans="2:14">
      <c r="B44" s="7" t="s">
        <v>28</v>
      </c>
      <c r="C44" s="1">
        <f>[2]ATLAS!O46</f>
        <v>2.6906833543001216</v>
      </c>
      <c r="D44" s="20">
        <f t="shared" si="0"/>
        <v>8.975900190583457E-4</v>
      </c>
    </row>
    <row r="45" spans="2:14">
      <c r="B45" s="22" t="s">
        <v>50</v>
      </c>
      <c r="C45" s="9">
        <f>[2]KAVA!$J$4</f>
        <v>1.9608197316498321</v>
      </c>
      <c r="D45" s="20">
        <f t="shared" si="0"/>
        <v>6.541134680484739E-4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5.66036504194391E-4</v>
      </c>
    </row>
    <row r="47" spans="2:14">
      <c r="B47" s="22" t="s">
        <v>36</v>
      </c>
      <c r="C47" s="9">
        <f>[2]AMP!$J$4</f>
        <v>1.5907424556463292</v>
      </c>
      <c r="D47" s="20">
        <f t="shared" si="0"/>
        <v>5.3065870749845429E-4</v>
      </c>
    </row>
    <row r="48" spans="2:14">
      <c r="B48" s="22" t="s">
        <v>23</v>
      </c>
      <c r="C48" s="9">
        <f>[2]LUNA!J4</f>
        <v>1.2523953316836633</v>
      </c>
      <c r="D48" s="20">
        <f t="shared" si="0"/>
        <v>4.1778886684602984E-4</v>
      </c>
    </row>
    <row r="49" spans="2:4">
      <c r="B49" s="7" t="s">
        <v>25</v>
      </c>
      <c r="C49" s="1">
        <f>[2]POLIS!J4</f>
        <v>1.3312986647007778</v>
      </c>
      <c r="D49" s="20">
        <f t="shared" si="0"/>
        <v>4.4411037512511186E-4</v>
      </c>
    </row>
    <row r="50" spans="2:4">
      <c r="B50" s="22" t="s">
        <v>43</v>
      </c>
      <c r="C50" s="9">
        <f>[2]TRX!$J$4</f>
        <v>0.88515888622243588</v>
      </c>
      <c r="D50" s="20">
        <f t="shared" si="0"/>
        <v>2.9528178419222488E-4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2023-10-30T12:09:34Z</dcterms:modified>
</cp:coreProperties>
</file>