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17" l="1"/>
  <c r="C22" l="1"/>
  <c r="C15" l="1"/>
  <c r="C26"/>
  <c r="C14"/>
  <c r="C27"/>
  <c r="C24"/>
  <c r="C13"/>
  <c r="C20" l="1"/>
  <c r="C36"/>
  <c r="C23"/>
  <c r="C35"/>
  <c r="C34"/>
  <c r="C38" l="1"/>
  <c r="C12" l="1"/>
  <c r="C29" l="1"/>
  <c r="C25" l="1"/>
  <c r="C7" l="1"/>
  <c r="D7" l="1"/>
  <c r="E7" s="1"/>
  <c r="D36"/>
  <c r="D31"/>
  <c r="D37"/>
  <c r="D23"/>
  <c r="D27"/>
  <c r="D20"/>
  <c r="D13"/>
  <c r="D41"/>
  <c r="N9"/>
  <c r="D22"/>
  <c r="D12"/>
  <c r="D42"/>
  <c r="D44"/>
  <c r="D49"/>
  <c r="D14"/>
  <c r="D19"/>
  <c r="D16"/>
  <c r="M9"/>
  <c r="Q3"/>
  <c r="D15"/>
  <c r="D46"/>
  <c r="D29"/>
  <c r="M8"/>
  <c r="D33"/>
  <c r="D40"/>
  <c r="D21"/>
  <c r="D39"/>
  <c r="D48"/>
  <c r="D28"/>
  <c r="D26"/>
  <c r="D38"/>
  <c r="D35"/>
  <c r="D24"/>
  <c r="N8"/>
  <c r="D47"/>
  <c r="D45"/>
  <c r="D17"/>
  <c r="D43"/>
  <c r="D30"/>
  <c r="D50"/>
  <c r="D34"/>
  <c r="D18"/>
  <c r="D32"/>
  <c r="D25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<sst xmlns="http://schemas.openxmlformats.org/spreadsheetml/2006/main" count="92" uniqueCount="59">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</sst>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867.94201520631486</c:v>
                </c:pt>
                <c:pt idx="1">
                  <c:v>757.2648593263533</c:v>
                </c:pt>
                <c:pt idx="2">
                  <c:v>901.33288494684848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867.94201520631486</v>
          </cell>
        </row>
      </sheetData>
      <sheetData sheetId="1">
        <row r="4">
          <cell r="J4">
            <v>757.2648593263533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0.94439352994040471</v>
          </cell>
        </row>
      </sheetData>
      <sheetData sheetId="4">
        <row r="46">
          <cell r="M46">
            <v>76.27000000000001</v>
          </cell>
          <cell r="O46">
            <v>0.64985654385125891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27.182698276350255</v>
          </cell>
        </row>
      </sheetData>
      <sheetData sheetId="8">
        <row r="4">
          <cell r="J4">
            <v>10.581252168125422</v>
          </cell>
        </row>
      </sheetData>
      <sheetData sheetId="9">
        <row r="4">
          <cell r="J4">
            <v>21.592673251391851</v>
          </cell>
        </row>
      </sheetData>
      <sheetData sheetId="10">
        <row r="4">
          <cell r="J4">
            <v>12.954527782331153</v>
          </cell>
        </row>
      </sheetData>
      <sheetData sheetId="11">
        <row r="4">
          <cell r="J4">
            <v>27.07755032985758</v>
          </cell>
        </row>
      </sheetData>
      <sheetData sheetId="12">
        <row r="4">
          <cell r="J4">
            <v>2.8103679139971462</v>
          </cell>
        </row>
      </sheetData>
      <sheetData sheetId="13">
        <row r="4">
          <cell r="J4">
            <v>131.81148025487875</v>
          </cell>
        </row>
      </sheetData>
      <sheetData sheetId="14">
        <row r="4">
          <cell r="J4">
            <v>4.4135005780674277</v>
          </cell>
        </row>
      </sheetData>
      <sheetData sheetId="15">
        <row r="4">
          <cell r="J4">
            <v>23.273594543414145</v>
          </cell>
        </row>
      </sheetData>
      <sheetData sheetId="16">
        <row r="4">
          <cell r="J4">
            <v>4.5895373332312754</v>
          </cell>
        </row>
      </sheetData>
      <sheetData sheetId="17">
        <row r="4">
          <cell r="J4">
            <v>5.449922348957406</v>
          </cell>
        </row>
      </sheetData>
      <sheetData sheetId="18">
        <row r="4">
          <cell r="J4">
            <v>7.4498365179904393</v>
          </cell>
        </row>
      </sheetData>
      <sheetData sheetId="19">
        <row r="4">
          <cell r="J4">
            <v>4.9814394886154441</v>
          </cell>
        </row>
      </sheetData>
      <sheetData sheetId="20">
        <row r="4">
          <cell r="J4">
            <v>10.907733079844903</v>
          </cell>
        </row>
      </sheetData>
      <sheetData sheetId="21">
        <row r="4">
          <cell r="J4">
            <v>1.5070406217099837</v>
          </cell>
        </row>
      </sheetData>
      <sheetData sheetId="22">
        <row r="4">
          <cell r="J4">
            <v>30.656096222368124</v>
          </cell>
        </row>
      </sheetData>
      <sheetData sheetId="23">
        <row r="4">
          <cell r="J4">
            <v>33.157457817199337</v>
          </cell>
        </row>
      </sheetData>
      <sheetData sheetId="24">
        <row r="4">
          <cell r="J4">
            <v>29.650343870885031</v>
          </cell>
        </row>
      </sheetData>
      <sheetData sheetId="25">
        <row r="4">
          <cell r="J4">
            <v>25.745540972251646</v>
          </cell>
        </row>
      </sheetData>
      <sheetData sheetId="26">
        <row r="4">
          <cell r="J4">
            <v>3.8273519818248922</v>
          </cell>
        </row>
      </sheetData>
      <sheetData sheetId="27">
        <row r="4">
          <cell r="J4">
            <v>121.1509714821016</v>
          </cell>
        </row>
      </sheetData>
      <sheetData sheetId="28">
        <row r="4">
          <cell r="J4">
            <v>0.64858671443157045</v>
          </cell>
        </row>
      </sheetData>
      <sheetData sheetId="29">
        <row r="4">
          <cell r="J4">
            <v>5.7670659626564165</v>
          </cell>
        </row>
      </sheetData>
      <sheetData sheetId="30">
        <row r="4">
          <cell r="J4">
            <v>18.323163244397691</v>
          </cell>
        </row>
      </sheetData>
      <sheetData sheetId="31">
        <row r="4">
          <cell r="J4">
            <v>3.1452953283777467</v>
          </cell>
        </row>
      </sheetData>
      <sheetData sheetId="32">
        <row r="4">
          <cell r="J4">
            <v>2.7307893052787739</v>
          </cell>
        </row>
      </sheetData>
      <sheetData sheetId="33">
        <row r="4">
          <cell r="J4">
            <v>2.0521390813045182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Q29" sqref="Q2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7.1020158206878042E-2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2550.9658746783016</v>
      </c>
      <c r="D7" s="20">
        <f>(C7*[1]Feuil1!$K$2-C4)/C4</f>
        <v>2.9788769067151291E-2</v>
      </c>
      <c r="E7" s="32">
        <f>C7-C7/(1+D7)</f>
        <v>73.791961634823565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867.94201520631486</v>
      </c>
    </row>
    <row r="9" spans="2:20">
      <c r="M9" s="17" t="str">
        <f>IF(C13&gt;C7*[2]Params!F8,B13,"Others")</f>
        <v>BTC</v>
      </c>
      <c r="N9" s="18">
        <f>IF(C13&gt;C7*0.1,C13,C7)</f>
        <v>757.2648593263533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901.33288494684848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867.94201520631486</v>
      </c>
      <c r="D12" s="30">
        <f>C12/$C$7</f>
        <v>0.34024054332587639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757.2648593263533</v>
      </c>
      <c r="D13" s="30">
        <f t="shared" ref="D13:D50" si="0">C13/$C$7</f>
        <v>0.29685417074497356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131.81148025487875</v>
      </c>
      <c r="D14" s="30">
        <f t="shared" si="0"/>
        <v>5.1671204841774405E-2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121.1509714821016</v>
      </c>
      <c r="D15" s="30">
        <f t="shared" si="0"/>
        <v>4.7492196067648207E-2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4.8824643730566102E-2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2.5947034673032277E-2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2.9898479143559028E-2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1.5390248999293657E-2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33.157457817199337</v>
      </c>
      <c r="D20" s="30">
        <f t="shared" si="0"/>
        <v>1.2998001324255572E-2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30.656096222368124</v>
      </c>
      <c r="D21" s="30">
        <f t="shared" si="0"/>
        <v>1.2017446617640119E-2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29.650343870885031</v>
      </c>
      <c r="D22" s="30">
        <f t="shared" si="0"/>
        <v>1.1623183267641396E-2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27.07755032985758</v>
      </c>
      <c r="D23" s="30">
        <f t="shared" si="0"/>
        <v>1.0614626639516411E-2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27.182698276350255</v>
      </c>
      <c r="D24" s="30">
        <f t="shared" si="0"/>
        <v>1.0655845515682652E-2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25.745540972251646</v>
      </c>
      <c r="D25" s="30">
        <f t="shared" si="0"/>
        <v>1.0092467809079719E-2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23.273594543414145</v>
      </c>
      <c r="D26" s="30">
        <f t="shared" si="0"/>
        <v>9.1234440940332617E-3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21.592673251391851</v>
      </c>
      <c r="D27" s="30">
        <f t="shared" si="0"/>
        <v>8.4645088614189595E-3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7.8401676002514808E-3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18.323163244397691</v>
      </c>
      <c r="D29" s="30">
        <f t="shared" si="0"/>
        <v>7.1828335401422794E-3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6.8052654770182856E-3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12.954527782331153</v>
      </c>
      <c r="D31" s="30">
        <f t="shared" si="0"/>
        <v>5.0782834497795186E-3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10.907733079844903</v>
      </c>
      <c r="D32" s="30">
        <f t="shared" si="0"/>
        <v>4.2759227742395654E-3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10.581252168125422</v>
      </c>
      <c r="D33" s="30">
        <f t="shared" si="0"/>
        <v>4.1479395209313838E-3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7.4498365179904393</v>
      </c>
      <c r="D34" s="30">
        <f t="shared" si="0"/>
        <v>2.9203983447759476E-3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5.7670659626564165</v>
      </c>
      <c r="D35" s="30">
        <f t="shared" si="0"/>
        <v>2.2607381854465977E-3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5.449922348957406</v>
      </c>
      <c r="D36" s="30">
        <f t="shared" si="0"/>
        <v>2.1364152312091148E-3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2.1168452520679E-3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4.9814394886154441</v>
      </c>
      <c r="D38" s="30">
        <f t="shared" si="0"/>
        <v>1.9527660240628054E-3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4.5895373332312754</v>
      </c>
      <c r="D39" s="30">
        <f t="shared" si="0"/>
        <v>1.7991370950072216E-3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4.4135005780674277</v>
      </c>
      <c r="D40" s="30">
        <f t="shared" si="0"/>
        <v>1.7301292117927714E-3</v>
      </c>
    </row>
    <row r="41" spans="2:14">
      <c r="B41" s="22" t="s">
        <v>56</v>
      </c>
      <c r="C41" s="9">
        <f>[2]SHIB!$J$4</f>
        <v>3.8273519818248922</v>
      </c>
      <c r="D41" s="30">
        <f t="shared" si="0"/>
        <v>1.5003540501330908E-3</v>
      </c>
    </row>
    <row r="42" spans="2:14">
      <c r="B42" s="22" t="s">
        <v>37</v>
      </c>
      <c r="C42" s="9">
        <f>[2]GRT!$J$4</f>
        <v>3.1452953283777467</v>
      </c>
      <c r="D42" s="30">
        <f t="shared" si="0"/>
        <v>1.2329821263384775E-3</v>
      </c>
    </row>
    <row r="43" spans="2:14">
      <c r="B43" s="22" t="s">
        <v>50</v>
      </c>
      <c r="C43" s="9">
        <f>[2]KAVA!$J$4</f>
        <v>2.7307893052787739</v>
      </c>
      <c r="D43" s="30">
        <f t="shared" si="0"/>
        <v>1.0704922917179947E-3</v>
      </c>
    </row>
    <row r="44" spans="2:14">
      <c r="B44" s="22" t="s">
        <v>36</v>
      </c>
      <c r="C44" s="9">
        <f>[2]AMP!$J$4</f>
        <v>2.8103679139971462</v>
      </c>
      <c r="D44" s="30">
        <f t="shared" si="0"/>
        <v>1.1016877732053384E-3</v>
      </c>
    </row>
    <row r="45" spans="2:14">
      <c r="B45" s="22" t="s">
        <v>40</v>
      </c>
      <c r="C45" s="9">
        <f>[2]SHPING!$J$4</f>
        <v>2.0521390813045182</v>
      </c>
      <c r="D45" s="30">
        <f t="shared" si="0"/>
        <v>8.0445571682267612E-4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6.6515731035170353E-4</v>
      </c>
    </row>
    <row r="47" spans="2:14">
      <c r="B47" s="22" t="s">
        <v>23</v>
      </c>
      <c r="C47" s="9">
        <f>[2]LUNA!J4</f>
        <v>1.5070406217099837</v>
      </c>
      <c r="D47" s="30">
        <f t="shared" si="0"/>
        <v>5.9077255272967316E-4</v>
      </c>
    </row>
    <row r="48" spans="2:14">
      <c r="B48" s="7" t="s">
        <v>25</v>
      </c>
      <c r="C48" s="1">
        <f>[2]POLIS!J4</f>
        <v>0.94439352994040471</v>
      </c>
      <c r="D48" s="30">
        <f t="shared" si="0"/>
        <v>3.7021017776629441E-4</v>
      </c>
    </row>
    <row r="49" spans="2:4">
      <c r="B49" s="22" t="s">
        <v>43</v>
      </c>
      <c r="C49" s="9">
        <f>[2]TRX!$J$4</f>
        <v>0.64858671443157045</v>
      </c>
      <c r="D49" s="30">
        <f t="shared" si="0"/>
        <v>2.5425142722199789E-4</v>
      </c>
    </row>
    <row r="50" spans="2:4">
      <c r="B50" s="7" t="s">
        <v>28</v>
      </c>
      <c r="C50" s="1">
        <f>[2]ATLAS!O46</f>
        <v>0.64985654385125891</v>
      </c>
      <c r="D50" s="30">
        <f t="shared" si="0"/>
        <v>2.5474921099570227E-4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2023-05-16T20:34:20Z</dcterms:modified>
</cp:coreProperties>
</file>