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C27" i="2"/>
  <c r="K2" i="1"/>
  <c r="T2"/>
  <c r="Q2" l="1"/>
  <c r="C18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50" l="1"/>
  <c r="C25" l="1"/>
  <c r="C30" l="1"/>
  <c r="C31"/>
  <c r="C42" l="1"/>
  <c r="C38" l="1"/>
  <c r="C41" l="1"/>
  <c r="C39" l="1"/>
  <c r="C43" l="1"/>
  <c r="C28" l="1"/>
  <c r="C49" l="1"/>
  <c r="C21" l="1"/>
  <c r="C24" l="1"/>
  <c r="C17" l="1"/>
  <c r="C15"/>
  <c r="C23" l="1"/>
  <c r="C16"/>
  <c r="C29"/>
  <c r="C26"/>
  <c r="C13" l="1"/>
  <c r="C12"/>
  <c r="C7" l="1"/>
  <c r="N9" l="1"/>
  <c r="D42"/>
  <c r="D22"/>
  <c r="D43"/>
  <c r="D33"/>
  <c r="D37"/>
  <c r="D35"/>
  <c r="D45"/>
  <c r="D15"/>
  <c r="D20"/>
  <c r="D14"/>
  <c r="Q3"/>
  <c r="D24"/>
  <c r="D47"/>
  <c r="D23"/>
  <c r="D36"/>
  <c r="D41"/>
  <c r="D21"/>
  <c r="D27"/>
  <c r="D39"/>
  <c r="D28"/>
  <c r="D26"/>
  <c r="D17"/>
  <c r="D13"/>
  <c r="M9"/>
  <c r="D31"/>
  <c r="D19"/>
  <c r="D16"/>
  <c r="D30"/>
  <c r="D32"/>
  <c r="D38"/>
  <c r="D29"/>
  <c r="D18"/>
  <c r="D40"/>
  <c r="D25"/>
  <c r="D34"/>
  <c r="D7"/>
  <c r="E7" s="1"/>
  <c r="D46"/>
  <c r="D48"/>
  <c r="D49"/>
  <c r="D50"/>
  <c r="D44"/>
  <c r="N8"/>
  <c r="M8"/>
  <c r="D12"/>
  <c r="N10" l="1"/>
  <c r="M10"/>
  <c r="M11" l="1"/>
  <c r="N11"/>
  <c r="M12" l="1"/>
  <c r="N12"/>
  <c r="N13" l="1"/>
  <c r="M13"/>
  <c r="M14" l="1"/>
  <c r="N14"/>
  <c r="N15" l="1"/>
  <c r="M15"/>
  <c r="M16" l="1"/>
  <c r="N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<sst xmlns="http://schemas.openxmlformats.org/spreadsheetml/2006/main" count="102" uniqueCount="62">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</sst>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1318.3007123768882</c:v>
                </c:pt>
                <c:pt idx="1">
                  <c:v>1264.8704815313774</c:v>
                </c:pt>
                <c:pt idx="2">
                  <c:v>305.73</c:v>
                </c:pt>
                <c:pt idx="3">
                  <c:v>272.08807215907063</c:v>
                </c:pt>
                <c:pt idx="4">
                  <c:v>1057.6902504572377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1264.8704815313774</v>
          </cell>
        </row>
      </sheetData>
      <sheetData sheetId="1">
        <row r="4">
          <cell r="J4">
            <v>1318.3007123768882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3.7354917921019926</v>
          </cell>
        </row>
      </sheetData>
      <sheetData sheetId="4">
        <row r="47">
          <cell r="M47">
            <v>139.05000000000001</v>
          </cell>
          <cell r="O47">
            <v>1.5607489268639156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37.206895373925086</v>
          </cell>
        </row>
      </sheetData>
      <sheetData sheetId="8">
        <row r="4">
          <cell r="J4">
            <v>11.660285960143344</v>
          </cell>
        </row>
      </sheetData>
      <sheetData sheetId="9">
        <row r="4">
          <cell r="J4">
            <v>21.976207412427225</v>
          </cell>
        </row>
      </sheetData>
      <sheetData sheetId="10">
        <row r="4">
          <cell r="J4">
            <v>12.665894369762112</v>
          </cell>
        </row>
      </sheetData>
      <sheetData sheetId="11">
        <row r="4">
          <cell r="J4">
            <v>58.080390801159794</v>
          </cell>
        </row>
      </sheetData>
      <sheetData sheetId="12">
        <row r="4">
          <cell r="J4">
            <v>3.3068834909564448</v>
          </cell>
        </row>
      </sheetData>
      <sheetData sheetId="13">
        <row r="4">
          <cell r="J4">
            <v>164.60574582977003</v>
          </cell>
        </row>
      </sheetData>
      <sheetData sheetId="14">
        <row r="4">
          <cell r="J4">
            <v>6.227339038357389</v>
          </cell>
        </row>
      </sheetData>
      <sheetData sheetId="15">
        <row r="4">
          <cell r="J4">
            <v>46.750435980507127</v>
          </cell>
        </row>
      </sheetData>
      <sheetData sheetId="16">
        <row r="4">
          <cell r="J4">
            <v>6.4505604839346926</v>
          </cell>
        </row>
      </sheetData>
      <sheetData sheetId="17">
        <row r="4">
          <cell r="J4">
            <v>11.629324494611682</v>
          </cell>
        </row>
      </sheetData>
      <sheetData sheetId="18">
        <row r="4">
          <cell r="J4">
            <v>12.85243815377609</v>
          </cell>
        </row>
      </sheetData>
      <sheetData sheetId="19">
        <row r="4">
          <cell r="J4">
            <v>8.923779239232779</v>
          </cell>
        </row>
      </sheetData>
      <sheetData sheetId="20">
        <row r="4">
          <cell r="J4">
            <v>12.702565823500192</v>
          </cell>
        </row>
      </sheetData>
      <sheetData sheetId="21">
        <row r="4">
          <cell r="J4">
            <v>3.9819401945192818</v>
          </cell>
        </row>
      </sheetData>
      <sheetData sheetId="22">
        <row r="4">
          <cell r="J4">
            <v>25.948556307982315</v>
          </cell>
        </row>
      </sheetData>
      <sheetData sheetId="23">
        <row r="4">
          <cell r="J4">
            <v>49.572106855525405</v>
          </cell>
        </row>
      </sheetData>
      <sheetData sheetId="24">
        <row r="4">
          <cell r="J4">
            <v>40.933666229741597</v>
          </cell>
        </row>
      </sheetData>
      <sheetData sheetId="25">
        <row r="4">
          <cell r="J4">
            <v>44.792919036703211</v>
          </cell>
        </row>
      </sheetData>
      <sheetData sheetId="26">
        <row r="4">
          <cell r="J4">
            <v>4.4984821417018868</v>
          </cell>
        </row>
      </sheetData>
      <sheetData sheetId="27">
        <row r="4">
          <cell r="J4">
            <v>272.08807215907063</v>
          </cell>
        </row>
      </sheetData>
      <sheetData sheetId="28">
        <row r="4">
          <cell r="J4">
            <v>0.99594114493902164</v>
          </cell>
        </row>
      </sheetData>
      <sheetData sheetId="29">
        <row r="4">
          <cell r="J4">
            <v>12.58522362057308</v>
          </cell>
        </row>
      </sheetData>
      <sheetData sheetId="30">
        <row r="4">
          <cell r="J4">
            <v>20.70992115062883</v>
          </cell>
        </row>
      </sheetData>
      <sheetData sheetId="31">
        <row r="4">
          <cell r="J4">
            <v>4.6827929474823309</v>
          </cell>
        </row>
      </sheetData>
      <sheetData sheetId="32">
        <row r="4">
          <cell r="J4">
            <v>2.5620294821704452</v>
          </cell>
        </row>
      </sheetData>
      <sheetData sheetId="33">
        <row r="4">
          <cell r="J4">
            <v>2.5979286019021903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9" sqref="B19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95.43</f>
        <v>95.43</v>
      </c>
      <c r="J2" t="s">
        <v>6</v>
      </c>
      <c r="K2" s="9">
        <f>9.93+37.53+0.82</f>
        <v>48.28</v>
      </c>
      <c r="M2" t="s">
        <v>59</v>
      </c>
      <c r="N2" s="9">
        <f>293.42+12.31</f>
        <v>305.73</v>
      </c>
      <c r="P2" t="s">
        <v>8</v>
      </c>
      <c r="Q2" s="10">
        <f>N2+K2+H2</f>
        <v>449.44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0.10563809266732757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4254.5258878855702</v>
      </c>
      <c r="D7" s="20">
        <f>(C7*[1]Feuil1!$K$2-C4)/C4</f>
        <v>0.52533117800060924</v>
      </c>
      <c r="E7" s="31">
        <f>C7-C7/(1+D7)</f>
        <v>1465.2785760576135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1318.3007123768882</v>
      </c>
    </row>
    <row r="9" spans="2:20">
      <c r="M9" s="17" t="str">
        <f>IF(C13&gt;C7*[2]Params!F8,B13,"Others")</f>
        <v>ETH</v>
      </c>
      <c r="N9" s="18">
        <f>IF(C13&gt;C7*0.1,C13,C7)</f>
        <v>1264.8704815313774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305.73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272.08807215907063</v>
      </c>
    </row>
    <row r="12" spans="2:20">
      <c r="B12" s="7" t="s">
        <v>4</v>
      </c>
      <c r="C12" s="1">
        <f>[2]BTC!J4</f>
        <v>1318.3007123768882</v>
      </c>
      <c r="D12" s="20">
        <f>C12/$C$7</f>
        <v>0.30985843008515856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1057.6902504572377</v>
      </c>
    </row>
    <row r="13" spans="2:20">
      <c r="B13" s="7" t="s">
        <v>19</v>
      </c>
      <c r="C13" s="1">
        <f>[2]ETH!J4</f>
        <v>1264.8704815313774</v>
      </c>
      <c r="D13" s="20">
        <f t="shared" ref="D13:D50" si="0">C13/$C$7</f>
        <v>0.29729998473695912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305.73</v>
      </c>
      <c r="D14" s="20">
        <f t="shared" si="0"/>
        <v>7.185994586859662E-2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272.08807215907063</v>
      </c>
      <c r="D15" s="20">
        <f t="shared" si="0"/>
        <v>6.395261877094699E-2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164.60574582977003</v>
      </c>
      <c r="D16" s="20">
        <f t="shared" si="0"/>
        <v>3.8689562636925544E-2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139.05000000000001</v>
      </c>
      <c r="D17" s="20">
        <f t="shared" si="0"/>
        <v>3.2682842616126515E-2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95.43</v>
      </c>
      <c r="D18" s="20">
        <f>C18/$C$7</f>
        <v>2.2430231361790388E-2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2.4287860987652447E-2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1.4701990691396716E-2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58.080390801159794</v>
      </c>
      <c r="D21" s="20">
        <f t="shared" si="0"/>
        <v>1.3651436689229971E-2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1.1347915436940583E-2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49.572106855525405</v>
      </c>
      <c r="D23" s="20">
        <f t="shared" si="0"/>
        <v>1.1651617162955361E-2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44.792919036703211</v>
      </c>
      <c r="D24" s="20">
        <f t="shared" si="0"/>
        <v>1.0528298620593082E-2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46.750435980507127</v>
      </c>
      <c r="D25" s="20">
        <f t="shared" si="0"/>
        <v>1.0988400872968087E-2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37.206895373925086</v>
      </c>
      <c r="D26" s="20">
        <f t="shared" si="0"/>
        <v>8.7452506705550468E-3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40.933666229741597</v>
      </c>
      <c r="D27" s="20">
        <f t="shared" si="0"/>
        <v>9.621205113899297E-3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25.948556307982315</v>
      </c>
      <c r="D28" s="20">
        <f t="shared" si="0"/>
        <v>6.0990476945665794E-3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21.976207412427225</v>
      </c>
      <c r="D29" s="20">
        <f t="shared" si="0"/>
        <v>5.1653716516340299E-3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20.70992115062883</v>
      </c>
      <c r="D30" s="20">
        <f t="shared" si="0"/>
        <v>4.8677388965004797E-3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12.665894369762112</v>
      </c>
      <c r="D31" s="20">
        <f t="shared" si="0"/>
        <v>2.977040145842632E-3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12.85243815377609</v>
      </c>
      <c r="D32" s="20">
        <f t="shared" si="0"/>
        <v>3.0208861086901367E-3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12.702565823500192</v>
      </c>
      <c r="D33" s="20">
        <f t="shared" si="0"/>
        <v>2.9856595442678477E-3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12.58522362057308</v>
      </c>
      <c r="D34" s="20">
        <f t="shared" si="0"/>
        <v>2.9580789851128934E-3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11.629324494611682</v>
      </c>
      <c r="D35" s="20">
        <f t="shared" si="0"/>
        <v>2.733400806826743E-3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11.660285960143344</v>
      </c>
      <c r="D36" s="20">
        <f t="shared" si="0"/>
        <v>2.7406781078345528E-3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2.1153943440858584E-3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8.923779239232779</v>
      </c>
      <c r="D38" s="20">
        <f t="shared" si="0"/>
        <v>2.0974791256159805E-3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6.4505604839346926</v>
      </c>
      <c r="D39" s="20">
        <f t="shared" si="0"/>
        <v>1.5161643515443539E-3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6.227339038357389</v>
      </c>
      <c r="D40" s="20">
        <f t="shared" si="0"/>
        <v>1.4636975311606987E-3</v>
      </c>
    </row>
    <row r="41" spans="2:14">
      <c r="B41" s="22" t="s">
        <v>37</v>
      </c>
      <c r="C41" s="9">
        <f>[2]GRT!$J$4</f>
        <v>4.6827929474823309</v>
      </c>
      <c r="D41" s="20">
        <f t="shared" si="0"/>
        <v>1.1006615239588077E-3</v>
      </c>
    </row>
    <row r="42" spans="2:14">
      <c r="B42" s="22" t="s">
        <v>56</v>
      </c>
      <c r="C42" s="9">
        <f>[2]SHIB!$J$4</f>
        <v>4.4984821417018868</v>
      </c>
      <c r="D42" s="20">
        <f t="shared" si="0"/>
        <v>1.057340408836379E-3</v>
      </c>
    </row>
    <row r="43" spans="2:14">
      <c r="B43" s="22" t="s">
        <v>23</v>
      </c>
      <c r="C43" s="9">
        <f>[2]LUNA!J4</f>
        <v>3.9819401945192818</v>
      </c>
      <c r="D43" s="20">
        <f t="shared" si="0"/>
        <v>9.3593041844158126E-4</v>
      </c>
    </row>
    <row r="44" spans="2:14">
      <c r="B44" s="22" t="s">
        <v>36</v>
      </c>
      <c r="C44" s="9">
        <f>[2]AMP!$J$4</f>
        <v>3.3068834909564448</v>
      </c>
      <c r="D44" s="20">
        <f t="shared" si="0"/>
        <v>7.7726251481335137E-4</v>
      </c>
    </row>
    <row r="45" spans="2:14">
      <c r="B45" s="7" t="s">
        <v>25</v>
      </c>
      <c r="C45" s="1">
        <f>[2]POLIS!J4</f>
        <v>3.7354917921019926</v>
      </c>
      <c r="D45" s="20">
        <f t="shared" si="0"/>
        <v>8.7800424548796691E-4</v>
      </c>
    </row>
    <row r="46" spans="2:14">
      <c r="B46" s="22" t="s">
        <v>40</v>
      </c>
      <c r="C46" s="9">
        <f>[2]SHPING!$J$4</f>
        <v>2.5979286019021903</v>
      </c>
      <c r="D46" s="20">
        <f t="shared" si="0"/>
        <v>6.1062705231141939E-4</v>
      </c>
    </row>
    <row r="47" spans="2:14">
      <c r="B47" s="22" t="s">
        <v>50</v>
      </c>
      <c r="C47" s="9">
        <f>[2]KAVA!$J$4</f>
        <v>2.5620294821704452</v>
      </c>
      <c r="D47" s="20">
        <f t="shared" si="0"/>
        <v>6.0218918621828671E-4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3.988208427245647E-4</v>
      </c>
    </row>
    <row r="49" spans="2:4">
      <c r="B49" s="7" t="s">
        <v>28</v>
      </c>
      <c r="C49" s="1">
        <f>[2]ATLAS!O47</f>
        <v>1.5607489268639156</v>
      </c>
      <c r="D49" s="20">
        <f t="shared" si="0"/>
        <v>3.6684438360288889E-4</v>
      </c>
    </row>
    <row r="50" spans="2:4">
      <c r="B50" s="22" t="s">
        <v>43</v>
      </c>
      <c r="C50" s="9">
        <f>[2]TRX!$J$4</f>
        <v>0.99594114493902164</v>
      </c>
      <c r="D50" s="20">
        <f t="shared" si="0"/>
        <v>2.3408980722737784E-4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2023-12-08T23:22:15Z</dcterms:modified>
</cp:coreProperties>
</file>