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1" l="1"/>
  <c r="C19"/>
  <c r="C35"/>
  <c r="C33" l="1"/>
  <c r="C50"/>
  <c r="C22"/>
  <c r="C24"/>
  <c r="C37"/>
  <c r="C42"/>
  <c r="C47"/>
  <c r="C23"/>
  <c r="C34" l="1"/>
  <c r="C31" l="1"/>
  <c r="C16" l="1"/>
  <c r="C48" l="1"/>
  <c r="C18" l="1"/>
  <c r="C36"/>
  <c r="C39" l="1"/>
  <c r="C21"/>
  <c r="C26" l="1"/>
  <c r="C14"/>
  <c r="C15"/>
  <c r="C32"/>
  <c r="C27" l="1"/>
  <c r="C40" l="1"/>
  <c r="C20"/>
  <c r="C12"/>
  <c r="C13"/>
  <c r="C7" l="1"/>
  <c r="N9" s="1"/>
  <c r="D7" l="1"/>
  <c r="E7" s="1"/>
  <c r="Q3"/>
  <c r="D27"/>
  <c r="D37"/>
  <c r="D30"/>
  <c r="D35"/>
  <c r="D50"/>
  <c r="D31"/>
  <c r="D47"/>
  <c r="D20"/>
  <c r="D23"/>
  <c r="D17"/>
  <c r="D18"/>
  <c r="D33"/>
  <c r="D21"/>
  <c r="D12"/>
  <c r="D34"/>
  <c r="D46"/>
  <c r="D44"/>
  <c r="D40"/>
  <c r="D39"/>
  <c r="D26"/>
  <c r="D14"/>
  <c r="D43"/>
  <c r="D16"/>
  <c r="D48"/>
  <c r="D36"/>
  <c r="D38"/>
  <c r="N8"/>
  <c r="D19"/>
  <c r="D49"/>
  <c r="D24"/>
  <c r="D25"/>
  <c r="D32"/>
  <c r="M8"/>
  <c r="D28"/>
  <c r="D29"/>
  <c r="D41"/>
  <c r="D45"/>
  <c r="D15"/>
  <c r="D42"/>
  <c r="D22"/>
  <c r="D13"/>
  <c r="M9"/>
  <c r="M10" l="1"/>
  <c r="N10"/>
  <c r="N11" l="1"/>
  <c r="M11"/>
  <c r="M12" l="1"/>
  <c r="N12"/>
  <c r="M13" l="1"/>
  <c r="N13"/>
  <c r="M14" l="1"/>
  <c r="N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M26" l="1"/>
  <c r="N26"/>
  <c r="N27" l="1"/>
  <c r="M27"/>
  <c r="N28" l="1"/>
  <c r="M28"/>
  <c r="N29" l="1"/>
  <c r="M29"/>
  <c r="N30" l="1"/>
  <c r="M30"/>
  <c r="M31" l="1"/>
  <c r="N31"/>
  <c r="M32" l="1"/>
  <c r="N32"/>
  <c r="M33" l="1"/>
  <c r="N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<sst xmlns="http://schemas.openxmlformats.org/spreadsheetml/2006/main" count="97" uniqueCount="60">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</sst>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832.66037931777737</c:v>
                </c:pt>
                <c:pt idx="1">
                  <c:v>769.68038490866309</c:v>
                </c:pt>
                <c:pt idx="2">
                  <c:v>153.21715404425021</c:v>
                </c:pt>
                <c:pt idx="3">
                  <c:v>579.2249182623475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832.66037931777737</v>
          </cell>
        </row>
      </sheetData>
      <sheetData sheetId="1">
        <row r="4">
          <cell r="J4">
            <v>769.68038490866309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0.75831898179187818</v>
          </cell>
        </row>
      </sheetData>
      <sheetData sheetId="4">
        <row r="46">
          <cell r="M46">
            <v>70.349999999999994</v>
          </cell>
          <cell r="O46">
            <v>1.4286115309643304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24.756136650694287</v>
          </cell>
        </row>
      </sheetData>
      <sheetData sheetId="8">
        <row r="4">
          <cell r="J4">
            <v>6.0828725297589417</v>
          </cell>
        </row>
      </sheetData>
      <sheetData sheetId="9">
        <row r="4">
          <cell r="J4">
            <v>10.819814280668529</v>
          </cell>
        </row>
      </sheetData>
      <sheetData sheetId="10">
        <row r="4">
          <cell r="J4">
            <v>8.5628721070934013</v>
          </cell>
        </row>
      </sheetData>
      <sheetData sheetId="11">
        <row r="4">
          <cell r="J4">
            <v>24.830983016917365</v>
          </cell>
        </row>
      </sheetData>
      <sheetData sheetId="12">
        <row r="4">
          <cell r="J4">
            <v>1.5519350297791978</v>
          </cell>
        </row>
      </sheetData>
      <sheetData sheetId="13">
        <row r="4">
          <cell r="J4">
            <v>125.91949925938174</v>
          </cell>
        </row>
      </sheetData>
      <sheetData sheetId="14">
        <row r="4">
          <cell r="J4">
            <v>3.7277654054570526</v>
          </cell>
        </row>
      </sheetData>
      <sheetData sheetId="15">
        <row r="4">
          <cell r="J4">
            <v>24.282071080938682</v>
          </cell>
        </row>
      </sheetData>
      <sheetData sheetId="16">
        <row r="4">
          <cell r="J4">
            <v>2.9822888146378728</v>
          </cell>
        </row>
      </sheetData>
      <sheetData sheetId="17">
        <row r="4">
          <cell r="J4">
            <v>5.080870557901136</v>
          </cell>
        </row>
      </sheetData>
      <sheetData sheetId="18">
        <row r="4">
          <cell r="J4">
            <v>6.9075948482813967</v>
          </cell>
        </row>
      </sheetData>
      <sheetData sheetId="19">
        <row r="4">
          <cell r="J4">
            <v>9.5899573328895382</v>
          </cell>
        </row>
      </sheetData>
      <sheetData sheetId="20">
        <row r="4">
          <cell r="J4">
            <v>10.434031746404621</v>
          </cell>
        </row>
      </sheetData>
      <sheetData sheetId="21">
        <row r="4">
          <cell r="J4">
            <v>1.3155729488060699</v>
          </cell>
        </row>
      </sheetData>
      <sheetData sheetId="22">
        <row r="4">
          <cell r="J4">
            <v>21.717449401634187</v>
          </cell>
        </row>
      </sheetData>
      <sheetData sheetId="23">
        <row r="4">
          <cell r="J4">
            <v>24.851771188255512</v>
          </cell>
        </row>
      </sheetData>
      <sheetData sheetId="24">
        <row r="4">
          <cell r="J4">
            <v>20.599135237036077</v>
          </cell>
        </row>
      </sheetData>
      <sheetData sheetId="25">
        <row r="4">
          <cell r="J4">
            <v>22.302842078539513</v>
          </cell>
        </row>
      </sheetData>
      <sheetData sheetId="26">
        <row r="4">
          <cell r="J4">
            <v>3.1860362186166729</v>
          </cell>
        </row>
      </sheetData>
      <sheetData sheetId="27">
        <row r="4">
          <cell r="J4">
            <v>153.21715404425021</v>
          </cell>
        </row>
      </sheetData>
      <sheetData sheetId="28">
        <row r="4">
          <cell r="J4">
            <v>0.78488409733025788</v>
          </cell>
        </row>
      </sheetData>
      <sheetData sheetId="29">
        <row r="4">
          <cell r="J4">
            <v>7.2514237289736085</v>
          </cell>
        </row>
      </sheetData>
      <sheetData sheetId="30">
        <row r="4">
          <cell r="J4">
            <v>23.087827811522168</v>
          </cell>
        </row>
      </sheetData>
      <sheetData sheetId="31">
        <row r="4">
          <cell r="J4">
            <v>4.7530844850982472</v>
          </cell>
        </row>
      </sheetData>
      <sheetData sheetId="32">
        <row r="4">
          <cell r="J4">
            <v>1.8044754999110348</v>
          </cell>
        </row>
      </sheetData>
      <sheetData sheetId="33">
        <row r="4">
          <cell r="J4">
            <v>3.0091434831841899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K3" sqref="K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14.34</v>
      </c>
      <c r="M2" t="s">
        <v>7</v>
      </c>
      <c r="N2" s="9">
        <f>15.33-2.69</f>
        <v>12.64</v>
      </c>
      <c r="P2" t="s">
        <v>8</v>
      </c>
      <c r="Q2" s="10">
        <f>N2+K2+H2</f>
        <v>40.519999999999996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1.7183660901173119E-2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2358.0539812231582</v>
      </c>
      <c r="D7" s="20">
        <f>(C7*[1]Feuil1!$K$2-C4)/C4</f>
        <v>-0.10366369134792226</v>
      </c>
      <c r="E7" s="31">
        <f>C7-C7/(1+D7)</f>
        <v>-272.7152495460723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832.66037931777737</v>
      </c>
    </row>
    <row r="9" spans="2:20">
      <c r="M9" s="17" t="str">
        <f>IF(C13&gt;C7*[2]Params!F8,B13,"Others")</f>
        <v>BTC</v>
      </c>
      <c r="N9" s="18">
        <f>IF(C13&gt;C7*0.1,C13,C7)</f>
        <v>769.68038490866309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153.21715404425021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579.2249182623475</v>
      </c>
    </row>
    <row r="12" spans="2:20">
      <c r="B12" s="7" t="s">
        <v>19</v>
      </c>
      <c r="C12" s="1">
        <f>[2]ETH!J4</f>
        <v>832.66037931777737</v>
      </c>
      <c r="D12" s="20">
        <f>C12/$C$7</f>
        <v>0.35311336633857038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769.68038490866309</v>
      </c>
      <c r="D13" s="20">
        <f t="shared" ref="D13:D50" si="0">C13/$C$7</f>
        <v>0.3264049046533779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153.21715404425021</v>
      </c>
      <c r="D14" s="20">
        <f t="shared" si="0"/>
        <v>6.4976101168292236E-2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125.91949925938174</v>
      </c>
      <c r="D15" s="20">
        <f t="shared" si="0"/>
        <v>5.3399752618922401E-2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2.9833922615931121E-2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2.9325028413527181E-2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24.830983016917365</v>
      </c>
      <c r="D18" s="20">
        <f>C18/$C$7</f>
        <v>1.0530286081083334E-2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24.851771188255512</v>
      </c>
      <c r="D19" s="20">
        <f>C19/$C$7</f>
        <v>1.0539101897643803E-2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24.282071080938682</v>
      </c>
      <c r="D20" s="20">
        <f t="shared" si="0"/>
        <v>1.0297504329541771E-2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24.756136650694287</v>
      </c>
      <c r="D21" s="20">
        <f t="shared" si="0"/>
        <v>1.0498545346215062E-2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22.302842078539513</v>
      </c>
      <c r="D22" s="20">
        <f t="shared" si="0"/>
        <v>9.4581558590828754E-3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21.717449401634187</v>
      </c>
      <c r="D23" s="20">
        <f t="shared" si="0"/>
        <v>9.209903409577171E-3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20.599135237036077</v>
      </c>
      <c r="D24" s="20">
        <f t="shared" si="0"/>
        <v>8.7356504138853489E-3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5.5130205260427089E-3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23.087827811522168</v>
      </c>
      <c r="D26" s="20">
        <f t="shared" si="0"/>
        <v>9.7910514328201099E-3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10.819814280668529</v>
      </c>
      <c r="D27" s="20">
        <f t="shared" si="0"/>
        <v>4.5884506320996643E-3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14.34</v>
      </c>
      <c r="D28" s="20">
        <f t="shared" si="0"/>
        <v>6.0812857187271113E-3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5.3603522653215266E-3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5.7420229171244825E-3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10.434031746404621</v>
      </c>
      <c r="D31" s="20">
        <f t="shared" si="0"/>
        <v>4.4248485528699949E-3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8.5628721070934013</v>
      </c>
      <c r="D32" s="20">
        <f t="shared" si="0"/>
        <v>3.6313299760218848E-3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7.2514237289736085</v>
      </c>
      <c r="D33" s="20">
        <f t="shared" si="0"/>
        <v>3.075172912374205E-3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9.5899573328895382</v>
      </c>
      <c r="D34" s="20">
        <f t="shared" si="0"/>
        <v>4.0668947400072167E-3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6.9075948482813967</v>
      </c>
      <c r="D35" s="20">
        <f t="shared" si="0"/>
        <v>2.9293624757047855E-3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6.0828725297589417</v>
      </c>
      <c r="D36" s="20">
        <f t="shared" si="0"/>
        <v>2.5796154702971068E-3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5.080870557901136</v>
      </c>
      <c r="D37" s="20">
        <f t="shared" si="0"/>
        <v>2.1546879750673101E-3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2.2900239108177406E-3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3.7277654054570526</v>
      </c>
      <c r="D39" s="20">
        <f t="shared" si="0"/>
        <v>1.5808651689658963E-3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4.7530844850982472</v>
      </c>
      <c r="D40" s="20">
        <f t="shared" si="0"/>
        <v>2.0156809483355214E-3</v>
      </c>
    </row>
    <row r="41" spans="2:14">
      <c r="B41" s="22" t="s">
        <v>56</v>
      </c>
      <c r="C41" s="9">
        <f>[2]SHIB!$J$4</f>
        <v>3.1860362186166729</v>
      </c>
      <c r="D41" s="20">
        <f t="shared" si="0"/>
        <v>1.3511294669191702E-3</v>
      </c>
    </row>
    <row r="42" spans="2:14">
      <c r="B42" s="22" t="s">
        <v>33</v>
      </c>
      <c r="C42" s="1">
        <f>[2]EGLD!$J$4</f>
        <v>2.9822888146378728</v>
      </c>
      <c r="D42" s="20">
        <f t="shared" si="0"/>
        <v>1.2647245730527826E-3</v>
      </c>
    </row>
    <row r="43" spans="2:14">
      <c r="B43" s="22" t="s">
        <v>50</v>
      </c>
      <c r="C43" s="9">
        <f>[2]KAVA!$J$4</f>
        <v>1.8044754999110348</v>
      </c>
      <c r="D43" s="20">
        <f t="shared" si="0"/>
        <v>7.6523926690390102E-4</v>
      </c>
    </row>
    <row r="44" spans="2:14">
      <c r="B44" s="22" t="s">
        <v>36</v>
      </c>
      <c r="C44" s="9">
        <f>[2]AMP!$J$4</f>
        <v>1.5519350297791978</v>
      </c>
      <c r="D44" s="20">
        <f t="shared" si="0"/>
        <v>6.5814228263518621E-4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7.1957368809676169E-4</v>
      </c>
    </row>
    <row r="46" spans="2:14">
      <c r="B46" s="22" t="s">
        <v>40</v>
      </c>
      <c r="C46" s="9">
        <f>[2]SHPING!$J$4</f>
        <v>3.0091434831841899</v>
      </c>
      <c r="D46" s="20">
        <f t="shared" si="0"/>
        <v>1.2761130606616993E-3</v>
      </c>
    </row>
    <row r="47" spans="2:14">
      <c r="B47" s="22" t="s">
        <v>23</v>
      </c>
      <c r="C47" s="9">
        <f>[2]LUNA!J4</f>
        <v>1.3155729488060699</v>
      </c>
      <c r="D47" s="20">
        <f t="shared" si="0"/>
        <v>5.5790620540572286E-4</v>
      </c>
    </row>
    <row r="48" spans="2:14">
      <c r="B48" s="7" t="s">
        <v>28</v>
      </c>
      <c r="C48" s="1">
        <f>[2]ATLAS!O46</f>
        <v>1.4286115309643304</v>
      </c>
      <c r="D48" s="20">
        <f t="shared" si="0"/>
        <v>6.0584343799597326E-4</v>
      </c>
    </row>
    <row r="49" spans="2:4">
      <c r="B49" s="7" t="s">
        <v>25</v>
      </c>
      <c r="C49" s="1">
        <f>[2]POLIS!J4</f>
        <v>0.75831898179187818</v>
      </c>
      <c r="D49" s="20">
        <f t="shared" si="0"/>
        <v>3.2158677783895628E-4</v>
      </c>
    </row>
    <row r="50" spans="2:4">
      <c r="B50" s="22" t="s">
        <v>43</v>
      </c>
      <c r="C50" s="9">
        <f>[2]TRX!$J$4</f>
        <v>0.78488409733025788</v>
      </c>
      <c r="D50" s="20">
        <f t="shared" si="0"/>
        <v>3.3285247224201656E-4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2023-09-28T12:09:36Z</dcterms:modified>
</cp:coreProperties>
</file>