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<sst xmlns="http://schemas.openxmlformats.org/spreadsheetml/2006/main" count="107" uniqueCount="67">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</sst>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1297.6178881361552</c:v>
                </c:pt>
                <c:pt idx="1">
                  <c:v>1245.8137055069246</c:v>
                </c:pt>
                <c:pt idx="2">
                  <c:v>556.71</c:v>
                </c:pt>
                <c:pt idx="3">
                  <c:v>276.85413595190789</c:v>
                </c:pt>
                <c:pt idx="4">
                  <c:v>224.96280731289059</c:v>
                </c:pt>
                <c:pt idx="5">
                  <c:v>828.07589376252565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1297.6178881361552</v>
          </cell>
        </row>
      </sheetData>
      <sheetData sheetId="1">
        <row r="4">
          <cell r="J4">
            <v>1245.8137055069246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2.5711380711578933</v>
          </cell>
        </row>
      </sheetData>
      <sheetData sheetId="4">
        <row r="47">
          <cell r="M47">
            <v>111.75</v>
          </cell>
          <cell r="O47">
            <v>2.0955777120277723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2.9888459630187034</v>
          </cell>
        </row>
      </sheetData>
      <sheetData sheetId="8">
        <row r="4">
          <cell r="J4">
            <v>44.008296386889128</v>
          </cell>
        </row>
      </sheetData>
      <sheetData sheetId="9">
        <row r="4">
          <cell r="J4">
            <v>11.561371571104612</v>
          </cell>
        </row>
      </sheetData>
      <sheetData sheetId="10">
        <row r="4">
          <cell r="J4">
            <v>23.138741050406708</v>
          </cell>
        </row>
      </sheetData>
      <sheetData sheetId="11">
        <row r="4">
          <cell r="J4">
            <v>13.224929692482648</v>
          </cell>
        </row>
      </sheetData>
      <sheetData sheetId="12">
        <row r="4">
          <cell r="J4">
            <v>54.660696834486835</v>
          </cell>
        </row>
      </sheetData>
      <sheetData sheetId="13">
        <row r="4">
          <cell r="J4">
            <v>3.4689082953986698</v>
          </cell>
        </row>
      </sheetData>
      <sheetData sheetId="14">
        <row r="4">
          <cell r="J4">
            <v>224.96280731289059</v>
          </cell>
        </row>
      </sheetData>
      <sheetData sheetId="15">
        <row r="4">
          <cell r="J4">
            <v>5.5153843657551844</v>
          </cell>
        </row>
      </sheetData>
      <sheetData sheetId="16">
        <row r="4">
          <cell r="J4">
            <v>36.825106021398327</v>
          </cell>
        </row>
      </sheetData>
      <sheetData sheetId="17">
        <row r="4">
          <cell r="J4">
            <v>5.1784160441290883</v>
          </cell>
        </row>
      </sheetData>
      <sheetData sheetId="18">
        <row r="4">
          <cell r="J4">
            <v>5.036200497275015</v>
          </cell>
        </row>
      </sheetData>
      <sheetData sheetId="19">
        <row r="4">
          <cell r="J4">
            <v>13.5694949706601</v>
          </cell>
        </row>
      </sheetData>
      <sheetData sheetId="20">
        <row r="4">
          <cell r="J4">
            <v>2.5953904145164155</v>
          </cell>
        </row>
      </sheetData>
      <sheetData sheetId="21">
        <row r="4">
          <cell r="J4">
            <v>12.679607670661106</v>
          </cell>
        </row>
      </sheetData>
      <sheetData sheetId="22">
        <row r="4">
          <cell r="J4">
            <v>8.940118328546875</v>
          </cell>
        </row>
      </sheetData>
      <sheetData sheetId="23">
        <row r="4">
          <cell r="J4">
            <v>12.101936616387098</v>
          </cell>
        </row>
      </sheetData>
      <sheetData sheetId="24">
        <row r="4">
          <cell r="J4">
            <v>3.5323287012844911</v>
          </cell>
        </row>
      </sheetData>
      <sheetData sheetId="25">
        <row r="4">
          <cell r="J4">
            <v>18.137621809120557</v>
          </cell>
        </row>
      </sheetData>
      <sheetData sheetId="26">
        <row r="4">
          <cell r="J4">
            <v>57.449077857904264</v>
          </cell>
        </row>
      </sheetData>
      <sheetData sheetId="27">
        <row r="4">
          <cell r="J4">
            <v>1.8143728027184132</v>
          </cell>
        </row>
      </sheetData>
      <sheetData sheetId="28">
        <row r="4">
          <cell r="J4">
            <v>46.266137737380824</v>
          </cell>
        </row>
      </sheetData>
      <sheetData sheetId="29">
        <row r="4">
          <cell r="J4">
            <v>37.420323992221327</v>
          </cell>
        </row>
      </sheetData>
      <sheetData sheetId="30">
        <row r="4">
          <cell r="J4">
            <v>2.2397582824441264</v>
          </cell>
        </row>
      </sheetData>
      <sheetData sheetId="31">
        <row r="4">
          <cell r="J4">
            <v>4.5967366134178569</v>
          </cell>
        </row>
      </sheetData>
      <sheetData sheetId="32">
        <row r="4">
          <cell r="J4">
            <v>2.8418380242950367</v>
          </cell>
        </row>
      </sheetData>
      <sheetData sheetId="33">
        <row r="4">
          <cell r="J4">
            <v>276.85413595190789</v>
          </cell>
        </row>
      </sheetData>
      <sheetData sheetId="34">
        <row r="4">
          <cell r="J4">
            <v>1.0171965332353894</v>
          </cell>
        </row>
      </sheetData>
      <sheetData sheetId="35">
        <row r="4">
          <cell r="J4">
            <v>12.877056205752424</v>
          </cell>
        </row>
      </sheetData>
      <sheetData sheetId="36">
        <row r="4">
          <cell r="J4">
            <v>19.191286379708739</v>
          </cell>
        </row>
      </sheetData>
      <sheetData sheetId="37">
        <row r="4">
          <cell r="J4">
            <v>14.329899004195136</v>
          </cell>
        </row>
      </sheetData>
      <sheetData sheetId="38">
        <row r="4">
          <cell r="J4">
            <v>12.625305712545089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0.13855197055592952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4430.0344306704055</v>
      </c>
      <c r="D7" s="20">
        <f>(C7*[1]Feuil1!$K$2-C4)/C4</f>
        <v>0.5540984317309442</v>
      </c>
      <c r="E7" s="31">
        <f>C7-C7/(1+D7)</f>
        <v>1579.4849801209548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1297.6178881361552</v>
      </c>
    </row>
    <row r="9" spans="2:20">
      <c r="M9" s="17" t="str">
        <f>IF(C13&gt;C7*Params!F8,B13,"Others")</f>
        <v>BTC</v>
      </c>
      <c r="N9" s="18">
        <f>IF(C13&gt;C7*0.1,C13,C7)</f>
        <v>1245.8137055069246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276.85413595190789</v>
      </c>
    </row>
    <row r="12" spans="2:20">
      <c r="B12" s="7" t="s">
        <v>19</v>
      </c>
      <c r="C12" s="1">
        <f>[2]ETH!J4</f>
        <v>1297.6178881361552</v>
      </c>
      <c r="D12" s="20">
        <f>C12/$C$7</f>
        <v>0.29291372526415876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224.96280731289059</v>
      </c>
    </row>
    <row r="13" spans="2:20">
      <c r="B13" s="7" t="s">
        <v>4</v>
      </c>
      <c r="C13" s="1">
        <f>[2]BTC!J4</f>
        <v>1245.8137055069246</v>
      </c>
      <c r="D13" s="20">
        <f t="shared" ref="D13:D55" si="0">C13/$C$7</f>
        <v>0.2812198697332457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828.07589376252565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0.12566719485197139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276.85413595190789</v>
      </c>
      <c r="D15" s="20">
        <f t="shared" si="0"/>
        <v>6.2494804562954837E-2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224.96280731289059</v>
      </c>
      <c r="D16" s="20">
        <f t="shared" si="0"/>
        <v>5.0781277399427921E-2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2.5225537577388234E-2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2.0315869189842871E-2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1.4119529086940795E-2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57.449077857904264</v>
      </c>
      <c r="D20" s="20">
        <f t="shared" si="0"/>
        <v>1.2968088342647573E-2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54.660696834486835</v>
      </c>
      <c r="D21" s="20">
        <f t="shared" si="0"/>
        <v>1.2338661852389922E-2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1.1444606310278152E-2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44.008296386889128</v>
      </c>
      <c r="D23" s="20">
        <f t="shared" si="0"/>
        <v>9.9340754740430467E-3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46.266137737380824</v>
      </c>
      <c r="D24" s="20">
        <f t="shared" si="0"/>
        <v>1.0443742246576463E-2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37.420323992221327</v>
      </c>
      <c r="D25" s="20">
        <f t="shared" si="0"/>
        <v>8.4469600807500801E-3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36.825106021398327</v>
      </c>
      <c r="D26" s="20">
        <f t="shared" si="0"/>
        <v>8.3126004092535944E-3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23.138741050406708</v>
      </c>
      <c r="D27" s="20">
        <f t="shared" si="0"/>
        <v>5.2231515155301122E-3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19.191286379708739</v>
      </c>
      <c r="D28" s="20">
        <f t="shared" si="0"/>
        <v>4.3320851519441771E-3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18.137621809120557</v>
      </c>
      <c r="D29" s="20">
        <f t="shared" si="0"/>
        <v>4.0942394676548276E-3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1.4401693936799726E-3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13.5694949706601</v>
      </c>
      <c r="D31" s="20">
        <f t="shared" si="0"/>
        <v>3.0630676088462369E-3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13.224929692482648</v>
      </c>
      <c r="D32" s="20">
        <f t="shared" si="0"/>
        <v>2.9852882408594045E-3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12.679607670661106</v>
      </c>
      <c r="D33" s="20">
        <f t="shared" si="0"/>
        <v>2.8621916757297699E-3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12.877056205752424</v>
      </c>
      <c r="D34" s="20">
        <f t="shared" si="0"/>
        <v>2.906762104736896E-3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12.101936616387098</v>
      </c>
      <c r="D35" s="20">
        <f t="shared" si="0"/>
        <v>2.7317929026921105E-3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11.561371571104612</v>
      </c>
      <c r="D36" s="20">
        <f t="shared" si="0"/>
        <v>2.6097701388192161E-3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14.329899004195136</v>
      </c>
      <c r="D37" s="20">
        <f t="shared" si="0"/>
        <v>3.2347150408098668E-3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12.625305712545089</v>
      </c>
      <c r="D38" s="20">
        <f t="shared" si="0"/>
        <v>2.8499339926426888E-3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2.3701847388150018E-3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8.940118328546875</v>
      </c>
      <c r="D40" s="20">
        <f t="shared" si="0"/>
        <v>2.0180697167163889E-3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5.5153843657551844</v>
      </c>
      <c r="D41" s="20">
        <f t="shared" si="0"/>
        <v>1.2449980811820758E-3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5.036200497275015</v>
      </c>
      <c r="D42" s="20">
        <f t="shared" si="0"/>
        <v>1.1368310057384536E-3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5.1784160441290883</v>
      </c>
      <c r="D43" s="20">
        <f t="shared" si="0"/>
        <v>1.1689335884790017E-3</v>
      </c>
    </row>
    <row r="44" spans="2:14">
      <c r="B44" s="22" t="s">
        <v>56</v>
      </c>
      <c r="C44" s="9">
        <f>[2]SHIB!$J$4</f>
        <v>4.5967366134178569</v>
      </c>
      <c r="D44" s="20">
        <f t="shared" si="0"/>
        <v>1.0376299970928722E-3</v>
      </c>
    </row>
    <row r="45" spans="2:14">
      <c r="B45" s="22" t="s">
        <v>23</v>
      </c>
      <c r="C45" s="9">
        <f>[2]LUNA!J4</f>
        <v>3.5323287012844911</v>
      </c>
      <c r="D45" s="20">
        <f t="shared" si="0"/>
        <v>7.9735919812025868E-4</v>
      </c>
    </row>
    <row r="46" spans="2:14">
      <c r="B46" s="22" t="s">
        <v>36</v>
      </c>
      <c r="C46" s="9">
        <f>[2]AMP!$J$4</f>
        <v>3.4689082953986698</v>
      </c>
      <c r="D46" s="20">
        <f t="shared" si="0"/>
        <v>7.8304319067644661E-4</v>
      </c>
    </row>
    <row r="47" spans="2:14">
      <c r="B47" s="22" t="s">
        <v>64</v>
      </c>
      <c r="C47" s="10">
        <f>[2]ACE!$J$4</f>
        <v>2.9888459630187034</v>
      </c>
      <c r="D47" s="20">
        <f t="shared" si="0"/>
        <v>6.7467781792531032E-4</v>
      </c>
    </row>
    <row r="48" spans="2:14">
      <c r="B48" s="22" t="s">
        <v>40</v>
      </c>
      <c r="C48" s="9">
        <f>[2]SHPING!$J$4</f>
        <v>2.8418380242950367</v>
      </c>
      <c r="D48" s="20">
        <f t="shared" si="0"/>
        <v>6.4149343955888303E-4</v>
      </c>
    </row>
    <row r="49" spans="2:4">
      <c r="B49" s="22" t="s">
        <v>62</v>
      </c>
      <c r="C49" s="10">
        <f>[2]SEI!$J$4</f>
        <v>2.2397582824441264</v>
      </c>
      <c r="D49" s="20">
        <f t="shared" si="0"/>
        <v>5.0558484758891128E-4</v>
      </c>
    </row>
    <row r="50" spans="2:4">
      <c r="B50" s="22" t="s">
        <v>50</v>
      </c>
      <c r="C50" s="9">
        <f>[2]KAVA!$J$4</f>
        <v>2.5953904145164155</v>
      </c>
      <c r="D50" s="20">
        <f t="shared" si="0"/>
        <v>5.8586235730986186E-4</v>
      </c>
    </row>
    <row r="51" spans="2:4">
      <c r="B51" s="7" t="s">
        <v>25</v>
      </c>
      <c r="C51" s="1">
        <f>[2]POLIS!J4</f>
        <v>2.5711380711578933</v>
      </c>
      <c r="D51" s="20">
        <f t="shared" si="0"/>
        <v>5.8038783025187411E-4</v>
      </c>
    </row>
    <row r="52" spans="2:4">
      <c r="B52" s="7" t="s">
        <v>28</v>
      </c>
      <c r="C52" s="1">
        <f>[2]ATLAS!O47</f>
        <v>2.0955777120277723</v>
      </c>
      <c r="D52" s="20">
        <f t="shared" si="0"/>
        <v>4.7303869638562707E-4</v>
      </c>
    </row>
    <row r="53" spans="2:4">
      <c r="B53" s="22" t="s">
        <v>63</v>
      </c>
      <c r="C53" s="10">
        <f>[2]MEME!$J$4</f>
        <v>1.8143728027184132</v>
      </c>
      <c r="D53" s="20">
        <f t="shared" si="0"/>
        <v>4.095617835737319E-4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3.8302040910847298E-4</v>
      </c>
    </row>
    <row r="55" spans="2:4">
      <c r="B55" s="22" t="s">
        <v>43</v>
      </c>
      <c r="C55" s="9">
        <f>[2]TRX!$J$4</f>
        <v>1.0171965332353894</v>
      </c>
      <c r="D55" s="20">
        <f t="shared" si="0"/>
        <v>2.2961368566190921E-4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2023-12-31T21:40:17Z</dcterms:modified>
</cp:coreProperties>
</file>