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<sst xmlns="http://schemas.openxmlformats.org/spreadsheetml/2006/main" count="107" uniqueCount="67">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</sst>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1376.7317529630084</c:v>
                </c:pt>
                <c:pt idx="1">
                  <c:v>1335.2585510427548</c:v>
                </c:pt>
                <c:pt idx="2">
                  <c:v>539.94000000000005</c:v>
                </c:pt>
                <c:pt idx="3">
                  <c:v>260.08078477575373</c:v>
                </c:pt>
                <c:pt idx="4">
                  <c:v>1025.7563697341614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1335.2585510427548</v>
          </cell>
        </row>
      </sheetData>
      <sheetData sheetId="1">
        <row r="4">
          <cell r="J4">
            <v>1376.7317529630084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2.509900115652234</v>
          </cell>
        </row>
      </sheetData>
      <sheetData sheetId="4">
        <row r="47">
          <cell r="M47">
            <v>111.75</v>
          </cell>
          <cell r="O47">
            <v>2.3308670720698323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2.5631332237129496</v>
          </cell>
        </row>
      </sheetData>
      <sheetData sheetId="8">
        <row r="4">
          <cell r="J4">
            <v>39.515564987045643</v>
          </cell>
        </row>
      </sheetData>
      <sheetData sheetId="9">
        <row r="4">
          <cell r="J4">
            <v>9.9945961781297576</v>
          </cell>
        </row>
      </sheetData>
      <sheetData sheetId="10">
        <row r="4">
          <cell r="J4">
            <v>19.52311831172538</v>
          </cell>
        </row>
      </sheetData>
      <sheetData sheetId="11">
        <row r="4">
          <cell r="J4">
            <v>12.140786126813193</v>
          </cell>
        </row>
      </sheetData>
      <sheetData sheetId="12">
        <row r="4">
          <cell r="J4">
            <v>49.729549196358228</v>
          </cell>
        </row>
      </sheetData>
      <sheetData sheetId="13">
        <row r="4">
          <cell r="J4">
            <v>3.3215378565835323</v>
          </cell>
        </row>
      </sheetData>
      <sheetData sheetId="14">
        <row r="4">
          <cell r="J4">
            <v>220.0153580255386</v>
          </cell>
        </row>
      </sheetData>
      <sheetData sheetId="15">
        <row r="4">
          <cell r="J4">
            <v>4.9636316063850217</v>
          </cell>
        </row>
      </sheetData>
      <sheetData sheetId="16">
        <row r="4">
          <cell r="J4">
            <v>45.584599613425638</v>
          </cell>
        </row>
      </sheetData>
      <sheetData sheetId="17">
        <row r="4">
          <cell r="J4">
            <v>5.7773272222924259</v>
          </cell>
        </row>
      </sheetData>
      <sheetData sheetId="18">
        <row r="4">
          <cell r="J4">
            <v>4.5787059268269701</v>
          </cell>
        </row>
      </sheetData>
      <sheetData sheetId="19">
        <row r="4">
          <cell r="J4">
            <v>13.51818786724743</v>
          </cell>
        </row>
      </sheetData>
      <sheetData sheetId="20">
        <row r="4">
          <cell r="J4">
            <v>2.220746154188372</v>
          </cell>
        </row>
      </sheetData>
      <sheetData sheetId="21">
        <row r="4">
          <cell r="J4">
            <v>15.150929063634997</v>
          </cell>
        </row>
      </sheetData>
      <sheetData sheetId="22">
        <row r="4">
          <cell r="J4">
            <v>8.4156659848836757</v>
          </cell>
        </row>
      </sheetData>
      <sheetData sheetId="23">
        <row r="4">
          <cell r="J4">
            <v>10.983719009680408</v>
          </cell>
        </row>
      </sheetData>
      <sheetData sheetId="24">
        <row r="4">
          <cell r="J4">
            <v>5.240600513605667</v>
          </cell>
        </row>
      </sheetData>
      <sheetData sheetId="25">
        <row r="4">
          <cell r="J4">
            <v>15.608737457989848</v>
          </cell>
        </row>
      </sheetData>
      <sheetData sheetId="26">
        <row r="4">
          <cell r="J4">
            <v>48.379791767254609</v>
          </cell>
        </row>
      </sheetData>
      <sheetData sheetId="27">
        <row r="4">
          <cell r="J4">
            <v>1.4931062671848199</v>
          </cell>
        </row>
      </sheetData>
      <sheetData sheetId="28">
        <row r="4">
          <cell r="J4">
            <v>40.569183004909846</v>
          </cell>
        </row>
      </sheetData>
      <sheetData sheetId="29">
        <row r="4">
          <cell r="J4">
            <v>34.236832405405842</v>
          </cell>
        </row>
      </sheetData>
      <sheetData sheetId="30">
        <row r="4">
          <cell r="J4">
            <v>2.67533305272008</v>
          </cell>
        </row>
      </sheetData>
      <sheetData sheetId="31">
        <row r="4">
          <cell r="J4">
            <v>4.1804854157744122</v>
          </cell>
        </row>
      </sheetData>
      <sheetData sheetId="32">
        <row r="4">
          <cell r="J4">
            <v>2.5696031298044324</v>
          </cell>
        </row>
      </sheetData>
      <sheetData sheetId="33">
        <row r="4">
          <cell r="J4">
            <v>260.08078477575373</v>
          </cell>
        </row>
      </sheetData>
      <sheetData sheetId="34">
        <row r="4">
          <cell r="J4">
            <v>0.97358985454187141</v>
          </cell>
        </row>
      </sheetData>
      <sheetData sheetId="35">
        <row r="4">
          <cell r="J4">
            <v>10.830366772731672</v>
          </cell>
        </row>
      </sheetData>
      <sheetData sheetId="36">
        <row r="4">
          <cell r="J4">
            <v>17.932496247643765</v>
          </cell>
        </row>
      </sheetData>
      <sheetData sheetId="37">
        <row r="4">
          <cell r="J4">
            <v>17.355918237417644</v>
          </cell>
        </row>
      </sheetData>
      <sheetData sheetId="38">
        <row r="4">
          <cell r="J4">
            <v>17.295608464982461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0.13156690056464185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4537.7674585156801</v>
      </c>
      <c r="D7" s="20">
        <f>(C7*[1]Feuil1!$K$2-C4)/C4</f>
        <v>0.59189220788329577</v>
      </c>
      <c r="E7" s="31">
        <f>C7-C7/(1+D7)</f>
        <v>1687.2180079662298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1376.7317529630084</v>
      </c>
    </row>
    <row r="9" spans="2:20">
      <c r="M9" s="17" t="str">
        <f>IF(C13&gt;C7*Params!F8,B13,"Others")</f>
        <v>ETH</v>
      </c>
      <c r="N9" s="18">
        <f>IF(C13&gt;C7*0.1,C13,C7)</f>
        <v>1335.2585510427548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260.08078477575373</v>
      </c>
    </row>
    <row r="12" spans="2:20">
      <c r="B12" s="7" t="s">
        <v>4</v>
      </c>
      <c r="C12" s="1">
        <f>[2]BTC!J4</f>
        <v>1376.7317529630084</v>
      </c>
      <c r="D12" s="20">
        <f>C12/$C$7</f>
        <v>0.30339407330787777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1025.7563697341614</v>
      </c>
    </row>
    <row r="13" spans="2:20">
      <c r="B13" s="7" t="s">
        <v>19</v>
      </c>
      <c r="C13" s="1">
        <f>[2]ETH!J4</f>
        <v>1335.2585510427548</v>
      </c>
      <c r="D13" s="20">
        <f t="shared" ref="D13:D55" si="0">C13/$C$7</f>
        <v>0.29425451243363682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0.11898802768897646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260.08078477575373</v>
      </c>
      <c r="D15" s="20">
        <f t="shared" si="0"/>
        <v>5.731470093022948E-2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220.0153580255386</v>
      </c>
      <c r="D16" s="20">
        <f t="shared" si="0"/>
        <v>4.848537525047756E-2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2.4626647579810937E-2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1.9833541675015519E-2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1.3784311464135786E-2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1.1172895143592076E-2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48.379791767254609</v>
      </c>
      <c r="D21" s="20">
        <f t="shared" si="0"/>
        <v>1.0661584624937968E-2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49.729549196358228</v>
      </c>
      <c r="D22" s="20">
        <f t="shared" si="0"/>
        <v>1.0959034294063395E-2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45.584599613425638</v>
      </c>
      <c r="D23" s="20">
        <f t="shared" si="0"/>
        <v>1.004560062413082E-2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40.569183004909846</v>
      </c>
      <c r="D24" s="20">
        <f t="shared" si="0"/>
        <v>8.9403397983245647E-3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39.515564987045643</v>
      </c>
      <c r="D25" s="20">
        <f t="shared" si="0"/>
        <v>8.7081511664705985E-3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34.236832405405842</v>
      </c>
      <c r="D26" s="20">
        <f t="shared" si="0"/>
        <v>7.5448626925904289E-3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19.52311831172538</v>
      </c>
      <c r="D27" s="20">
        <f t="shared" si="0"/>
        <v>4.3023620073540441E-3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17.355918237417644</v>
      </c>
      <c r="D28" s="20">
        <f t="shared" si="0"/>
        <v>3.8247703074442748E-3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17.932496247643765</v>
      </c>
      <c r="D29" s="20">
        <f t="shared" si="0"/>
        <v>3.9518323518300232E-3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17.295608464982461</v>
      </c>
      <c r="D30" s="20">
        <f t="shared" si="0"/>
        <v>3.8114796809442316E-3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15.608737457989848</v>
      </c>
      <c r="D31" s="20">
        <f t="shared" si="0"/>
        <v>3.4397393874157495E-3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15.150929063634997</v>
      </c>
      <c r="D32" s="20">
        <f t="shared" si="0"/>
        <v>3.3388509222089841E-3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12.140786126813193</v>
      </c>
      <c r="D33" s="20">
        <f t="shared" si="0"/>
        <v>2.6754976401511081E-3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13.51818786724743</v>
      </c>
      <c r="D34" s="20">
        <f t="shared" si="0"/>
        <v>2.9790393603971229E-3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10.830366772731672</v>
      </c>
      <c r="D35" s="20">
        <f t="shared" si="0"/>
        <v>2.3867170082519664E-3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10.983719009680408</v>
      </c>
      <c r="D36" s="20">
        <f t="shared" si="0"/>
        <v>2.4205116525017395E-3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2.3139131954184773E-3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9.9945961781297576</v>
      </c>
      <c r="D38" s="20">
        <f t="shared" si="0"/>
        <v>2.2025359980431931E-3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8.4156659848836757</v>
      </c>
      <c r="D39" s="20">
        <f t="shared" si="0"/>
        <v>1.8545829114911213E-3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1.4059777320733224E-3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5.7773272222924259</v>
      </c>
      <c r="D41" s="20">
        <f t="shared" si="0"/>
        <v>1.2731651137059831E-3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5.240600513605667</v>
      </c>
      <c r="D42" s="20">
        <f t="shared" si="0"/>
        <v>1.154885207652286E-3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4.9636316063850217</v>
      </c>
      <c r="D43" s="20">
        <f t="shared" si="0"/>
        <v>1.0938488258295728E-3</v>
      </c>
    </row>
    <row r="44" spans="2:14">
      <c r="B44" s="22" t="s">
        <v>37</v>
      </c>
      <c r="C44" s="9">
        <f>[2]GRT!$J$4</f>
        <v>4.5787059268269701</v>
      </c>
      <c r="D44" s="20">
        <f t="shared" si="0"/>
        <v>1.0090217201929252E-3</v>
      </c>
    </row>
    <row r="45" spans="2:14">
      <c r="B45" s="22" t="s">
        <v>56</v>
      </c>
      <c r="C45" s="9">
        <f>[2]SHIB!$J$4</f>
        <v>4.1804854157744122</v>
      </c>
      <c r="D45" s="20">
        <f t="shared" si="0"/>
        <v>9.2126479683951547E-4</v>
      </c>
    </row>
    <row r="46" spans="2:14">
      <c r="B46" s="22" t="s">
        <v>36</v>
      </c>
      <c r="C46" s="9">
        <f>[2]AMP!$J$4</f>
        <v>3.3215378565835323</v>
      </c>
      <c r="D46" s="20">
        <f t="shared" si="0"/>
        <v>7.3197621670768008E-4</v>
      </c>
    </row>
    <row r="47" spans="2:14">
      <c r="B47" s="22" t="s">
        <v>64</v>
      </c>
      <c r="C47" s="10">
        <f>[2]ACE!$J$4</f>
        <v>2.5631332237129496</v>
      </c>
      <c r="D47" s="20">
        <f t="shared" si="0"/>
        <v>5.6484455123475186E-4</v>
      </c>
    </row>
    <row r="48" spans="2:14">
      <c r="B48" s="22" t="s">
        <v>40</v>
      </c>
      <c r="C48" s="9">
        <f>[2]SHPING!$J$4</f>
        <v>2.5696031298044324</v>
      </c>
      <c r="D48" s="20">
        <f t="shared" si="0"/>
        <v>5.6627034181362809E-4</v>
      </c>
    </row>
    <row r="49" spans="2:4">
      <c r="B49" s="22" t="s">
        <v>62</v>
      </c>
      <c r="C49" s="10">
        <f>[2]SEI!$J$4</f>
        <v>2.67533305272008</v>
      </c>
      <c r="D49" s="20">
        <f t="shared" si="0"/>
        <v>5.8957032884078E-4</v>
      </c>
    </row>
    <row r="50" spans="2:4">
      <c r="B50" s="7" t="s">
        <v>25</v>
      </c>
      <c r="C50" s="1">
        <f>[2]POLIS!J4</f>
        <v>2.509900115652234</v>
      </c>
      <c r="D50" s="20">
        <f t="shared" si="0"/>
        <v>5.5311342826572067E-4</v>
      </c>
    </row>
    <row r="51" spans="2:4">
      <c r="B51" s="22" t="s">
        <v>50</v>
      </c>
      <c r="C51" s="9">
        <f>[2]KAVA!$J$4</f>
        <v>2.220746154188372</v>
      </c>
      <c r="D51" s="20">
        <f t="shared" si="0"/>
        <v>4.8939179331917244E-4</v>
      </c>
    </row>
    <row r="52" spans="2:4">
      <c r="B52" s="7" t="s">
        <v>28</v>
      </c>
      <c r="C52" s="1">
        <f>[2]ATLAS!O47</f>
        <v>2.3308670720698323</v>
      </c>
      <c r="D52" s="20">
        <f t="shared" si="0"/>
        <v>5.1365943569798244E-4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3.7392696199444012E-4</v>
      </c>
    </row>
    <row r="54" spans="2:4">
      <c r="B54" s="22" t="s">
        <v>63</v>
      </c>
      <c r="C54" s="10">
        <f>[2]MEME!$J$4</f>
        <v>1.4931062671848199</v>
      </c>
      <c r="D54" s="20">
        <f t="shared" si="0"/>
        <v>3.2903983750485533E-4</v>
      </c>
    </row>
    <row r="55" spans="2:4">
      <c r="B55" s="22" t="s">
        <v>43</v>
      </c>
      <c r="C55" s="9">
        <f>[2]TRX!$J$4</f>
        <v>0.97358985454187141</v>
      </c>
      <c r="D55" s="20">
        <f t="shared" si="0"/>
        <v>2.1455261060476116E-4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2024-01-08T20:48:20Z</dcterms:modified>
</cp:coreProperties>
</file>