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46"/>
  <c r="D19"/>
  <c r="D43"/>
  <c r="D21"/>
  <c r="D32"/>
  <c r="M8"/>
  <c r="D40"/>
  <c r="D36"/>
  <c r="D25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D13" l="1"/>
  <c r="D18"/>
  <c r="D47"/>
  <c r="D44"/>
  <c r="D23"/>
  <c r="D33"/>
  <c r="D49"/>
  <c r="D16"/>
  <c r="D38"/>
  <c r="Q3"/>
  <c r="D24"/>
  <c r="D26"/>
  <c r="D30"/>
  <c r="D27"/>
  <c r="D20"/>
  <c r="M1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<sst xmlns="http://schemas.openxmlformats.org/spreadsheetml/2006/main" count="92" uniqueCount="59">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</sst>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831.56771192743986</c:v>
                </c:pt>
                <c:pt idx="1">
                  <c:v>729.59610442928351</c:v>
                </c:pt>
                <c:pt idx="2">
                  <c:v>683.50345921300243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831.56771192743986</v>
          </cell>
        </row>
      </sheetData>
      <sheetData sheetId="1">
        <row r="4">
          <cell r="J4">
            <v>729.59610442928351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0.99919727928078084</v>
          </cell>
        </row>
      </sheetData>
      <sheetData sheetId="4">
        <row r="46">
          <cell r="M46">
            <v>76.27000000000001</v>
          </cell>
          <cell r="O46">
            <v>0.72324625771066131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22.327272231916304</v>
          </cell>
        </row>
      </sheetData>
      <sheetData sheetId="8">
        <row r="4">
          <cell r="J4">
            <v>7.2642080193755678</v>
          </cell>
        </row>
      </sheetData>
      <sheetData sheetId="9">
        <row r="4">
          <cell r="J4">
            <v>14.717641660230674</v>
          </cell>
        </row>
      </sheetData>
      <sheetData sheetId="10">
        <row r="4">
          <cell r="J4">
            <v>10.414147974657032</v>
          </cell>
        </row>
      </sheetData>
      <sheetData sheetId="11">
        <row r="4">
          <cell r="J4">
            <v>25.191123712930661</v>
          </cell>
        </row>
      </sheetData>
      <sheetData sheetId="12">
        <row r="4">
          <cell r="J4">
            <v>1.9458405407536055</v>
          </cell>
        </row>
      </sheetData>
      <sheetData sheetId="13">
        <row r="4">
          <cell r="J4">
            <v>117.12619390804818</v>
          </cell>
        </row>
      </sheetData>
      <sheetData sheetId="14">
        <row r="4">
          <cell r="J4">
            <v>3.6941575446341068</v>
          </cell>
        </row>
      </sheetData>
      <sheetData sheetId="15">
        <row r="4">
          <cell r="J4">
            <v>24.313177602958863</v>
          </cell>
        </row>
      </sheetData>
      <sheetData sheetId="16">
        <row r="4">
          <cell r="J4">
            <v>3.6775138647807526</v>
          </cell>
        </row>
      </sheetData>
      <sheetData sheetId="17">
        <row r="4">
          <cell r="J4">
            <v>4.5349060047141379</v>
          </cell>
        </row>
      </sheetData>
      <sheetData sheetId="18">
        <row r="4">
          <cell r="J4">
            <v>6.8021217168437991</v>
          </cell>
        </row>
      </sheetData>
      <sheetData sheetId="19">
        <row r="4">
          <cell r="J4">
            <v>4.8043726133539186</v>
          </cell>
        </row>
      </sheetData>
      <sheetData sheetId="20">
        <row r="4">
          <cell r="J4">
            <v>11.673636843179857</v>
          </cell>
        </row>
      </sheetData>
      <sheetData sheetId="21">
        <row r="4">
          <cell r="J4">
            <v>1.1527851545408705</v>
          </cell>
        </row>
      </sheetData>
      <sheetData sheetId="22">
        <row r="4">
          <cell r="J4">
            <v>32.590120169058018</v>
          </cell>
        </row>
      </sheetData>
      <sheetData sheetId="23">
        <row r="4">
          <cell r="J4">
            <v>26.62272839433604</v>
          </cell>
        </row>
      </sheetData>
      <sheetData sheetId="24">
        <row r="4">
          <cell r="J4">
            <v>21.566621695264487</v>
          </cell>
        </row>
      </sheetData>
      <sheetData sheetId="25">
        <row r="4">
          <cell r="J4">
            <v>20.445925028037948</v>
          </cell>
        </row>
      </sheetData>
      <sheetData sheetId="26">
        <row r="4">
          <cell r="J4">
            <v>2.9377879195682381</v>
          </cell>
        </row>
      </sheetData>
      <sheetData sheetId="27">
        <row r="4">
          <cell r="J4">
            <v>103.87521670311739</v>
          </cell>
        </row>
      </sheetData>
      <sheetData sheetId="28">
        <row r="4">
          <cell r="J4">
            <v>0.65902207160389847</v>
          </cell>
        </row>
      </sheetData>
      <sheetData sheetId="29">
        <row r="4">
          <cell r="J4">
            <v>6.469330267230724</v>
          </cell>
        </row>
      </sheetData>
      <sheetData sheetId="30">
        <row r="4">
          <cell r="J4">
            <v>21.211200802967966</v>
          </cell>
        </row>
      </sheetData>
      <sheetData sheetId="31">
        <row r="4">
          <cell r="J4">
            <v>4.0114806102931162</v>
          </cell>
        </row>
      </sheetData>
      <sheetData sheetId="32">
        <row r="4">
          <cell r="J4">
            <v>2.270331666792583</v>
          </cell>
        </row>
      </sheetData>
      <sheetData sheetId="33">
        <row r="4">
          <cell r="J4">
            <v>1.6332792034259063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1.4955935250106557E-2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2266.3911974183293</v>
      </c>
      <c r="D7" s="20">
        <f>(C7*[1]Feuil1!$K$2-C4)/C4</f>
        <v>-7.5145320930650961E-2</v>
      </c>
      <c r="E7" s="32">
        <f>C7-C7/(1+D7)</f>
        <v>-184.14643699027238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831.56771192743986</v>
      </c>
    </row>
    <row r="9" spans="2:20">
      <c r="M9" s="17" t="str">
        <f>IF(C13&gt;C7*[2]Params!F8,B13,"Others")</f>
        <v>BTC</v>
      </c>
      <c r="N9" s="18">
        <f>IF(C13&gt;C7*0.1,C13,C7)</f>
        <v>729.59610442928351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683.50345921300243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831.56771192743986</v>
      </c>
      <c r="D12" s="30">
        <f>C12/$C$7</f>
        <v>0.36691269930570136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729.59610442928351</v>
      </c>
      <c r="D13" s="30">
        <f t="shared" ref="D13:D50" si="0">C13/$C$7</f>
        <v>0.32191975739244588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117.12619390804818</v>
      </c>
      <c r="D14" s="30">
        <f t="shared" si="0"/>
        <v>5.1679601492217182E-2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103.87521670311739</v>
      </c>
      <c r="D15" s="30">
        <f t="shared" si="0"/>
        <v>4.5832871580794514E-2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3.3652619233113856E-2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2.7493047127511789E-2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26.62272839433604</v>
      </c>
      <c r="D18" s="30">
        <f>C18/$C$7</f>
        <v>1.1746748939310336E-2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32.590120169058018</v>
      </c>
      <c r="D19" s="30">
        <f>C19/$C$7</f>
        <v>1.4379741770168264E-2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6.8787771580470034E-3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25.191123712930661</v>
      </c>
      <c r="D21" s="30">
        <f t="shared" si="0"/>
        <v>1.1115081871843723E-2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22.327272231916304</v>
      </c>
      <c r="D22" s="30">
        <f t="shared" si="0"/>
        <v>9.851464415035472E-3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21.566621695264487</v>
      </c>
      <c r="D23" s="30">
        <f t="shared" si="0"/>
        <v>9.5158425076091267E-3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24.313177602958863</v>
      </c>
      <c r="D24" s="30">
        <f t="shared" si="0"/>
        <v>1.0727705627631394E-2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20.445925028037948</v>
      </c>
      <c r="D25" s="30">
        <f t="shared" si="0"/>
        <v>9.0213574123161628E-3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21.211200802967966</v>
      </c>
      <c r="D26" s="30">
        <f t="shared" si="0"/>
        <v>9.3590201140605709E-3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14.717641660230674</v>
      </c>
      <c r="D27" s="30">
        <f t="shared" si="0"/>
        <v>6.4938664062037035E-3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8.8246018704900616E-3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7.1946979050105482E-3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8.8246018704900623E-4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10.414147974657032</v>
      </c>
      <c r="D31" s="30">
        <f t="shared" si="0"/>
        <v>4.5950354848359369E-3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11.673636843179857</v>
      </c>
      <c r="D32" s="30">
        <f t="shared" si="0"/>
        <v>5.1507598760873333E-3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7.2642080193755678</v>
      </c>
      <c r="D33" s="30">
        <f t="shared" si="0"/>
        <v>3.2051871837705274E-3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6.8021217168437991</v>
      </c>
      <c r="D34" s="30">
        <f t="shared" si="0"/>
        <v>3.001300801288043E-3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6.469330267230724</v>
      </c>
      <c r="D35" s="30">
        <f t="shared" si="0"/>
        <v>2.8544631988511112E-3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4.8043726133539186</v>
      </c>
      <c r="D36" s="30">
        <f t="shared" si="0"/>
        <v>2.119833777516711E-3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2.3826425050323171E-3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4.5349060047141379</v>
      </c>
      <c r="D38" s="30">
        <f t="shared" si="0"/>
        <v>2.0009370005848498E-3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3.6775138647807526</v>
      </c>
      <c r="D39" s="30">
        <f t="shared" si="0"/>
        <v>1.6226297864948684E-3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3.6941575446341068</v>
      </c>
      <c r="D40" s="30">
        <f t="shared" si="0"/>
        <v>1.6299734789131557E-3</v>
      </c>
    </row>
    <row r="41" spans="2:14">
      <c r="B41" s="22" t="s">
        <v>56</v>
      </c>
      <c r="C41" s="9">
        <f>[2]SHIB!$J$4</f>
        <v>2.9377879195682381</v>
      </c>
      <c r="D41" s="30">
        <f t="shared" si="0"/>
        <v>1.296240438506249E-3</v>
      </c>
    </row>
    <row r="42" spans="2:14">
      <c r="B42" s="22" t="s">
        <v>37</v>
      </c>
      <c r="C42" s="9">
        <f>[2]GRT!$J$4</f>
        <v>4.0114806102931162</v>
      </c>
      <c r="D42" s="30">
        <f t="shared" si="0"/>
        <v>1.7699859648513624E-3</v>
      </c>
    </row>
    <row r="43" spans="2:14">
      <c r="B43" s="22" t="s">
        <v>50</v>
      </c>
      <c r="C43" s="9">
        <f>[2]KAVA!$J$4</f>
        <v>2.270331666792583</v>
      </c>
      <c r="D43" s="30">
        <f t="shared" si="0"/>
        <v>1.0017386536705325E-3</v>
      </c>
    </row>
    <row r="44" spans="2:14">
      <c r="B44" s="22" t="s">
        <v>36</v>
      </c>
      <c r="C44" s="9">
        <f>[2]AMP!$J$4</f>
        <v>1.9458405407536055</v>
      </c>
      <c r="D44" s="30">
        <f t="shared" si="0"/>
        <v>8.5856340378048302E-4</v>
      </c>
    </row>
    <row r="45" spans="2:14">
      <c r="B45" s="22" t="s">
        <v>40</v>
      </c>
      <c r="C45" s="9">
        <f>[2]SHPING!$J$4</f>
        <v>1.6332792034259063</v>
      </c>
      <c r="D45" s="30">
        <f t="shared" si="0"/>
        <v>7.2065193567923851E-4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7.4867639881977829E-4</v>
      </c>
    </row>
    <row r="47" spans="2:14">
      <c r="B47" s="22" t="s">
        <v>23</v>
      </c>
      <c r="C47" s="9">
        <f>[2]LUNA!J4</f>
        <v>1.1527851545408705</v>
      </c>
      <c r="D47" s="30">
        <f t="shared" si="0"/>
        <v>5.0864350155172705E-4</v>
      </c>
    </row>
    <row r="48" spans="2:14">
      <c r="B48" s="7" t="s">
        <v>25</v>
      </c>
      <c r="C48" s="1">
        <f>[2]POLIS!J4</f>
        <v>0.99919727928078084</v>
      </c>
      <c r="D48" s="30">
        <f t="shared" si="0"/>
        <v>4.4087590898648799E-4</v>
      </c>
    </row>
    <row r="49" spans="2:4">
      <c r="B49" s="22" t="s">
        <v>43</v>
      </c>
      <c r="C49" s="9">
        <f>[2]TRX!$J$4</f>
        <v>0.65902207160389847</v>
      </c>
      <c r="D49" s="30">
        <f t="shared" si="0"/>
        <v>2.9078037028849993E-4</v>
      </c>
    </row>
    <row r="50" spans="2:4">
      <c r="B50" s="7" t="s">
        <v>28</v>
      </c>
      <c r="C50" s="1">
        <f>[2]ATLAS!O46</f>
        <v>0.72324625771066131</v>
      </c>
      <c r="D50" s="30">
        <f t="shared" si="0"/>
        <v>3.1911801393092197E-4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2023-06-14T20:22:44Z</dcterms:modified>
</cp:coreProperties>
</file>