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<sst xmlns="http://schemas.openxmlformats.org/spreadsheetml/2006/main" count="112" uniqueCount="68">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</sst>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1410.0621686723746</c:v>
                </c:pt>
                <c:pt idx="1">
                  <c:v>1362.0996433339037</c:v>
                </c:pt>
                <c:pt idx="2">
                  <c:v>432.31398267636388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1114.5329813485971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1362.0996433339037</v>
          </cell>
        </row>
      </sheetData>
      <sheetData sheetId="1">
        <row r="4">
          <cell r="J4">
            <v>1410.0621686723746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2.088676540838553</v>
          </cell>
        </row>
      </sheetData>
      <sheetData sheetId="4">
        <row r="47">
          <cell r="M47">
            <v>146.44</v>
          </cell>
          <cell r="O47">
            <v>0.44034370752937946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2.6300717708385273</v>
          </cell>
        </row>
      </sheetData>
      <sheetData sheetId="7">
        <row r="4">
          <cell r="J4">
            <v>42.302993140407047</v>
          </cell>
        </row>
      </sheetData>
      <sheetData sheetId="8">
        <row r="4">
          <cell r="J4">
            <v>11.079552208225705</v>
          </cell>
        </row>
      </sheetData>
      <sheetData sheetId="9">
        <row r="4">
          <cell r="J4">
            <v>23.356830436574604</v>
          </cell>
        </row>
      </sheetData>
      <sheetData sheetId="10">
        <row r="4">
          <cell r="J4">
            <v>11.72267367335864</v>
          </cell>
        </row>
      </sheetData>
      <sheetData sheetId="11">
        <row r="4">
          <cell r="J4">
            <v>54.161821960238989</v>
          </cell>
        </row>
      </sheetData>
      <sheetData sheetId="12">
        <row r="4">
          <cell r="J4">
            <v>3.3880765283708372</v>
          </cell>
        </row>
      </sheetData>
      <sheetData sheetId="13">
        <row r="4">
          <cell r="J4">
            <v>236.56112231847419</v>
          </cell>
        </row>
      </sheetData>
      <sheetData sheetId="14">
        <row r="4">
          <cell r="J4">
            <v>4.9222661622754531</v>
          </cell>
        </row>
      </sheetData>
      <sheetData sheetId="15">
        <row r="4">
          <cell r="J4">
            <v>46.517937682313637</v>
          </cell>
        </row>
      </sheetData>
      <sheetData sheetId="16">
        <row r="4">
          <cell r="J4">
            <v>5.5923098577228583</v>
          </cell>
        </row>
      </sheetData>
      <sheetData sheetId="17">
        <row r="4">
          <cell r="J4">
            <v>4.3601773464402829</v>
          </cell>
        </row>
      </sheetData>
      <sheetData sheetId="18">
        <row r="4">
          <cell r="J4">
            <v>13.286626318267059</v>
          </cell>
        </row>
      </sheetData>
      <sheetData sheetId="19">
        <row r="4">
          <cell r="J4">
            <v>2.1022460289587164</v>
          </cell>
        </row>
      </sheetData>
      <sheetData sheetId="20">
        <row r="4">
          <cell r="J4">
            <v>16.51879983775957</v>
          </cell>
        </row>
      </sheetData>
      <sheetData sheetId="21">
        <row r="4">
          <cell r="J4">
            <v>12.361059047265071</v>
          </cell>
        </row>
      </sheetData>
      <sheetData sheetId="22">
        <row r="4">
          <cell r="J4">
            <v>11.301437521632756</v>
          </cell>
        </row>
      </sheetData>
      <sheetData sheetId="23">
        <row r="4">
          <cell r="J4">
            <v>4.9112198956369681</v>
          </cell>
        </row>
      </sheetData>
      <sheetData sheetId="24">
        <row r="4">
          <cell r="J4">
            <v>43.606049641306889</v>
          </cell>
        </row>
      </sheetData>
      <sheetData sheetId="25">
        <row r="4">
          <cell r="J4">
            <v>52.569700986453185</v>
          </cell>
        </row>
      </sheetData>
      <sheetData sheetId="26">
        <row r="4">
          <cell r="J4">
            <v>1.4569368358630497</v>
          </cell>
        </row>
      </sheetData>
      <sheetData sheetId="27">
        <row r="4">
          <cell r="J4">
            <v>41.307893304231456</v>
          </cell>
        </row>
      </sheetData>
      <sheetData sheetId="28">
        <row r="4">
          <cell r="J4">
            <v>50.814614435956372</v>
          </cell>
        </row>
      </sheetData>
      <sheetData sheetId="29">
        <row r="4">
          <cell r="J4">
            <v>2.4202574227389233</v>
          </cell>
        </row>
      </sheetData>
      <sheetData sheetId="30">
        <row r="4">
          <cell r="J4">
            <v>14.050798623046724</v>
          </cell>
        </row>
      </sheetData>
      <sheetData sheetId="31">
        <row r="4">
          <cell r="J4">
            <v>2.2246596633193874</v>
          </cell>
        </row>
      </sheetData>
      <sheetData sheetId="32">
        <row r="4">
          <cell r="J4">
            <v>432.31398267636388</v>
          </cell>
        </row>
      </sheetData>
      <sheetData sheetId="33">
        <row r="4">
          <cell r="J4">
            <v>1.1436397938159315</v>
          </cell>
        </row>
      </sheetData>
      <sheetData sheetId="34">
        <row r="4">
          <cell r="J4">
            <v>17.072595156181229</v>
          </cell>
        </row>
      </sheetData>
      <sheetData sheetId="35">
        <row r="4">
          <cell r="J4">
            <v>15.99246458556018</v>
          </cell>
        </row>
      </sheetData>
      <sheetData sheetId="36">
        <row r="4">
          <cell r="J4">
            <v>25.339454305579537</v>
          </cell>
        </row>
      </sheetData>
      <sheetData sheetId="37">
        <row r="4">
          <cell r="J4">
            <v>18.681007944748441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0.14202234874478201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4974.4987760312397</v>
      </c>
      <c r="D7" s="20">
        <f>(C7*[1]Feuil1!$K$2-C4)/C4</f>
        <v>0.66905137634892076</v>
      </c>
      <c r="E7" s="31">
        <f>C7-C7/(1+D7)</f>
        <v>1994.0639934225442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1410.0621686723746</v>
      </c>
    </row>
    <row r="9" spans="2:20">
      <c r="M9" s="17" t="str">
        <f>IF(C13&gt;C7*Params!F8,B13,"Others")</f>
        <v>ETH</v>
      </c>
      <c r="N9" s="18">
        <f>IF(C13&gt;C7*0.1,C13,C7)</f>
        <v>1362.0996433339037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432.31398267636388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1410.0621686723746</v>
      </c>
      <c r="D12" s="20">
        <f>C12/$C$7</f>
        <v>0.28345813963539701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1362.0996433339037</v>
      </c>
      <c r="D13" s="20">
        <f t="shared" ref="D13:D51" si="0">C13/$C$7</f>
        <v>0.27381645963950074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1114.5329813485971</v>
      </c>
      <c r="Q13" s="23"/>
    </row>
    <row r="14" spans="2:20">
      <c r="B14" s="7" t="s">
        <v>24</v>
      </c>
      <c r="C14" s="1">
        <f>[2]SOL!J4</f>
        <v>432.31398267636388</v>
      </c>
      <c r="D14" s="20">
        <f t="shared" si="0"/>
        <v>8.690603860621976E-2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7.8166669147363782E-2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5.3603390412880751E-2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236.56112231847419</v>
      </c>
      <c r="D17" s="20">
        <f t="shared" si="0"/>
        <v>4.7554765408387066E-2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2.9438141729091535E-2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1.4004761042930282E-2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54.161821960238989</v>
      </c>
      <c r="D20" s="20">
        <f t="shared" si="0"/>
        <v>1.0887895323486326E-2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1.0252289184537479E-2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52.569700986453185</v>
      </c>
      <c r="D22" s="20">
        <f t="shared" si="0"/>
        <v>1.0567838761917317E-2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50.814614435956372</v>
      </c>
      <c r="D23" s="20">
        <f t="shared" si="0"/>
        <v>1.0215021999964657E-2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46.517937682313637</v>
      </c>
      <c r="D24" s="20">
        <f t="shared" si="0"/>
        <v>9.3512813605367145E-3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43.606049641306889</v>
      </c>
      <c r="D25" s="20">
        <f t="shared" si="0"/>
        <v>8.7659182572151963E-3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8.7064047957317297E-3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41.307893304231456</v>
      </c>
      <c r="D27" s="20">
        <f t="shared" si="0"/>
        <v>8.3039307403725542E-3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42.302993140407047</v>
      </c>
      <c r="D28" s="20">
        <f t="shared" si="0"/>
        <v>8.5039709617050641E-3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23.356830436574604</v>
      </c>
      <c r="D29" s="20">
        <f t="shared" si="0"/>
        <v>4.6953133347052865E-3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25.339454305579537</v>
      </c>
      <c r="D30" s="20">
        <f t="shared" si="0"/>
        <v>5.0938708493955829E-3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18.681007944748441</v>
      </c>
      <c r="D31" s="20">
        <f t="shared" si="0"/>
        <v>3.7553548178079045E-3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17.072595156181229</v>
      </c>
      <c r="D32" s="20">
        <f t="shared" si="0"/>
        <v>3.4320231896412499E-3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16.51879983775957</v>
      </c>
      <c r="D33" s="20">
        <f t="shared" si="0"/>
        <v>3.3206963317294487E-3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15.99246458556018</v>
      </c>
      <c r="D34" s="20">
        <f t="shared" si="0"/>
        <v>3.2148896412673975E-3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14.050798623046724</v>
      </c>
      <c r="D35" s="20">
        <f t="shared" si="0"/>
        <v>2.8245657011210985E-3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13.286626318267059</v>
      </c>
      <c r="D36" s="20">
        <f t="shared" si="0"/>
        <v>2.6709477510149095E-3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12.361059047265071</v>
      </c>
      <c r="D37" s="20">
        <f t="shared" si="0"/>
        <v>2.4848853329353889E-3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11.72267367335864</v>
      </c>
      <c r="D38" s="20">
        <f t="shared" si="0"/>
        <v>2.3565537355928826E-3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11.301437521632756</v>
      </c>
      <c r="D39" s="20">
        <f t="shared" si="0"/>
        <v>2.2718746210345403E-3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11.079552208225705</v>
      </c>
      <c r="D40" s="20">
        <f t="shared" si="0"/>
        <v>2.2272700641943277E-3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1.5740279277436952E-3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5.5923098577228583</v>
      </c>
      <c r="D42" s="20">
        <f t="shared" si="0"/>
        <v>1.124195644527733E-3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4.9222661622754531</v>
      </c>
      <c r="D43" s="20">
        <f t="shared" si="0"/>
        <v>9.8949992429238093E-4</v>
      </c>
    </row>
    <row r="44" spans="2:14">
      <c r="B44" s="22" t="s">
        <v>23</v>
      </c>
      <c r="C44" s="9">
        <f>[2]LUNA!J4</f>
        <v>4.9112198956369681</v>
      </c>
      <c r="D44" s="20">
        <f t="shared" si="0"/>
        <v>9.8727934546910144E-4</v>
      </c>
    </row>
    <row r="45" spans="2:14">
      <c r="B45" s="22" t="s">
        <v>36</v>
      </c>
      <c r="C45" s="9">
        <f>[2]GRT!$J$4</f>
        <v>4.3601773464402829</v>
      </c>
      <c r="D45" s="20">
        <f t="shared" si="0"/>
        <v>8.7650586375637315E-4</v>
      </c>
    </row>
    <row r="46" spans="2:14">
      <c r="B46" s="22" t="s">
        <v>35</v>
      </c>
      <c r="C46" s="9">
        <f>[2]AMP!$J$4</f>
        <v>3.3880765283708372</v>
      </c>
      <c r="D46" s="20">
        <f t="shared" si="0"/>
        <v>6.8108902643532589E-4</v>
      </c>
    </row>
    <row r="47" spans="2:14">
      <c r="B47" s="22" t="s">
        <v>63</v>
      </c>
      <c r="C47" s="10">
        <f>[2]ACE!$J$4</f>
        <v>2.6300717708385273</v>
      </c>
      <c r="D47" s="20">
        <f t="shared" si="0"/>
        <v>5.2871090922990518E-4</v>
      </c>
    </row>
    <row r="48" spans="2:14">
      <c r="B48" s="22" t="s">
        <v>61</v>
      </c>
      <c r="C48" s="10">
        <f>[2]SEI!$J$4</f>
        <v>2.4202574227389233</v>
      </c>
      <c r="D48" s="20">
        <f t="shared" si="0"/>
        <v>4.8653292154789829E-4</v>
      </c>
    </row>
    <row r="49" spans="2:4">
      <c r="B49" s="22" t="s">
        <v>39</v>
      </c>
      <c r="C49" s="9">
        <f>[2]SHPING!$J$4</f>
        <v>2.2246596633193874</v>
      </c>
      <c r="D49" s="20">
        <f t="shared" si="0"/>
        <v>4.4721282755933611E-4</v>
      </c>
    </row>
    <row r="50" spans="2:4">
      <c r="B50" s="22" t="s">
        <v>49</v>
      </c>
      <c r="C50" s="9">
        <f>[2]KAVA!$J$4</f>
        <v>2.1022460289587164</v>
      </c>
      <c r="D50" s="20">
        <f t="shared" si="0"/>
        <v>4.2260459266530017E-4</v>
      </c>
    </row>
    <row r="51" spans="2:4">
      <c r="B51" s="7" t="s">
        <v>25</v>
      </c>
      <c r="C51" s="1">
        <f>[2]POLIS!J4</f>
        <v>2.088676540838553</v>
      </c>
      <c r="D51" s="20">
        <f t="shared" si="0"/>
        <v>4.1987678254188721E-4</v>
      </c>
    </row>
    <row r="52" spans="2:4">
      <c r="B52" s="22" t="s">
        <v>62</v>
      </c>
      <c r="C52" s="10">
        <f>[2]MEME!$J$4</f>
        <v>1.4569368358630497</v>
      </c>
      <c r="D52" s="20">
        <f>C52/$C$7</f>
        <v>2.928811326445686E-4</v>
      </c>
    </row>
    <row r="53" spans="2:4">
      <c r="B53" s="7" t="s">
        <v>27</v>
      </c>
      <c r="C53" s="1">
        <f>[2]ATLAS!O47</f>
        <v>0.44034370752937946</v>
      </c>
      <c r="D53" s="20">
        <f>C53/$C$7</f>
        <v>8.8520216278090028E-5</v>
      </c>
    </row>
    <row r="54" spans="2:4">
      <c r="B54" s="22" t="s">
        <v>42</v>
      </c>
      <c r="C54" s="9">
        <f>[2]TRX!$J$4</f>
        <v>1.1436397938159315</v>
      </c>
      <c r="D54" s="20">
        <f>C54/$C$7</f>
        <v>2.2990050763030875E-4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2024-02-08T18:52:58Z</dcterms:modified>
</cp:coreProperties>
</file>