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eladhorn/Documents/Technion/דוקטורט/PhD/Doc-ii/5/Validations/"/>
    </mc:Choice>
  </mc:AlternateContent>
  <xr:revisionPtr revIDLastSave="0" documentId="13_ncr:1_{DDDD72C2-802C-C84A-BB99-196F401A0D9A}" xr6:coauthVersionLast="47" xr6:coauthVersionMax="47" xr10:uidLastSave="{00000000-0000-0000-0000-000000000000}"/>
  <bookViews>
    <workbookView xWindow="-33300" yWindow="-580" windowWidth="31400" windowHeight="20260" activeTab="3" xr2:uid="{4EFE2224-AD9B-44CB-9FE9-EE2CF53C6EEF}"/>
  </bookViews>
  <sheets>
    <sheet name="Sec5.2_Tax_Validation_233" sheetId="13" r:id="rId1"/>
    <sheet name="Sec5.3_100Buildings" sheetId="18" r:id="rId2"/>
    <sheet name="Sec5.3_Y1-Y4_Validation_233" sheetId="15" r:id="rId3"/>
    <sheet name="Sec5.4_MLM_Validation_228" sheetId="17" r:id="rId4"/>
  </sheets>
  <definedNames>
    <definedName name="_xlnm._FilterDatabase" localSheetId="0" hidden="1">'Sec5.2_Tax_Validation_233'!$A$1:$O$234</definedName>
    <definedName name="_xlnm._FilterDatabase" localSheetId="2" hidden="1">'Sec5.3_Y1-Y4_Validation_233'!$A$1:$Q$234</definedName>
    <definedName name="_xlnm._FilterDatabase" localSheetId="3" hidden="1">'Sec5.4_MLM_Validation_228'!$A$1:$O$228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R12" i="18" l="1"/>
  <c r="GP12" i="18"/>
  <c r="GN12" i="18"/>
  <c r="GL12" i="18"/>
  <c r="GJ12" i="18"/>
  <c r="GH12" i="18"/>
  <c r="GF12" i="18"/>
  <c r="GD12" i="18"/>
  <c r="GB12" i="18"/>
  <c r="FZ12" i="18"/>
  <c r="FX12" i="18"/>
  <c r="FV12" i="18"/>
  <c r="FT12" i="18"/>
  <c r="FR12" i="18"/>
  <c r="FP12" i="18"/>
  <c r="FN12" i="18"/>
  <c r="FL12" i="18"/>
  <c r="FJ12" i="18"/>
  <c r="FH12" i="18"/>
  <c r="FF12" i="18"/>
  <c r="FD12" i="18"/>
  <c r="FB12" i="18"/>
  <c r="EZ12" i="18"/>
  <c r="EX12" i="18"/>
  <c r="EV12" i="18"/>
  <c r="ET12" i="18"/>
  <c r="ER12" i="18"/>
  <c r="EP12" i="18"/>
  <c r="EN12" i="18"/>
  <c r="EL12" i="18"/>
  <c r="EJ12" i="18"/>
  <c r="EH12" i="18"/>
  <c r="EF12" i="18"/>
  <c r="ED12" i="18"/>
  <c r="EB12" i="18"/>
  <c r="DZ12" i="18"/>
  <c r="DX12" i="18"/>
  <c r="DV12" i="18"/>
  <c r="DT12" i="18"/>
  <c r="DR12" i="18"/>
  <c r="DP12" i="18"/>
  <c r="DN12" i="18"/>
  <c r="DL12" i="18"/>
  <c r="DJ12" i="18"/>
  <c r="DH12" i="18"/>
  <c r="DF12" i="18"/>
  <c r="DD12" i="18"/>
  <c r="DB12" i="18"/>
  <c r="CZ12" i="18"/>
  <c r="CX12" i="18"/>
  <c r="CV12" i="18"/>
  <c r="CT12" i="18"/>
  <c r="CR12" i="18"/>
  <c r="CP12" i="18"/>
  <c r="CN12" i="18"/>
  <c r="CL12" i="18"/>
  <c r="CJ12" i="18"/>
  <c r="CH12" i="18"/>
  <c r="CF12" i="18"/>
  <c r="CD12" i="18"/>
  <c r="CB12" i="18"/>
  <c r="BZ12" i="18"/>
  <c r="BX12" i="18"/>
  <c r="BV12" i="18"/>
  <c r="BT12" i="18"/>
  <c r="BR12" i="18"/>
  <c r="BP12" i="18"/>
  <c r="BN12" i="18"/>
  <c r="BL12" i="18"/>
  <c r="BJ12" i="18"/>
  <c r="BH12" i="18"/>
  <c r="BF12" i="18"/>
  <c r="BD12" i="18"/>
  <c r="BB12" i="18"/>
  <c r="AZ12" i="18"/>
  <c r="AX12" i="18"/>
  <c r="AV12" i="18"/>
  <c r="AT12" i="18"/>
  <c r="AR12" i="18"/>
  <c r="AP12" i="18"/>
  <c r="AN12" i="18"/>
  <c r="AL12" i="18"/>
  <c r="AJ12" i="18"/>
  <c r="AH12" i="18"/>
  <c r="AF12" i="18"/>
  <c r="AD12" i="18"/>
  <c r="AB12" i="18"/>
  <c r="Z12" i="18"/>
  <c r="X12" i="18"/>
  <c r="V12" i="18"/>
  <c r="T12" i="18"/>
  <c r="R12" i="18"/>
  <c r="P12" i="18"/>
  <c r="N12" i="18"/>
  <c r="L12" i="18"/>
  <c r="J12" i="18"/>
  <c r="H12" i="18"/>
  <c r="F12" i="18"/>
  <c r="D12" i="18"/>
  <c r="B12" i="18"/>
  <c r="GU11" i="18"/>
  <c r="D1" i="18"/>
  <c r="F1" i="18" s="1"/>
  <c r="H1" i="18" s="1"/>
  <c r="J1" i="18" s="1"/>
  <c r="L1" i="18" s="1"/>
  <c r="N1" i="18" s="1"/>
  <c r="P1" i="18" s="1"/>
  <c r="R1" i="18" s="1"/>
  <c r="T1" i="18" s="1"/>
  <c r="V1" i="18" s="1"/>
  <c r="X1" i="18" s="1"/>
  <c r="Z1" i="18" s="1"/>
  <c r="AB1" i="18" s="1"/>
  <c r="AD1" i="18" s="1"/>
  <c r="AF1" i="18" s="1"/>
  <c r="AH1" i="18" s="1"/>
  <c r="AJ1" i="18" s="1"/>
  <c r="AL1" i="18" s="1"/>
  <c r="AN1" i="18" s="1"/>
  <c r="AP1" i="18" s="1"/>
  <c r="AR1" i="18" s="1"/>
  <c r="AT1" i="18" s="1"/>
  <c r="AV1" i="18" s="1"/>
  <c r="AX1" i="18" s="1"/>
  <c r="AZ1" i="18" s="1"/>
  <c r="BB1" i="18" s="1"/>
  <c r="BD1" i="18" s="1"/>
  <c r="BF1" i="18" s="1"/>
  <c r="BH1" i="18" s="1"/>
  <c r="BJ1" i="18" s="1"/>
  <c r="BL1" i="18" s="1"/>
  <c r="BN1" i="18" s="1"/>
  <c r="BP1" i="18" s="1"/>
  <c r="BR1" i="18" s="1"/>
  <c r="BT1" i="18" s="1"/>
  <c r="BV1" i="18" s="1"/>
  <c r="BX1" i="18" s="1"/>
  <c r="BZ1" i="18" s="1"/>
  <c r="CB1" i="18" s="1"/>
  <c r="CD1" i="18" s="1"/>
  <c r="CF1" i="18" s="1"/>
  <c r="CH1" i="18" s="1"/>
  <c r="CJ1" i="18" s="1"/>
  <c r="CL1" i="18" s="1"/>
  <c r="CN1" i="18" s="1"/>
  <c r="CP1" i="18" s="1"/>
  <c r="CR1" i="18" s="1"/>
  <c r="CT1" i="18" s="1"/>
  <c r="CV1" i="18" s="1"/>
  <c r="CX1" i="18" s="1"/>
  <c r="CZ1" i="18" s="1"/>
  <c r="DB1" i="18" s="1"/>
  <c r="DD1" i="18" s="1"/>
  <c r="DF1" i="18" s="1"/>
  <c r="DH1" i="18" s="1"/>
  <c r="DJ1" i="18" s="1"/>
  <c r="DL1" i="18" s="1"/>
  <c r="DN1" i="18" s="1"/>
  <c r="DP1" i="18" s="1"/>
  <c r="DR1" i="18" s="1"/>
  <c r="DT1" i="18" s="1"/>
  <c r="DV1" i="18" s="1"/>
  <c r="DX1" i="18" s="1"/>
  <c r="DZ1" i="18" s="1"/>
  <c r="EB1" i="18" s="1"/>
  <c r="ED1" i="18" s="1"/>
  <c r="EF1" i="18" s="1"/>
  <c r="EH1" i="18" s="1"/>
  <c r="EJ1" i="18" s="1"/>
  <c r="EL1" i="18" s="1"/>
  <c r="EN1" i="18" s="1"/>
  <c r="EP1" i="18" s="1"/>
  <c r="ER1" i="18" s="1"/>
  <c r="ET1" i="18" s="1"/>
  <c r="EV1" i="18" s="1"/>
  <c r="EX1" i="18" s="1"/>
  <c r="EZ1" i="18" s="1"/>
  <c r="FB1" i="18" s="1"/>
  <c r="FD1" i="18" s="1"/>
  <c r="FF1" i="18" s="1"/>
  <c r="FH1" i="18" s="1"/>
  <c r="FJ1" i="18" s="1"/>
  <c r="FL1" i="18" s="1"/>
  <c r="FN1" i="18" s="1"/>
  <c r="FP1" i="18" s="1"/>
  <c r="FR1" i="18" s="1"/>
  <c r="FT1" i="18" s="1"/>
  <c r="FV1" i="18" s="1"/>
  <c r="FX1" i="18" s="1"/>
  <c r="FZ1" i="18" s="1"/>
  <c r="GB1" i="18" s="1"/>
  <c r="GD1" i="18" s="1"/>
  <c r="GF1" i="18" s="1"/>
  <c r="GH1" i="18" s="1"/>
  <c r="GJ1" i="18" s="1"/>
  <c r="GL1" i="18" s="1"/>
  <c r="GN1" i="18" s="1"/>
  <c r="GP1" i="18" s="1"/>
  <c r="GR1" i="18" s="1"/>
  <c r="K227" i="13"/>
  <c r="B228" i="17"/>
  <c r="B227" i="17"/>
  <c r="K226" i="17"/>
  <c r="B226" i="17"/>
  <c r="G225" i="17"/>
  <c r="B225" i="17"/>
  <c r="K224" i="17"/>
  <c r="B224" i="17"/>
  <c r="K223" i="17"/>
  <c r="B223" i="17"/>
  <c r="K222" i="17"/>
  <c r="B222" i="17"/>
  <c r="K221" i="17"/>
  <c r="B221" i="17"/>
  <c r="K220" i="17"/>
  <c r="B220" i="17"/>
  <c r="K219" i="17"/>
  <c r="B219" i="17"/>
  <c r="K218" i="17"/>
  <c r="B218" i="17"/>
  <c r="G217" i="17"/>
  <c r="B217" i="17"/>
  <c r="K216" i="17"/>
  <c r="B216" i="17"/>
  <c r="G215" i="17"/>
  <c r="B215" i="17"/>
  <c r="K214" i="17"/>
  <c r="B214" i="17"/>
  <c r="K213" i="17"/>
  <c r="B213" i="17"/>
  <c r="K212" i="17"/>
  <c r="B212" i="17"/>
  <c r="G211" i="17"/>
  <c r="B211" i="17"/>
  <c r="K210" i="17"/>
  <c r="B210" i="17"/>
  <c r="G209" i="17"/>
  <c r="B209" i="17"/>
  <c r="K208" i="17"/>
  <c r="B208" i="17"/>
  <c r="G207" i="17"/>
  <c r="B207" i="17"/>
  <c r="K206" i="17"/>
  <c r="B206" i="17"/>
  <c r="K205" i="17"/>
  <c r="B205" i="17"/>
  <c r="K204" i="17"/>
  <c r="B204" i="17"/>
  <c r="K203" i="17"/>
  <c r="B203" i="17"/>
  <c r="G202" i="17"/>
  <c r="B202" i="17"/>
  <c r="B201" i="17"/>
  <c r="G200" i="17"/>
  <c r="B200" i="17"/>
  <c r="B199" i="17"/>
  <c r="B198" i="17"/>
  <c r="K197" i="17"/>
  <c r="B197" i="17"/>
  <c r="K196" i="17"/>
  <c r="B196" i="17"/>
  <c r="K195" i="17"/>
  <c r="B195" i="17"/>
  <c r="K194" i="17"/>
  <c r="B194" i="17"/>
  <c r="K193" i="17"/>
  <c r="B193" i="17"/>
  <c r="K192" i="17"/>
  <c r="B192" i="17"/>
  <c r="G191" i="17"/>
  <c r="B191" i="17"/>
  <c r="G190" i="17"/>
  <c r="B190" i="17"/>
  <c r="B189" i="17"/>
  <c r="G188" i="17"/>
  <c r="B188" i="17"/>
  <c r="K187" i="17"/>
  <c r="B187" i="17"/>
  <c r="K186" i="17"/>
  <c r="B186" i="17"/>
  <c r="K185" i="17"/>
  <c r="B185" i="17"/>
  <c r="K184" i="17"/>
  <c r="B184" i="17"/>
  <c r="K183" i="17"/>
  <c r="B183" i="17"/>
  <c r="K182" i="17"/>
  <c r="B182" i="17"/>
  <c r="K181" i="17"/>
  <c r="B181" i="17"/>
  <c r="K180" i="17"/>
  <c r="B180" i="17"/>
  <c r="K179" i="17"/>
  <c r="B179" i="17"/>
  <c r="K178" i="17"/>
  <c r="B178" i="17"/>
  <c r="G177" i="17"/>
  <c r="B177" i="17"/>
  <c r="K176" i="17"/>
  <c r="B176" i="17"/>
  <c r="K175" i="17"/>
  <c r="B175" i="17"/>
  <c r="K174" i="17"/>
  <c r="B174" i="17"/>
  <c r="K173" i="17"/>
  <c r="B173" i="17"/>
  <c r="K172" i="17"/>
  <c r="B172" i="17"/>
  <c r="K171" i="17"/>
  <c r="B171" i="17"/>
  <c r="G170" i="17"/>
  <c r="B170" i="17"/>
  <c r="K169" i="17"/>
  <c r="B169" i="17"/>
  <c r="B168" i="17"/>
  <c r="K167" i="17"/>
  <c r="B167" i="17"/>
  <c r="K166" i="17"/>
  <c r="B166" i="17"/>
  <c r="G165" i="17"/>
  <c r="B165" i="17"/>
  <c r="G164" i="17"/>
  <c r="B164" i="17"/>
  <c r="K163" i="17"/>
  <c r="B163" i="17"/>
  <c r="K162" i="17"/>
  <c r="B162" i="17"/>
  <c r="K161" i="17"/>
  <c r="B161" i="17"/>
  <c r="K160" i="17"/>
  <c r="B160" i="17"/>
  <c r="G159" i="17"/>
  <c r="B159" i="17"/>
  <c r="K158" i="17"/>
  <c r="B158" i="17"/>
  <c r="G157" i="17"/>
  <c r="B157" i="17"/>
  <c r="G156" i="17"/>
  <c r="B156" i="17"/>
  <c r="G155" i="17"/>
  <c r="B155" i="17"/>
  <c r="K154" i="17"/>
  <c r="B154" i="17"/>
  <c r="K153" i="17"/>
  <c r="B153" i="17"/>
  <c r="K152" i="17"/>
  <c r="B152" i="17"/>
  <c r="K151" i="17"/>
  <c r="B151" i="17"/>
  <c r="G150" i="17"/>
  <c r="B150" i="17"/>
  <c r="K149" i="17"/>
  <c r="B149" i="17"/>
  <c r="G148" i="17"/>
  <c r="B148" i="17"/>
  <c r="B147" i="17"/>
  <c r="K146" i="17"/>
  <c r="B146" i="17"/>
  <c r="K145" i="17"/>
  <c r="B145" i="17"/>
  <c r="K144" i="17"/>
  <c r="B144" i="17"/>
  <c r="K143" i="17"/>
  <c r="B143" i="17"/>
  <c r="K142" i="17"/>
  <c r="B142" i="17"/>
  <c r="K141" i="17"/>
  <c r="B141" i="17"/>
  <c r="K140" i="17"/>
  <c r="B140" i="17"/>
  <c r="K139" i="17"/>
  <c r="B139" i="17"/>
  <c r="K138" i="17"/>
  <c r="B138" i="17"/>
  <c r="B137" i="17"/>
  <c r="K136" i="17"/>
  <c r="B136" i="17"/>
  <c r="G135" i="17"/>
  <c r="B135" i="17"/>
  <c r="K134" i="17"/>
  <c r="B134" i="17"/>
  <c r="K133" i="17"/>
  <c r="B133" i="17"/>
  <c r="K132" i="17"/>
  <c r="B132" i="17"/>
  <c r="K131" i="17"/>
  <c r="B131" i="17"/>
  <c r="B130" i="17"/>
  <c r="K129" i="17"/>
  <c r="B129" i="17"/>
  <c r="K128" i="17"/>
  <c r="B128" i="17"/>
  <c r="K127" i="17"/>
  <c r="B127" i="17"/>
  <c r="K126" i="17"/>
  <c r="B126" i="17"/>
  <c r="K125" i="17"/>
  <c r="B125" i="17"/>
  <c r="K124" i="17"/>
  <c r="B124" i="17"/>
  <c r="K123" i="17"/>
  <c r="B123" i="17"/>
  <c r="K122" i="17"/>
  <c r="B122" i="17"/>
  <c r="G121" i="17"/>
  <c r="B121" i="17"/>
  <c r="K120" i="17"/>
  <c r="B120" i="17"/>
  <c r="K119" i="17"/>
  <c r="B119" i="17"/>
  <c r="K118" i="17"/>
  <c r="B118" i="17"/>
  <c r="K117" i="17"/>
  <c r="B117" i="17"/>
  <c r="K116" i="17"/>
  <c r="B116" i="17"/>
  <c r="K115" i="17"/>
  <c r="B115" i="17"/>
  <c r="K114" i="17"/>
  <c r="B114" i="17"/>
  <c r="K113" i="17"/>
  <c r="B113" i="17"/>
  <c r="K112" i="17"/>
  <c r="B112" i="17"/>
  <c r="K111" i="17"/>
  <c r="B111" i="17"/>
  <c r="K110" i="17"/>
  <c r="B110" i="17"/>
  <c r="G109" i="17"/>
  <c r="B109" i="17"/>
  <c r="B108" i="17"/>
  <c r="K107" i="17"/>
  <c r="B107" i="17"/>
  <c r="K106" i="17"/>
  <c r="B106" i="17"/>
  <c r="K105" i="17"/>
  <c r="B105" i="17"/>
  <c r="K104" i="17"/>
  <c r="B104" i="17"/>
  <c r="K103" i="17"/>
  <c r="B103" i="17"/>
  <c r="K102" i="17"/>
  <c r="B102" i="17"/>
  <c r="K101" i="17"/>
  <c r="B101" i="17"/>
  <c r="K100" i="17"/>
  <c r="B100" i="17"/>
  <c r="B99" i="17"/>
  <c r="G98" i="17"/>
  <c r="B98" i="17"/>
  <c r="K97" i="17"/>
  <c r="B97" i="17"/>
  <c r="G96" i="17"/>
  <c r="B96" i="17"/>
  <c r="K95" i="17"/>
  <c r="B95" i="17"/>
  <c r="K94" i="17"/>
  <c r="B94" i="17"/>
  <c r="K93" i="17"/>
  <c r="B93" i="17"/>
  <c r="K92" i="17"/>
  <c r="B92" i="17"/>
  <c r="K91" i="17"/>
  <c r="B91" i="17"/>
  <c r="K90" i="17"/>
  <c r="B90" i="17"/>
  <c r="K89" i="17"/>
  <c r="B89" i="17"/>
  <c r="K88" i="17"/>
  <c r="B88" i="17"/>
  <c r="K87" i="17"/>
  <c r="B87" i="17"/>
  <c r="K86" i="17"/>
  <c r="B86" i="17"/>
  <c r="K85" i="17"/>
  <c r="B85" i="17"/>
  <c r="K84" i="17"/>
  <c r="B84" i="17"/>
  <c r="K83" i="17"/>
  <c r="B83" i="17"/>
  <c r="K82" i="17"/>
  <c r="B82" i="17"/>
  <c r="K81" i="17"/>
  <c r="B81" i="17"/>
  <c r="K80" i="17"/>
  <c r="B80" i="17"/>
  <c r="K79" i="17"/>
  <c r="B79" i="17"/>
  <c r="K78" i="17"/>
  <c r="B78" i="17"/>
  <c r="K77" i="17"/>
  <c r="B77" i="17"/>
  <c r="B76" i="17"/>
  <c r="K75" i="17"/>
  <c r="B75" i="17"/>
  <c r="K74" i="17"/>
  <c r="B74" i="17"/>
  <c r="K73" i="17"/>
  <c r="B73" i="17"/>
  <c r="K72" i="17"/>
  <c r="B72" i="17"/>
  <c r="G71" i="17"/>
  <c r="B71" i="17"/>
  <c r="K70" i="17"/>
  <c r="B70" i="17"/>
  <c r="B69" i="17"/>
  <c r="K68" i="17"/>
  <c r="B68" i="17"/>
  <c r="K67" i="17"/>
  <c r="B67" i="17"/>
  <c r="K66" i="17"/>
  <c r="B66" i="17"/>
  <c r="K65" i="17"/>
  <c r="B65" i="17"/>
  <c r="K64" i="17"/>
  <c r="B64" i="17"/>
  <c r="K63" i="17"/>
  <c r="B63" i="17"/>
  <c r="K62" i="17"/>
  <c r="B62" i="17"/>
  <c r="K61" i="17"/>
  <c r="B61" i="17"/>
  <c r="K60" i="17"/>
  <c r="B60" i="17"/>
  <c r="K59" i="17"/>
  <c r="B59" i="17"/>
  <c r="K58" i="17"/>
  <c r="B58" i="17"/>
  <c r="K57" i="17"/>
  <c r="B57" i="17"/>
  <c r="K56" i="17"/>
  <c r="B56" i="17"/>
  <c r="K55" i="17"/>
  <c r="B55" i="17"/>
  <c r="K54" i="17"/>
  <c r="B54" i="17"/>
  <c r="K53" i="17"/>
  <c r="B53" i="17"/>
  <c r="K52" i="17"/>
  <c r="B52" i="17"/>
  <c r="K51" i="17"/>
  <c r="B51" i="17"/>
  <c r="K50" i="17"/>
  <c r="B50" i="17"/>
  <c r="K49" i="17"/>
  <c r="B49" i="17"/>
  <c r="K48" i="17"/>
  <c r="B48" i="17"/>
  <c r="K47" i="17"/>
  <c r="B47" i="17"/>
  <c r="K46" i="17"/>
  <c r="B46" i="17"/>
  <c r="K45" i="17"/>
  <c r="B45" i="17"/>
  <c r="K44" i="17"/>
  <c r="B44" i="17"/>
  <c r="K43" i="17"/>
  <c r="B43" i="17"/>
  <c r="K42" i="17"/>
  <c r="B42" i="17"/>
  <c r="K41" i="17"/>
  <c r="B41" i="17"/>
  <c r="K40" i="17"/>
  <c r="B40" i="17"/>
  <c r="K39" i="17"/>
  <c r="B39" i="17"/>
  <c r="K38" i="17"/>
  <c r="B38" i="17"/>
  <c r="K37" i="17"/>
  <c r="B37" i="17"/>
  <c r="K36" i="17"/>
  <c r="B36" i="17"/>
  <c r="K35" i="17"/>
  <c r="B35" i="17"/>
  <c r="K34" i="17"/>
  <c r="B34" i="17"/>
  <c r="K33" i="17"/>
  <c r="B33" i="17"/>
  <c r="K32" i="17"/>
  <c r="B32" i="17"/>
  <c r="K31" i="17"/>
  <c r="B31" i="17"/>
  <c r="K30" i="17"/>
  <c r="B30" i="17"/>
  <c r="K29" i="17"/>
  <c r="B29" i="17"/>
  <c r="K28" i="17"/>
  <c r="B28" i="17"/>
  <c r="K27" i="17"/>
  <c r="B27" i="17"/>
  <c r="K26" i="17"/>
  <c r="B26" i="17"/>
  <c r="K25" i="17"/>
  <c r="B25" i="17"/>
  <c r="K24" i="17"/>
  <c r="B24" i="17"/>
  <c r="K23" i="17"/>
  <c r="B23" i="17"/>
  <c r="K22" i="17"/>
  <c r="B22" i="17"/>
  <c r="K21" i="17"/>
  <c r="B21" i="17"/>
  <c r="K20" i="17"/>
  <c r="B20" i="17"/>
  <c r="K19" i="17"/>
  <c r="B19" i="17"/>
  <c r="K18" i="17"/>
  <c r="B18" i="17"/>
  <c r="K17" i="17"/>
  <c r="B17" i="17"/>
  <c r="K16" i="17"/>
  <c r="B16" i="17"/>
  <c r="K15" i="17"/>
  <c r="B15" i="17"/>
  <c r="K14" i="17"/>
  <c r="B14" i="17"/>
  <c r="K13" i="17"/>
  <c r="B13" i="17"/>
  <c r="K12" i="17"/>
  <c r="B12" i="17"/>
  <c r="K11" i="17"/>
  <c r="B11" i="17"/>
  <c r="K10" i="17"/>
  <c r="B10" i="17"/>
  <c r="K9" i="17"/>
  <c r="B9" i="17"/>
  <c r="K8" i="17"/>
  <c r="B8" i="17"/>
  <c r="K7" i="17"/>
  <c r="B7" i="17"/>
  <c r="K6" i="17"/>
  <c r="B6" i="17"/>
  <c r="K5" i="17"/>
  <c r="B5" i="17"/>
  <c r="K4" i="17"/>
  <c r="B4" i="17"/>
  <c r="K3" i="17"/>
  <c r="B3" i="17"/>
  <c r="K2" i="17"/>
  <c r="B2" i="17"/>
  <c r="GU12" i="18" l="1"/>
  <c r="GU16" i="18" s="1"/>
  <c r="GT12" i="18"/>
  <c r="K177" i="17"/>
  <c r="K228" i="17"/>
  <c r="G228" i="17"/>
  <c r="K200" i="17"/>
  <c r="G127" i="17"/>
  <c r="G133" i="17"/>
  <c r="G123" i="17"/>
  <c r="K71" i="17"/>
  <c r="K98" i="17"/>
  <c r="G107" i="17"/>
  <c r="K156" i="17"/>
  <c r="K159" i="17"/>
  <c r="K96" i="17"/>
  <c r="G136" i="17"/>
  <c r="G154" i="17"/>
  <c r="K121" i="17"/>
  <c r="K188" i="17"/>
  <c r="G194" i="17"/>
  <c r="G212" i="17"/>
  <c r="G214" i="17"/>
  <c r="K217" i="17"/>
  <c r="K135" i="17"/>
  <c r="K155" i="17"/>
  <c r="K215" i="17"/>
  <c r="G169" i="17"/>
  <c r="G221" i="17"/>
  <c r="G219" i="17"/>
  <c r="K165" i="17"/>
  <c r="G126" i="17"/>
  <c r="K157" i="17"/>
  <c r="G75" i="17"/>
  <c r="G122" i="17"/>
  <c r="G131" i="17"/>
  <c r="G142" i="17"/>
  <c r="K147" i="17"/>
  <c r="G147" i="17"/>
  <c r="K168" i="17"/>
  <c r="G168" i="17"/>
  <c r="G106" i="17"/>
  <c r="G192" i="17"/>
  <c r="K202" i="17"/>
  <c r="G210" i="17"/>
  <c r="G220" i="17"/>
  <c r="G70" i="17"/>
  <c r="G72" i="17"/>
  <c r="G76" i="17"/>
  <c r="K76" i="17"/>
  <c r="G83" i="17"/>
  <c r="G97" i="17"/>
  <c r="K150" i="17"/>
  <c r="K164" i="17"/>
  <c r="G171" i="17"/>
  <c r="G181" i="17"/>
  <c r="K190" i="17"/>
  <c r="G208" i="17"/>
  <c r="G218" i="17"/>
  <c r="G74" i="17"/>
  <c r="G95" i="17"/>
  <c r="G93" i="17"/>
  <c r="K109" i="17"/>
  <c r="G130" i="17"/>
  <c r="K130" i="17"/>
  <c r="K148" i="17"/>
  <c r="G158" i="17"/>
  <c r="G160" i="17"/>
  <c r="G179" i="17"/>
  <c r="G216" i="17"/>
  <c r="K225" i="17"/>
  <c r="K137" i="17"/>
  <c r="G137" i="17"/>
  <c r="K108" i="17"/>
  <c r="G108" i="17"/>
  <c r="G120" i="17"/>
  <c r="G140" i="17"/>
  <c r="G173" i="17"/>
  <c r="G129" i="17"/>
  <c r="G183" i="17"/>
  <c r="K201" i="17"/>
  <c r="G201" i="17"/>
  <c r="G128" i="17"/>
  <c r="K189" i="17"/>
  <c r="G189" i="17"/>
  <c r="K199" i="17"/>
  <c r="G199" i="17"/>
  <c r="G222" i="17"/>
  <c r="G226" i="17"/>
  <c r="G82" i="17"/>
  <c r="G132" i="17"/>
  <c r="G134" i="17"/>
  <c r="G141" i="17"/>
  <c r="G149" i="17"/>
  <c r="G151" i="17"/>
  <c r="G153" i="17"/>
  <c r="K170" i="17"/>
  <c r="G172" i="17"/>
  <c r="G178" i="17"/>
  <c r="G180" i="17"/>
  <c r="G182" i="17"/>
  <c r="K191" i="17"/>
  <c r="G193" i="17"/>
  <c r="G203" i="17"/>
  <c r="K207" i="17"/>
  <c r="K209" i="17"/>
  <c r="K211" i="17"/>
  <c r="G213" i="17"/>
  <c r="G92" i="17"/>
  <c r="G94" i="17"/>
  <c r="T272" i="13"/>
  <c r="R251" i="13"/>
  <c r="R250" i="13"/>
  <c r="R249" i="13"/>
  <c r="V283" i="15"/>
  <c r="W283" i="15"/>
  <c r="V284" i="15"/>
  <c r="W284" i="15"/>
  <c r="V285" i="15"/>
  <c r="W285" i="15"/>
  <c r="U284" i="15"/>
  <c r="U285" i="15"/>
  <c r="U283" i="15"/>
  <c r="U266" i="17" a="1"/>
  <c r="U266" i="17" s="1"/>
  <c r="U267" i="17" a="1"/>
  <c r="U267" i="17" s="1"/>
  <c r="S265" i="17" a="1"/>
  <c r="S265" i="17" s="1"/>
  <c r="T265" i="17" a="1"/>
  <c r="T265" i="17" s="1"/>
  <c r="U265" i="17" a="1"/>
  <c r="U265" i="17" s="1"/>
  <c r="S264" i="17" a="1"/>
  <c r="S264" i="17" s="1"/>
  <c r="T264" i="17" a="1"/>
  <c r="T264" i="17" s="1"/>
  <c r="U264" i="17" a="1"/>
  <c r="U264" i="17" s="1"/>
  <c r="V237" i="15"/>
  <c r="S239" i="13" l="1"/>
  <c r="T239" i="13"/>
  <c r="U239" i="13"/>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 i="17"/>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R164" i="15"/>
  <c r="R165" i="15"/>
  <c r="R166" i="15"/>
  <c r="R167" i="15"/>
  <c r="R168" i="15"/>
  <c r="R169" i="15"/>
  <c r="R170" i="15"/>
  <c r="R171" i="15"/>
  <c r="R172" i="15"/>
  <c r="R173" i="15"/>
  <c r="R174" i="15"/>
  <c r="R175" i="15"/>
  <c r="R176" i="15"/>
  <c r="R177" i="15"/>
  <c r="R178" i="15"/>
  <c r="R179" i="15"/>
  <c r="R180" i="15"/>
  <c r="R181" i="15"/>
  <c r="R182" i="15"/>
  <c r="R183" i="15"/>
  <c r="R184" i="15"/>
  <c r="R185" i="15"/>
  <c r="R186" i="15"/>
  <c r="R187" i="15"/>
  <c r="R188" i="15"/>
  <c r="R189" i="15"/>
  <c r="R190" i="15"/>
  <c r="R191" i="15"/>
  <c r="R192" i="15"/>
  <c r="R193" i="15"/>
  <c r="R194" i="15"/>
  <c r="R195" i="15"/>
  <c r="R196" i="15"/>
  <c r="R197" i="15"/>
  <c r="R198" i="15"/>
  <c r="R199" i="15"/>
  <c r="R200" i="15"/>
  <c r="R201" i="15"/>
  <c r="R202" i="15"/>
  <c r="R203" i="15"/>
  <c r="R204" i="15"/>
  <c r="R205" i="15"/>
  <c r="R206" i="15"/>
  <c r="R207" i="15"/>
  <c r="R208" i="15"/>
  <c r="R209" i="15"/>
  <c r="R210" i="15"/>
  <c r="R211" i="15"/>
  <c r="R212" i="15"/>
  <c r="R213" i="15"/>
  <c r="R214" i="15"/>
  <c r="R215" i="15"/>
  <c r="R216" i="15"/>
  <c r="R217" i="15"/>
  <c r="R218" i="15"/>
  <c r="R219" i="15"/>
  <c r="R220" i="15"/>
  <c r="R221" i="15"/>
  <c r="R222" i="15"/>
  <c r="R223" i="15"/>
  <c r="R224" i="15"/>
  <c r="R225" i="15"/>
  <c r="R226" i="15"/>
  <c r="R227" i="15"/>
  <c r="R228" i="15"/>
  <c r="R229" i="15"/>
  <c r="R230" i="15"/>
  <c r="R231" i="15"/>
  <c r="R232" i="15"/>
  <c r="R233" i="15"/>
  <c r="R234" i="15"/>
  <c r="R2" i="15"/>
  <c r="U231" i="17"/>
  <c r="R270" i="13" l="1"/>
  <c r="R271" i="13"/>
  <c r="Q274" i="13" s="1"/>
  <c r="B71" i="13"/>
  <c r="G71" i="13"/>
  <c r="B70" i="13"/>
  <c r="K70" i="13"/>
  <c r="B130" i="15"/>
  <c r="M130" i="15"/>
  <c r="B135" i="15"/>
  <c r="M135" i="15"/>
  <c r="G70" i="13" l="1"/>
  <c r="K71" i="13"/>
  <c r="R241" i="17"/>
  <c r="R243" i="17" l="1"/>
  <c r="R242" i="17"/>
  <c r="T231" i="17"/>
  <c r="S231" i="17"/>
  <c r="M65" i="15"/>
  <c r="M175" i="15"/>
  <c r="M78" i="15"/>
  <c r="M35" i="15"/>
  <c r="M187" i="15"/>
  <c r="M28" i="15"/>
  <c r="M84" i="15"/>
  <c r="M89" i="15"/>
  <c r="M191" i="15"/>
  <c r="M52" i="15"/>
  <c r="M24" i="15"/>
  <c r="M41" i="15"/>
  <c r="M74" i="15"/>
  <c r="M66" i="15"/>
  <c r="M64" i="15"/>
  <c r="M70" i="15"/>
  <c r="M25" i="15"/>
  <c r="M136" i="15"/>
  <c r="M38" i="15"/>
  <c r="M85" i="15"/>
  <c r="M59" i="15"/>
  <c r="M34" i="15"/>
  <c r="M218" i="15"/>
  <c r="M71" i="15"/>
  <c r="M103" i="15"/>
  <c r="M219" i="15"/>
  <c r="M10" i="15"/>
  <c r="M22" i="15"/>
  <c r="M137" i="15"/>
  <c r="M19" i="15"/>
  <c r="M32" i="15"/>
  <c r="M82" i="15"/>
  <c r="M104" i="15"/>
  <c r="M11" i="15"/>
  <c r="M224" i="15"/>
  <c r="M46" i="15"/>
  <c r="M43" i="15"/>
  <c r="M99" i="15"/>
  <c r="M7" i="15"/>
  <c r="M227" i="15"/>
  <c r="M31" i="15"/>
  <c r="M5" i="15"/>
  <c r="M2" i="15"/>
  <c r="M229" i="15"/>
  <c r="M226" i="15"/>
  <c r="M138" i="15"/>
  <c r="M4" i="15"/>
  <c r="M107" i="15"/>
  <c r="M37" i="15"/>
  <c r="M61" i="15"/>
  <c r="M231" i="15"/>
  <c r="M228" i="15"/>
  <c r="M233" i="15"/>
  <c r="M134" i="15"/>
  <c r="M3" i="15"/>
  <c r="M230" i="15"/>
  <c r="M232" i="15"/>
  <c r="M234" i="15"/>
  <c r="M105" i="15"/>
  <c r="M140" i="15"/>
  <c r="I142" i="15"/>
  <c r="I143" i="15"/>
  <c r="M147" i="15"/>
  <c r="I145" i="15"/>
  <c r="M149" i="15"/>
  <c r="M150" i="15"/>
  <c r="M148" i="15"/>
  <c r="I146" i="15"/>
  <c r="I156" i="15"/>
  <c r="I155" i="15"/>
  <c r="I154" i="15"/>
  <c r="M157" i="15"/>
  <c r="I158" i="15"/>
  <c r="M159" i="15"/>
  <c r="M160" i="15"/>
  <c r="I161" i="15"/>
  <c r="M163" i="15"/>
  <c r="M164" i="15"/>
  <c r="M165" i="15"/>
  <c r="M167" i="15"/>
  <c r="M166" i="15"/>
  <c r="I171" i="15"/>
  <c r="M174" i="15"/>
  <c r="I170" i="15"/>
  <c r="M178" i="15"/>
  <c r="M176" i="15"/>
  <c r="M177" i="15"/>
  <c r="I180" i="15"/>
  <c r="M181" i="15"/>
  <c r="M183" i="15"/>
  <c r="M184" i="15"/>
  <c r="M185" i="15"/>
  <c r="M186" i="15"/>
  <c r="M189" i="15"/>
  <c r="M190" i="15"/>
  <c r="M192" i="15"/>
  <c r="M193" i="15"/>
  <c r="M194" i="15"/>
  <c r="M195" i="15"/>
  <c r="M197" i="15"/>
  <c r="M196" i="15"/>
  <c r="M198" i="15"/>
  <c r="M199" i="15"/>
  <c r="M200" i="15"/>
  <c r="M201" i="15"/>
  <c r="M202" i="15"/>
  <c r="M205" i="15"/>
  <c r="M204" i="15"/>
  <c r="I203" i="15"/>
  <c r="I206" i="15"/>
  <c r="M207" i="15"/>
  <c r="I208" i="15"/>
  <c r="M209" i="15"/>
  <c r="I210" i="15"/>
  <c r="M211" i="15"/>
  <c r="M213" i="15"/>
  <c r="M214" i="15"/>
  <c r="M215" i="15"/>
  <c r="M216" i="15"/>
  <c r="M217" i="15"/>
  <c r="M220" i="15"/>
  <c r="M221" i="15"/>
  <c r="I222" i="15"/>
  <c r="M223" i="15"/>
  <c r="M225" i="15"/>
  <c r="M15" i="15"/>
  <c r="M106" i="15"/>
  <c r="M27" i="15"/>
  <c r="M23" i="15"/>
  <c r="M9" i="15"/>
  <c r="M94" i="15"/>
  <c r="M36" i="15"/>
  <c r="M111" i="15"/>
  <c r="M117" i="15"/>
  <c r="M49" i="15"/>
  <c r="M125" i="15"/>
  <c r="M72" i="15"/>
  <c r="M18" i="15"/>
  <c r="M139" i="15"/>
  <c r="M162" i="15"/>
  <c r="M182" i="15"/>
  <c r="M144" i="15"/>
  <c r="M173" i="15"/>
  <c r="M81" i="15"/>
  <c r="M168" i="15"/>
  <c r="M88" i="15"/>
  <c r="M118" i="15"/>
  <c r="M77" i="15"/>
  <c r="M121" i="15"/>
  <c r="M151" i="15"/>
  <c r="M101" i="15"/>
  <c r="M113" i="15"/>
  <c r="M126" i="15"/>
  <c r="M152" i="15"/>
  <c r="M172" i="15"/>
  <c r="M40" i="15"/>
  <c r="K109" i="13"/>
  <c r="K205" i="13"/>
  <c r="G77" i="13"/>
  <c r="K76" i="13"/>
  <c r="K154" i="13"/>
  <c r="K214" i="13"/>
  <c r="K231" i="13"/>
  <c r="K75" i="13"/>
  <c r="K74" i="13"/>
  <c r="K72" i="13"/>
  <c r="K88" i="13"/>
  <c r="K89" i="13"/>
  <c r="K94" i="13"/>
  <c r="K103" i="13"/>
  <c r="K107" i="13"/>
  <c r="K101" i="13"/>
  <c r="K106" i="13"/>
  <c r="G118" i="13"/>
  <c r="K119" i="13"/>
  <c r="K116" i="13"/>
  <c r="K112" i="13"/>
  <c r="K135" i="13"/>
  <c r="G131" i="13"/>
  <c r="K141" i="13"/>
  <c r="K143" i="13"/>
  <c r="G155" i="13"/>
  <c r="K166" i="13"/>
  <c r="K163" i="13"/>
  <c r="K164" i="13"/>
  <c r="K176" i="13"/>
  <c r="K177" i="13"/>
  <c r="K182" i="13"/>
  <c r="K183" i="13"/>
  <c r="K185" i="13"/>
  <c r="K201" i="13"/>
  <c r="K195" i="13"/>
  <c r="K196" i="13"/>
  <c r="K204" i="13"/>
  <c r="K218" i="13"/>
  <c r="K215" i="13"/>
  <c r="K224" i="13"/>
  <c r="K222" i="13"/>
  <c r="K220" i="13"/>
  <c r="K223" i="13"/>
  <c r="K115" i="13"/>
  <c r="K160" i="13"/>
  <c r="K81" i="13"/>
  <c r="K86" i="13"/>
  <c r="K84" i="13"/>
  <c r="K85" i="13"/>
  <c r="K87" i="13"/>
  <c r="K91" i="13"/>
  <c r="K93" i="13"/>
  <c r="K97" i="13"/>
  <c r="K108" i="13"/>
  <c r="K117" i="13"/>
  <c r="K123" i="13"/>
  <c r="K122" i="13"/>
  <c r="K126" i="13"/>
  <c r="K134" i="13"/>
  <c r="K145" i="13"/>
  <c r="K144" i="13"/>
  <c r="K146" i="13"/>
  <c r="K149" i="13"/>
  <c r="K152" i="13"/>
  <c r="K150" i="13"/>
  <c r="K151" i="13"/>
  <c r="K161" i="13"/>
  <c r="K165" i="13"/>
  <c r="K168" i="13"/>
  <c r="K173" i="13"/>
  <c r="K179" i="13"/>
  <c r="K192" i="13"/>
  <c r="K188" i="13"/>
  <c r="K194" i="13"/>
  <c r="K199" i="13"/>
  <c r="K203" i="13"/>
  <c r="K206" i="13"/>
  <c r="K213" i="13"/>
  <c r="K211" i="13"/>
  <c r="K208" i="13"/>
  <c r="K219" i="13"/>
  <c r="K225" i="13"/>
  <c r="K221" i="13"/>
  <c r="K228" i="13"/>
  <c r="K229" i="13"/>
  <c r="K233" i="13"/>
  <c r="K92" i="13"/>
  <c r="K136" i="13"/>
  <c r="K148" i="13"/>
  <c r="K175" i="13"/>
  <c r="K178" i="13"/>
  <c r="K207" i="13"/>
  <c r="K55" i="13"/>
  <c r="K16" i="13"/>
  <c r="K105" i="13"/>
  <c r="K111" i="13"/>
  <c r="K130" i="13"/>
  <c r="K159" i="13"/>
  <c r="K171" i="13"/>
  <c r="K186" i="13"/>
  <c r="K187" i="13"/>
  <c r="K209" i="13"/>
  <c r="K232" i="13"/>
  <c r="K197" i="13"/>
  <c r="K180" i="13"/>
  <c r="K193" i="13"/>
  <c r="K189" i="13"/>
  <c r="K216" i="13"/>
  <c r="K226" i="13"/>
  <c r="K11" i="13"/>
  <c r="K7" i="13"/>
  <c r="K29" i="13"/>
  <c r="K28" i="13"/>
  <c r="K5" i="13"/>
  <c r="K32" i="13"/>
  <c r="K34" i="13"/>
  <c r="K12" i="13"/>
  <c r="K15" i="13"/>
  <c r="K21" i="13"/>
  <c r="K6" i="13"/>
  <c r="K18" i="13"/>
  <c r="K42" i="13"/>
  <c r="K13" i="13"/>
  <c r="K64" i="13"/>
  <c r="K27" i="13"/>
  <c r="K69" i="13"/>
  <c r="K46" i="13"/>
  <c r="K2" i="13"/>
  <c r="K47" i="13"/>
  <c r="K63" i="13"/>
  <c r="K68" i="13"/>
  <c r="K24" i="13"/>
  <c r="K25" i="13"/>
  <c r="K44" i="13"/>
  <c r="K22" i="13"/>
  <c r="K66" i="13"/>
  <c r="K67" i="13"/>
  <c r="K45" i="13"/>
  <c r="K54" i="13"/>
  <c r="K43" i="13"/>
  <c r="K52" i="13"/>
  <c r="K53" i="13"/>
  <c r="K59" i="13"/>
  <c r="K36" i="13"/>
  <c r="K17" i="13"/>
  <c r="K40" i="13"/>
  <c r="K65" i="13"/>
  <c r="K58" i="13"/>
  <c r="K60" i="13"/>
  <c r="K39" i="13"/>
  <c r="K33" i="13"/>
  <c r="K23" i="13"/>
  <c r="K4" i="13"/>
  <c r="K9" i="13"/>
  <c r="K10" i="13"/>
  <c r="K35" i="13"/>
  <c r="K19" i="13"/>
  <c r="K26" i="13"/>
  <c r="K38" i="13"/>
  <c r="K48" i="13"/>
  <c r="K37" i="13"/>
  <c r="K61" i="13"/>
  <c r="K41" i="13"/>
  <c r="K20" i="13"/>
  <c r="K49" i="13"/>
  <c r="K51" i="13"/>
  <c r="K30" i="13"/>
  <c r="K3" i="13"/>
  <c r="K56" i="13"/>
  <c r="K57" i="13"/>
  <c r="K31" i="13"/>
  <c r="K50" i="13"/>
  <c r="K8" i="13"/>
  <c r="K62" i="13"/>
  <c r="K95" i="13"/>
  <c r="W237" i="15"/>
  <c r="U237" i="15"/>
  <c r="B191" i="15"/>
  <c r="B40" i="15"/>
  <c r="B172" i="15"/>
  <c r="B18" i="15"/>
  <c r="B72" i="15"/>
  <c r="B125" i="15"/>
  <c r="B65" i="15"/>
  <c r="B152" i="15"/>
  <c r="B126" i="15"/>
  <c r="B49" i="15"/>
  <c r="B117" i="15"/>
  <c r="B111" i="15"/>
  <c r="B113" i="15"/>
  <c r="B101" i="15"/>
  <c r="B151" i="15"/>
  <c r="B121" i="15"/>
  <c r="B36" i="15"/>
  <c r="B14" i="15"/>
  <c r="B94" i="15"/>
  <c r="B89" i="15"/>
  <c r="B7" i="15"/>
  <c r="B13" i="15"/>
  <c r="B9" i="15"/>
  <c r="B84" i="15"/>
  <c r="B104" i="15"/>
  <c r="B82" i="15"/>
  <c r="B77" i="15"/>
  <c r="B118" i="15"/>
  <c r="B78" i="15"/>
  <c r="B70" i="15"/>
  <c r="B64" i="15"/>
  <c r="B59" i="15"/>
  <c r="B103" i="15"/>
  <c r="B99" i="15"/>
  <c r="B187" i="15"/>
  <c r="B66" i="15"/>
  <c r="B88" i="15"/>
  <c r="B85" i="15"/>
  <c r="B74" i="15"/>
  <c r="B168" i="15"/>
  <c r="B43" i="15"/>
  <c r="B71" i="15"/>
  <c r="B46" i="15"/>
  <c r="B52" i="15"/>
  <c r="B81" i="15"/>
  <c r="B175" i="15"/>
  <c r="B173" i="15"/>
  <c r="B224" i="15"/>
  <c r="B144" i="15"/>
  <c r="B139" i="15"/>
  <c r="B23" i="15"/>
  <c r="B182" i="15"/>
  <c r="B38" i="15"/>
  <c r="B41" i="15"/>
  <c r="B27" i="15"/>
  <c r="B22" i="15"/>
  <c r="B10" i="15"/>
  <c r="B34" i="15"/>
  <c r="B32" i="15"/>
  <c r="B219" i="15"/>
  <c r="B35" i="15"/>
  <c r="B106" i="15"/>
  <c r="B28" i="15"/>
  <c r="B24" i="15"/>
  <c r="B15" i="15"/>
  <c r="B19" i="15"/>
  <c r="B20" i="15"/>
  <c r="B110" i="15"/>
  <c r="B105" i="15"/>
  <c r="B234" i="15"/>
  <c r="B95" i="15"/>
  <c r="B136" i="15"/>
  <c r="B232" i="15"/>
  <c r="B30" i="15"/>
  <c r="B214" i="15"/>
  <c r="B230" i="15"/>
  <c r="B123" i="15"/>
  <c r="B3" i="15"/>
  <c r="B203" i="15"/>
  <c r="B170" i="15"/>
  <c r="B134" i="15"/>
  <c r="B122" i="15"/>
  <c r="B25" i="15"/>
  <c r="B179" i="15"/>
  <c r="B233" i="15"/>
  <c r="B202" i="15"/>
  <c r="B86" i="15"/>
  <c r="B48" i="15"/>
  <c r="B26" i="15"/>
  <c r="B146" i="15"/>
  <c r="B69" i="15"/>
  <c r="B120" i="15"/>
  <c r="B44" i="15"/>
  <c r="B98" i="15"/>
  <c r="B228" i="15"/>
  <c r="B231" i="15"/>
  <c r="B73" i="15"/>
  <c r="B108" i="15"/>
  <c r="B61" i="15"/>
  <c r="B29" i="15"/>
  <c r="B169" i="15"/>
  <c r="B67" i="15"/>
  <c r="B42" i="15"/>
  <c r="B76" i="15"/>
  <c r="B124" i="15"/>
  <c r="B133" i="15"/>
  <c r="B218" i="15"/>
  <c r="B109" i="15"/>
  <c r="B96" i="15"/>
  <c r="B192" i="15"/>
  <c r="B116" i="15"/>
  <c r="B57" i="15"/>
  <c r="B132" i="15"/>
  <c r="B47" i="15"/>
  <c r="B8" i="15"/>
  <c r="B12" i="15"/>
  <c r="B92" i="15"/>
  <c r="B186" i="15"/>
  <c r="B128" i="15"/>
  <c r="B115" i="15"/>
  <c r="B21" i="15"/>
  <c r="B188" i="15"/>
  <c r="B174" i="15"/>
  <c r="B39" i="15"/>
  <c r="B62" i="15"/>
  <c r="B127" i="15"/>
  <c r="B100" i="15"/>
  <c r="M131" i="15"/>
  <c r="B131" i="15"/>
  <c r="B37" i="15"/>
  <c r="B143" i="15"/>
  <c r="B107" i="15"/>
  <c r="B4" i="15"/>
  <c r="B90" i="15"/>
  <c r="B87" i="15"/>
  <c r="B80" i="15"/>
  <c r="B138" i="15"/>
  <c r="B60" i="15"/>
  <c r="B11" i="15"/>
  <c r="B162" i="15"/>
  <c r="B63" i="15"/>
  <c r="B225" i="15"/>
  <c r="B226" i="15"/>
  <c r="B208" i="15"/>
  <c r="B220" i="15"/>
  <c r="B223" i="15"/>
  <c r="B222" i="15"/>
  <c r="B221" i="15"/>
  <c r="B217" i="15"/>
  <c r="B56" i="15"/>
  <c r="B213" i="15"/>
  <c r="B229" i="15"/>
  <c r="M212" i="15"/>
  <c r="B212" i="15"/>
  <c r="B216" i="15"/>
  <c r="B68" i="15"/>
  <c r="B51" i="15"/>
  <c r="B211" i="15"/>
  <c r="B55" i="15"/>
  <c r="B215" i="15"/>
  <c r="B210" i="15"/>
  <c r="B45" i="15"/>
  <c r="B54" i="15"/>
  <c r="B207" i="15"/>
  <c r="B206" i="15"/>
  <c r="B2" i="15"/>
  <c r="B129" i="15"/>
  <c r="B204" i="15"/>
  <c r="B201" i="15"/>
  <c r="B196" i="15"/>
  <c r="B199" i="15"/>
  <c r="B197" i="15"/>
  <c r="B195" i="15"/>
  <c r="B200" i="15"/>
  <c r="B198" i="15"/>
  <c r="B194" i="15"/>
  <c r="B193" i="15"/>
  <c r="B97" i="15"/>
  <c r="B190" i="15"/>
  <c r="B181" i="15"/>
  <c r="B185" i="15"/>
  <c r="B189" i="15"/>
  <c r="B184" i="15"/>
  <c r="B58" i="15"/>
  <c r="B83" i="15"/>
  <c r="B177" i="15"/>
  <c r="B176" i="15"/>
  <c r="B183" i="15"/>
  <c r="B171" i="15"/>
  <c r="B178" i="15"/>
  <c r="B6" i="15"/>
  <c r="B33" i="15"/>
  <c r="B17" i="15"/>
  <c r="B5" i="15"/>
  <c r="M180" i="15"/>
  <c r="B180" i="15"/>
  <c r="B166" i="15"/>
  <c r="B148" i="15"/>
  <c r="B167" i="15"/>
  <c r="B165" i="15"/>
  <c r="B154" i="15"/>
  <c r="B163" i="15"/>
  <c r="B164" i="15"/>
  <c r="B161" i="15"/>
  <c r="B160" i="15"/>
  <c r="B31" i="15"/>
  <c r="B159" i="15"/>
  <c r="B158" i="15"/>
  <c r="B155" i="15"/>
  <c r="M153" i="15"/>
  <c r="B153" i="15"/>
  <c r="B150" i="15"/>
  <c r="B114" i="15"/>
  <c r="B149" i="15"/>
  <c r="B145" i="15"/>
  <c r="B91" i="15"/>
  <c r="B142" i="15"/>
  <c r="I141" i="15"/>
  <c r="B141" i="15"/>
  <c r="B50" i="15"/>
  <c r="B140" i="15"/>
  <c r="B137" i="15"/>
  <c r="B227" i="15"/>
  <c r="B75" i="15"/>
  <c r="B119" i="15"/>
  <c r="I209" i="15"/>
  <c r="B209" i="15"/>
  <c r="B205" i="15"/>
  <c r="B79" i="15"/>
  <c r="B157" i="15"/>
  <c r="B16" i="15"/>
  <c r="B93" i="15"/>
  <c r="B53" i="15"/>
  <c r="B102" i="15"/>
  <c r="B112" i="15"/>
  <c r="B147" i="15"/>
  <c r="B156" i="15"/>
  <c r="K129" i="13"/>
  <c r="K137" i="13"/>
  <c r="K162" i="13"/>
  <c r="K102" i="13"/>
  <c r="K147" i="13"/>
  <c r="B62" i="13"/>
  <c r="B8" i="13"/>
  <c r="B50" i="13"/>
  <c r="B31" i="13"/>
  <c r="B57" i="13"/>
  <c r="B56" i="13"/>
  <c r="B3" i="13"/>
  <c r="B30" i="13"/>
  <c r="B51" i="13"/>
  <c r="B49" i="13"/>
  <c r="B20" i="13"/>
  <c r="B41" i="13"/>
  <c r="B61" i="13"/>
  <c r="B37" i="13"/>
  <c r="B48" i="13"/>
  <c r="B38" i="13"/>
  <c r="B26" i="13"/>
  <c r="B14" i="13"/>
  <c r="B19" i="13"/>
  <c r="B35" i="13"/>
  <c r="B10" i="13"/>
  <c r="B9" i="13"/>
  <c r="B4" i="13"/>
  <c r="B23" i="13"/>
  <c r="B33" i="13"/>
  <c r="B39" i="13"/>
  <c r="B60" i="13"/>
  <c r="B58" i="13"/>
  <c r="B65" i="13"/>
  <c r="B40" i="13"/>
  <c r="B17" i="13"/>
  <c r="B36" i="13"/>
  <c r="B59" i="13"/>
  <c r="B53" i="13"/>
  <c r="B52" i="13"/>
  <c r="B43" i="13"/>
  <c r="B54" i="13"/>
  <c r="B45" i="13"/>
  <c r="B67" i="13"/>
  <c r="B66" i="13"/>
  <c r="B22" i="13"/>
  <c r="B44" i="13"/>
  <c r="B25" i="13"/>
  <c r="B24" i="13"/>
  <c r="B68" i="13"/>
  <c r="B63" i="13"/>
  <c r="B47" i="13"/>
  <c r="B2" i="13"/>
  <c r="B46" i="13"/>
  <c r="B69" i="13"/>
  <c r="B27" i="13"/>
  <c r="B64" i="13"/>
  <c r="B13" i="13"/>
  <c r="B42" i="13"/>
  <c r="B18" i="13"/>
  <c r="B6" i="13"/>
  <c r="B21" i="13"/>
  <c r="B15" i="13"/>
  <c r="B12" i="13"/>
  <c r="B34" i="13"/>
  <c r="B32" i="13"/>
  <c r="B5" i="13"/>
  <c r="B28" i="13"/>
  <c r="B29" i="13"/>
  <c r="B7" i="13"/>
  <c r="B11" i="13"/>
  <c r="B226" i="13"/>
  <c r="B216" i="13"/>
  <c r="B189" i="13"/>
  <c r="B193" i="13"/>
  <c r="B180" i="13"/>
  <c r="B197" i="13"/>
  <c r="B232" i="13"/>
  <c r="B227" i="13"/>
  <c r="B209" i="13"/>
  <c r="B187" i="13"/>
  <c r="B186" i="13"/>
  <c r="B171" i="13"/>
  <c r="B159" i="13"/>
  <c r="B130" i="13"/>
  <c r="B111" i="13"/>
  <c r="B105" i="13"/>
  <c r="B16" i="13"/>
  <c r="B55" i="13"/>
  <c r="B207" i="13"/>
  <c r="B178" i="13"/>
  <c r="B175" i="13"/>
  <c r="B148" i="13"/>
  <c r="B136" i="13"/>
  <c r="B92" i="13"/>
  <c r="B233" i="13"/>
  <c r="B229" i="13"/>
  <c r="B228" i="13"/>
  <c r="B221" i="13"/>
  <c r="B225" i="13"/>
  <c r="B219" i="13"/>
  <c r="B208" i="13"/>
  <c r="B211" i="13"/>
  <c r="B213" i="13"/>
  <c r="B206" i="13"/>
  <c r="B203" i="13"/>
  <c r="B199" i="13"/>
  <c r="B194" i="13"/>
  <c r="B188" i="13"/>
  <c r="B192" i="13"/>
  <c r="B179" i="13"/>
  <c r="B173" i="13"/>
  <c r="B168" i="13"/>
  <c r="B165" i="13"/>
  <c r="B161" i="13"/>
  <c r="B151" i="13"/>
  <c r="B150" i="13"/>
  <c r="B152" i="13"/>
  <c r="B149" i="13"/>
  <c r="B147" i="13"/>
  <c r="B146" i="13"/>
  <c r="K142" i="13"/>
  <c r="B142" i="13"/>
  <c r="B144" i="13"/>
  <c r="B145" i="13"/>
  <c r="B134" i="13"/>
  <c r="B126" i="13"/>
  <c r="B122" i="13"/>
  <c r="B123" i="13"/>
  <c r="B117" i="13"/>
  <c r="K99" i="13"/>
  <c r="B99" i="13"/>
  <c r="B108" i="13"/>
  <c r="B97" i="13"/>
  <c r="B93" i="13"/>
  <c r="B91" i="13"/>
  <c r="B87" i="13"/>
  <c r="B85" i="13"/>
  <c r="K78" i="13"/>
  <c r="B78" i="13"/>
  <c r="K79" i="13"/>
  <c r="B79" i="13"/>
  <c r="B84" i="13"/>
  <c r="B86" i="13"/>
  <c r="B81" i="13"/>
  <c r="B160" i="13"/>
  <c r="B115" i="13"/>
  <c r="B102" i="13"/>
  <c r="K234" i="13"/>
  <c r="B234" i="13"/>
  <c r="K230" i="13"/>
  <c r="G230" i="13"/>
  <c r="B230" i="13"/>
  <c r="B223" i="13"/>
  <c r="B220" i="13"/>
  <c r="B222" i="13"/>
  <c r="B224" i="13"/>
  <c r="K217" i="13"/>
  <c r="G217" i="13"/>
  <c r="B217" i="13"/>
  <c r="B215" i="13"/>
  <c r="G218" i="13"/>
  <c r="B218" i="13"/>
  <c r="K210" i="13"/>
  <c r="G210" i="13"/>
  <c r="B210" i="13"/>
  <c r="B204" i="13"/>
  <c r="B196" i="13"/>
  <c r="B195" i="13"/>
  <c r="B201" i="13"/>
  <c r="K198" i="13"/>
  <c r="B198" i="13"/>
  <c r="K200" i="13"/>
  <c r="G200" i="13"/>
  <c r="B200" i="13"/>
  <c r="K184" i="13"/>
  <c r="G184" i="13"/>
  <c r="B184" i="13"/>
  <c r="K190" i="13"/>
  <c r="G190" i="13"/>
  <c r="B190" i="13"/>
  <c r="B185" i="13"/>
  <c r="G183" i="13"/>
  <c r="B183" i="13"/>
  <c r="B182" i="13"/>
  <c r="B177" i="13"/>
  <c r="B176" i="13"/>
  <c r="K172" i="13"/>
  <c r="B172" i="13"/>
  <c r="K170" i="13"/>
  <c r="B170" i="13"/>
  <c r="K167" i="13"/>
  <c r="B167" i="13"/>
  <c r="B164" i="13"/>
  <c r="B163" i="13"/>
  <c r="B166" i="13"/>
  <c r="K169" i="13"/>
  <c r="B169" i="13"/>
  <c r="B162" i="13"/>
  <c r="K158" i="13"/>
  <c r="B158" i="13"/>
  <c r="K153" i="13"/>
  <c r="G153" i="13"/>
  <c r="B153" i="13"/>
  <c r="K156" i="13"/>
  <c r="G156" i="13"/>
  <c r="B156" i="13"/>
  <c r="B155" i="13"/>
  <c r="G143" i="13"/>
  <c r="B143" i="13"/>
  <c r="B141" i="13"/>
  <c r="K138" i="13"/>
  <c r="B138" i="13"/>
  <c r="B137" i="13"/>
  <c r="K140" i="13"/>
  <c r="B140" i="13"/>
  <c r="K139" i="13"/>
  <c r="B139" i="13"/>
  <c r="K132" i="13"/>
  <c r="B132" i="13"/>
  <c r="B131" i="13"/>
  <c r="B135" i="13"/>
  <c r="K133" i="13"/>
  <c r="G133" i="13"/>
  <c r="B133" i="13"/>
  <c r="B129" i="13"/>
  <c r="K127" i="13"/>
  <c r="B127" i="13"/>
  <c r="K128" i="13"/>
  <c r="G128" i="13"/>
  <c r="B128" i="13"/>
  <c r="K114" i="13"/>
  <c r="B114" i="13"/>
  <c r="K113" i="13"/>
  <c r="G113" i="13"/>
  <c r="B113" i="13"/>
  <c r="B112" i="13"/>
  <c r="B116" i="13"/>
  <c r="B119" i="13"/>
  <c r="B118" i="13"/>
  <c r="K125" i="13"/>
  <c r="B125" i="13"/>
  <c r="K120" i="13"/>
  <c r="G120" i="13"/>
  <c r="B120" i="13"/>
  <c r="K121" i="13"/>
  <c r="B121" i="13"/>
  <c r="K124" i="13"/>
  <c r="G124" i="13"/>
  <c r="B124" i="13"/>
  <c r="B106" i="13"/>
  <c r="G101" i="13"/>
  <c r="B101" i="13"/>
  <c r="B107" i="13"/>
  <c r="B103" i="13"/>
  <c r="K98" i="13"/>
  <c r="B98" i="13"/>
  <c r="K100" i="13"/>
  <c r="G100" i="13"/>
  <c r="B100" i="13"/>
  <c r="K104" i="13"/>
  <c r="B104" i="13"/>
  <c r="K96" i="13"/>
  <c r="B96" i="13"/>
  <c r="B94" i="13"/>
  <c r="B89" i="13"/>
  <c r="K90" i="13"/>
  <c r="G90" i="13"/>
  <c r="B90" i="13"/>
  <c r="B88" i="13"/>
  <c r="K80" i="13"/>
  <c r="B80" i="13"/>
  <c r="K83" i="13"/>
  <c r="B83" i="13"/>
  <c r="K82" i="13"/>
  <c r="B82" i="13"/>
  <c r="G73" i="13"/>
  <c r="B73" i="13"/>
  <c r="B72" i="13"/>
  <c r="B74" i="13"/>
  <c r="B75" i="13"/>
  <c r="B231" i="13"/>
  <c r="B214" i="13"/>
  <c r="K212" i="13"/>
  <c r="B212" i="13"/>
  <c r="K191" i="13"/>
  <c r="B191" i="13"/>
  <c r="K181" i="13"/>
  <c r="B181" i="13"/>
  <c r="B154" i="13"/>
  <c r="B76" i="13"/>
  <c r="K77" i="13"/>
  <c r="B77" i="13"/>
  <c r="B205" i="13"/>
  <c r="K202" i="13"/>
  <c r="B202" i="13"/>
  <c r="K174" i="13"/>
  <c r="G174" i="13"/>
  <c r="B174" i="13"/>
  <c r="K157" i="13"/>
  <c r="B157" i="13"/>
  <c r="K110" i="13"/>
  <c r="B110" i="13"/>
  <c r="B109" i="13"/>
  <c r="B95" i="13"/>
  <c r="G135" i="13" l="1"/>
  <c r="K155" i="13"/>
  <c r="G222" i="13"/>
  <c r="G89" i="13"/>
  <c r="G141" i="13"/>
  <c r="G205" i="13"/>
  <c r="G107" i="13"/>
  <c r="G74" i="13"/>
  <c r="G163" i="13"/>
  <c r="G182" i="13"/>
  <c r="G103" i="13"/>
  <c r="G224" i="13"/>
  <c r="G112" i="13"/>
  <c r="G185" i="13"/>
  <c r="G72" i="13"/>
  <c r="G164" i="13"/>
  <c r="I140" i="15"/>
  <c r="I176" i="15"/>
  <c r="M154" i="15"/>
  <c r="I197" i="15"/>
  <c r="R265" i="17" a="1"/>
  <c r="R265" i="17" s="1"/>
  <c r="R274" i="17" s="1"/>
  <c r="I150" i="15"/>
  <c r="M161" i="15"/>
  <c r="I159" i="15"/>
  <c r="M145" i="15"/>
  <c r="G223" i="13"/>
  <c r="G220" i="13"/>
  <c r="M143" i="15"/>
  <c r="I215" i="15"/>
  <c r="M142" i="15"/>
  <c r="M158" i="15"/>
  <c r="I148" i="15"/>
  <c r="M210" i="15"/>
  <c r="I213" i="15"/>
  <c r="I220" i="15"/>
  <c r="I186" i="15"/>
  <c r="M222" i="15"/>
  <c r="I199" i="15"/>
  <c r="R264" i="17" a="1"/>
  <c r="R264" i="17" s="1"/>
  <c r="I196" i="15"/>
  <c r="I207" i="15"/>
  <c r="M208" i="15"/>
  <c r="M155" i="15"/>
  <c r="M171" i="15"/>
  <c r="I190" i="15"/>
  <c r="I177" i="15"/>
  <c r="I217" i="15"/>
  <c r="I216" i="15"/>
  <c r="I167" i="15"/>
  <c r="I181" i="15"/>
  <c r="I178" i="15"/>
  <c r="I164" i="15"/>
  <c r="I165" i="15"/>
  <c r="I189" i="15"/>
  <c r="I204" i="15"/>
  <c r="I223" i="15"/>
  <c r="M203" i="15"/>
  <c r="M146" i="15"/>
  <c r="M179" i="15"/>
  <c r="M13" i="15"/>
  <c r="M170" i="15"/>
  <c r="I214" i="15"/>
  <c r="I174" i="15"/>
  <c r="I202" i="15"/>
  <c r="I192" i="15"/>
  <c r="M76" i="15"/>
  <c r="I160" i="15"/>
  <c r="M206" i="15"/>
  <c r="I221" i="15"/>
  <c r="I162" i="15"/>
  <c r="I149" i="15"/>
  <c r="I195" i="15"/>
  <c r="I183" i="15"/>
  <c r="M156" i="15"/>
  <c r="I147" i="15"/>
  <c r="I157" i="15"/>
  <c r="I205" i="15"/>
  <c r="I166" i="15"/>
  <c r="I194" i="15"/>
  <c r="I211" i="15"/>
  <c r="I225" i="15"/>
  <c r="I153" i="15"/>
  <c r="I201" i="15"/>
  <c r="M141" i="15"/>
  <c r="I184" i="15"/>
  <c r="I185" i="15"/>
  <c r="I200" i="15"/>
  <c r="I212" i="15"/>
  <c r="I193" i="15"/>
  <c r="I198" i="15"/>
  <c r="G129" i="13"/>
  <c r="G215" i="13"/>
  <c r="G95" i="13"/>
  <c r="G94" i="13"/>
  <c r="G109" i="13"/>
  <c r="G76" i="13"/>
  <c r="G181" i="13"/>
  <c r="G75" i="13"/>
  <c r="K73" i="13"/>
  <c r="K118" i="13"/>
  <c r="G114" i="13"/>
  <c r="K131" i="13"/>
  <c r="G139" i="13"/>
  <c r="G137" i="13"/>
  <c r="G158" i="13"/>
  <c r="G170" i="13"/>
  <c r="G201" i="13"/>
  <c r="G196" i="13"/>
  <c r="G157" i="13"/>
  <c r="G202" i="13"/>
  <c r="G212" i="13"/>
  <c r="G231" i="13"/>
  <c r="G88" i="13"/>
  <c r="G104" i="13"/>
  <c r="G98" i="13"/>
  <c r="G121" i="13"/>
  <c r="G169" i="13"/>
  <c r="G176" i="13"/>
  <c r="G102" i="13"/>
  <c r="G160" i="13"/>
  <c r="G116" i="13"/>
  <c r="G127" i="13"/>
  <c r="G125" i="13"/>
  <c r="G110" i="13"/>
  <c r="G191" i="13"/>
  <c r="G82" i="13"/>
  <c r="G80" i="13"/>
  <c r="G96" i="13"/>
  <c r="G119" i="13"/>
  <c r="G132" i="13"/>
  <c r="G140" i="13"/>
  <c r="G167" i="13"/>
  <c r="G172" i="13"/>
  <c r="G198" i="13"/>
  <c r="G195" i="13"/>
  <c r="G234" i="13"/>
  <c r="G138" i="13"/>
  <c r="G162" i="13"/>
  <c r="G166" i="13"/>
  <c r="G177" i="13"/>
  <c r="G204" i="13"/>
  <c r="G115" i="13"/>
  <c r="R262" i="13" l="1"/>
  <c r="S262" i="13" s="1"/>
  <c r="W273" i="15"/>
  <c r="T239" i="15"/>
  <c r="T248" i="15" s="1"/>
  <c r="T238" i="15"/>
  <c r="T247" i="15" s="1"/>
  <c r="T240" i="15"/>
  <c r="T249" i="15" s="1"/>
  <c r="X274" i="15"/>
  <c r="U272" i="15"/>
  <c r="V275" i="15"/>
  <c r="V273" i="15"/>
  <c r="V274" i="15"/>
  <c r="W274" i="15"/>
  <c r="X275" i="15"/>
  <c r="X273" i="15"/>
  <c r="R266" i="17" a="1"/>
  <c r="R266" i="17" s="1"/>
  <c r="R275" i="17" s="1"/>
  <c r="R267" i="17" a="1"/>
  <c r="R267" i="17" s="1"/>
  <c r="R276" i="17" s="1"/>
  <c r="W272" i="15"/>
  <c r="X272" i="15"/>
  <c r="U275" i="15"/>
  <c r="V272" i="15"/>
  <c r="U273" i="15"/>
  <c r="U274" i="15"/>
  <c r="W275" i="15"/>
  <c r="R272" i="17"/>
  <c r="R271" i="17"/>
  <c r="R259" i="13"/>
  <c r="S259" i="13" s="1"/>
  <c r="R258" i="13"/>
  <c r="S258" i="13" s="1"/>
  <c r="R260" i="13"/>
  <c r="S260" i="13" s="1"/>
  <c r="R257" i="13"/>
  <c r="S257" i="13" s="1"/>
  <c r="R255" i="13"/>
  <c r="R256" i="13"/>
  <c r="S256" i="13" s="1"/>
  <c r="R263" i="13"/>
  <c r="S263" i="13" s="1"/>
  <c r="R261" i="13"/>
  <c r="S261" i="13" s="1"/>
  <c r="R239" i="13"/>
  <c r="R254" i="17"/>
  <c r="S254" i="17" s="1"/>
  <c r="R253" i="17"/>
  <c r="S253" i="17" s="1"/>
  <c r="R255" i="17"/>
  <c r="S255" i="17" s="1"/>
  <c r="R257" i="17"/>
  <c r="S257" i="17" s="1"/>
  <c r="R250" i="17"/>
  <c r="R251" i="17"/>
  <c r="S251" i="17" s="1"/>
  <c r="R252" i="17"/>
  <c r="S252" i="17" s="1"/>
  <c r="R256" i="17"/>
  <c r="S256" i="17" s="1"/>
  <c r="R258" i="17"/>
  <c r="S258" i="17" s="1"/>
  <c r="S259" i="15"/>
  <c r="T259" i="15" s="1"/>
  <c r="S266" i="15"/>
  <c r="T266" i="15" s="1"/>
  <c r="S264" i="15"/>
  <c r="T264" i="15" s="1"/>
  <c r="S263" i="15"/>
  <c r="T263" i="15" s="1"/>
  <c r="S260" i="15"/>
  <c r="T260" i="15" s="1"/>
  <c r="S262" i="15"/>
  <c r="T262" i="15" s="1"/>
  <c r="S258" i="15"/>
  <c r="S261" i="15"/>
  <c r="T261" i="15" s="1"/>
  <c r="S265" i="15"/>
  <c r="T265" i="15" s="1"/>
  <c r="R231" i="17"/>
  <c r="T237" i="15"/>
  <c r="R283" i="13" l="1"/>
  <c r="R284" i="13"/>
  <c r="R285" i="13"/>
  <c r="R246" i="13"/>
  <c r="R239" i="17"/>
  <c r="R285" i="17"/>
  <c r="R284" i="17"/>
  <c r="R283" i="17"/>
  <c r="S255" i="13"/>
  <c r="R264" i="13"/>
  <c r="R259" i="17"/>
  <c r="S250" i="17"/>
  <c r="S267" i="15"/>
  <c r="T258" i="15"/>
  <c r="T245" i="15"/>
  <c r="T244" i="15"/>
  <c r="R238" i="17"/>
  <c r="R247" i="13"/>
  <c r="S264" i="13" l="1"/>
  <c r="S259" i="17"/>
  <c r="T267" i="15"/>
  <c r="T256" i="15" l="1"/>
  <c r="U259" i="15"/>
  <c r="V259" i="15" s="1"/>
  <c r="U260" i="15"/>
  <c r="V260" i="15" s="1"/>
  <c r="U265" i="15"/>
  <c r="V265" i="15" s="1"/>
  <c r="U261" i="15"/>
  <c r="V261" i="15" s="1"/>
  <c r="U262" i="15"/>
  <c r="V262" i="15" s="1"/>
  <c r="U263" i="15"/>
  <c r="V263" i="15" s="1"/>
  <c r="U264" i="15"/>
  <c r="V264" i="15" s="1"/>
  <c r="U266" i="15"/>
  <c r="V266" i="15" s="1"/>
  <c r="U258" i="15"/>
  <c r="V258" i="15" s="1"/>
  <c r="V26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Elad Horn</author>
  </authors>
  <commentList>
    <comment ref="A1" authorId="0" shapeId="0" xr:uid="{2E548B04-FCEB-42A9-8263-EF14A81BC578}">
      <text>
        <r>
          <rPr>
            <b/>
            <sz val="10"/>
            <color rgb="FF000000"/>
            <rFont val="Tahoma"/>
            <family val="2"/>
          </rPr>
          <t>Elad Horn:</t>
        </r>
        <r>
          <rPr>
            <sz val="10"/>
            <color rgb="FF000000"/>
            <rFont val="Tahoma"/>
            <family val="2"/>
          </rPr>
          <t xml:space="preserve">דגמנו רנדומלית מתוך כלל התיקים תיקים בעלי היתר בין 74-95, מתוכם נעבור אחד אחד ונאתר לפחות 180 תיקים עם בניה משמעותית ואותם נשווה לשנת ארנונה
</t>
        </r>
      </text>
    </comment>
    <comment ref="F1" authorId="0" shapeId="0" xr:uid="{3ADC840E-8BCA-4A6B-8690-7C1F3058F129}">
      <text>
        <r>
          <rPr>
            <b/>
            <sz val="10"/>
            <color rgb="FF000000"/>
            <rFont val="Tahoma"/>
            <family val="2"/>
          </rPr>
          <t>Elad Horn:</t>
        </r>
        <r>
          <rPr>
            <sz val="10"/>
            <color rgb="FF000000"/>
            <rFont val="Tahoma"/>
            <family val="2"/>
          </rPr>
          <t xml:space="preserve">כשאין שיוךבין ארנונה מספר תיק - השלמה ידנית מתוך הממ״ג </t>
        </r>
      </text>
    </comment>
    <comment ref="G1" authorId="0" shapeId="0" xr:uid="{6570E4D2-4920-404D-A399-A627F52AD505}">
      <text>
        <r>
          <rPr>
            <b/>
            <sz val="10"/>
            <color rgb="FF000000"/>
            <rFont val="Tahoma"/>
            <family val="2"/>
          </rPr>
          <t>Elad Horn:</t>
        </r>
        <r>
          <rPr>
            <sz val="10"/>
            <color rgb="FF000000"/>
            <rFont val="Tahoma"/>
            <family val="2"/>
          </rPr>
          <t xml:space="preserve">
</t>
        </r>
        <r>
          <rPr>
            <sz val="10"/>
            <color rgb="FF000000"/>
            <rFont val="Tahoma"/>
            <family val="2"/>
          </rPr>
          <t xml:space="preserve">מתי יש שנה משמעותית והארנונה זהים במרחק של 4 שנים
</t>
        </r>
      </text>
    </comment>
    <comment ref="H1" authorId="0" shapeId="0" xr:uid="{A0F05E29-9F1A-4E44-A668-E9639E95546A}">
      <text>
        <r>
          <rPr>
            <b/>
            <sz val="10"/>
            <color rgb="FF000000"/>
            <rFont val="Tahoma"/>
            <family val="2"/>
          </rPr>
          <t>Elad Horn:</t>
        </r>
        <r>
          <rPr>
            <sz val="10"/>
            <color rgb="FF000000"/>
            <rFont val="Tahoma"/>
            <family val="2"/>
          </rPr>
          <t xml:space="preserve">
</t>
        </r>
        <r>
          <rPr>
            <sz val="10"/>
            <color rgb="FF000000"/>
            <rFont val="Tahoma"/>
            <family val="2"/>
          </rPr>
          <t>מתי אין שנה משמעותית על פי מסמכים וגם אין ארנונה</t>
        </r>
      </text>
    </comment>
    <comment ref="I1" authorId="0" shapeId="0" xr:uid="{D6C3EA0C-F6A1-4AD2-A39B-895A66D7C8CD}">
      <text>
        <r>
          <rPr>
            <b/>
            <sz val="10"/>
            <color rgb="FF000000"/>
            <rFont val="Tahoma"/>
            <family val="2"/>
          </rPr>
          <t>Elad Horn:</t>
        </r>
        <r>
          <rPr>
            <sz val="10"/>
            <color rgb="FF000000"/>
            <rFont val="Tahoma"/>
            <family val="2"/>
          </rPr>
          <t xml:space="preserve">
</t>
        </r>
        <r>
          <rPr>
            <sz val="10"/>
            <color rgb="FF000000"/>
            <rFont val="Tahoma"/>
            <family val="2"/>
          </rPr>
          <t xml:space="preserve">מתי ארנונה זיהתה ובפועל אין מסמכים שמעידים שיש באמת בניה (זה לא וודאי שארנונה טועה, אבל אם מתבססים על היתרים)
</t>
        </r>
      </text>
    </comment>
    <comment ref="J1" authorId="0" shapeId="0" xr:uid="{ED748BB6-C95E-4142-8151-0E28FC54EE54}">
      <text>
        <r>
          <rPr>
            <b/>
            <sz val="10"/>
            <color rgb="FF000000"/>
            <rFont val="Tahoma"/>
            <family val="2"/>
          </rPr>
          <t>Elad Horn:</t>
        </r>
        <r>
          <rPr>
            <sz val="10"/>
            <color rgb="FF000000"/>
            <rFont val="Tahoma"/>
            <family val="2"/>
          </rPr>
          <t xml:space="preserve">
</t>
        </r>
        <r>
          <rPr>
            <sz val="10"/>
            <color rgb="FF000000"/>
            <rFont val="Tahoma"/>
            <family val="2"/>
          </rPr>
          <t xml:space="preserve">מתי הארנונה לא תיעדה נכון כמו שההיתר מציג, מניחים שההיתר הוא הצודק
</t>
        </r>
      </text>
    </comment>
    <comment ref="K1" authorId="0" shapeId="0" xr:uid="{D4E1AD66-A750-4DB0-B873-1EEB475ACFF5}">
      <text>
        <r>
          <rPr>
            <b/>
            <sz val="10"/>
            <color rgb="FF000000"/>
            <rFont val="Tahoma"/>
            <family val="2"/>
          </rPr>
          <t>Elad Horn:</t>
        </r>
        <r>
          <rPr>
            <sz val="10"/>
            <color rgb="FF000000"/>
            <rFont val="Tahoma"/>
            <family val="2"/>
          </rPr>
          <t xml:space="preserve">
</t>
        </r>
        <r>
          <rPr>
            <sz val="10"/>
            <color rgb="FF000000"/>
            <rFont val="Tahoma"/>
            <family val="2"/>
          </rPr>
          <t xml:space="preserve">הפרש בין ארנונה להיתר ואם יש שניים צריך ידני לחשב
</t>
        </r>
      </text>
    </comment>
    <comment ref="M1" authorId="0" shapeId="0" xr:uid="{B56B44E5-4C63-45E7-9E3A-6F32C55A28A5}">
      <text>
        <r>
          <rPr>
            <b/>
            <sz val="10"/>
            <color rgb="FF000000"/>
            <rFont val="Tahoma"/>
            <family val="2"/>
          </rPr>
          <t>Elad Horn:</t>
        </r>
        <r>
          <rPr>
            <sz val="10"/>
            <color rgb="FF000000"/>
            <rFont val="Tahoma"/>
            <family val="2"/>
          </rPr>
          <t xml:space="preserve">
</t>
        </r>
        <r>
          <rPr>
            <sz val="10"/>
            <color rgb="FF000000"/>
            <rFont val="Tahoma"/>
            <family val="2"/>
          </rPr>
          <t xml:space="preserve">לסווג בניה משמעותית על פי 0,1,2,3 כש
</t>
        </r>
      </text>
    </comment>
    <comment ref="N1" authorId="0" shapeId="0" xr:uid="{94236A4B-8370-4457-A013-655C22E23319}">
      <text>
        <r>
          <rPr>
            <b/>
            <sz val="10"/>
            <color rgb="FF000000"/>
            <rFont val="Tahoma"/>
            <family val="2"/>
          </rPr>
          <t>Elad Horn:</t>
        </r>
        <r>
          <rPr>
            <sz val="10"/>
            <color rgb="FF000000"/>
            <rFont val="Tahoma"/>
            <family val="2"/>
          </rPr>
          <t xml:space="preserve">
</t>
        </r>
        <r>
          <rPr>
            <sz val="10"/>
            <color rgb="FF000000"/>
            <rFont val="Tahoma"/>
            <family val="2"/>
          </rPr>
          <t>לסווג</t>
        </r>
        <r>
          <rPr>
            <sz val="10"/>
            <color rgb="FF000000"/>
            <rFont val="Tahoma"/>
            <family val="2"/>
          </rPr>
          <t xml:space="preserve"> </t>
        </r>
        <r>
          <rPr>
            <sz val="10"/>
            <color rgb="FF000000"/>
            <rFont val="Tahoma"/>
            <family val="2"/>
          </rPr>
          <t>בניה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פי</t>
        </r>
        <r>
          <rPr>
            <sz val="10"/>
            <color rgb="FF000000"/>
            <rFont val="Tahoma"/>
            <family val="2"/>
          </rPr>
          <t xml:space="preserve"> 0,1,2,3 </t>
        </r>
        <r>
          <rPr>
            <sz val="10"/>
            <color rgb="FF000000"/>
            <rFont val="Tahoma"/>
            <family val="2"/>
          </rPr>
          <t>כש</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Elad Horn</author>
  </authors>
  <commentList>
    <comment ref="A1" authorId="0" shapeId="0" xr:uid="{DEBF088C-8999-4CA8-805E-957825D6EE2D}">
      <text>
        <r>
          <rPr>
            <b/>
            <sz val="10"/>
            <color rgb="FF000000"/>
            <rFont val="Tahoma"/>
            <family val="2"/>
          </rPr>
          <t>Elad Horn:</t>
        </r>
        <r>
          <rPr>
            <sz val="10"/>
            <color rgb="FF000000"/>
            <rFont val="Tahoma"/>
            <family val="2"/>
          </rPr>
          <t>דגמנו</t>
        </r>
        <r>
          <rPr>
            <sz val="10"/>
            <color rgb="FF000000"/>
            <rFont val="Tahoma"/>
            <family val="2"/>
          </rPr>
          <t xml:space="preserve"> </t>
        </r>
        <r>
          <rPr>
            <sz val="10"/>
            <color rgb="FF000000"/>
            <rFont val="Tahoma"/>
            <family val="2"/>
          </rPr>
          <t>רנדומלית</t>
        </r>
        <r>
          <rPr>
            <sz val="10"/>
            <color rgb="FF000000"/>
            <rFont val="Tahoma"/>
            <family val="2"/>
          </rPr>
          <t xml:space="preserve"> </t>
        </r>
        <r>
          <rPr>
            <sz val="10"/>
            <color rgb="FF000000"/>
            <rFont val="Tahoma"/>
            <family val="2"/>
          </rPr>
          <t>מתוך</t>
        </r>
        <r>
          <rPr>
            <sz val="10"/>
            <color rgb="FF000000"/>
            <rFont val="Tahoma"/>
            <family val="2"/>
          </rPr>
          <t xml:space="preserve"> </t>
        </r>
        <r>
          <rPr>
            <sz val="10"/>
            <color rgb="FF000000"/>
            <rFont val="Tahoma"/>
            <family val="2"/>
          </rPr>
          <t>כלל</t>
        </r>
        <r>
          <rPr>
            <sz val="10"/>
            <color rgb="FF000000"/>
            <rFont val="Tahoma"/>
            <family val="2"/>
          </rPr>
          <t xml:space="preserve"> </t>
        </r>
        <r>
          <rPr>
            <sz val="10"/>
            <color rgb="FF000000"/>
            <rFont val="Tahoma"/>
            <family val="2"/>
          </rPr>
          <t>התיקים</t>
        </r>
        <r>
          <rPr>
            <sz val="10"/>
            <color rgb="FF000000"/>
            <rFont val="Tahoma"/>
            <family val="2"/>
          </rPr>
          <t xml:space="preserve"> </t>
        </r>
        <r>
          <rPr>
            <sz val="10"/>
            <color rgb="FF000000"/>
            <rFont val="Tahoma"/>
            <family val="2"/>
          </rPr>
          <t>תיקים</t>
        </r>
        <r>
          <rPr>
            <sz val="10"/>
            <color rgb="FF000000"/>
            <rFont val="Tahoma"/>
            <family val="2"/>
          </rPr>
          <t xml:space="preserve"> </t>
        </r>
        <r>
          <rPr>
            <sz val="10"/>
            <color rgb="FF000000"/>
            <rFont val="Tahoma"/>
            <family val="2"/>
          </rPr>
          <t>בעלי</t>
        </r>
        <r>
          <rPr>
            <sz val="10"/>
            <color rgb="FF000000"/>
            <rFont val="Tahoma"/>
            <family val="2"/>
          </rPr>
          <t xml:space="preserve"> </t>
        </r>
        <r>
          <rPr>
            <sz val="10"/>
            <color rgb="FF000000"/>
            <rFont val="Tahoma"/>
            <family val="2"/>
          </rPr>
          <t>היתר</t>
        </r>
        <r>
          <rPr>
            <sz val="10"/>
            <color rgb="FF000000"/>
            <rFont val="Tahoma"/>
            <family val="2"/>
          </rPr>
          <t xml:space="preserve"> </t>
        </r>
        <r>
          <rPr>
            <sz val="10"/>
            <color rgb="FF000000"/>
            <rFont val="Tahoma"/>
            <family val="2"/>
          </rPr>
          <t>בין</t>
        </r>
        <r>
          <rPr>
            <sz val="10"/>
            <color rgb="FF000000"/>
            <rFont val="Tahoma"/>
            <family val="2"/>
          </rPr>
          <t xml:space="preserve"> 74-95, </t>
        </r>
        <r>
          <rPr>
            <sz val="10"/>
            <color rgb="FF000000"/>
            <rFont val="Tahoma"/>
            <family val="2"/>
          </rPr>
          <t>מתוכם</t>
        </r>
        <r>
          <rPr>
            <sz val="10"/>
            <color rgb="FF000000"/>
            <rFont val="Tahoma"/>
            <family val="2"/>
          </rPr>
          <t xml:space="preserve"> </t>
        </r>
        <r>
          <rPr>
            <sz val="10"/>
            <color rgb="FF000000"/>
            <rFont val="Tahoma"/>
            <family val="2"/>
          </rPr>
          <t>נעבור</t>
        </r>
        <r>
          <rPr>
            <sz val="10"/>
            <color rgb="FF000000"/>
            <rFont val="Tahoma"/>
            <family val="2"/>
          </rPr>
          <t xml:space="preserve"> </t>
        </r>
        <r>
          <rPr>
            <sz val="10"/>
            <color rgb="FF000000"/>
            <rFont val="Tahoma"/>
            <family val="2"/>
          </rPr>
          <t>אחד</t>
        </r>
        <r>
          <rPr>
            <sz val="10"/>
            <color rgb="FF000000"/>
            <rFont val="Tahoma"/>
            <family val="2"/>
          </rPr>
          <t xml:space="preserve"> </t>
        </r>
        <r>
          <rPr>
            <sz val="10"/>
            <color rgb="FF000000"/>
            <rFont val="Tahoma"/>
            <family val="2"/>
          </rPr>
          <t>אחד</t>
        </r>
        <r>
          <rPr>
            <sz val="10"/>
            <color rgb="FF000000"/>
            <rFont val="Tahoma"/>
            <family val="2"/>
          </rPr>
          <t xml:space="preserve"> </t>
        </r>
        <r>
          <rPr>
            <sz val="10"/>
            <color rgb="FF000000"/>
            <rFont val="Tahoma"/>
            <family val="2"/>
          </rPr>
          <t>ונאתר</t>
        </r>
        <r>
          <rPr>
            <sz val="10"/>
            <color rgb="FF000000"/>
            <rFont val="Tahoma"/>
            <family val="2"/>
          </rPr>
          <t xml:space="preserve"> </t>
        </r>
        <r>
          <rPr>
            <sz val="10"/>
            <color rgb="FF000000"/>
            <rFont val="Tahoma"/>
            <family val="2"/>
          </rPr>
          <t>לפחות</t>
        </r>
        <r>
          <rPr>
            <sz val="10"/>
            <color rgb="FF000000"/>
            <rFont val="Tahoma"/>
            <family val="2"/>
          </rPr>
          <t xml:space="preserve"> 180 </t>
        </r>
        <r>
          <rPr>
            <sz val="10"/>
            <color rgb="FF000000"/>
            <rFont val="Tahoma"/>
            <family val="2"/>
          </rPr>
          <t>תיקים</t>
        </r>
        <r>
          <rPr>
            <sz val="10"/>
            <color rgb="FF000000"/>
            <rFont val="Tahoma"/>
            <family val="2"/>
          </rPr>
          <t xml:space="preserve"> </t>
        </r>
        <r>
          <rPr>
            <sz val="10"/>
            <color rgb="FF000000"/>
            <rFont val="Tahoma"/>
            <family val="2"/>
          </rPr>
          <t>עם</t>
        </r>
        <r>
          <rPr>
            <sz val="10"/>
            <color rgb="FF000000"/>
            <rFont val="Tahoma"/>
            <family val="2"/>
          </rPr>
          <t xml:space="preserve"> </t>
        </r>
        <r>
          <rPr>
            <sz val="10"/>
            <color rgb="FF000000"/>
            <rFont val="Tahoma"/>
            <family val="2"/>
          </rPr>
          <t>בניה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ואותם</t>
        </r>
        <r>
          <rPr>
            <sz val="10"/>
            <color rgb="FF000000"/>
            <rFont val="Tahoma"/>
            <family val="2"/>
          </rPr>
          <t xml:space="preserve"> </t>
        </r>
        <r>
          <rPr>
            <sz val="10"/>
            <color rgb="FF000000"/>
            <rFont val="Tahoma"/>
            <family val="2"/>
          </rPr>
          <t>נשווה</t>
        </r>
        <r>
          <rPr>
            <sz val="10"/>
            <color rgb="FF000000"/>
            <rFont val="Tahoma"/>
            <family val="2"/>
          </rPr>
          <t xml:space="preserve"> </t>
        </r>
        <r>
          <rPr>
            <sz val="10"/>
            <color rgb="FF000000"/>
            <rFont val="Tahoma"/>
            <family val="2"/>
          </rPr>
          <t>לשנת</t>
        </r>
        <r>
          <rPr>
            <sz val="10"/>
            <color rgb="FF000000"/>
            <rFont val="Tahoma"/>
            <family val="2"/>
          </rPr>
          <t xml:space="preserve"> </t>
        </r>
        <r>
          <rPr>
            <sz val="10"/>
            <color rgb="FF000000"/>
            <rFont val="Tahoma"/>
            <family val="2"/>
          </rPr>
          <t>ארנונה</t>
        </r>
        <r>
          <rPr>
            <sz val="10"/>
            <color rgb="FF000000"/>
            <rFont val="Tahoma"/>
            <family val="2"/>
          </rPr>
          <t xml:space="preserve">
</t>
        </r>
      </text>
    </comment>
    <comment ref="F1" authorId="0" shapeId="0" xr:uid="{7AED9FC4-D7C5-4592-8CD3-FCCFE5A31124}">
      <text>
        <r>
          <rPr>
            <b/>
            <sz val="10"/>
            <color rgb="FF000000"/>
            <rFont val="Tahoma"/>
            <family val="2"/>
          </rPr>
          <t>Elad Horn:</t>
        </r>
        <r>
          <rPr>
            <sz val="10"/>
            <color rgb="FF000000"/>
            <rFont val="Tahoma"/>
            <family val="2"/>
          </rPr>
          <t>כשאין</t>
        </r>
        <r>
          <rPr>
            <sz val="10"/>
            <color rgb="FF000000"/>
            <rFont val="Tahoma"/>
            <family val="2"/>
          </rPr>
          <t xml:space="preserve"> </t>
        </r>
        <r>
          <rPr>
            <sz val="10"/>
            <color rgb="FF000000"/>
            <rFont val="Tahoma"/>
            <family val="2"/>
          </rPr>
          <t>שיוךבין</t>
        </r>
        <r>
          <rPr>
            <sz val="10"/>
            <color rgb="FF000000"/>
            <rFont val="Tahoma"/>
            <family val="2"/>
          </rPr>
          <t xml:space="preserve"> </t>
        </r>
        <r>
          <rPr>
            <sz val="10"/>
            <color rgb="FF000000"/>
            <rFont val="Tahoma"/>
            <family val="2"/>
          </rPr>
          <t>ארנונה</t>
        </r>
        <r>
          <rPr>
            <sz val="10"/>
            <color rgb="FF000000"/>
            <rFont val="Tahoma"/>
            <family val="2"/>
          </rPr>
          <t xml:space="preserve"> </t>
        </r>
        <r>
          <rPr>
            <sz val="10"/>
            <color rgb="FF000000"/>
            <rFont val="Tahoma"/>
            <family val="2"/>
          </rPr>
          <t>מספר</t>
        </r>
        <r>
          <rPr>
            <sz val="10"/>
            <color rgb="FF000000"/>
            <rFont val="Tahoma"/>
            <family val="2"/>
          </rPr>
          <t xml:space="preserve"> </t>
        </r>
        <r>
          <rPr>
            <sz val="10"/>
            <color rgb="FF000000"/>
            <rFont val="Tahoma"/>
            <family val="2"/>
          </rPr>
          <t>תיק</t>
        </r>
        <r>
          <rPr>
            <sz val="10"/>
            <color rgb="FF000000"/>
            <rFont val="Tahoma"/>
            <family val="2"/>
          </rPr>
          <t xml:space="preserve"> - </t>
        </r>
        <r>
          <rPr>
            <sz val="10"/>
            <color rgb="FF000000"/>
            <rFont val="Tahoma"/>
            <family val="2"/>
          </rPr>
          <t>השלמה</t>
        </r>
        <r>
          <rPr>
            <sz val="10"/>
            <color rgb="FF000000"/>
            <rFont val="Tahoma"/>
            <family val="2"/>
          </rPr>
          <t xml:space="preserve"> </t>
        </r>
        <r>
          <rPr>
            <sz val="10"/>
            <color rgb="FF000000"/>
            <rFont val="Tahoma"/>
            <family val="2"/>
          </rPr>
          <t>ידנית</t>
        </r>
        <r>
          <rPr>
            <sz val="10"/>
            <color rgb="FF000000"/>
            <rFont val="Tahoma"/>
            <family val="2"/>
          </rPr>
          <t xml:space="preserve"> </t>
        </r>
        <r>
          <rPr>
            <sz val="10"/>
            <color rgb="FF000000"/>
            <rFont val="Tahoma"/>
            <family val="2"/>
          </rPr>
          <t>מתוך</t>
        </r>
        <r>
          <rPr>
            <sz val="10"/>
            <color rgb="FF000000"/>
            <rFont val="Tahoma"/>
            <family val="2"/>
          </rPr>
          <t xml:space="preserve"> </t>
        </r>
        <r>
          <rPr>
            <sz val="10"/>
            <color rgb="FF000000"/>
            <rFont val="Tahoma"/>
            <family val="2"/>
          </rPr>
          <t>הממ״ג</t>
        </r>
        <r>
          <rPr>
            <sz val="10"/>
            <color rgb="FF000000"/>
            <rFont val="Tahoma"/>
            <family val="2"/>
          </rPr>
          <t xml:space="preserve"> </t>
        </r>
      </text>
    </comment>
    <comment ref="I1" authorId="0" shapeId="0" xr:uid="{B4CCD4F4-AD12-41B7-8C06-43143362BCDE}">
      <text>
        <r>
          <rPr>
            <b/>
            <sz val="10"/>
            <color rgb="FF000000"/>
            <rFont val="Tahoma"/>
            <family val="2"/>
          </rPr>
          <t>Elad Horn:</t>
        </r>
        <r>
          <rPr>
            <sz val="10"/>
            <color rgb="FF000000"/>
            <rFont val="Tahoma"/>
            <family val="2"/>
          </rPr>
          <t xml:space="preserve">
</t>
        </r>
        <r>
          <rPr>
            <sz val="10"/>
            <color rgb="FF000000"/>
            <rFont val="Tahoma"/>
            <family val="2"/>
          </rPr>
          <t>מתי</t>
        </r>
        <r>
          <rPr>
            <sz val="10"/>
            <color rgb="FF000000"/>
            <rFont val="Tahoma"/>
            <family val="2"/>
          </rPr>
          <t xml:space="preserve"> </t>
        </r>
        <r>
          <rPr>
            <sz val="10"/>
            <color rgb="FF000000"/>
            <rFont val="Tahoma"/>
            <family val="2"/>
          </rPr>
          <t>יש</t>
        </r>
        <r>
          <rPr>
            <sz val="10"/>
            <color rgb="FF000000"/>
            <rFont val="Tahoma"/>
            <family val="2"/>
          </rPr>
          <t xml:space="preserve"> </t>
        </r>
        <r>
          <rPr>
            <sz val="10"/>
            <color rgb="FF000000"/>
            <rFont val="Tahoma"/>
            <family val="2"/>
          </rPr>
          <t>שנה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והארנונה</t>
        </r>
        <r>
          <rPr>
            <sz val="10"/>
            <color rgb="FF000000"/>
            <rFont val="Tahoma"/>
            <family val="2"/>
          </rPr>
          <t xml:space="preserve"> </t>
        </r>
        <r>
          <rPr>
            <sz val="10"/>
            <color rgb="FF000000"/>
            <rFont val="Tahoma"/>
            <family val="2"/>
          </rPr>
          <t>זהים</t>
        </r>
        <r>
          <rPr>
            <sz val="10"/>
            <color rgb="FF000000"/>
            <rFont val="Tahoma"/>
            <family val="2"/>
          </rPr>
          <t xml:space="preserve"> </t>
        </r>
        <r>
          <rPr>
            <sz val="10"/>
            <color rgb="FF000000"/>
            <rFont val="Tahoma"/>
            <family val="2"/>
          </rPr>
          <t>במרחק</t>
        </r>
        <r>
          <rPr>
            <sz val="10"/>
            <color rgb="FF000000"/>
            <rFont val="Tahoma"/>
            <family val="2"/>
          </rPr>
          <t xml:space="preserve"> </t>
        </r>
        <r>
          <rPr>
            <sz val="10"/>
            <color rgb="FF000000"/>
            <rFont val="Tahoma"/>
            <family val="2"/>
          </rPr>
          <t>של</t>
        </r>
        <r>
          <rPr>
            <sz val="10"/>
            <color rgb="FF000000"/>
            <rFont val="Tahoma"/>
            <family val="2"/>
          </rPr>
          <t xml:space="preserve"> 4 </t>
        </r>
        <r>
          <rPr>
            <sz val="10"/>
            <color rgb="FF000000"/>
            <rFont val="Tahoma"/>
            <family val="2"/>
          </rPr>
          <t>שנים</t>
        </r>
        <r>
          <rPr>
            <sz val="10"/>
            <color rgb="FF000000"/>
            <rFont val="Tahoma"/>
            <family val="2"/>
          </rPr>
          <t xml:space="preserve">
</t>
        </r>
      </text>
    </comment>
    <comment ref="J1" authorId="0" shapeId="0" xr:uid="{B1EC8443-162F-4537-8A65-5DF61C48ECCC}">
      <text>
        <r>
          <rPr>
            <b/>
            <sz val="10"/>
            <color rgb="FF000000"/>
            <rFont val="Tahoma"/>
            <family val="2"/>
          </rPr>
          <t>Elad Horn:</t>
        </r>
        <r>
          <rPr>
            <sz val="10"/>
            <color rgb="FF000000"/>
            <rFont val="Tahoma"/>
            <family val="2"/>
          </rPr>
          <t xml:space="preserve">
</t>
        </r>
        <r>
          <rPr>
            <sz val="10"/>
            <color rgb="FF000000"/>
            <rFont val="Tahoma"/>
            <family val="2"/>
          </rPr>
          <t>מתי</t>
        </r>
        <r>
          <rPr>
            <sz val="10"/>
            <color rgb="FF000000"/>
            <rFont val="Tahoma"/>
            <family val="2"/>
          </rPr>
          <t xml:space="preserve"> </t>
        </r>
        <r>
          <rPr>
            <sz val="10"/>
            <color rgb="FF000000"/>
            <rFont val="Tahoma"/>
            <family val="2"/>
          </rPr>
          <t>אין</t>
        </r>
        <r>
          <rPr>
            <sz val="10"/>
            <color rgb="FF000000"/>
            <rFont val="Tahoma"/>
            <family val="2"/>
          </rPr>
          <t xml:space="preserve"> </t>
        </r>
        <r>
          <rPr>
            <sz val="10"/>
            <color rgb="FF000000"/>
            <rFont val="Tahoma"/>
            <family val="2"/>
          </rPr>
          <t>שנה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פי</t>
        </r>
        <r>
          <rPr>
            <sz val="10"/>
            <color rgb="FF000000"/>
            <rFont val="Tahoma"/>
            <family val="2"/>
          </rPr>
          <t xml:space="preserve"> </t>
        </r>
        <r>
          <rPr>
            <sz val="10"/>
            <color rgb="FF000000"/>
            <rFont val="Tahoma"/>
            <family val="2"/>
          </rPr>
          <t>מסמכים</t>
        </r>
        <r>
          <rPr>
            <sz val="10"/>
            <color rgb="FF000000"/>
            <rFont val="Tahoma"/>
            <family val="2"/>
          </rPr>
          <t xml:space="preserve"> </t>
        </r>
        <r>
          <rPr>
            <sz val="10"/>
            <color rgb="FF000000"/>
            <rFont val="Tahoma"/>
            <family val="2"/>
          </rPr>
          <t>וגם</t>
        </r>
        <r>
          <rPr>
            <sz val="10"/>
            <color rgb="FF000000"/>
            <rFont val="Tahoma"/>
            <family val="2"/>
          </rPr>
          <t xml:space="preserve"> </t>
        </r>
        <r>
          <rPr>
            <sz val="10"/>
            <color rgb="FF000000"/>
            <rFont val="Tahoma"/>
            <family val="2"/>
          </rPr>
          <t>אין</t>
        </r>
        <r>
          <rPr>
            <sz val="10"/>
            <color rgb="FF000000"/>
            <rFont val="Tahoma"/>
            <family val="2"/>
          </rPr>
          <t xml:space="preserve"> </t>
        </r>
        <r>
          <rPr>
            <sz val="10"/>
            <color rgb="FF000000"/>
            <rFont val="Tahoma"/>
            <family val="2"/>
          </rPr>
          <t>ארנונה</t>
        </r>
      </text>
    </comment>
    <comment ref="K1" authorId="0" shapeId="0" xr:uid="{C6537217-218B-41D7-BCA8-47ABD08669D9}">
      <text>
        <r>
          <rPr>
            <b/>
            <sz val="10"/>
            <color rgb="FF000000"/>
            <rFont val="Tahoma"/>
            <family val="2"/>
          </rPr>
          <t>Elad Horn:</t>
        </r>
        <r>
          <rPr>
            <sz val="10"/>
            <color rgb="FF000000"/>
            <rFont val="Tahoma"/>
            <family val="2"/>
          </rPr>
          <t xml:space="preserve">
</t>
        </r>
        <r>
          <rPr>
            <sz val="10"/>
            <color rgb="FF000000"/>
            <rFont val="Tahoma"/>
            <family val="2"/>
          </rPr>
          <t xml:space="preserve">מתי ארנונה זיהתה ובפועל אין מסמכים שמעידים שיש באמת בניה (זה לא וודאי שארנונה טועה, אבל אם מתבססים על היתרים)
</t>
        </r>
      </text>
    </comment>
    <comment ref="L1" authorId="0" shapeId="0" xr:uid="{83BAF847-019D-45DE-82E4-2767C6A34D21}">
      <text>
        <r>
          <rPr>
            <b/>
            <sz val="10"/>
            <color rgb="FF000000"/>
            <rFont val="Tahoma"/>
            <family val="2"/>
          </rPr>
          <t>Elad Horn:</t>
        </r>
        <r>
          <rPr>
            <sz val="10"/>
            <color rgb="FF000000"/>
            <rFont val="Tahoma"/>
            <family val="2"/>
          </rPr>
          <t xml:space="preserve">
</t>
        </r>
        <r>
          <rPr>
            <sz val="10"/>
            <color rgb="FF000000"/>
            <rFont val="Tahoma"/>
            <family val="2"/>
          </rPr>
          <t xml:space="preserve">מתי הארנונה לא תיעדה נכון כמו שההיתר מציג, מניחים שההיתר הוא הצודק
</t>
        </r>
      </text>
    </comment>
    <comment ref="M1" authorId="0" shapeId="0" xr:uid="{E21D8171-0312-4DA9-8286-B9FA9C28D7DF}">
      <text>
        <r>
          <rPr>
            <b/>
            <sz val="10"/>
            <color rgb="FF000000"/>
            <rFont val="Tahoma"/>
            <family val="2"/>
          </rPr>
          <t>Elad Horn:</t>
        </r>
        <r>
          <rPr>
            <sz val="10"/>
            <color rgb="FF000000"/>
            <rFont val="Tahoma"/>
            <family val="2"/>
          </rPr>
          <t xml:space="preserve">
</t>
        </r>
        <r>
          <rPr>
            <sz val="10"/>
            <color rgb="FF000000"/>
            <rFont val="Tahoma"/>
            <family val="2"/>
          </rPr>
          <t xml:space="preserve">הפרש בין ארנונה להיתר ואם יש שניים צריך ידני לחשב
</t>
        </r>
      </text>
    </comment>
    <comment ref="O1" authorId="0" shapeId="0" xr:uid="{4383F818-38C5-476E-8249-BBCC2D7DED80}">
      <text>
        <r>
          <rPr>
            <b/>
            <sz val="10"/>
            <color rgb="FF000000"/>
            <rFont val="Tahoma"/>
            <family val="2"/>
          </rPr>
          <t>Elad Horn:</t>
        </r>
        <r>
          <rPr>
            <sz val="10"/>
            <color rgb="FF000000"/>
            <rFont val="Tahoma"/>
            <family val="2"/>
          </rPr>
          <t xml:space="preserve">
</t>
        </r>
        <r>
          <rPr>
            <sz val="10"/>
            <color rgb="FF000000"/>
            <rFont val="Tahoma"/>
            <family val="2"/>
          </rPr>
          <t xml:space="preserve">לסווג בניה משמעותית על פי 0,1,2,3 כש
</t>
        </r>
      </text>
    </comment>
    <comment ref="P1" authorId="0" shapeId="0" xr:uid="{12536C6D-71AE-49D1-8793-D443EADA9079}">
      <text>
        <r>
          <rPr>
            <b/>
            <sz val="10"/>
            <color rgb="FF000000"/>
            <rFont val="Tahoma"/>
            <family val="2"/>
          </rPr>
          <t>Elad Horn:</t>
        </r>
        <r>
          <rPr>
            <sz val="10"/>
            <color rgb="FF000000"/>
            <rFont val="Tahoma"/>
            <family val="2"/>
          </rPr>
          <t xml:space="preserve">
</t>
        </r>
        <r>
          <rPr>
            <sz val="10"/>
            <color rgb="FF000000"/>
            <rFont val="Tahoma"/>
            <family val="2"/>
          </rPr>
          <t>לסווג</t>
        </r>
        <r>
          <rPr>
            <sz val="10"/>
            <color rgb="FF000000"/>
            <rFont val="Tahoma"/>
            <family val="2"/>
          </rPr>
          <t xml:space="preserve"> </t>
        </r>
        <r>
          <rPr>
            <sz val="10"/>
            <color rgb="FF000000"/>
            <rFont val="Tahoma"/>
            <family val="2"/>
          </rPr>
          <t>בניה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פי</t>
        </r>
        <r>
          <rPr>
            <sz val="10"/>
            <color rgb="FF000000"/>
            <rFont val="Tahoma"/>
            <family val="2"/>
          </rPr>
          <t xml:space="preserve"> 0,1,2,3 </t>
        </r>
        <r>
          <rPr>
            <sz val="10"/>
            <color rgb="FF000000"/>
            <rFont val="Tahoma"/>
            <family val="2"/>
          </rPr>
          <t>כש</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Elad Horn</author>
  </authors>
  <commentList>
    <comment ref="A1" authorId="0" shapeId="0" xr:uid="{C200253B-BB77-44B4-9237-7692A325F808}">
      <text>
        <r>
          <rPr>
            <b/>
            <sz val="10"/>
            <color rgb="FF000000"/>
            <rFont val="Tahoma"/>
            <family val="2"/>
          </rPr>
          <t>Elad Horn:</t>
        </r>
        <r>
          <rPr>
            <sz val="10"/>
            <color rgb="FF000000"/>
            <rFont val="Tahoma"/>
            <family val="2"/>
          </rPr>
          <t xml:space="preserve">דגמנו רנדומלית מתוך כלל התיקים תיקים בעלי היתר בין 74-95, מתוכם נעבור אחד אחד ונאתר לפחות 180 תיקים עם בניה משמעותית ואותם נשווה לשנת ארנונה
</t>
        </r>
      </text>
    </comment>
    <comment ref="F1" authorId="0" shapeId="0" xr:uid="{589831B5-7166-440F-B2A2-2D8A233F43FB}">
      <text>
        <r>
          <rPr>
            <b/>
            <sz val="10"/>
            <color rgb="FF000000"/>
            <rFont val="Tahoma"/>
            <family val="2"/>
          </rPr>
          <t>Elad Horn:</t>
        </r>
        <r>
          <rPr>
            <sz val="10"/>
            <color rgb="FF000000"/>
            <rFont val="Tahoma"/>
            <family val="2"/>
          </rPr>
          <t xml:space="preserve">כשאין שיוךבין ארנונה מספר תיק - השלמה ידנית מתוך הממ״ג </t>
        </r>
      </text>
    </comment>
    <comment ref="G1" authorId="0" shapeId="0" xr:uid="{0B9711BA-28ED-482B-9EFB-45469B1F0275}">
      <text>
        <r>
          <rPr>
            <b/>
            <sz val="10"/>
            <color rgb="FF000000"/>
            <rFont val="Tahoma"/>
            <family val="2"/>
          </rPr>
          <t>Elad Horn:</t>
        </r>
        <r>
          <rPr>
            <sz val="10"/>
            <color rgb="FF000000"/>
            <rFont val="Tahoma"/>
            <family val="2"/>
          </rPr>
          <t xml:space="preserve">
</t>
        </r>
        <r>
          <rPr>
            <sz val="10"/>
            <color rgb="FF000000"/>
            <rFont val="Tahoma"/>
            <family val="2"/>
          </rPr>
          <t xml:space="preserve">מתי יש שנה משמעותית והארנונה זהים במרחק של 4 שנים
</t>
        </r>
      </text>
    </comment>
    <comment ref="H1" authorId="0" shapeId="0" xr:uid="{78E05BF2-E6EB-4569-B158-455D54A283DF}">
      <text>
        <r>
          <rPr>
            <b/>
            <sz val="10"/>
            <color rgb="FF000000"/>
            <rFont val="Tahoma"/>
            <family val="2"/>
          </rPr>
          <t>Elad Horn:</t>
        </r>
        <r>
          <rPr>
            <sz val="10"/>
            <color rgb="FF000000"/>
            <rFont val="Tahoma"/>
            <family val="2"/>
          </rPr>
          <t xml:space="preserve">
</t>
        </r>
        <r>
          <rPr>
            <sz val="10"/>
            <color rgb="FF000000"/>
            <rFont val="Tahoma"/>
            <family val="2"/>
          </rPr>
          <t>מתי אין שנה משמעותית על פי מסמכים וגם אין ארנונה</t>
        </r>
      </text>
    </comment>
    <comment ref="I1" authorId="0" shapeId="0" xr:uid="{AB4738C6-1EA6-4BFA-BA38-80F3BA171289}">
      <text>
        <r>
          <rPr>
            <b/>
            <sz val="10"/>
            <color rgb="FF000000"/>
            <rFont val="Tahoma"/>
            <family val="2"/>
          </rPr>
          <t>Elad Horn:</t>
        </r>
        <r>
          <rPr>
            <sz val="10"/>
            <color rgb="FF000000"/>
            <rFont val="Tahoma"/>
            <family val="2"/>
          </rPr>
          <t xml:space="preserve">
</t>
        </r>
        <r>
          <rPr>
            <sz val="10"/>
            <color rgb="FF000000"/>
            <rFont val="Tahoma"/>
            <family val="2"/>
          </rPr>
          <t xml:space="preserve">מתי ארנונה זיהתה ובפועל אין מסמכים שמעידים שיש באמת בניה (זה לא וודאי שארנונה טועה, אבל אם מתבססים על היתרים)
</t>
        </r>
      </text>
    </comment>
    <comment ref="J1" authorId="0" shapeId="0" xr:uid="{BE181652-82E3-4A0D-AA96-4569927B84D6}">
      <text>
        <r>
          <rPr>
            <b/>
            <sz val="10"/>
            <color rgb="FF000000"/>
            <rFont val="Tahoma"/>
            <family val="2"/>
          </rPr>
          <t>Elad Horn:</t>
        </r>
        <r>
          <rPr>
            <sz val="10"/>
            <color rgb="FF000000"/>
            <rFont val="Tahoma"/>
            <family val="2"/>
          </rPr>
          <t xml:space="preserve">
</t>
        </r>
        <r>
          <rPr>
            <sz val="10"/>
            <color rgb="FF000000"/>
            <rFont val="Tahoma"/>
            <family val="2"/>
          </rPr>
          <t xml:space="preserve">מתי הארנונה לא תיעדה נכון כמו שההיתר מציג, מניחים שההיתר הוא הצודק
</t>
        </r>
      </text>
    </comment>
    <comment ref="K1" authorId="0" shapeId="0" xr:uid="{4C3FD477-89B7-4FA8-ACA0-70B9A63EBD23}">
      <text>
        <r>
          <rPr>
            <b/>
            <sz val="10"/>
            <color rgb="FF000000"/>
            <rFont val="Tahoma"/>
            <family val="2"/>
          </rPr>
          <t>Elad Horn:</t>
        </r>
        <r>
          <rPr>
            <sz val="10"/>
            <color rgb="FF000000"/>
            <rFont val="Tahoma"/>
            <family val="2"/>
          </rPr>
          <t xml:space="preserve">
</t>
        </r>
        <r>
          <rPr>
            <sz val="10"/>
            <color rgb="FF000000"/>
            <rFont val="Tahoma"/>
            <family val="2"/>
          </rPr>
          <t xml:space="preserve">הפרש בין ארנונה להיתר ואם יש שניים צריך ידני לחשב
</t>
        </r>
      </text>
    </comment>
    <comment ref="M1" authorId="0" shapeId="0" xr:uid="{9060B8FB-D9DD-4265-AFD2-17CE4F73986F}">
      <text>
        <r>
          <rPr>
            <b/>
            <sz val="10"/>
            <color rgb="FF000000"/>
            <rFont val="Tahoma"/>
            <family val="2"/>
          </rPr>
          <t>Elad Horn:</t>
        </r>
        <r>
          <rPr>
            <sz val="10"/>
            <color rgb="FF000000"/>
            <rFont val="Tahoma"/>
            <family val="2"/>
          </rPr>
          <t xml:space="preserve">
</t>
        </r>
        <r>
          <rPr>
            <sz val="10"/>
            <color rgb="FF000000"/>
            <rFont val="Tahoma"/>
            <family val="2"/>
          </rPr>
          <t xml:space="preserve">לסווג בניה משמעותית על פי 0,1,2,3 כש
</t>
        </r>
      </text>
    </comment>
    <comment ref="N1" authorId="0" shapeId="0" xr:uid="{FB2782B7-4191-4EAD-8165-1134FEB48C0F}">
      <text>
        <r>
          <rPr>
            <b/>
            <sz val="10"/>
            <color rgb="FF000000"/>
            <rFont val="Tahoma"/>
            <family val="2"/>
          </rPr>
          <t>Elad Horn:</t>
        </r>
        <r>
          <rPr>
            <sz val="10"/>
            <color rgb="FF000000"/>
            <rFont val="Tahoma"/>
            <family val="2"/>
          </rPr>
          <t xml:space="preserve">
</t>
        </r>
        <r>
          <rPr>
            <sz val="10"/>
            <color rgb="FF000000"/>
            <rFont val="Tahoma"/>
            <family val="2"/>
          </rPr>
          <t>לסווג</t>
        </r>
        <r>
          <rPr>
            <sz val="10"/>
            <color rgb="FF000000"/>
            <rFont val="Tahoma"/>
            <family val="2"/>
          </rPr>
          <t xml:space="preserve"> </t>
        </r>
        <r>
          <rPr>
            <sz val="10"/>
            <color rgb="FF000000"/>
            <rFont val="Tahoma"/>
            <family val="2"/>
          </rPr>
          <t>בניה</t>
        </r>
        <r>
          <rPr>
            <sz val="10"/>
            <color rgb="FF000000"/>
            <rFont val="Tahoma"/>
            <family val="2"/>
          </rPr>
          <t xml:space="preserve"> </t>
        </r>
        <r>
          <rPr>
            <sz val="10"/>
            <color rgb="FF000000"/>
            <rFont val="Tahoma"/>
            <family val="2"/>
          </rPr>
          <t>משמעותית</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פי</t>
        </r>
        <r>
          <rPr>
            <sz val="10"/>
            <color rgb="FF000000"/>
            <rFont val="Tahoma"/>
            <family val="2"/>
          </rPr>
          <t xml:space="preserve"> 0,1,2,3 </t>
        </r>
        <r>
          <rPr>
            <sz val="10"/>
            <color rgb="FF000000"/>
            <rFont val="Tahoma"/>
            <family val="2"/>
          </rPr>
          <t>כש</t>
        </r>
        <r>
          <rPr>
            <sz val="10"/>
            <color rgb="FF000000"/>
            <rFont val="Tahoma"/>
            <family val="2"/>
          </rPr>
          <t xml:space="preserve">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<sst xmlns="http://schemas.openxmlformats.org/spreadsheetml/2006/main" count="8479" uniqueCount="800">
  <si>
    <t>Tik_id</t>
  </si>
  <si>
    <t>Address</t>
  </si>
  <si>
    <t>שפיה 18</t>
  </si>
  <si>
    <t>צ'לנוב 40</t>
  </si>
  <si>
    <t>קהילת אודסה 26</t>
  </si>
  <si>
    <t>יהודה הלוי 18</t>
  </si>
  <si>
    <t>רוממה 16</t>
  </si>
  <si>
    <t>תל ברוך 7</t>
  </si>
  <si>
    <t>אלקחי מרדכי 8</t>
  </si>
  <si>
    <t>קרוא ברוך 11</t>
  </si>
  <si>
    <t>ילקוט הרועים 3</t>
  </si>
  <si>
    <t>שוהם מתתיהו 16</t>
  </si>
  <si>
    <t>דוד המלך 18</t>
  </si>
  <si>
    <t>הגלבוע 10</t>
  </si>
  <si>
    <t>קהילת פאדובה 6</t>
  </si>
  <si>
    <t>זכרון יעקב 20</t>
  </si>
  <si>
    <t>מלקוש 3</t>
  </si>
  <si>
    <t>הירקון 272</t>
  </si>
  <si>
    <t>נורדאו 35</t>
  </si>
  <si>
    <t>מרשל לואי 33</t>
  </si>
  <si>
    <t>הירקון 218</t>
  </si>
  <si>
    <t>מצדה 21</t>
  </si>
  <si>
    <t>האר"י 7</t>
  </si>
  <si>
    <t>יהושע בן נון 91</t>
  </si>
  <si>
    <t>קרמניצקי 8</t>
  </si>
  <si>
    <t>החשמונאים 43</t>
  </si>
  <si>
    <t>יונה הנביא 23</t>
  </si>
  <si>
    <t>אלישיב 12</t>
  </si>
  <si>
    <t>אהוד 14</t>
  </si>
  <si>
    <t>יחזקאל 18</t>
  </si>
  <si>
    <t>השושנים 9</t>
  </si>
  <si>
    <t>הרב קוק 40</t>
  </si>
  <si>
    <t>ברוריה 21</t>
  </si>
  <si>
    <t>מנדלשטם 10</t>
  </si>
  <si>
    <t>TP</t>
  </si>
  <si>
    <t>TN</t>
  </si>
  <si>
    <t>FP</t>
  </si>
  <si>
    <t>FN</t>
  </si>
  <si>
    <t>סגירת מרפסות בכל הבניין</t>
  </si>
  <si>
    <t>1983 - החלפת גג</t>
  </si>
  <si>
    <t>1986 - תוספת חדר על הגג 13 מ״ר</t>
  </si>
  <si>
    <t>1988 - תוספת בניה + מעקה + גדר 9 מ״ר</t>
  </si>
  <si>
    <t>1990 - תוספת בנייה על הגג של 22 מ״ר - 20 אחוז תוספת</t>
  </si>
  <si>
    <t>1980 - תוספת חדר ומרפסת בקומה ב׳ 15 מ״ר</t>
  </si>
  <si>
    <t>1990 - תוספת מעל % 50</t>
  </si>
  <si>
    <t>תוספות משמעותיות גם ב: 1980, 1982, 1985, 1992</t>
  </si>
  <si>
    <t>שינוי חזית</t>
  </si>
  <si>
    <t>מחסן לכלי גינה</t>
  </si>
  <si>
    <t>שיפוץ</t>
  </si>
  <si>
    <t>סככה</t>
  </si>
  <si>
    <t>ארובה</t>
  </si>
  <si>
    <t>https://handasa.tel-aviv.gov.il/Pages/SearchResultsAnonPageNew.aspx?folderId=</t>
  </si>
  <si>
    <t>Validatd Major 1</t>
  </si>
  <si>
    <t>Validated Major 2</t>
  </si>
  <si>
    <t>tax Year</t>
  </si>
  <si>
    <t>Tax_Year_FromGIS</t>
  </si>
  <si>
    <t>TP tax</t>
  </si>
  <si>
    <t>TN tax</t>
  </si>
  <si>
    <t>FP tax</t>
  </si>
  <si>
    <t>FN tax</t>
  </si>
  <si>
    <t>if tp gap</t>
  </si>
  <si>
    <t>Type of construction</t>
  </si>
  <si>
    <t>Notes</t>
  </si>
  <si>
    <t>Additions (large scale)</t>
  </si>
  <si>
    <t>תוספות חדרים לבית פרטי בק. שלום</t>
  </si>
  <si>
    <t>נראה שבמקןר נבנה ב1978 ועבר תוספות משמעותיות ב1992</t>
  </si>
  <si>
    <t>הוספת שתי קומות לתעשייה</t>
  </si>
  <si>
    <t>Demolition (full)</t>
  </si>
  <si>
    <t>Reconstruction</t>
  </si>
  <si>
    <t>none</t>
  </si>
  <si>
    <t xml:space="preserve"> רומנו מרדכי 2</t>
  </si>
  <si>
    <t xml:space="preserve">הריסת מבנה קיים והקמת בניין חדש </t>
  </si>
  <si>
    <t xml:space="preserve">התאמה! </t>
  </si>
  <si>
    <t xml:space="preserve">הריסה ובנייה </t>
  </si>
  <si>
    <t>New construction</t>
  </si>
  <si>
    <t>בניין חדר בן 2 קומות</t>
  </si>
  <si>
    <t>בניין 9 קומות חדש</t>
  </si>
  <si>
    <t>בית חדש</t>
  </si>
  <si>
    <t>בניין 2 קומות</t>
  </si>
  <si>
    <t>בניין חדר בן 9 קומות</t>
  </si>
  <si>
    <t>בניית בית מגורים חדש</t>
  </si>
  <si>
    <t>בניין 8-9 קומות חדש\בניין 4 קומות</t>
  </si>
  <si>
    <t>בניין חדש 6 קומות</t>
  </si>
  <si>
    <t>בניין חדש</t>
  </si>
  <si>
    <t>בניין חדש 3 קומות</t>
  </si>
  <si>
    <t>מסחר 5 קומות</t>
  </si>
  <si>
    <t>קוטג' חדש</t>
  </si>
  <si>
    <t>קוטג' 2 קומות חדש</t>
  </si>
  <si>
    <t>קוטג' 2 קומות</t>
  </si>
  <si>
    <t>בניין חדש 2 קומות</t>
  </si>
  <si>
    <t>בית גאודי בירקון</t>
  </si>
  <si>
    <t>מגדל משרדים במנשיה, לא נמצא בקובץ הארנונה הנקי כי מתויג כמבנה ציבור - אבל השנה שלו בכל זאת נכונה!</t>
  </si>
  <si>
    <t>בניין בן 7 קומות 89 ובניין בן 6 קומות 86</t>
  </si>
  <si>
    <t>בניין 6 קומות חדש</t>
  </si>
  <si>
    <t>בניין קוטג' 3 קומות</t>
  </si>
  <si>
    <t>בניין חדש בן 4 קומות</t>
  </si>
  <si>
    <t>בניין חדר 3 קומות</t>
  </si>
  <si>
    <t>בניין חדר למגורים בן 2 קומות</t>
  </si>
  <si>
    <t>בניין חדר בן 4 קומות</t>
  </si>
  <si>
    <t>Other major changes (extensive façade change, Building restoration)</t>
  </si>
  <si>
    <t>תוספת שני חדרים ו2 מרפסות וחדרי שירות</t>
  </si>
  <si>
    <t xml:space="preserve">תוספת של מעל 50% </t>
  </si>
  <si>
    <t>תוספת משמעותית ב1974, אך בתיק בניין לא מצויין שנת הבנייה המקורית</t>
  </si>
  <si>
    <t>הוספת קומות או חדרים</t>
  </si>
  <si>
    <t>הוספת קומה ב עם 4 חדרים</t>
  </si>
  <si>
    <t>אין ארנונה</t>
  </si>
  <si>
    <t>תוספת קומה</t>
  </si>
  <si>
    <t>תוספות לאורך שנות השבעים שמונים</t>
  </si>
  <si>
    <t>תוספת של 32 מר על 78 קיימיים</t>
  </si>
  <si>
    <t xml:space="preserve">תוספת מעל 30% </t>
  </si>
  <si>
    <t>תוספת של מעל 30% בכל הקומות</t>
  </si>
  <si>
    <t>הוספת 2 חדרים ועוד באגף</t>
  </si>
  <si>
    <t>בנייה כנראה ב1950, ותוספת משמעותית ב1989</t>
  </si>
  <si>
    <t>תוספת של 213 מר על 688 קיימים פלוס ציפוי בניין</t>
  </si>
  <si>
    <t>תוספות בשתי הקומות של מעל 50%</t>
  </si>
  <si>
    <t>תוספת של מעל 50%</t>
  </si>
  <si>
    <t>הוספה דירות בחזית</t>
  </si>
  <si>
    <t>תעשייה - בניין מבנה זמני חדש במקום כמה קיימים</t>
  </si>
  <si>
    <t>הוספת בניין חדש</t>
  </si>
  <si>
    <t>1993 - בניית מקלט וקיוסק והריסת קיוסק ישן (רכטר)</t>
  </si>
  <si>
    <t>הריסה והקמת בניין בן 2 קומות</t>
  </si>
  <si>
    <t>ההיתר של 1988 כנראה לא בוצע, ונבנה היתר אחר סביב 2000</t>
  </si>
  <si>
    <t>אין ארנונה, יש הריסה ובנייה</t>
  </si>
  <si>
    <t>ויסבורג חיים 38</t>
  </si>
  <si>
    <t>טעות בקטלוג התיק - היתר מתוייק בטעות ב1980, אך הבנייה בסביבות 2000</t>
  </si>
  <si>
    <t>שינוי ייעוד</t>
  </si>
  <si>
    <t>תוספת מרפסות והגדלת דירה בקומה ב׳</t>
  </si>
  <si>
    <t>עירית 16</t>
  </si>
  <si>
    <t>בניית מקלט בשטח בית ספר, אין ארנונה</t>
  </si>
  <si>
    <t xml:space="preserve">איתור המבנה לא וודאי </t>
  </si>
  <si>
    <t xml:space="preserve">מדובר בשני מבנים על אותה חלקה - הראשון זוהה בארנונה 1972, השני מ1989 - לא. </t>
  </si>
  <si>
    <t>לא ברור, 4 יחידות דיור אבל היתרים אחרים באזור לא קשורים כנראה מתחם דירות, אבל גם אין אינדיקציה שבוצע, וגם לא רשום אם זה הריסה או חדש
נראה לי כמו הרבה היתרים שלא נבנו - רק האחרון מ2000 נבנה כנראה.</t>
  </si>
  <si>
    <t>אוניברסיטת ת"א 292</t>
  </si>
  <si>
    <t>ביתן השורשים בגן הבוטני באוניברסיטה.</t>
  </si>
  <si>
    <t>האר"י 2</t>
  </si>
  <si>
    <t>כנראה מדובר על בנייה חדשה על חלק מהמגרש, או שהמגרש פוצל</t>
  </si>
  <si>
    <t>שינוי בחזיתות נראה שולי אבל מי יודע</t>
  </si>
  <si>
    <t>סגירת מרפסות לכל החזית + תוספת אגף</t>
  </si>
  <si>
    <t>שיפוץ כללי כולל חזיתות+החלפת גג..</t>
  </si>
  <si>
    <t>שינוי חזית ומרפסת</t>
  </si>
  <si>
    <t xml:space="preserve">תוספת של 120 - היה לפני 1119 מר </t>
  </si>
  <si>
    <t>שינוי חזית+סגירת מרפסות+מעליות</t>
  </si>
  <si>
    <t>היתר ראשון ב1933. שינויים מינוריים בטווח</t>
  </si>
  <si>
    <t>מעלית</t>
  </si>
  <si>
    <t>שינוי במרפאה שיניים בבנייין</t>
  </si>
  <si>
    <t>הריסת חלקי בניין החורגים מקו הבניין, לא ברור עם משמעותי</t>
  </si>
  <si>
    <t>מדרגות כניסה</t>
  </si>
  <si>
    <t>תוספת קטנה לגג</t>
  </si>
  <si>
    <t>גדר</t>
  </si>
  <si>
    <t>שינויים פנימיים שוליים</t>
  </si>
  <si>
    <t>שיפוץ שירותים ומטבח במבנה בן קומה 1</t>
  </si>
  <si>
    <t>תוספת יציאה לגג</t>
  </si>
  <si>
    <t>היתר להוספת חדר וחצי מרפסת בקומה ב מתוך שתי קומות, אין היתר תוכנית חתום</t>
  </si>
  <si>
    <t>הוספת מרפסת בקומה 1</t>
  </si>
  <si>
    <t>מרפסת בקומה קרקע</t>
  </si>
  <si>
    <t>סגירת מרפסת</t>
  </si>
  <si>
    <t>שינויים מינוריים ב1974</t>
  </si>
  <si>
    <t>אין היתר</t>
  </si>
  <si>
    <t>תוספת מינורי</t>
  </si>
  <si>
    <t>היתר מסווג בטעות לשנת 1983</t>
  </si>
  <si>
    <t>מבנה חדש ב1964, מקלט בחלקה ליד ב1975</t>
  </si>
  <si>
    <t>חדר יציאה לגג</t>
  </si>
  <si>
    <t>נבנה ב1966, שינויים מינוריים בטווח</t>
  </si>
  <si>
    <t>נבנה ב1969, 1994 לא משמעותית</t>
  </si>
  <si>
    <t>שינויים מינוריים ב1976</t>
  </si>
  <si>
    <t>תוספות של גלריות בחנויות ועל מיני גמר</t>
  </si>
  <si>
    <t>סככה\מרפסת</t>
  </si>
  <si>
    <t>לא נראה שבאמת נבנה בתקופה, היה היתר אחד עם תכנון לבנות קוטג' אבל בלי פעילות</t>
  </si>
  <si>
    <t>היתר ראשון 1990 אבל נראה שההית התכנית אושר שוב ב-2001</t>
  </si>
  <si>
    <t>ALL</t>
  </si>
  <si>
    <t>Addition\Facade</t>
  </si>
  <si>
    <t>Demolition-Reconstructions</t>
  </si>
  <si>
    <t>New Constructions</t>
  </si>
  <si>
    <t>ALL Precision</t>
  </si>
  <si>
    <t>ALL Recall</t>
  </si>
  <si>
    <t>לילינבלום 1</t>
  </si>
  <si>
    <t>הרצל 16</t>
  </si>
  <si>
    <t>יבנה 9</t>
  </si>
  <si>
    <t>בן יהודה 4</t>
  </si>
  <si>
    <t>המגיד 5</t>
  </si>
  <si>
    <t>אלנבי 19</t>
  </si>
  <si>
    <t>בן יהודה 36</t>
  </si>
  <si>
    <t>הירשנברג 4</t>
  </si>
  <si>
    <t>ריינס 17</t>
  </si>
  <si>
    <t>לבונטין 26</t>
  </si>
  <si>
    <t>אידלסון 29</t>
  </si>
  <si>
    <t>פיין 4</t>
  </si>
  <si>
    <t>בלפור 65</t>
  </si>
  <si>
    <t>אלנבי 90</t>
  </si>
  <si>
    <t>לילינבלום 41</t>
  </si>
  <si>
    <t>רוטשילד 85</t>
  </si>
  <si>
    <t>בלפור 57</t>
  </si>
  <si>
    <t>בן יהודה 216</t>
  </si>
  <si>
    <t>בוגרשוב 15</t>
  </si>
  <si>
    <t>מוהליבר 39</t>
  </si>
  <si>
    <t>דיזנגוף 28</t>
  </si>
  <si>
    <t>נחלת בנימין 127</t>
  </si>
  <si>
    <t>העבודה 28</t>
  </si>
  <si>
    <t>הגלבוע 16</t>
  </si>
  <si>
    <t>ויזל 16</t>
  </si>
  <si>
    <t>בילינסון 6</t>
  </si>
  <si>
    <t>דיזנגוף 218</t>
  </si>
  <si>
    <t>אנילביץ מרדכי 6</t>
  </si>
  <si>
    <t>שלמה המלך 2</t>
  </si>
  <si>
    <t>עבאס 12</t>
  </si>
  <si>
    <t>ורד 23</t>
  </si>
  <si>
    <t>שלמה המלך 30</t>
  </si>
  <si>
    <t>חכמי אתונה 66</t>
  </si>
  <si>
    <t>חכמי לובלין 8</t>
  </si>
  <si>
    <t>המגן 7</t>
  </si>
  <si>
    <t>ורשבסקי 12</t>
  </si>
  <si>
    <t>אבישי 16</t>
  </si>
  <si>
    <t>הגולן 118</t>
  </si>
  <si>
    <t>לויטה 8</t>
  </si>
  <si>
    <t>שטריקר 60</t>
  </si>
  <si>
    <t>שטרוק 13</t>
  </si>
  <si>
    <t>פיקוס 12</t>
  </si>
  <si>
    <t>רמז דוד 34</t>
  </si>
  <si>
    <t>סעדיה גאון 6</t>
  </si>
  <si>
    <t>אשתורי הפרחי 26</t>
  </si>
  <si>
    <t>יהודה הלוי 43</t>
  </si>
  <si>
    <t>פיארברג 8</t>
  </si>
  <si>
    <t>זלוציסטי 5</t>
  </si>
  <si>
    <t>אפקים 28</t>
  </si>
  <si>
    <t>הגלבוע 6</t>
  </si>
  <si>
    <t>בודנהיימר 30</t>
  </si>
  <si>
    <t>מוהליבר 12</t>
  </si>
  <si>
    <t>מצדה 3</t>
  </si>
  <si>
    <t>אנטוקולסקי 25</t>
  </si>
  <si>
    <t>שמגר 19</t>
  </si>
  <si>
    <t>גור יהודה 5</t>
  </si>
  <si>
    <t>הזוהר 18</t>
  </si>
  <si>
    <t>הרצוג 7</t>
  </si>
  <si>
    <t>טולקובסקי 8</t>
  </si>
  <si>
    <t>אחד העם 59</t>
  </si>
  <si>
    <t>פיארברג 7</t>
  </si>
  <si>
    <t>המליץ 8</t>
  </si>
  <si>
    <t>בן ציון 32</t>
  </si>
  <si>
    <t>אחד העם 65</t>
  </si>
  <si>
    <t>טרומפלדור 10</t>
  </si>
  <si>
    <t>בלפור 6</t>
  </si>
  <si>
    <t>אחד העם 96</t>
  </si>
  <si>
    <t>יהודה הלוי 20</t>
  </si>
  <si>
    <t>נחלת בנימין 10</t>
  </si>
  <si>
    <t>Year_2</t>
  </si>
  <si>
    <t>Y3</t>
  </si>
  <si>
    <t>Y4</t>
  </si>
  <si>
    <t>Y1</t>
  </si>
  <si>
    <t>ML Year</t>
  </si>
  <si>
    <t>Additions  Recall</t>
  </si>
  <si>
    <t>Demolition Recall</t>
  </si>
  <si>
    <t>New Constructions recall</t>
  </si>
  <si>
    <t>Additions Recall</t>
  </si>
  <si>
    <t>Demolition recall</t>
  </si>
  <si>
    <t>New Constructions R</t>
  </si>
  <si>
    <t>Additions recall</t>
  </si>
  <si>
    <t>במרחק של שנה עד 3</t>
  </si>
  <si>
    <t>Avarage Gap\Precision</t>
  </si>
  <si>
    <t>בדיוק השנה (0)</t>
  </si>
  <si>
    <t>4 gap</t>
  </si>
  <si>
    <t>כמה בניה משמעותית מתוך לא</t>
  </si>
  <si>
    <t>לא משמעותית</t>
  </si>
  <si>
    <t>משמעותית</t>
  </si>
  <si>
    <t xml:space="preserve">יש בסך הכול היתר מילולי או חתום </t>
  </si>
  <si>
    <t>מבחינת סטטיסטית</t>
  </si>
  <si>
    <t>You can estimate that about 7,593 of the 10,683 files are major construction files, with a 95% confidence interval between 6,956 and 8,225 major files.</t>
  </si>
  <si>
    <t>..</t>
  </si>
  <si>
    <t>std:</t>
  </si>
  <si>
    <t>std</t>
  </si>
  <si>
    <t>80-95</t>
  </si>
  <si>
    <t>1972-1998</t>
  </si>
  <si>
    <t>tp</t>
  </si>
  <si>
    <t>y1</t>
  </si>
  <si>
    <t>y2</t>
  </si>
  <si>
    <t>y3</t>
  </si>
  <si>
    <t>y4</t>
  </si>
  <si>
    <t>.</t>
  </si>
  <si>
    <t>Gaps</t>
  </si>
  <si>
    <t>repeatitions</t>
  </si>
  <si>
    <t>Repititions</t>
  </si>
  <si>
    <t>types of construction made in these years according to the peak number (1st/2nd/3rd/4th construction)</t>
  </si>
  <si>
    <t>Type of constuction found by taxation by %</t>
  </si>
  <si>
    <t>Type of constuction found by ML by %</t>
  </si>
  <si>
    <t>Gap</t>
  </si>
  <si>
    <t>Repitition</t>
  </si>
  <si>
    <t>(used for formula calculations)</t>
  </si>
  <si>
    <t>בני אפרים 247 א</t>
  </si>
  <si>
    <t>תמנע 22, הגבור האלמוני 23, הגבור האלמוני 23 א, תמנע 22 א</t>
  </si>
  <si>
    <t>אסירי ציון 8, מבקיעים 2</t>
  </si>
  <si>
    <t xml:space="preserve">לוחמי גליפולי 5, ברגי בנימין 6, לוחמי גליפולי 5 א, ברגי בנימין 6 א, , </t>
  </si>
  <si>
    <t>החשמונאים 3 א</t>
  </si>
  <si>
    <t>הנביאים 37, אבן גבירול 35</t>
  </si>
  <si>
    <t>סוקולוב 30, ז'בוטינסקי 48</t>
  </si>
  <si>
    <t>העליה 42, העליה 42 א</t>
  </si>
  <si>
    <t>בת ים 13, זכרון קדושים 11, בת ים 11</t>
  </si>
  <si>
    <t>אלכסנדר ינאי 7, אלכסנדר ינאי 9</t>
  </si>
  <si>
    <t>לוחמי גליפולי 31, לה גוארדיה 45</t>
  </si>
  <si>
    <t>דימונה 17, תעוז 2, מסלול 1</t>
  </si>
  <si>
    <t>נצח ישראל 1, מסריק 2, מסריק 4</t>
  </si>
  <si>
    <t>המצפן 11, הקשת 30</t>
  </si>
  <si>
    <t>סוטין 1, רמברנדט 24</t>
  </si>
  <si>
    <t>דוד המלך 1, אבן גבירול 70</t>
  </si>
  <si>
    <t>הלסינקי 26, ז'בוטינסקי 142</t>
  </si>
  <si>
    <t>שטנד 14 א</t>
  </si>
  <si>
    <t>צה"ל 90, המצביאים 59</t>
  </si>
  <si>
    <t>חזנוביץ 10, שיבת ציון 5</t>
  </si>
  <si>
    <t>יפת 12, הצורפים 38, יפת 14</t>
  </si>
  <si>
    <t>דיזנגוף 290, דיזנגוף 292</t>
  </si>
  <si>
    <t>בנימיני אהרון 1, עמק ברכה 21</t>
  </si>
  <si>
    <t>בן זאב 8, בן זאב 8 א</t>
  </si>
  <si>
    <t>לקרט 1, זייד אלכסנדר 10, לקרט 3</t>
  </si>
  <si>
    <t>כיסופים 15 ג, כיסופים 15</t>
  </si>
  <si>
    <t>אחימאיר אבא 14, בית צורי אליהו 27, אחימאיר אבא 10, אחימאיר אבא 12</t>
  </si>
  <si>
    <t>מזל אריה 14, מזל שור 5</t>
  </si>
  <si>
    <t>החבצלת 4, החבצלת 6, החבצלת 10</t>
  </si>
  <si>
    <t>מינקובסקי 13, ליוויק 15, ליוויק 17, זולצר 16</t>
  </si>
  <si>
    <t>בר-לב חיים 158 ב, בר-לב חיים 158, בר-לב חיים 158 א, בר-לב חיים 158 ג</t>
  </si>
  <si>
    <t>השופר 1, הקשת 35</t>
  </si>
  <si>
    <t>ירמיהו 7, ירמיהו 5</t>
  </si>
  <si>
    <t xml:space="preserve">מ"ח 11, מ"ח 17, מ"ח 7, בר-כוכבא משה (בריל) 7, , </t>
  </si>
  <si>
    <t>קוממיות 22, קוממיות 20</t>
  </si>
  <si>
    <t>בני ברק 35, הגר"א 15, הגר"א 17</t>
  </si>
  <si>
    <t>פרי אליעזר 5, הירקון 181</t>
  </si>
  <si>
    <t>השחקנים 6, שוהם מתתיהו 15</t>
  </si>
  <si>
    <t>הציונות 12 א</t>
  </si>
  <si>
    <t>גרינברג אורי צבי 1, אביגור 1, אביגור 3, גרינברג אורי צבי 3</t>
  </si>
  <si>
    <t>שלמון 16, שלמון 10, שלמון 18</t>
  </si>
  <si>
    <t>המרד 27</t>
  </si>
  <si>
    <t xml:space="preserve">גולומב 40, גולומב 42, חיל השריון 93, חיל השריון 97, , , , , , </t>
  </si>
  <si>
    <t>דיק 13, גורי ישראל 25</t>
  </si>
  <si>
    <t>קהילת פאדובה 6, קהילת פאדובה 6 א</t>
  </si>
  <si>
    <t>רבדים 11</t>
  </si>
  <si>
    <t xml:space="preserve">ארניה אוסוולדו 21 א, הארבעה 19, ארניה אוסוולדו 25, ארניה אוסוולדו 21, , , , , , , </t>
  </si>
  <si>
    <t>יהודה המכבי 71, הילדסהיימר 26, יהודה המכבי 69</t>
  </si>
  <si>
    <t>שרת משה 66, שרת משה 68</t>
  </si>
  <si>
    <t>No.</t>
  </si>
  <si>
    <t>אלנבי 96
בית השואבה 3</t>
  </si>
  <si>
    <t>הירקון 102
מנדלי מוכר ספרים 1</t>
  </si>
  <si>
    <t>מונטיפיורי 31</t>
  </si>
  <si>
    <t>הרצל 72- 74</t>
  </si>
  <si>
    <t>מזא״ה 27</t>
  </si>
  <si>
    <t>מזא״ה 46</t>
  </si>
  <si>
    <t>נחלת בנימין 77
יהודה הלוי 39</t>
  </si>
  <si>
    <t>חיות פרץ 7
רש"י 38 א</t>
  </si>
  <si>
    <t>זבולון 23
מטלון 41</t>
  </si>
  <si>
    <t>רבינוביץ שפ"ר 22
גרוזנברג 31</t>
  </si>
  <si>
    <t>שלמה המלך 3</t>
  </si>
  <si>
    <t>דיזנגוף 105
פרישמן 39</t>
  </si>
  <si>
    <t>רוטשילד 32
אלנבי 118</t>
  </si>
  <si>
    <t>אדם הכהן 4</t>
  </si>
  <si>
    <t>בארי 36-56</t>
  </si>
  <si>
    <t>השופטים 34-44</t>
  </si>
  <si>
    <t>החשמונאים 63-61</t>
  </si>
  <si>
    <t>אחד העם 92</t>
  </si>
  <si>
    <t>הרכבת 16</t>
  </si>
  <si>
    <t>הירקון 96</t>
  </si>
  <si>
    <t>אנגל 7</t>
  </si>
  <si>
    <t>רוטשילד 79-81</t>
  </si>
  <si>
    <t>אפשטיין 5</t>
  </si>
  <si>
    <t>מהר״ל 15</t>
  </si>
  <si>
    <t>אנטוקולסקי 15-17</t>
  </si>
  <si>
    <t>הרצל 6</t>
  </si>
  <si>
    <t>יהודה הלוי 1</t>
  </si>
  <si>
    <t>לילינבלום 23</t>
  </si>
  <si>
    <t>אחד העם 26</t>
  </si>
  <si>
    <t>סמטת שלוש 25</t>
  </si>
  <si>
    <t>דיזנגוף 187</t>
  </si>
  <si>
    <t>פוריה 14-12</t>
  </si>
  <si>
    <t>בן-יהודה 103</t>
  </si>
  <si>
    <t>הירקון 214</t>
  </si>
  <si>
    <t>ח"ן 28</t>
  </si>
  <si>
    <t>גוש/חלקה / Block/Parcel</t>
  </si>
  <si>
    <t>6915/8</t>
  </si>
  <si>
    <t>6918 / 62</t>
  </si>
  <si>
    <t>7460 / 25
7460 / 33</t>
  </si>
  <si>
    <t>6905 / 43
6905 / 80</t>
  </si>
  <si>
    <t>7451 / 33</t>
  </si>
  <si>
    <t>7425 / 57
8990 / 32</t>
  </si>
  <si>
    <t>7435 / 6</t>
  </si>
  <si>
    <t>6936 / 142</t>
  </si>
  <si>
    <t>7455 / 24</t>
  </si>
  <si>
    <t>6907 / 42</t>
  </si>
  <si>
    <t>7438 / 8</t>
  </si>
  <si>
    <t>6936 / 26</t>
  </si>
  <si>
    <t>7462 / 15</t>
  </si>
  <si>
    <t>6932 / 137</t>
  </si>
  <si>
    <t>8990 / 21</t>
  </si>
  <si>
    <t>8984 / 21
8988 / 31</t>
  </si>
  <si>
    <t>6919 / 46</t>
  </si>
  <si>
    <t>6919 / 53</t>
  </si>
  <si>
    <t xml:space="preserve">7456 / 2
</t>
  </si>
  <si>
    <t xml:space="preserve">6933 / 5
</t>
  </si>
  <si>
    <t xml:space="preserve">6936 / 4
</t>
  </si>
  <si>
    <t>6903 / 81</t>
  </si>
  <si>
    <t>7113 / 75</t>
  </si>
  <si>
    <t>7422 / 65</t>
  </si>
  <si>
    <t>7462 / 30</t>
  </si>
  <si>
    <t>6923 / 14</t>
  </si>
  <si>
    <t>6918 / 64</t>
  </si>
  <si>
    <t>7456 / 9</t>
  </si>
  <si>
    <t>6111 / 103</t>
  </si>
  <si>
    <t>6936 / 48</t>
  </si>
  <si>
    <t>7111 / 53</t>
  </si>
  <si>
    <t>6906 / 110</t>
  </si>
  <si>
    <t>6913 / 44</t>
  </si>
  <si>
    <t>6215 / 185</t>
  </si>
  <si>
    <t>6215 / 225</t>
  </si>
  <si>
    <t>6108 / 117</t>
  </si>
  <si>
    <t>6111 / 678
6110 / 341</t>
  </si>
  <si>
    <t>6111 / 197
6111 / 523</t>
  </si>
  <si>
    <t>6936 / 92</t>
  </si>
  <si>
    <t>6911 / 119</t>
  </si>
  <si>
    <t>7085 / 139</t>
  </si>
  <si>
    <t>6936 / 51</t>
  </si>
  <si>
    <t>6909 / 56</t>
  </si>
  <si>
    <t>6910 / 70</t>
  </si>
  <si>
    <t>6936 / 53</t>
  </si>
  <si>
    <t>7462 / 10</t>
  </si>
  <si>
    <t>6933 / 115</t>
  </si>
  <si>
    <t xml:space="preserve">6923 / 40
</t>
  </si>
  <si>
    <t xml:space="preserve">7446 / 9-15
</t>
  </si>
  <si>
    <t>6905 / 111</t>
  </si>
  <si>
    <t>6936 / 66</t>
  </si>
  <si>
    <t>7445 / 5</t>
  </si>
  <si>
    <t>7441 / 2</t>
  </si>
  <si>
    <t>7435 / 21</t>
  </si>
  <si>
    <t>6936 / 45</t>
  </si>
  <si>
    <t>6936 / 9</t>
  </si>
  <si>
    <t>6904 / 170</t>
  </si>
  <si>
    <t>6213 / 295</t>
  </si>
  <si>
    <t>6955 / 13</t>
  </si>
  <si>
    <t>6217 / 455
6217 / 452</t>
  </si>
  <si>
    <t>6217 / 462</t>
  </si>
  <si>
    <t>6628 / 69</t>
  </si>
  <si>
    <t>7422 / 59</t>
  </si>
  <si>
    <t>6923 / 28</t>
  </si>
  <si>
    <t>7245 / 16</t>
  </si>
  <si>
    <t>7245 / 39</t>
  </si>
  <si>
    <t>7041 / 54</t>
  </si>
  <si>
    <t>6918 / 10
6918 / 11</t>
  </si>
  <si>
    <t>6909 / 81</t>
  </si>
  <si>
    <t>7422 / 9</t>
  </si>
  <si>
    <t>6960 / 75</t>
  </si>
  <si>
    <t>7091 / 64
7091 / 63</t>
  </si>
  <si>
    <t>6955 / 80</t>
  </si>
  <si>
    <t>7092 / 41</t>
  </si>
  <si>
    <t>6902 / 154
6902 / 155</t>
  </si>
  <si>
    <t>7016 / 51</t>
  </si>
  <si>
    <t>6212 / 328</t>
  </si>
  <si>
    <t>6625 / 588</t>
  </si>
  <si>
    <t>7110 / 345</t>
  </si>
  <si>
    <t>6108 / 223</t>
  </si>
  <si>
    <t>6968 / 108</t>
  </si>
  <si>
    <t>6959 / 134</t>
  </si>
  <si>
    <t>6901 / 3</t>
  </si>
  <si>
    <t>6959 / 90</t>
  </si>
  <si>
    <t xml:space="preserve">6901 / 5
</t>
  </si>
  <si>
    <t>6335 / 205</t>
  </si>
  <si>
    <t>7499 / 6
7499 / 10</t>
  </si>
  <si>
    <t>7467 / 6</t>
  </si>
  <si>
    <t>7441 / 5</t>
  </si>
  <si>
    <t>7436 / 12</t>
  </si>
  <si>
    <t>6961 / 124
6961 / 125</t>
  </si>
  <si>
    <t>6958 / 174</t>
  </si>
  <si>
    <t>6956 / 195</t>
  </si>
  <si>
    <t>6954 / 51
6954 / 190</t>
  </si>
  <si>
    <t>6951 / 100</t>
  </si>
  <si>
    <t>6915 / 66</t>
  </si>
  <si>
    <t>6914 / 98
6914 / 99</t>
  </si>
  <si>
    <t>מס׳ תיק / Building file ID</t>
  </si>
  <si>
    <t>שנים חשובות / Important years estimation</t>
  </si>
  <si>
    <t>1932-1937
1944-1947
1953-1954
1963</t>
  </si>
  <si>
    <t>1927-1931
1937-1939
1947</t>
  </si>
  <si>
    <t>1928-1929
1934-1937</t>
  </si>
  <si>
    <t>1933-1934
1937-1938
1941-1943
1947</t>
  </si>
  <si>
    <t>1926-1928
1930-1934
1938-1943</t>
  </si>
  <si>
    <t>1926-1927
1977-1979
1983-1985</t>
  </si>
  <si>
    <t>1935-1937
2006-2009</t>
  </si>
  <si>
    <t>1932
1998-1999
2000-2002</t>
  </si>
  <si>
    <t>1930-1931
1933-1934
1957
2001-2003</t>
  </si>
  <si>
    <t>1932
1941?</t>
  </si>
  <si>
    <t>1932-1933</t>
  </si>
  <si>
    <t>1934-1935</t>
  </si>
  <si>
    <t>1941
1980-1983
2003-2006</t>
  </si>
  <si>
    <t xml:space="preserve">1933-1934
</t>
  </si>
  <si>
    <t>1926
1934-1935</t>
  </si>
  <si>
    <t>1933-1934
1946-1947</t>
  </si>
  <si>
    <t>1932-1935</t>
  </si>
  <si>
    <t>1990-1996
2001-2006</t>
  </si>
  <si>
    <t>1931-1934</t>
  </si>
  <si>
    <t>1935-1936</t>
  </si>
  <si>
    <t>1935-1936
2005-2008</t>
  </si>
  <si>
    <t>1935-1936
1949</t>
  </si>
  <si>
    <t>1935-1937
1954</t>
  </si>
  <si>
    <t>1926-1928
1943
1991-1992</t>
  </si>
  <si>
    <t>1927-1929
1941</t>
  </si>
  <si>
    <t>1932-1933
1957-1958</t>
  </si>
  <si>
    <t>1944-1945
1951-1952
1982-1985</t>
  </si>
  <si>
    <t xml:space="preserve">1934-1937
</t>
  </si>
  <si>
    <t>1925
1936-1937
1995
2008-2010</t>
  </si>
  <si>
    <t>1938-1940
1944-1946
2011</t>
  </si>
  <si>
    <t xml:space="preserve">1959-1961
</t>
  </si>
  <si>
    <t xml:space="preserve">1961-1966
</t>
  </si>
  <si>
    <t>1950-1952</t>
  </si>
  <si>
    <t>1937
1991-1992</t>
  </si>
  <si>
    <t>1944
2003-2004</t>
  </si>
  <si>
    <t>1947-1948
2008-2009</t>
  </si>
  <si>
    <t>1930-1931
2007-2010</t>
  </si>
  <si>
    <t>1934
2011-2014</t>
  </si>
  <si>
    <t>1932-1935
2010-2011</t>
  </si>
  <si>
    <t xml:space="preserve">1932-1933
2008
</t>
  </si>
  <si>
    <t>1923
1938-1939
2010-2013</t>
  </si>
  <si>
    <t>2012-2016</t>
  </si>
  <si>
    <t>1948-1949
1954
2016-2018</t>
  </si>
  <si>
    <t>1936-1938
2015-2016</t>
  </si>
  <si>
    <t>1923
1934-1936
2007-2012</t>
  </si>
  <si>
    <t>1935
2008-2010</t>
  </si>
  <si>
    <t>1932
2015-2019</t>
  </si>
  <si>
    <t>1932-1933
1999-2004</t>
  </si>
  <si>
    <t>1926
1952-1954
2002-2007</t>
  </si>
  <si>
    <t>1931-1932
2013-2018</t>
  </si>
  <si>
    <t>1932-1933
2010-2014</t>
  </si>
  <si>
    <t>1934-1935
2001-2004</t>
  </si>
  <si>
    <t>1934-1935
2003-2004</t>
  </si>
  <si>
    <t>1950-1956</t>
  </si>
  <si>
    <t xml:space="preserve">1957-1962
</t>
  </si>
  <si>
    <t>1955-1956
2022</t>
  </si>
  <si>
    <t>1963-1966</t>
  </si>
  <si>
    <t>1921
1933-1934
1954
1999-2006</t>
  </si>
  <si>
    <t>1932-1934
2001-2005</t>
  </si>
  <si>
    <t xml:space="preserve">1929-1931
</t>
  </si>
  <si>
    <t>1926
1932
2018-2019</t>
  </si>
  <si>
    <t>1926
1934-1935
2014-2017</t>
  </si>
  <si>
    <t>1931-1933
1999-2007</t>
  </si>
  <si>
    <t>1935
2014-2016</t>
  </si>
  <si>
    <t>1938-1939
2021-2022</t>
  </si>
  <si>
    <t>1946
1995-1999</t>
  </si>
  <si>
    <t>1946-1947
1986-1990</t>
  </si>
  <si>
    <t>1933-1936
1946-1948
1990-1993
1999</t>
  </si>
  <si>
    <t>1999-2000</t>
  </si>
  <si>
    <t>1945
1992
2019-2020</t>
  </si>
  <si>
    <t>1991-1993</t>
  </si>
  <si>
    <t>1948-1949
1996-2000</t>
  </si>
  <si>
    <t>1988-1991</t>
  </si>
  <si>
    <t>1934-1935
1998-1999</t>
  </si>
  <si>
    <t>1933-1934
1995-1997</t>
  </si>
  <si>
    <t>1936
1951-1952
1964
1991-1994</t>
  </si>
  <si>
    <t>1935-1936
1991-1994</t>
  </si>
  <si>
    <t>1984-1985</t>
  </si>
  <si>
    <t>1994-1997</t>
  </si>
  <si>
    <t>1995-1996</t>
  </si>
  <si>
    <t>1925-1926
1933
1996-1998</t>
  </si>
  <si>
    <t>1933
1989-1992</t>
  </si>
  <si>
    <t>1933
1994-1996</t>
  </si>
  <si>
    <t>1926
1934-1936
1947
1951-1955
1991-1993</t>
  </si>
  <si>
    <t>1933-1935
1955-1957
1991-1996</t>
  </si>
  <si>
    <t>1932-1934
1996-1999</t>
  </si>
  <si>
    <t>1933
1992-1996
2013-2020</t>
  </si>
  <si>
    <t>1928-1929
1983-1988</t>
  </si>
  <si>
    <t>1927
1991-1995</t>
  </si>
  <si>
    <t xml:space="preserve">1993-1996
</t>
  </si>
  <si>
    <t>-</t>
  </si>
  <si>
    <t>1926-1931</t>
  </si>
  <si>
    <t>1930-1931</t>
  </si>
  <si>
    <t>1944-1945</t>
  </si>
  <si>
    <t>1933-1934</t>
  </si>
  <si>
    <t>1936-1937</t>
  </si>
  <si>
    <t>1937-1939</t>
  </si>
  <si>
    <t>1938-1939</t>
  </si>
  <si>
    <t>1959-1961</t>
  </si>
  <si>
    <t>1937
1990-1993</t>
  </si>
  <si>
    <t>2000-2003</t>
  </si>
  <si>
    <t>2004-2007</t>
  </si>
  <si>
    <t>1931
2007-2009</t>
  </si>
  <si>
    <t>2007-2011</t>
  </si>
  <si>
    <t>2008-2011</t>
  </si>
  <si>
    <t>2008-2016</t>
  </si>
  <si>
    <t>2009-2013</t>
  </si>
  <si>
    <t>2012-2015</t>
  </si>
  <si>
    <t>2014-2017</t>
  </si>
  <si>
    <t>1938
2013-2015</t>
  </si>
  <si>
    <t>1935
2009-2012</t>
  </si>
  <si>
    <t>1935
2005-2009</t>
  </si>
  <si>
    <t>1932
2017-2020</t>
  </si>
  <si>
    <t>1932
1999-2003</t>
  </si>
  <si>
    <t>1931
2003-2007</t>
  </si>
  <si>
    <t>1931
2013-2017</t>
  </si>
  <si>
    <t>1932
2012-2014</t>
  </si>
  <si>
    <t>1935
2002-2004</t>
  </si>
  <si>
    <t>1934
1999-2004</t>
  </si>
  <si>
    <t>1909
2003-2005</t>
  </si>
  <si>
    <t>1932
2004-2005</t>
  </si>
  <si>
    <t>1910
2005-</t>
  </si>
  <si>
    <t>1923
2006-2012</t>
  </si>
  <si>
    <t>1910
2010-</t>
  </si>
  <si>
    <t>1921
2007</t>
  </si>
  <si>
    <t>1926
2008-</t>
  </si>
  <si>
    <t>1921
2008-2011</t>
  </si>
  <si>
    <t>1935
2011-</t>
  </si>
  <si>
    <t>1940
2006-</t>
  </si>
  <si>
    <t>1998-2005</t>
  </si>
  <si>
    <t>1992-2010</t>
  </si>
  <si>
    <t>1998-1999</t>
  </si>
  <si>
    <t>1993-1994</t>
  </si>
  <si>
    <t>1984-1986</t>
  </si>
  <si>
    <t>1993-1996</t>
  </si>
  <si>
    <t>1994-1996</t>
  </si>
  <si>
    <t>1996-1998</t>
  </si>
  <si>
    <t>1989-1992</t>
  </si>
  <si>
    <t>1991-1996</t>
  </si>
  <si>
    <t>1992-1996</t>
  </si>
  <si>
    <t>1997-1999</t>
  </si>
  <si>
    <t>1986-1988</t>
  </si>
  <si>
    <t>1991-1995</t>
  </si>
  <si>
    <t>מקור / Reference</t>
  </si>
  <si>
    <t>ברלין, 119</t>
  </si>
  <si>
    <t>ברלין, 130</t>
  </si>
  <si>
    <t>ברלין, 173</t>
  </si>
  <si>
    <t>ברלין, 115</t>
  </si>
  <si>
    <t>ברלין, 102</t>
  </si>
  <si>
    <t>ברלין, 97</t>
  </si>
  <si>
    <t>ברלין, 147</t>
  </si>
  <si>
    <t>ברלין, 162</t>
  </si>
  <si>
    <t>טישלר, 217</t>
  </si>
  <si>
    <t>טישלר, 198</t>
  </si>
  <si>
    <t>טישלר, 183</t>
  </si>
  <si>
    <t>טישלר, 235</t>
  </si>
  <si>
    <t>טישלר, 236</t>
  </si>
  <si>
    <t>טישלר, 237</t>
  </si>
  <si>
    <t>טישלר, 215</t>
  </si>
  <si>
    <t>טישלר, 195</t>
  </si>
  <si>
    <t>מגידוביץ, 293</t>
  </si>
  <si>
    <t>מגידוביץ, 280</t>
  </si>
  <si>
    <t>מגידוביץ, 241</t>
  </si>
  <si>
    <t>מגידוביץ, 262</t>
  </si>
  <si>
    <t>מגידוביץ, 264</t>
  </si>
  <si>
    <t>מגידוביץ, 274</t>
  </si>
  <si>
    <t>מגידוביץ, 82</t>
  </si>
  <si>
    <t>מגידוביץ, 156</t>
  </si>
  <si>
    <t>מגידוביץ, 212</t>
  </si>
  <si>
    <t>מגידוביץ, 238</t>
  </si>
  <si>
    <t>כרמי</t>
  </si>
  <si>
    <t>בר אוריין</t>
  </si>
  <si>
    <t>יסקי</t>
  </si>
  <si>
    <t>בר אור</t>
  </si>
  <si>
    <t>פומו</t>
  </si>
  <si>
    <t>מסמכים בתיק אונליין / Total documents in file</t>
  </si>
  <si>
    <t>3 אינד׳ מתוארך / Total dated documents of 3 categories</t>
  </si>
  <si>
    <t>היתרים</t>
  </si>
  <si>
    <t>אגרות והיטלים</t>
  </si>
  <si>
    <t>גמר</t>
  </si>
  <si>
    <t>תיק תעודת גמר</t>
  </si>
  <si>
    <t>הודעת שומה על היטל השבחה,אגרות בניה,שוברי תשלום</t>
  </si>
  <si>
    <t>היתר מילולי חתום</t>
  </si>
  <si>
    <t>היתר לשימוש חורג בקומת קרקע של בית מלון קיים...</t>
  </si>
  <si>
    <t>היתר-תכנית חתומה</t>
  </si>
  <si>
    <t>טופס 4</t>
  </si>
  <si>
    <t>תעודת גמר</t>
  </si>
  <si>
    <t>היתר (תכנית ומילולי) חתום דיגיטלית</t>
  </si>
  <si>
    <t>אישור להתחלת עבודה</t>
  </si>
  <si>
    <t>Color codes:</t>
  </si>
  <si>
    <t>בבית מלון שינוי יעוד מחדרי מלון בק.ק...</t>
  </si>
  <si>
    <t>Permits</t>
  </si>
  <si>
    <t>היטל השבחה: שימוש חורג מבית מלון למסעדה ובית קפה...</t>
  </si>
  <si>
    <t>Taxation</t>
  </si>
  <si>
    <t>חשבון: שינויים</t>
  </si>
  <si>
    <t>Completion</t>
  </si>
  <si>
    <t>אגרת חניה</t>
  </si>
  <si>
    <t>רשיון לשינויים פנימיים במחיצות...</t>
  </si>
  <si>
    <t>אגרת שינוי היתר</t>
  </si>
  <si>
    <t>תוספת חדר מדרגות פרטי לקומה א</t>
  </si>
  <si>
    <t>חישוב היטל השבחה: שיפוץ ותוספת לבנין קיים</t>
  </si>
  <si>
    <t>חשבון: תוספת בניה</t>
  </si>
  <si>
    <t>הודעת תשלום</t>
  </si>
  <si>
    <t>היתר לבנית מדרגות מקומת קרקע לקומה א׳...</t>
  </si>
  <si>
    <t>שינויים בקומות א-ב-ג והוספת קומת גג</t>
  </si>
  <si>
    <t>אגרת רשיון בניה</t>
  </si>
  <si>
    <t>חשבון: שינויים בבית מלון</t>
  </si>
  <si>
    <t>שיפוץ ושינויים בקומות א-ב-ג</t>
  </si>
  <si>
    <t>הודעת תשלום למלון</t>
  </si>
  <si>
    <t>חשבון: שינויים פנימיים בכל הקומות</t>
  </si>
  <si>
    <t>ביקורת בגמר הבנין - שינויים פנימיים - 2 חדרים</t>
  </si>
  <si>
    <t>חשבון: סדור מלון בבנין קיים</t>
  </si>
  <si>
    <t>רשיונות בניה עבור מלון</t>
  </si>
  <si>
    <t>סדור מלון</t>
  </si>
  <si>
    <t>רשיון לסגירת 2 מרפסות בקומות ב,ג</t>
  </si>
  <si>
    <t>סגירת מרפסות בקומות א, ב</t>
  </si>
  <si>
    <t>חשבון לסגירת מרפסות בקומות א, ב</t>
  </si>
  <si>
    <t>?</t>
  </si>
  <si>
    <t>שיפוצים ושינויים במלון (סגירת מרפסות)</t>
  </si>
  <si>
    <t>הוספת גגונים מעל מרפסות קומות ב, ג</t>
  </si>
  <si>
    <t>חשבון להוספת גגונים מעל מרפסות קומות ב, ג</t>
  </si>
  <si>
    <t>רשיון לשינויים והוספות בקומות א ב ג ...</t>
  </si>
  <si>
    <t>הגדלת הגגונים הקימים של המרפסות הקימות בקומה ג׳...</t>
  </si>
  <si>
    <t>שינויים והוספות בכל הקומות</t>
  </si>
  <si>
    <t>הגדלת חדר האוכל וחדר המדרגות במלון</t>
  </si>
  <si>
    <t>ביקורת בגמר הבנין - נבנה בהתאם לתכנית - שיפורים בבית מלון</t>
  </si>
  <si>
    <t>רשיון להגדלת חדר אוכל ושפור הכניסה בקומה א׳</t>
  </si>
  <si>
    <t>בית הא והגב טייכמן</t>
  </si>
  <si>
    <t>בקורת בקשר עם כלי אינסטלציה</t>
  </si>
  <si>
    <t>בקורת בקשר עם רשום 3 קומות</t>
  </si>
  <si>
    <t>27.7KB</t>
  </si>
  <si>
    <t>בחינת בטון - תקרה לקומה ג׳</t>
  </si>
  <si>
    <t>רשיון לשנוי בקומה א׳ והוספת מדרגות בחצר</t>
  </si>
  <si>
    <t>שינויים מדירה לפנסיון בשתי קומות...</t>
  </si>
  <si>
    <t>ביקורת הבנין אחרי הגמרו - ״מצאתי שהוא גמור...״</t>
  </si>
  <si>
    <t>הוספת מדרגות</t>
  </si>
  <si>
    <t>רשיון לבנין 3 קומות...</t>
  </si>
  <si>
    <t>בנין 3 קומות</t>
  </si>
  <si>
    <t>3 קומות</t>
  </si>
  <si>
    <t>רשיון לבנין</t>
  </si>
  <si>
    <t>תעודת גמ</t>
  </si>
  <si>
    <t>ת</t>
  </si>
  <si>
    <t>תי</t>
  </si>
  <si>
    <r>
      <rPr>
        <u/>
        <sz val="10"/>
        <color rgb="FF1155CC"/>
        <rFont val="Arial"/>
        <family val="2"/>
      </rPr>
      <t xml:space="preserve">אלנבי 42
</t>
    </r>
    <r>
      <rPr>
        <sz val="11"/>
        <color theme="1"/>
        <rFont val="Aptos Narrow"/>
        <family val="2"/>
        <scheme val="minor"/>
      </rPr>
      <t>יונה הנביא 41</t>
    </r>
  </si>
  <si>
    <r>
      <rPr>
        <u/>
        <sz val="10"/>
        <color rgb="FF1155CC"/>
        <rFont val="Arial"/>
        <family val="2"/>
      </rPr>
      <t xml:space="preserve">נחלת בנימין 17
</t>
    </r>
    <r>
      <rPr>
        <sz val="11"/>
        <color theme="1"/>
        <rFont val="Aptos Narrow"/>
        <family val="2"/>
        <scheme val="minor"/>
      </rPr>
      <t>רמב"ם 13</t>
    </r>
  </si>
  <si>
    <r>
      <rPr>
        <u/>
        <sz val="10"/>
        <color rgb="FF1155CC"/>
        <rFont val="Arial"/>
        <family val="2"/>
      </rPr>
      <t xml:space="preserve">בוגרשוב 2
</t>
    </r>
    <r>
      <rPr>
        <sz val="11"/>
        <color theme="1"/>
        <rFont val="Aptos Narrow"/>
        <family val="2"/>
        <scheme val="minor"/>
      </rPr>
      <t>הירקון 88 א׳ - בית שפר</t>
    </r>
  </si>
  <si>
    <r>
      <rPr>
        <u/>
        <sz val="10"/>
        <color rgb="FF1155CC"/>
        <rFont val="Arial"/>
        <family val="2"/>
      </rPr>
      <t>שיינקין 61
רוטשילד 99</t>
    </r>
  </si>
  <si>
    <r>
      <rPr>
        <u/>
        <sz val="10"/>
        <color rgb="FF1155CC"/>
        <rFont val="Arial"/>
        <family val="2"/>
      </rPr>
      <t>שד"ל 4</t>
    </r>
    <r>
      <rPr>
        <sz val="11"/>
        <color theme="1"/>
        <rFont val="Aptos Narrow"/>
        <family val="2"/>
        <scheme val="minor"/>
      </rPr>
      <t xml:space="preserve"> 
רוטשילד 42,44 - בית קבלקין</t>
    </r>
  </si>
  <si>
    <r>
      <rPr>
        <u/>
        <sz val="10"/>
        <color rgb="FF1155CC"/>
        <rFont val="Arial"/>
        <family val="2"/>
      </rPr>
      <t>אלנבי 51</t>
    </r>
    <r>
      <rPr>
        <sz val="11"/>
        <color theme="1"/>
        <rFont val="Aptos Narrow"/>
        <family val="2"/>
        <scheme val="minor"/>
      </rPr>
      <t>, בית גוטגולד
שיינקין 2</t>
    </r>
  </si>
  <si>
    <r>
      <rPr>
        <u/>
        <sz val="10"/>
        <color rgb="FF1155CC"/>
        <rFont val="Arial"/>
        <family val="2"/>
      </rPr>
      <t>רוטשילד 93</t>
    </r>
    <r>
      <rPr>
        <sz val="11"/>
        <color theme="1"/>
        <rFont val="Aptos Narrow"/>
        <family val="2"/>
        <scheme val="minor"/>
      </rPr>
      <t>, בית מגנט</t>
    </r>
  </si>
  <si>
    <r>
      <rPr>
        <u/>
        <sz val="10"/>
        <color rgb="FF1155CC"/>
        <rFont val="Arial"/>
        <family val="2"/>
      </rPr>
      <t>לילינבלום 15</t>
    </r>
  </si>
  <si>
    <r>
      <rPr>
        <u/>
        <sz val="10"/>
        <color rgb="FF1155CC"/>
        <rFont val="Arial"/>
        <family val="2"/>
      </rPr>
      <t>רמב"ם 15</t>
    </r>
  </si>
  <si>
    <r>
      <rPr>
        <u/>
        <sz val="10"/>
        <color rgb="FF1155CC"/>
        <rFont val="Arial"/>
        <family val="2"/>
      </rPr>
      <t>יבנה 35
יהודה הלוי 55</t>
    </r>
  </si>
  <si>
    <r>
      <rPr>
        <sz val="10"/>
        <color theme="1"/>
        <rFont val="Arial"/>
        <family val="2"/>
      </rPr>
      <t>6936 / 194</t>
    </r>
  </si>
  <si>
    <t xml:space="preserve">שנת בנייה במקור / Ground-truth birth years </t>
  </si>
  <si>
    <t xml:space="preserve">1933, 1934  </t>
  </si>
  <si>
    <t>טישלר, 236  - מגידוביץ, 252</t>
  </si>
  <si>
    <t xml:space="preserve">בקורת </t>
  </si>
  <si>
    <t>Nahalat Binyamin</t>
  </si>
  <si>
    <t>Allenby</t>
  </si>
  <si>
    <t>HaYarkon</t>
  </si>
  <si>
    <t>Montefiore</t>
  </si>
  <si>
    <t>Herzl</t>
  </si>
  <si>
    <t>Maze</t>
  </si>
  <si>
    <t>HaMagid</t>
  </si>
  <si>
    <t>Bograshov</t>
  </si>
  <si>
    <t>72-74</t>
  </si>
  <si>
    <t>Sheinkin</t>
  </si>
  <si>
    <t>Ahad Ha'Am</t>
  </si>
  <si>
    <t>Perets Hayut</t>
  </si>
  <si>
    <t>Zevulun</t>
  </si>
  <si>
    <t>Mohiliver</t>
  </si>
  <si>
    <t>Shefer</t>
  </si>
  <si>
    <t>Shadal</t>
  </si>
  <si>
    <t>Rothschild</t>
  </si>
  <si>
    <t>Shlomo HaMelekh</t>
  </si>
  <si>
    <t>Dizengoff</t>
  </si>
  <si>
    <t>Lilienblum</t>
  </si>
  <si>
    <t>79-81</t>
  </si>
  <si>
    <t>Rambam</t>
  </si>
  <si>
    <t>Yavne</t>
  </si>
  <si>
    <t>Balfour</t>
  </si>
  <si>
    <t>Chen</t>
  </si>
  <si>
    <t>Ben Yehuda</t>
  </si>
  <si>
    <t>Idelson</t>
  </si>
  <si>
    <t>Weisel</t>
  </si>
  <si>
    <t>Adam HaCohen</t>
  </si>
  <si>
    <t>Zlocisti</t>
  </si>
  <si>
    <t>David HaMelech</t>
  </si>
  <si>
    <t>Be'eri</t>
  </si>
  <si>
    <t>36-56</t>
  </si>
  <si>
    <t>Ha-Shoftim</t>
  </si>
  <si>
    <t>34-44</t>
  </si>
  <si>
    <t>Ha-Melits</t>
  </si>
  <si>
    <t>HaHashmonaim</t>
  </si>
  <si>
    <t>61-63</t>
  </si>
  <si>
    <t>Trumpeldor</t>
  </si>
  <si>
    <t>Yehuda ha-Levi</t>
  </si>
  <si>
    <t>HaRakevet</t>
  </si>
  <si>
    <t>Engel</t>
  </si>
  <si>
    <t>Levontin</t>
  </si>
  <si>
    <t>HaGilboa</t>
  </si>
  <si>
    <t>Feierberg</t>
  </si>
  <si>
    <t>Ben Tsiyon</t>
  </si>
  <si>
    <t>Epstein</t>
  </si>
  <si>
    <t>Maharal</t>
  </si>
  <si>
    <t>Antokolski</t>
  </si>
  <si>
    <t>Ofakim</t>
  </si>
  <si>
    <t>Aharon Chelouche</t>
  </si>
  <si>
    <t>Beilinson</t>
  </si>
  <si>
    <t>Poriya</t>
  </si>
  <si>
    <t>Louis Marshall</t>
  </si>
  <si>
    <t>Kehilat Padova</t>
  </si>
  <si>
    <t>Brurya</t>
  </si>
  <si>
    <t>Zikhron Ya'akov</t>
  </si>
  <si>
    <t>Yekhezkel</t>
  </si>
  <si>
    <t>Nordau</t>
  </si>
  <si>
    <t>Ha-Shoshanim</t>
  </si>
  <si>
    <t>Elyashiv</t>
  </si>
  <si>
    <t>Ha'Rav Kook</t>
  </si>
  <si>
    <t xml:space="preserve">Yehoshu'a Bin Nun </t>
  </si>
  <si>
    <t>Mandelstamm</t>
  </si>
  <si>
    <t>Metsada</t>
  </si>
  <si>
    <t>Ha-Ari</t>
  </si>
  <si>
    <t>Yona HaNavi</t>
  </si>
  <si>
    <t>15-17</t>
  </si>
  <si>
    <t xml:space="preserve">כתובת </t>
  </si>
  <si>
    <t>Street Number</t>
  </si>
  <si>
    <t>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</si>
</sst>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9">
    <font>
      <sz val="11"/>
      <color theme="1"/>
      <name val="Aptos Narrow"/>
      <family val="2"/>
      <scheme val="minor"/>
    </font>
    <font>
      <sz val="8"/>
      <name val="Aptos Narrow"/>
      <family val="2"/>
      <scheme val="minor"/>
    </font>
    <font>
      <b/>
      <sz val="10"/>
      <color rgb="FF000000"/>
      <name val="Tahoma"/>
      <family val="2"/>
    </font>
    <font>
      <sz val="10"/>
      <color rgb="FF000000"/>
      <name val="Tahoma"/>
      <family val="2"/>
    </font>
    <font>
      <u/>
      <sz val="11"/>
      <color theme="10"/>
      <name val="Aptos Narrow"/>
      <family val="2"/>
      <scheme val="minor"/>
    </font>
    <font>
      <sz val="10"/>
      <name val="Arial"/>
      <family val="2"/>
    </font>
    <font>
      <b/>
      <sz val="10"/>
      <color theme="1"/>
      <name val="Arial"/>
      <family val="2"/>
    </font>
    <font>
      <b/>
      <u/>
      <sz val="10"/>
      <color theme="10"/>
      <name val="Arial"/>
      <family val="2"/>
    </font>
    <font>
      <sz val="10"/>
      <color theme="1"/>
      <name val="Arial"/>
      <family val="2"/>
    </font>
    <font>
      <u/>
      <sz val="10"/>
      <color theme="10"/>
      <name val="Arial"/>
      <family val="2"/>
    </font>
    <font>
      <b/>
      <sz val="10"/>
      <color theme="1" tint="0.499984740745262"/>
      <name val="Arial"/>
      <family val="2"/>
    </font>
    <font>
      <sz val="10"/>
      <color theme="1" tint="0.499984740745262"/>
      <name val="Arial"/>
      <family val="2"/>
    </font>
    <font>
      <u/>
      <sz val="10"/>
      <color rgb="FF1155CC"/>
      <name val="Arial"/>
      <family val="2"/>
    </font>
    <font>
      <sz val="9"/>
      <color theme="1"/>
      <name val="ArialMT"/>
    </font>
    <font>
      <sz val="8"/>
      <color theme="1"/>
      <name val="Arial"/>
      <family val="2"/>
    </font>
    <font>
      <b/>
      <sz val="11"/>
      <color theme="1"/>
      <name val="Calibri"/>
      <family val="2"/>
    </font>
    <font>
      <b/>
      <sz val="10"/>
      <color theme="1"/>
      <name val="Aptos Narrow"/>
      <family val="2"/>
      <scheme val="minor"/>
    </font>
    <font>
      <u/>
      <sz val="10"/>
      <color rgb="FF0000FF"/>
      <name val="Arial"/>
      <family val="2"/>
    </font>
    <font>
      <sz val="10"/>
      <color theme="1"/>
      <name val="Aptos Narrow"/>
      <family val="2"/>
      <scheme val="minor"/>
    </font>
    <font>
      <sz val="10"/>
      <color rgb="FF000000"/>
      <name val="Arial"/>
      <family val="2"/>
    </font>
    <font>
      <sz val="8"/>
      <color rgb="FF000000"/>
      <name val="Arial"/>
      <family val="2"/>
    </font>
    <font>
      <sz val="11"/>
      <color rgb="FF000000"/>
      <name val="Calibri"/>
      <family val="2"/>
    </font>
    <font>
      <sz val="9"/>
      <color rgb="FF000000"/>
      <name val="Arial"/>
      <family val="2"/>
    </font>
    <font>
      <b/>
      <sz val="10"/>
      <name val="Aptos Narrow"/>
      <family val="2"/>
      <scheme val="minor"/>
    </font>
    <font>
      <sz val="10"/>
      <name val="Aptos Narrow"/>
      <family val="2"/>
      <scheme val="minor"/>
    </font>
    <font>
      <sz val="10"/>
      <color theme="1"/>
      <name val="Calibri"/>
      <family val="2"/>
    </font>
    <font>
      <sz val="10"/>
      <name val="ArialMT"/>
    </font>
    <font>
      <b/>
      <sz val="10"/>
      <name val="Arial"/>
      <family val="2"/>
    </font>
    <font>
      <b/>
      <sz val="10"/>
      <color theme="1"/>
      <name val="Aptos Narrow"/>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rgb="FFFFFFFF"/>
      </patternFill>
    </fill>
    <fill>
      <patternFill patternType="solid">
        <fgColor rgb="FFEFEFEF"/>
        <bgColor rgb="FFEFEFEF"/>
      </patternFill>
    </fill>
    <fill>
      <patternFill patternType="solid">
        <fgColor rgb="FFD5A6BD"/>
        <bgColor rgb="FFD5A6BD"/>
      </patternFill>
    </fill>
    <fill>
      <patternFill patternType="solid">
        <fgColor rgb="FF76A5AF"/>
        <bgColor rgb="FF76A5AF"/>
      </patternFill>
    </fill>
    <fill>
      <patternFill patternType="solid">
        <fgColor rgb="FF9FC5E8"/>
        <bgColor rgb="FF9FC5E8"/>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E1E1E1"/>
      </left>
      <right style="thin">
        <color rgb="FFE1E1E1"/>
      </right>
      <top style="thin">
        <color rgb="FFE1E1E1"/>
      </top>
      <bottom style="thin">
        <color rgb="FFE1E1E1"/>
      </bottom>
      <diagonal/>
    </border>
  </borders>
  <cellStyleXfs count="3">
    <xf numFmtId="0" fontId="0" fillId="0" borderId="0"/>
    <xf numFmtId="0" fontId="4" fillId="0" borderId="0" applyNumberFormat="0" applyFill="0" applyBorder="0" applyAlignment="0" applyProtection="0"/>
    <xf numFmtId="0" fontId="5" fillId="0" borderId="0"/>
  </cellStyleXfs>
  <cellXfs count="92">
    <xf numFmtId="0" fontId="0" fillId="0" borderId="0" xfId="0"/>
    <xf numFmtId="0" fontId="0" fillId="0" borderId="0" xfId="0" applyAlignment="1">
      <alignment wrapText="1"/>
    </xf>
    <xf numFmtId="0" fontId="8" fillId="0" borderId="0" xfId="0" applyFont="1"/>
    <xf numFmtId="0" fontId="6" fillId="2" borderId="1" xfId="0" applyFont="1" applyFill="1" applyBorder="1"/>
    <xf numFmtId="0" fontId="7" fillId="2" borderId="1" xfId="1" applyFont="1" applyFill="1" applyBorder="1"/>
    <xf numFmtId="0" fontId="8" fillId="2" borderId="1" xfId="0" applyFont="1" applyFill="1" applyBorder="1"/>
    <xf numFmtId="0" fontId="8" fillId="0" borderId="1" xfId="0" applyFont="1" applyBorder="1"/>
    <xf numFmtId="0" fontId="8" fillId="4" borderId="1" xfId="0" applyFont="1" applyFill="1" applyBorder="1"/>
    <xf numFmtId="0" fontId="9" fillId="0" borderId="1" xfId="1" applyFont="1" applyBorder="1"/>
    <xf numFmtId="0" fontId="8" fillId="0" borderId="1" xfId="0" applyFont="1" applyBorder="1" applyAlignment="1">
      <alignment wrapText="1"/>
    </xf>
    <xf numFmtId="0" fontId="9" fillId="4" borderId="1" xfId="1" applyFont="1" applyFill="1" applyBorder="1"/>
    <xf numFmtId="0" fontId="8" fillId="4" borderId="1" xfId="0" applyFont="1" applyFill="1" applyBorder="1" applyAlignment="1">
      <alignment wrapText="1"/>
    </xf>
    <xf numFmtId="0" fontId="7" fillId="0" borderId="1" xfId="1" applyFont="1" applyBorder="1"/>
    <xf numFmtId="0" fontId="6" fillId="0" borderId="1" xfId="0" applyFont="1" applyBorder="1"/>
    <xf numFmtId="10" fontId="8" fillId="2" borderId="1" xfId="0" applyNumberFormat="1" applyFont="1" applyFill="1" applyBorder="1"/>
    <xf numFmtId="10" fontId="8" fillId="0" borderId="1" xfId="0" applyNumberFormat="1" applyFont="1" applyBorder="1"/>
    <xf numFmtId="0" fontId="6" fillId="3" borderId="1" xfId="0" applyFont="1" applyFill="1" applyBorder="1"/>
    <xf numFmtId="0" fontId="7" fillId="3" borderId="1" xfId="1" applyFont="1" applyFill="1" applyBorder="1"/>
    <xf numFmtId="0" fontId="8" fillId="3" borderId="1" xfId="0" applyFont="1" applyFill="1" applyBorder="1"/>
    <xf numFmtId="0" fontId="8" fillId="3" borderId="1" xfId="0" applyFont="1" applyFill="1" applyBorder="1" applyAlignment="1">
      <alignment wrapText="1"/>
    </xf>
    <xf numFmtId="10" fontId="8" fillId="3" borderId="1" xfId="0" applyNumberFormat="1" applyFont="1" applyFill="1" applyBorder="1"/>
    <xf numFmtId="0" fontId="9" fillId="0" borderId="1" xfId="1" applyFont="1" applyFill="1" applyBorder="1"/>
    <xf numFmtId="0" fontId="9" fillId="2" borderId="1" xfId="1" applyFont="1" applyFill="1" applyBorder="1"/>
    <xf numFmtId="0" fontId="10" fillId="0" borderId="1" xfId="0" applyFont="1" applyBorder="1"/>
    <xf numFmtId="0" fontId="11" fillId="0" borderId="1" xfId="0" applyFont="1" applyBorder="1"/>
    <xf numFmtId="0" fontId="16" fillId="0" borderId="0" xfId="0" applyFont="1" applyAlignment="1">
      <alignment horizontal="right" readingOrder="2"/>
    </xf>
    <xf numFmtId="0" fontId="16" fillId="0" borderId="0" xfId="0" applyFont="1"/>
    <xf numFmtId="1" fontId="6" fillId="0" borderId="0" xfId="0" applyNumberFormat="1" applyFont="1" applyAlignment="1">
      <alignment horizontal="right"/>
    </xf>
    <xf numFmtId="0" fontId="18" fillId="0" borderId="0" xfId="0" applyFont="1" applyAlignment="1">
      <alignment horizontal="right" readingOrder="2"/>
    </xf>
    <xf numFmtId="0" fontId="18" fillId="0" borderId="0" xfId="0" applyFont="1"/>
    <xf numFmtId="0" fontId="8" fillId="0" borderId="0" xfId="0" applyFont="1" applyAlignment="1">
      <alignment horizontal="right"/>
    </xf>
    <xf numFmtId="49" fontId="18" fillId="0" borderId="0" xfId="0" applyNumberFormat="1" applyFont="1"/>
    <xf numFmtId="0" fontId="8" fillId="5" borderId="0" xfId="0" applyFont="1" applyFill="1" applyAlignment="1">
      <alignment horizontal="right"/>
    </xf>
    <xf numFmtId="0" fontId="6" fillId="0" borderId="0" xfId="0" applyFont="1" applyAlignment="1">
      <alignment horizontal="right" readingOrder="2"/>
    </xf>
    <xf numFmtId="0" fontId="8" fillId="0" borderId="0" xfId="0" applyFont="1" applyAlignment="1">
      <alignment horizontal="right" readingOrder="2"/>
    </xf>
    <xf numFmtId="1" fontId="6" fillId="0" borderId="0" xfId="0" applyNumberFormat="1" applyFont="1"/>
    <xf numFmtId="0" fontId="19" fillId="5" borderId="0" xfId="0" applyFont="1" applyFill="1" applyAlignment="1">
      <alignment horizontal="right"/>
    </xf>
    <xf numFmtId="0" fontId="8" fillId="5" borderId="0" xfId="0" applyFont="1" applyFill="1" applyAlignment="1">
      <alignment horizontal="right" readingOrder="2"/>
    </xf>
    <xf numFmtId="0" fontId="16" fillId="6" borderId="0" xfId="0" applyFont="1" applyFill="1"/>
    <xf numFmtId="0" fontId="18" fillId="6" borderId="0" xfId="0" applyFont="1" applyFill="1"/>
    <xf numFmtId="0" fontId="18" fillId="6" borderId="0" xfId="0" applyFont="1" applyFill="1" applyAlignment="1">
      <alignment horizontal="right" readingOrder="2"/>
    </xf>
    <xf numFmtId="0" fontId="19" fillId="5" borderId="0" xfId="0" applyFont="1" applyFill="1" applyAlignment="1">
      <alignment horizontal="left"/>
    </xf>
    <xf numFmtId="0" fontId="16" fillId="7" borderId="0" xfId="0" applyFont="1" applyFill="1"/>
    <xf numFmtId="0" fontId="16" fillId="8" borderId="0" xfId="0" applyFont="1" applyFill="1"/>
    <xf numFmtId="0" fontId="16" fillId="9" borderId="0" xfId="0" applyFont="1" applyFill="1"/>
    <xf numFmtId="14" fontId="20" fillId="9" borderId="2" xfId="0" applyNumberFormat="1" applyFont="1" applyFill="1" applyBorder="1" applyAlignment="1">
      <alignment horizontal="right"/>
    </xf>
    <xf numFmtId="0" fontId="20" fillId="9" borderId="2" xfId="0" applyFont="1" applyFill="1" applyBorder="1" applyAlignment="1">
      <alignment horizontal="right"/>
    </xf>
    <xf numFmtId="164" fontId="20" fillId="8" borderId="2" xfId="0" applyNumberFormat="1" applyFont="1" applyFill="1" applyBorder="1" applyAlignment="1">
      <alignment horizontal="right"/>
    </xf>
    <xf numFmtId="164" fontId="20" fillId="7" borderId="2" xfId="0" applyNumberFormat="1" applyFont="1" applyFill="1" applyBorder="1" applyAlignment="1">
      <alignment horizontal="right"/>
    </xf>
    <xf numFmtId="164" fontId="20" fillId="8" borderId="0" xfId="0" applyNumberFormat="1" applyFont="1" applyFill="1" applyAlignment="1">
      <alignment horizontal="right"/>
    </xf>
    <xf numFmtId="14" fontId="20" fillId="9" borderId="0" xfId="0" applyNumberFormat="1" applyFont="1" applyFill="1" applyAlignment="1">
      <alignment horizontal="right"/>
    </xf>
    <xf numFmtId="164" fontId="20" fillId="7" borderId="0" xfId="0" applyNumberFormat="1" applyFont="1" applyFill="1" applyAlignment="1">
      <alignment horizontal="right"/>
    </xf>
    <xf numFmtId="14" fontId="20" fillId="7" borderId="0" xfId="0" applyNumberFormat="1" applyFont="1" applyFill="1" applyAlignment="1">
      <alignment horizontal="right"/>
    </xf>
    <xf numFmtId="0" fontId="15" fillId="0" borderId="0" xfId="0" applyFont="1" applyAlignment="1">
      <alignment horizontal="left" readingOrder="1"/>
    </xf>
    <xf numFmtId="0" fontId="14" fillId="8" borderId="2" xfId="0" applyFont="1" applyFill="1" applyBorder="1" applyAlignment="1">
      <alignment horizontal="right"/>
    </xf>
    <xf numFmtId="164" fontId="21" fillId="7" borderId="2" xfId="0" applyNumberFormat="1" applyFont="1" applyFill="1" applyBorder="1" applyAlignment="1">
      <alignment horizontal="left" readingOrder="1"/>
    </xf>
    <xf numFmtId="14" fontId="20" fillId="8" borderId="2" xfId="0" applyNumberFormat="1" applyFont="1" applyFill="1" applyBorder="1" applyAlignment="1">
      <alignment horizontal="right"/>
    </xf>
    <xf numFmtId="14" fontId="20" fillId="8" borderId="0" xfId="0" applyNumberFormat="1" applyFont="1" applyFill="1" applyAlignment="1">
      <alignment horizontal="right"/>
    </xf>
    <xf numFmtId="164" fontId="21" fillId="8" borderId="2" xfId="0" applyNumberFormat="1" applyFont="1" applyFill="1" applyBorder="1" applyAlignment="1">
      <alignment horizontal="left" readingOrder="1"/>
    </xf>
    <xf numFmtId="0" fontId="20" fillId="7" borderId="2" xfId="0" applyFont="1" applyFill="1" applyBorder="1" applyAlignment="1">
      <alignment horizontal="right"/>
    </xf>
    <xf numFmtId="14" fontId="21" fillId="9" borderId="2" xfId="0" applyNumberFormat="1" applyFont="1" applyFill="1" applyBorder="1" applyAlignment="1">
      <alignment horizontal="left" readingOrder="1"/>
    </xf>
    <xf numFmtId="0" fontId="15" fillId="0" borderId="0" xfId="0" applyFont="1" applyAlignment="1">
      <alignment horizontal="left" wrapText="1" readingOrder="1"/>
    </xf>
    <xf numFmtId="1" fontId="15" fillId="0" borderId="0" xfId="0" applyNumberFormat="1" applyFont="1" applyAlignment="1">
      <alignment horizontal="left" wrapText="1" readingOrder="1"/>
    </xf>
    <xf numFmtId="164" fontId="20" fillId="9" borderId="2" xfId="0" applyNumberFormat="1" applyFont="1" applyFill="1" applyBorder="1" applyAlignment="1">
      <alignment horizontal="right"/>
    </xf>
    <xf numFmtId="14" fontId="20" fillId="7" borderId="2" xfId="0" applyNumberFormat="1" applyFont="1" applyFill="1" applyBorder="1" applyAlignment="1">
      <alignment horizontal="right"/>
    </xf>
    <xf numFmtId="0" fontId="22" fillId="5" borderId="0" xfId="0" applyFont="1" applyFill="1" applyAlignment="1">
      <alignment horizontal="right"/>
    </xf>
    <xf numFmtId="0" fontId="20" fillId="7" borderId="0" xfId="0" applyFont="1" applyFill="1" applyAlignment="1">
      <alignment horizontal="right"/>
    </xf>
    <xf numFmtId="0" fontId="14" fillId="8" borderId="0" xfId="0" applyFont="1" applyFill="1" applyAlignment="1">
      <alignment horizontal="right"/>
    </xf>
    <xf numFmtId="0" fontId="16" fillId="0" borderId="0" xfId="0" applyFont="1" applyAlignment="1">
      <alignment horizontal="right" wrapText="1" readingOrder="2"/>
    </xf>
    <xf numFmtId="0" fontId="17" fillId="0" borderId="0" xfId="0" applyFont="1" applyAlignment="1">
      <alignment wrapText="1"/>
    </xf>
    <xf numFmtId="0" fontId="18" fillId="0" borderId="0" xfId="0" applyFont="1" applyAlignment="1">
      <alignment horizontal="right" wrapText="1" readingOrder="2"/>
    </xf>
    <xf numFmtId="0" fontId="18" fillId="0" borderId="0" xfId="0" applyFont="1" applyAlignment="1">
      <alignment wrapText="1"/>
    </xf>
    <xf numFmtId="0" fontId="13" fillId="0" borderId="0" xfId="0" applyFont="1" applyAlignment="1">
      <alignment wrapText="1"/>
    </xf>
    <xf numFmtId="0" fontId="17" fillId="0" borderId="0" xfId="0" applyFont="1" applyAlignment="1">
      <alignment horizontal="right" wrapText="1" readingOrder="2"/>
    </xf>
    <xf numFmtId="0" fontId="12" fillId="0" borderId="0" xfId="0" applyFont="1" applyAlignment="1">
      <alignment horizontal="right" wrapText="1"/>
    </xf>
    <xf numFmtId="0" fontId="8" fillId="0" borderId="0" xfId="0" applyFont="1" applyAlignment="1">
      <alignment horizontal="right" wrapText="1"/>
    </xf>
    <xf numFmtId="0" fontId="17" fillId="0" borderId="0" xfId="0" applyFont="1" applyAlignment="1">
      <alignment horizontal="right" wrapText="1"/>
    </xf>
    <xf numFmtId="1" fontId="17" fillId="0" borderId="0" xfId="0" applyNumberFormat="1" applyFont="1" applyAlignment="1">
      <alignment horizontal="right" wrapText="1"/>
    </xf>
    <xf numFmtId="1" fontId="8" fillId="0" borderId="0" xfId="0" applyNumberFormat="1" applyFont="1" applyAlignment="1">
      <alignment horizontal="right" wrapText="1"/>
    </xf>
    <xf numFmtId="0" fontId="25" fillId="0" borderId="0" xfId="0" applyFont="1" applyAlignment="1">
      <alignment horizontal="left" readingOrder="1"/>
    </xf>
    <xf numFmtId="0" fontId="5" fillId="0" borderId="0" xfId="0" applyFont="1" applyAlignment="1">
      <alignment horizontal="left" wrapText="1" readingOrder="1"/>
    </xf>
    <xf numFmtId="1" fontId="5" fillId="0" borderId="0" xfId="0" applyNumberFormat="1" applyFont="1" applyAlignment="1">
      <alignment horizontal="left" wrapText="1" readingOrder="1"/>
    </xf>
    <xf numFmtId="0" fontId="23" fillId="0" borderId="0" xfId="0" applyFont="1" applyAlignment="1">
      <alignment horizontal="left" readingOrder="1"/>
    </xf>
    <xf numFmtId="0" fontId="24" fillId="0" borderId="0" xfId="0" applyFont="1" applyAlignment="1">
      <alignment horizontal="left" readingOrder="1"/>
    </xf>
    <xf numFmtId="1" fontId="5" fillId="0" borderId="0" xfId="0" applyNumberFormat="1" applyFont="1" applyAlignment="1">
      <alignment horizontal="left" readingOrder="1"/>
    </xf>
    <xf numFmtId="0" fontId="26" fillId="0" borderId="0" xfId="0" applyFont="1" applyAlignment="1">
      <alignment horizontal="left" readingOrder="1"/>
    </xf>
    <xf numFmtId="1" fontId="25" fillId="0" borderId="0" xfId="0" applyNumberFormat="1" applyFont="1" applyAlignment="1">
      <alignment horizontal="left" readingOrder="1"/>
    </xf>
    <xf numFmtId="0" fontId="19" fillId="0" borderId="0" xfId="0" applyFont="1" applyAlignment="1">
      <alignment horizontal="left" wrapText="1" readingOrder="1"/>
    </xf>
    <xf numFmtId="0" fontId="8" fillId="0" borderId="0" xfId="0" applyFont="1" applyAlignment="1">
      <alignment horizontal="left" wrapText="1" readingOrder="1"/>
    </xf>
    <xf numFmtId="1" fontId="8" fillId="0" borderId="0" xfId="0" applyNumberFormat="1" applyFont="1" applyAlignment="1">
      <alignment horizontal="left" wrapText="1" readingOrder="1"/>
    </xf>
    <xf numFmtId="0" fontId="27" fillId="0" borderId="0" xfId="0" applyFont="1" applyAlignment="1">
      <alignment horizontal="left" wrapText="1" readingOrder="1"/>
    </xf>
    <xf numFmtId="0" fontId="28" fillId="0" borderId="0" xfId="0" applyFont="1" applyAlignment="1">
      <alignment horizontal="right" readingOrder="2"/>
    </xf>
  </cellXfs>
  <cellStyles count="3">
    <cellStyle name="Hyperlink" xfId="1" builtinId="8"/>
    <cellStyle name="Normal" xfId="0" builtinId="0"/>
    <cellStyle name="Normal 2" xfId="2" xr:uid="{CA5143D0-61F1-4E65-ADF9-F1217BDFE9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andasa.tel-aviv.gov.il/Pages/SearchResultsAnonPageNew.aspx?folderId="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rchive-binyan.tel-aviv.gov.il/pages/results.aspx?owsTikid=04810180&amp;streetcodes=481&amp;housenum=18&amp;entrances=" TargetMode="External"/><Relationship Id="rId21" Type="http://schemas.openxmlformats.org/officeDocument/2006/relationships/hyperlink" Target="https://archive-binyan.tel-aviv.gov.il/pages/results.aspx?owsTikid=00070150&amp;streetcodes=7&amp;housenum=15&amp;entrances=&amp;=1%2C25&amp;r=owsdocumenttopic%3D%22ARkC157Xoten15Eg15HXoNeZ15Qg15fXlden15nXqizXkden15XXqNeV16oQAW93c2RvY3VtZW50dG9waWMBAl4iAiIk%22" TargetMode="External"/><Relationship Id="rId42" Type="http://schemas.openxmlformats.org/officeDocument/2006/relationships/hyperlink" Target="https://archive-binyan.tel-aviv.gov.il/pages/results.aspx?owsTikid=00110960&amp;streetcodes=11&amp;housenum=96&amp;entrances=" TargetMode="External"/><Relationship Id="rId47" Type="http://schemas.openxmlformats.org/officeDocument/2006/relationships/hyperlink" Target="https://archive-binyan.tel-aviv.gov.il/pages/results.aspx?owstikid=00270960&amp;streetcodes=27&amp;housenum=96&amp;entrances=&amp;owsdocumentbakasha=&amp;owsdocumentheter=&amp;owsdocmerkazname=&amp;owsdocehidanum=&amp;owsdocesekname=&amp;owsdoceseknum=&amp;owsdoctikbakashanummekuvenet=&amp;src=adv" TargetMode="External"/><Relationship Id="rId63" Type="http://schemas.openxmlformats.org/officeDocument/2006/relationships/hyperlink" Target="https://archive-binyan.tel-aviv.gov.il/pages/results.aspx?owsTikid=00020110&amp;streetcodes=7&amp;housenum=23&amp;entrances=" TargetMode="External"/><Relationship Id="rId68" Type="http://schemas.openxmlformats.org/officeDocument/2006/relationships/hyperlink" Target="https://archive-binyan.tel-aviv.gov.il/pages/results.aspx?owsTikid=00070010&amp;streetcodes=7&amp;housenum=1&amp;entrances=" TargetMode="External"/><Relationship Id="rId84" Type="http://schemas.openxmlformats.org/officeDocument/2006/relationships/hyperlink" Target="https://archive-binyan.tel-aviv.gov.il/pages/results.aspx?owsTikid=20060090&amp;streetcodes=2006&amp;housenum=9&amp;entrances=" TargetMode="External"/><Relationship Id="rId89" Type="http://schemas.openxmlformats.org/officeDocument/2006/relationships/hyperlink" Target="https://archive-binyan.tel-aviv.gov.il/pages/results.aspx?owsTikid=00272720&amp;streetcodes=27&amp;housenum=272&amp;entrances=" TargetMode="External"/><Relationship Id="rId16" Type="http://schemas.openxmlformats.org/officeDocument/2006/relationships/hyperlink" Target="https://archive-binyan.tel-aviv.gov.il/pages/results.aspx?owstikid=00510040&amp;streetcodes=8&amp;housenum=44&amp;entrances=&amp;owsdocumentbakasha=&amp;owsdocumentheter=&amp;owsdocmerkazname=&amp;owsdocehidanum=&amp;owsdocesekname=&amp;owsdoceseknum=&amp;owsdoctikbakashanummekuvenet=&amp;src=adv&amp;PageIndex=0&amp;PageSize=25" TargetMode="External"/><Relationship Id="rId11" Type="http://schemas.openxmlformats.org/officeDocument/2006/relationships/hyperlink" Target="https://archive-binyan.tel-aviv.gov.il/pages/results.aspx?owsTikid=00110650&amp;streetcodes=11&amp;housenum=65&amp;entrances=&amp;PageIndex=0&amp;PageSize=25&amp;r=" TargetMode="External"/><Relationship Id="rId32" Type="http://schemas.openxmlformats.org/officeDocument/2006/relationships/hyperlink" Target="https://archive-binyan.tel-aviv.gov.il/pages/results.aspx?owsTikid=02790040&amp;streetcodes=279&amp;housenum=4&amp;entrances=" TargetMode="External"/><Relationship Id="rId37" Type="http://schemas.openxmlformats.org/officeDocument/2006/relationships/hyperlink" Target="https://archive-binyan.tel-aviv.gov.il/pages/results.aspx?owsTikid=00870080&amp;streetcodes=87&amp;housenum=8&amp;entrances=&amp;r=owsdocumenttopic%3D%22ARkC157Xoten15Eg15HXoNeZ15Qg15fXlden15nXqizXkden15XXqNeV16oQAW93c2RvY3VtZW50dG9waWMBAl4iAiIk%22" TargetMode="External"/><Relationship Id="rId53" Type="http://schemas.openxmlformats.org/officeDocument/2006/relationships/hyperlink" Target="https://archive-binyan.tel-aviv.gov.il/pages/results.aspx?owsTikid=00080850&amp;streetcodes=8&amp;housenum=85&amp;entrances=" TargetMode="External"/><Relationship Id="rId58" Type="http://schemas.openxmlformats.org/officeDocument/2006/relationships/hyperlink" Target="https://archive-binyan.tel-aviv.gov.il/pages/results.aspx?owsTikid=05450150&amp;streetcodes=545&amp;housenum=15&amp;entrances=" TargetMode="External"/><Relationship Id="rId74" Type="http://schemas.openxmlformats.org/officeDocument/2006/relationships/hyperlink" Target="https://archive-binyan.tel-aviv.gov.il/pages/results.aspx?owsTikid=33030120&amp;streetcodes=3303&amp;housenum=12&amp;entrances=" TargetMode="External"/><Relationship Id="rId79" Type="http://schemas.openxmlformats.org/officeDocument/2006/relationships/hyperlink" Target="https://archive-binyan.tel-aviv.gov.il/pages/results.aspx?owsTikid=00251030&amp;streetcodes=25&amp;housenum=103&amp;entrances=&amp;=1%2C25&amp;r=owsdocumenttopic%3D%22ARkC157Xoten15Eg15HXoNeZ15Qg15fXlden15nXqizXkden15XXqNeV16oQAW93c2RvY3VtZW50dG9waWMBAl4iAiIk%22" TargetMode="External"/><Relationship Id="rId5" Type="http://schemas.openxmlformats.org/officeDocument/2006/relationships/hyperlink" Target="https://archive-binyan.tel-aviv.gov.il/pages/results.aspx?owsTikid=00271020&amp;streetcodes=27&amp;housenum=102&amp;entrances=" TargetMode="External"/><Relationship Id="rId90" Type="http://schemas.openxmlformats.org/officeDocument/2006/relationships/hyperlink" Target="https://archive-binyan.tel-aviv.gov.il/pages/results.aspx?owsTikid=01900910&amp;streetcodes=190&amp;housenum=91&amp;entrances=" TargetMode="External"/><Relationship Id="rId95" Type="http://schemas.openxmlformats.org/officeDocument/2006/relationships/hyperlink" Target="https://archive-binyan.tel-aviv.gov.il/pages/results.aspx?owsTikid=01130390&amp;streetcodes=124&amp;housenum=7&amp;entrances=" TargetMode="External"/><Relationship Id="rId22" Type="http://schemas.openxmlformats.org/officeDocument/2006/relationships/hyperlink" Target="https://archive-binyan.tel-aviv.gov.il/pages/results.aspx?owsTikid=00041180&amp;streetcodes=4&amp;housenum=118&amp;entrances=&amp;r=" TargetMode="External"/><Relationship Id="rId27" Type="http://schemas.openxmlformats.org/officeDocument/2006/relationships/hyperlink" Target="https://archive-binyan.tel-aviv.gov.il/pages/results.aspx?owsTikid=00160570&amp;streetcodes=16&amp;housenum=57&amp;entrances=&amp;r=" TargetMode="External"/><Relationship Id="rId43" Type="http://schemas.openxmlformats.org/officeDocument/2006/relationships/hyperlink" Target="https://archive-binyan.tel-aviv.gov.il/pages/results.aspx?owsTikid=00070410&amp;streetcodes=7&amp;housenum=41&amp;entrances=" TargetMode="External"/><Relationship Id="rId48" Type="http://schemas.openxmlformats.org/officeDocument/2006/relationships/hyperlink" Target="https://archive-binyan.tel-aviv.gov.il/pages/results.aspx?owsTikid=00740070&amp;streetcodes=74&amp;housenum=7&amp;entrances=" TargetMode="External"/><Relationship Id="rId64" Type="http://schemas.openxmlformats.org/officeDocument/2006/relationships/hyperlink" Target="https://archive-binyan.tel-aviv.gov.il/pages/results.aspx?owsTikid=00110260&amp;streetcodes=11&amp;housenum=26&amp;entrances=" TargetMode="External"/><Relationship Id="rId69" Type="http://schemas.openxmlformats.org/officeDocument/2006/relationships/hyperlink" Target="https://archive-binyan.tel-aviv.gov.il/pages/results.aspx?owsTikid=00252160&amp;streetcodes=25&amp;housenum=216&amp;entrances=" TargetMode="External"/><Relationship Id="rId8" Type="http://schemas.openxmlformats.org/officeDocument/2006/relationships/hyperlink" Target="https://archive-binyan.tel-aviv.gov.il/pages/results.aspx?owsTikid=00140460&amp;streetcodes=14&amp;housenum=46&amp;entrances=" TargetMode="External"/><Relationship Id="rId51" Type="http://schemas.openxmlformats.org/officeDocument/2006/relationships/hyperlink" Target="https://archive-binyan.tel-aviv.gov.il/pages/results.aspx?owsTikid=00080790&amp;streetcodes=8&amp;housenum=79&amp;entrances=" TargetMode="External"/><Relationship Id="rId72" Type="http://schemas.openxmlformats.org/officeDocument/2006/relationships/hyperlink" Target="https://archive-binyan.tel-aviv.gov.il/pages/results.aspx?owsTikid=01910020&amp;streetcodes=191&amp;housenum=2&amp;entrances=" TargetMode="External"/><Relationship Id="rId80" Type="http://schemas.openxmlformats.org/officeDocument/2006/relationships/hyperlink" Target="https://archive-binyan.tel-aviv.gov.il/pages/results.aspx?owsTikid=02140180&amp;streetcodes=214&amp;housenum=18&amp;entrances=&amp;=1,25,1,25,2,25&amp;r=owsdocumenttopic=%22ARkC157Xoten15Eg15HXoNeZ15Qg15fXlden15nXqizXkden15XXqNeV16oQAW93c2RvY3VtZW50dG9waWMBAl4iAiIk%22&amp;PageIndex=2&amp;PageSize=25" TargetMode="External"/><Relationship Id="rId85" Type="http://schemas.openxmlformats.org/officeDocument/2006/relationships/hyperlink" Target="https://archive-binyan.tel-aviv.gov.il/pages/results.aspx?owsTikid=04300120&amp;streetcodes=430&amp;housenum=12&amp;entrances=" TargetMode="External"/><Relationship Id="rId93" Type="http://schemas.openxmlformats.org/officeDocument/2006/relationships/hyperlink" Target="https://archive-binyan.tel-aviv.gov.il/pages/results.aspx?owsTikid=03320020&amp;streetcodes=337&amp;housenum=28&amp;entrances=" TargetMode="External"/><Relationship Id="rId3" Type="http://schemas.openxmlformats.org/officeDocument/2006/relationships/hyperlink" Target="https://archive-binyan.tel-aviv.gov.il/pages/results.aspx?owsTikid=00040900&amp;streetcodes=4&amp;housenum=90&amp;entrances=" TargetMode="External"/><Relationship Id="rId12" Type="http://schemas.openxmlformats.org/officeDocument/2006/relationships/hyperlink" Target="https://archive-binyan.tel-aviv.gov.il/pages/results.aspx?owsTikid=00340410&amp;streetcodes=34&amp;housenum=41&amp;entrances=&amp;r=" TargetMode="External"/><Relationship Id="rId17" Type="http://schemas.openxmlformats.org/officeDocument/2006/relationships/hyperlink" Target="https://archive-binyan.tel-aviv.gov.il/pages/results.aspx?owsTikid=00040510&amp;streetcodes=4&amp;housenum=51&amp;entrances=" TargetMode="External"/><Relationship Id="rId25" Type="http://schemas.openxmlformats.org/officeDocument/2006/relationships/hyperlink" Target="https://archive-binyan.tel-aviv.gov.il/pages/results.aspx?owsTikid=00060550&amp;streetcodes=6&amp;housenum=55&amp;entrances=" TargetMode="External"/><Relationship Id="rId33" Type="http://schemas.openxmlformats.org/officeDocument/2006/relationships/hyperlink" Target="https://archive-binyan.tel-aviv.gov.il/pages/results.aspx?owsTikid=05300050&amp;streetcodes=530&amp;housenum=5&amp;entrances=" TargetMode="External"/><Relationship Id="rId38" Type="http://schemas.openxmlformats.org/officeDocument/2006/relationships/hyperlink" Target="https://archive-binyan.tel-aviv.gov.il/pages/results.aspx?owsTikid=00690610&amp;streetcodes=69&amp;housenum=61&amp;entrances=&amp;r=owsdocumenttopic%3D%22AREB16rXoteV15PXqiDXktee16gQAW93c2RvY3VtZW50dG9waWMBAl4iAiIk%22" TargetMode="External"/><Relationship Id="rId46" Type="http://schemas.openxmlformats.org/officeDocument/2006/relationships/hyperlink" Target="https://archive-binyan.tel-aviv.gov.il/pages/results.aspx?owsTikid=03740160&amp;streetcodes=374&amp;housenum=16&amp;entrances=" TargetMode="External"/><Relationship Id="rId59" Type="http://schemas.openxmlformats.org/officeDocument/2006/relationships/hyperlink" Target="https://archive-binyan.tel-aviv.gov.il/pages/results.aspx?owsTikid=05410210&amp;streetcodes=545&amp;housenum=25&amp;entrances=" TargetMode="External"/><Relationship Id="rId67" Type="http://schemas.openxmlformats.org/officeDocument/2006/relationships/hyperlink" Target="https://archive-binyan.tel-aviv.gov.il/pages/results.aspx?owsTikid=00040190&amp;streetcodes=4&amp;housenum=19&amp;entrances=" TargetMode="External"/><Relationship Id="rId20" Type="http://schemas.openxmlformats.org/officeDocument/2006/relationships/hyperlink" Target="https://archive-binyan.tel-aviv.gov.il/pages/results.aspx?owsTikid=00960390&amp;streetcodes=187&amp;housenum=105&amp;entrances=" TargetMode="External"/><Relationship Id="rId41" Type="http://schemas.openxmlformats.org/officeDocument/2006/relationships/hyperlink" Target="https://archive-binyan.tel-aviv.gov.il/pages/results.aspx?owsTikid=00250040&amp;streetcodes=25&amp;housenum=4&amp;entrances=" TargetMode="External"/><Relationship Id="rId54" Type="http://schemas.openxmlformats.org/officeDocument/2006/relationships/hyperlink" Target="https://archive-binyan.tel-aviv.gov.il/pages/results.aspx?owsTikid=00650070&amp;streetcodes=65&amp;housenum=7&amp;entrances=" TargetMode="External"/><Relationship Id="rId62" Type="http://schemas.openxmlformats.org/officeDocument/2006/relationships/hyperlink" Target="https://archive-binyan.tel-aviv.gov.il/pages/results.aspx?owsTikid=00060010&amp;streetcodes=6&amp;housenum=1&amp;entrances=" TargetMode="External"/><Relationship Id="rId70" Type="http://schemas.openxmlformats.org/officeDocument/2006/relationships/hyperlink" Target="https://archive-binyan.tel-aviv.gov.il/pages/results.aspx?owsTikid=03200060&amp;streetcodes=320&amp;housenum=6&amp;entrances=" TargetMode="External"/><Relationship Id="rId75" Type="http://schemas.openxmlformats.org/officeDocument/2006/relationships/hyperlink" Target="https://archive-binyan.tel-aviv.gov.il/pages/results.aspx?owsTikid=05010290&amp;streetcodes=510&amp;housenum=33&amp;entrances=" TargetMode="External"/><Relationship Id="rId83" Type="http://schemas.openxmlformats.org/officeDocument/2006/relationships/hyperlink" Target="https://archive-binyan.tel-aviv.gov.il/pages/results.aspx?owsTikid=00272140&amp;streetcodes=27&amp;housenum=214&amp;entrances=" TargetMode="External"/><Relationship Id="rId88" Type="http://schemas.openxmlformats.org/officeDocument/2006/relationships/hyperlink" Target="https://archive-binyan.tel-aviv.gov.il/pages/results.aspx?owsTikid=00690430&amp;streetcodes=69&amp;housenum=43&amp;entrances=" TargetMode="External"/><Relationship Id="rId91" Type="http://schemas.openxmlformats.org/officeDocument/2006/relationships/hyperlink" Target="https://archive-binyan.tel-aviv.gov.il/pages/results.aspx?owsTikid=02370100&amp;streetcodes=237&amp;housenum=10&amp;entrances=" TargetMode="External"/><Relationship Id="rId1" Type="http://schemas.openxmlformats.org/officeDocument/2006/relationships/hyperlink" Target="https://archive-binyan.tel-aviv.gov.il/pages/results.aspx?owsTikid=00040420&amp;streetcodes=4&amp;housenum=42&amp;entrances=&amp;=0%2C25%2C1%2C25&amp;PageIndex=1&amp;PageSize=25&amp;r=" TargetMode="External"/><Relationship Id="rId6" Type="http://schemas.openxmlformats.org/officeDocument/2006/relationships/hyperlink" Target="https://archive-binyan.tel-aviv.gov.il/pages/results.aspx?owsTikid=00140270&amp;streetcodes=14&amp;housenum=27&amp;entrances=" TargetMode="External"/><Relationship Id="rId15" Type="http://schemas.openxmlformats.org/officeDocument/2006/relationships/hyperlink" Target="https://archive-binyan.tel-aviv.gov.il/pages/results.aspx?owsTikid=00130310&amp;streetcodes=13&amp;housenum=31&amp;entrances=" TargetMode="External"/><Relationship Id="rId23" Type="http://schemas.openxmlformats.org/officeDocument/2006/relationships/hyperlink" Target="https://archive-binyan.tel-aviv.gov.il/pages/results.aspx?owsTikid=00020160&amp;streetcodes=2&amp;housenum=16&amp;entrances=&amp;=1%2C25&amp;r=owsdocumenttopic%3D%22ARkC157Xoten15Eg15HXoNeZ15Qg15fXlden15nXqizXkden15XXqNeV16oQAW93c2RvY3VtZW50dG9waWMBAl4iAiIk%22" TargetMode="External"/><Relationship Id="rId28" Type="http://schemas.openxmlformats.org/officeDocument/2006/relationships/hyperlink" Target="https://archive-binyan.tel-aviv.gov.il/pages/results.aspx?owsTikid=01870280&amp;streetcodes=187&amp;housenum=28&amp;entrances=&amp;r=owsdocumenttopic%3D%22ARkC157Xoten15Eg15HXoNeZ15Qg15fXlden15nXqizXkden15XXqNeV16oQAW93c2RvY3VtZW50dG9waWMBAl4iAiIk%22" TargetMode="External"/><Relationship Id="rId36" Type="http://schemas.openxmlformats.org/officeDocument/2006/relationships/hyperlink" Target="https://archive-binyan.tel-aviv.gov.il/pages/results.aspx?owsTikid=00160650&amp;streetcodes=16&amp;housenum=65&amp;entrances=&amp;=3%2C25&amp;r=" TargetMode="External"/><Relationship Id="rId49" Type="http://schemas.openxmlformats.org/officeDocument/2006/relationships/hyperlink" Target="https://archive-binyan.tel-aviv.gov.il/pages/results.aspx?owsTikid=00450260&amp;streetcodes=45&amp;housenum=26&amp;entrances=" TargetMode="External"/><Relationship Id="rId57" Type="http://schemas.openxmlformats.org/officeDocument/2006/relationships/hyperlink" Target="https://archive-binyan.tel-aviv.gov.il/pages/results.aspx?owsTikid=02570030&amp;streetcodes=258&amp;housenum=15&amp;entrances=" TargetMode="External"/><Relationship Id="rId10" Type="http://schemas.openxmlformats.org/officeDocument/2006/relationships/hyperlink" Target="https://archive-binyan.tel-aviv.gov.il/pages/results.aspx?owstikid=00080990&amp;streetcodes=8&amp;housenum=99&amp;entrances=&amp;owsdocumentbakasha=&amp;owsdocumentheter=&amp;owsdocmerkazname=&amp;owsdocehidanum=&amp;owsdocesekname=&amp;owsdoceseknum=&amp;owsdoctikbakashanummekuvenet=&amp;src=adv" TargetMode="External"/><Relationship Id="rId31" Type="http://schemas.openxmlformats.org/officeDocument/2006/relationships/hyperlink" Target="https://archive-binyan.tel-aviv.gov.il/pages/results.aspx?owsTikid=02760160&amp;streetcodes=276&amp;housenum=16&amp;entrances=" TargetMode="External"/><Relationship Id="rId44" Type="http://schemas.openxmlformats.org/officeDocument/2006/relationships/hyperlink" Target="https://archive-binyan.tel-aviv.gov.il/pages/results.aspx?owsTikid=00160060&amp;streetcodes=16&amp;housenum=6&amp;entrances=" TargetMode="External"/><Relationship Id="rId52" Type="http://schemas.openxmlformats.org/officeDocument/2006/relationships/hyperlink" Target="https://archive-binyan.tel-aviv.gov.il/pages/results.aspx?owsTikid=00500090&amp;streetcodes=50&amp;housenum=9&amp;entrances=" TargetMode="External"/><Relationship Id="rId60" Type="http://schemas.openxmlformats.org/officeDocument/2006/relationships/hyperlink" Target="https://archive-binyan.tel-aviv.gov.il/pages/results.aspx?owsTikid=09450280&amp;streetcodes=945&amp;housenum=28&amp;entrances=" TargetMode="External"/><Relationship Id="rId65" Type="http://schemas.openxmlformats.org/officeDocument/2006/relationships/hyperlink" Target="https://archive-binyan.tel-aviv.gov.il/pages/results.aspx?owsTikid=05490250&amp;streetcodes=549&amp;housenum=25&amp;entrances=" TargetMode="External"/><Relationship Id="rId73" Type="http://schemas.openxmlformats.org/officeDocument/2006/relationships/hyperlink" Target="https://archive-binyan.tel-aviv.gov.il/pages/results.aspx?owsTikid=01871850&amp;streetcodes=187&amp;housenum=187&amp;entrances=" TargetMode="External"/><Relationship Id="rId78" Type="http://schemas.openxmlformats.org/officeDocument/2006/relationships/hyperlink" Target="https://archive-binyan.tel-aviv.gov.il/pages/results.aspx?owsTikid=05700200&amp;streetcodes=570&amp;housenum=20&amp;entrances=&amp;r=" TargetMode="External"/><Relationship Id="rId81" Type="http://schemas.openxmlformats.org/officeDocument/2006/relationships/hyperlink" Target="https://archive-binyan.tel-aviv.gov.il/pages/results.aspx?owsTikid=00272180&amp;streetcodes=27&amp;housenum=218&amp;entrances=" TargetMode="External"/><Relationship Id="rId86" Type="http://schemas.openxmlformats.org/officeDocument/2006/relationships/hyperlink" Target="https://archive-binyan.tel-aviv.gov.il/pages/results.aspx?owsTikid=01130400&amp;streetcodes=113&amp;housenum=40&amp;entrances=" TargetMode="External"/><Relationship Id="rId94" Type="http://schemas.openxmlformats.org/officeDocument/2006/relationships/hyperlink" Target="https://archive-binyan.tel-aviv.gov.il/pages/results.aspx?owstikid=01110230&amp;streetcodes=111&amp;housenum=23&amp;entrances=" TargetMode="External"/><Relationship Id="rId4" Type="http://schemas.openxmlformats.org/officeDocument/2006/relationships/hyperlink" Target="https://archive-binyan.tel-aviv.gov.il/pages/results.aspx?owsTikid=00040960&amp;streetcodes=4&amp;housenum=96&amp;entrances=" TargetMode="External"/><Relationship Id="rId9" Type="http://schemas.openxmlformats.org/officeDocument/2006/relationships/hyperlink" Target="https://archive-binyan.tel-aviv.gov.il/pages/results.aspx?owsTikid=00260020&amp;streetcodes=26&amp;housenum=2&amp;entrances=&amp;=0%2C25%2C0%2C25%2C1%2C25%2C1%2C25%2C0%2C25%2C0%2C25%2C1%2C25%2C0%2C25%2C0%2C25%2C1%2C25&amp;r=owsdocumenttopic%3D%22AR4B15DXmdep15XXqNeZ150v15fXldeV16og15PXoteqEAFvd3Nkb2N1bWVudHRvcGljAQJeIgIiJA%3D%3D%22" TargetMode="External"/><Relationship Id="rId13" Type="http://schemas.openxmlformats.org/officeDocument/2006/relationships/hyperlink" Target="https://archive-binyan.tel-aviv.gov.il/pages/results.aspx?owsTikid=01320390&amp;streetcodes=132&amp;housenum=39&amp;entrances=" TargetMode="External"/><Relationship Id="rId18" Type="http://schemas.openxmlformats.org/officeDocument/2006/relationships/hyperlink" Target="https://archive-binyan.tel-aviv.gov.il/pages/results.aspx?owsTikid=00080930&amp;streetcodes=8&amp;housenum=93&amp;entrances=" TargetMode="External"/><Relationship Id="rId39" Type="http://schemas.openxmlformats.org/officeDocument/2006/relationships/hyperlink" Target="https://archive-binyan.tel-aviv.gov.il/pages/results.aspx?owsTikid=00110920&amp;streetcodes=11&amp;housenum=92&amp;entrances=&amp;=1%2C25%2C1%2C25&amp;1&amp;25&amp;r=owsdocumenttopic%3D%22AREB16rXoteV15PXqiDXktee16gQAW93c2RvY3VtZW50dG9waWMBAl4iAiIk%22" TargetMode="External"/><Relationship Id="rId34" Type="http://schemas.openxmlformats.org/officeDocument/2006/relationships/hyperlink" Target="https://archive-binyan.tel-aviv.gov.il/pages/results.aspx?owsTikid=06710360&amp;streetcodes=671&amp;housenum=36&amp;entrances=" TargetMode="External"/><Relationship Id="rId50" Type="http://schemas.openxmlformats.org/officeDocument/2006/relationships/hyperlink" Target="https://archive-binyan.tel-aviv.gov.il/pages/results.aspx?owsTikid=00660160&amp;streetcodes=66&amp;housenum=16&amp;entrances=" TargetMode="External"/><Relationship Id="rId55" Type="http://schemas.openxmlformats.org/officeDocument/2006/relationships/hyperlink" Target="https://archive-binyan.tel-aviv.gov.il/pages/results.aspx?owsTikid=03500320&amp;streetcodes=350&amp;housenum=32&amp;entrances=" TargetMode="External"/><Relationship Id="rId76" Type="http://schemas.openxmlformats.org/officeDocument/2006/relationships/hyperlink" Target="https://archive-binyan.tel-aviv.gov.il/pages/results.aspx?owsTikid=08510060&amp;streetcodes=851&amp;housenum=6&amp;entrances=&amp;=1,25&amp;r=owsdocumenttopic=%22ARkC157Xoten15Eg15HXoNeZ15Qg15fXlden15nXqizXkden15XXqNeV16oQAW93c2RvY3VtZW50dG9waWMBAl4iAiIk%22&amp;PageIndex=1&amp;PageSize=25" TargetMode="External"/><Relationship Id="rId7" Type="http://schemas.openxmlformats.org/officeDocument/2006/relationships/hyperlink" Target="https://archive-binyan.tel-aviv.gov.il/pages/results.aspx?owsTikid=00730050&amp;streetcodes=73&amp;housenum=5&amp;entrances=" TargetMode="External"/><Relationship Id="rId71" Type="http://schemas.openxmlformats.org/officeDocument/2006/relationships/hyperlink" Target="https://archive-binyan.tel-aviv.gov.il/pages/results.aspx?owsTikid=01872180&amp;streetcodes=187&amp;housenum=218&amp;entrances=" TargetMode="External"/><Relationship Id="rId92" Type="http://schemas.openxmlformats.org/officeDocument/2006/relationships/hyperlink" Target="https://archive-binyan.tel-aviv.gov.il/pages/results.aspx?owsTikid=02800210&amp;streetcodes=280&amp;housenum=21&amp;entrances=" TargetMode="External"/><Relationship Id="rId2" Type="http://schemas.openxmlformats.org/officeDocument/2006/relationships/hyperlink" Target="https://archive-binyan.tel-aviv.gov.il/pages/results.aspx?owsTikid=00030170&amp;streetcodes=3&amp;housenum=17&amp;entrances=" TargetMode="External"/><Relationship Id="rId29" Type="http://schemas.openxmlformats.org/officeDocument/2006/relationships/hyperlink" Target="https://archive-binyan.tel-aviv.gov.il/pages/results.aspx?owsTikid=00260150&amp;streetcodes=26&amp;housenum=15&amp;entrances=&amp;PageIndex=1&amp;PageSize=25&amp;r=" TargetMode="External"/><Relationship Id="rId24" Type="http://schemas.openxmlformats.org/officeDocument/2006/relationships/hyperlink" Target="https://archive-binyan.tel-aviv.gov.il/pages/results.aspx?owsTikid=00150150&amp;streetcodes=15&amp;housenum=15&amp;entrances=" TargetMode="External"/><Relationship Id="rId40" Type="http://schemas.openxmlformats.org/officeDocument/2006/relationships/hyperlink" Target="https://archive-binyan.tel-aviv.gov.il/pages/results.aspx?owsTikid=00840100&amp;streetcodes=84&amp;housenum=10&amp;entrances=&amp;=1,25,1,25&amp;r=owsdocumenttopic=%22ARkC157Xoten15Eg15HXoNeZ15Qg15fXlden15nXqizXkden15XXqNeV16oQAW93c2RvY3VtZW50dG9waWMBAl4iAiIk%22&amp;PageIndex=2&amp;PageSize=25" TargetMode="External"/><Relationship Id="rId45" Type="http://schemas.openxmlformats.org/officeDocument/2006/relationships/hyperlink" Target="https://archive-binyan.tel-aviv.gov.il/pages/results.aspx?owsTikid=00060200&amp;streetcodes=6&amp;housenum=20&amp;entrances=" TargetMode="External"/><Relationship Id="rId66" Type="http://schemas.openxmlformats.org/officeDocument/2006/relationships/hyperlink" Target="https://archive-binyan.tel-aviv.gov.il/pages/results.aspx?owstikid=00030100&amp;streetcodes=3&amp;housenum=10&amp;entrances=" TargetMode="External"/><Relationship Id="rId87" Type="http://schemas.openxmlformats.org/officeDocument/2006/relationships/hyperlink" Target="https://archive-binyan.tel-aviv.gov.il/pages/results.aspx?owsTikid=00660100&amp;streetcodes=66&amp;housenum=10&amp;entrances=" TargetMode="External"/><Relationship Id="rId61" Type="http://schemas.openxmlformats.org/officeDocument/2006/relationships/hyperlink" Target="https://archive-binyan.tel-aviv.gov.il/pages/results.aspx?owsTikid=00020060&amp;streetcodes=2&amp;housenum=6&amp;entrances=" TargetMode="External"/><Relationship Id="rId82" Type="http://schemas.openxmlformats.org/officeDocument/2006/relationships/hyperlink" Target="https://archive-binyan.tel-aviv.gov.il/pages/results.aspx?owsTikid=01970350&amp;streetcodes=197&amp;housenum=35&amp;entrances=" TargetMode="External"/><Relationship Id="rId19" Type="http://schemas.openxmlformats.org/officeDocument/2006/relationships/hyperlink" Target="https://archive-binyan.tel-aviv.gov.il/pages/results.aspx?owsTikid=01910350&amp;streetcodes=191&amp;housenum=35&amp;entrances=" TargetMode="External"/><Relationship Id="rId14" Type="http://schemas.openxmlformats.org/officeDocument/2006/relationships/hyperlink" Target="https://archive-binyan.tel-aviv.gov.il/pages/results.aspx?owsTikid=00110590&amp;streetcodes=11&amp;housenum=59&amp;entrances=" TargetMode="External"/><Relationship Id="rId30" Type="http://schemas.openxmlformats.org/officeDocument/2006/relationships/hyperlink" Target="https://archive-binyan.tel-aviv.gov.il/pages/results.aspx?owsTikid=01090290&amp;streetcodes=109&amp;housenum=29&amp;entrances=&amp;=1%2C25%2C1%2C25&amp;r=owsdocumenttopic%3D%22ARkC157Xoten15Eg15HXoNeZ15Qg15fXlden15nXqizXkden15XXqNeV16oQAW93c2RvY3VtZW50dG9waWMBAl4iAiIk%22" TargetMode="External"/><Relationship Id="rId35" Type="http://schemas.openxmlformats.org/officeDocument/2006/relationships/hyperlink" Target="https://archive-binyan.tel-aviv.gov.il/pages/results.aspx?owsTikid=03340340&amp;streetcodes=334&amp;housenum=34&amp;entrances=" TargetMode="External"/><Relationship Id="rId56" Type="http://schemas.openxmlformats.org/officeDocument/2006/relationships/hyperlink" Target="https://archive-binyan.tel-aviv.gov.il/pages/results.aspx?owsTikid=04890050&amp;streetcodes=489&amp;housenum=5&amp;entrances=&amp;r=" TargetMode="External"/><Relationship Id="rId77" Type="http://schemas.openxmlformats.org/officeDocument/2006/relationships/hyperlink" Target="https://archive-binyan.tel-aviv.gov.il/pages/results.aspx?owsTikid=07030210&amp;streetcodes=703&amp;housenum=21&amp;entrances=&amp;=1,25&amp;r=owsdocumenttopic=%22ARkC157Xoten15Eg15HXoNeZ15Qg15fXlden15nXqizXkden15XXqNeV16oQAW93c2RvY3VtZW50dG9waWMBAl4iAiIk%22&amp;PageIndex=1&amp;PageSize=25"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handasa.tel-aviv.gov.il/Pages/SearchResultsAnonPageNew.aspx?folderId="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handasa.tel-aviv.gov.il/Pages/SearchResultsAnonPageNew.aspx?folderId="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229B-B1D7-4DB6-9DB0-89B76B7605C2}">
  <dimension ref="A1:X285"/>
  <sheetViews>
    <sheetView zoomScale="130" zoomScaleNormal="130" workbookViewId="0">
      <selection activeCell="M3" sqref="M3"/>
    </sheetView>
  </sheetViews>
  <sheetFormatPr baseColWidth="10" defaultColWidth="12.6640625" defaultRowHeight="13"/>
  <cols>
    <col min="1" max="2" width="12.6640625" style="13"/>
    <col min="3" max="3" width="14.33203125" style="6" customWidth="1"/>
    <col min="4" max="4" width="10.6640625" style="6" customWidth="1"/>
    <col min="5" max="5" width="10.33203125" style="13" customWidth="1"/>
    <col min="6" max="6" width="11.6640625" style="6" customWidth="1"/>
    <col min="7" max="7" width="8.6640625" style="6" customWidth="1"/>
    <col min="8" max="8" width="9.83203125" style="6" bestFit="1" customWidth="1"/>
    <col min="9" max="10" width="7.6640625" style="6" customWidth="1"/>
    <col min="11" max="11" width="11.83203125" style="13" customWidth="1"/>
    <col min="12" max="12" width="0.1640625" style="13" hidden="1" customWidth="1"/>
    <col min="13" max="13" width="11.33203125" style="6" customWidth="1"/>
    <col min="14" max="14" width="10.6640625" style="6" customWidth="1"/>
    <col min="15" max="15" width="26.5" style="9" customWidth="1"/>
    <col min="16" max="16" width="30.1640625" style="6" customWidth="1"/>
    <col min="17" max="17" width="20.83203125" style="6" customWidth="1"/>
    <col min="18" max="23" width="12.6640625" style="6"/>
    <col min="24" max="24" width="38.83203125" style="6" customWidth="1"/>
    <col min="25" max="25" width="21.6640625" style="6" customWidth="1"/>
    <col min="26" max="16384" width="12.6640625" style="6"/>
  </cols>
  <sheetData>
    <row r="1" spans="1:15" ht="14">
      <c r="A1" s="16" t="s">
        <v>0</v>
      </c>
      <c r="B1" s="17" t="s">
        <v>51</v>
      </c>
      <c r="C1" s="18" t="s">
        <v>52</v>
      </c>
      <c r="D1" s="18" t="s">
        <v>53</v>
      </c>
      <c r="E1" s="16" t="s">
        <v>54</v>
      </c>
      <c r="F1" s="18" t="s">
        <v>55</v>
      </c>
      <c r="G1" s="18" t="s">
        <v>56</v>
      </c>
      <c r="H1" s="18" t="s">
        <v>57</v>
      </c>
      <c r="I1" s="18" t="s">
        <v>58</v>
      </c>
      <c r="J1" s="18" t="s">
        <v>59</v>
      </c>
      <c r="K1" s="16" t="s">
        <v>60</v>
      </c>
      <c r="L1" s="16" t="s">
        <v>1</v>
      </c>
      <c r="M1" s="18" t="s">
        <v>61</v>
      </c>
      <c r="N1" s="18" t="s">
        <v>61</v>
      </c>
      <c r="O1" s="19" t="s">
        <v>62</v>
      </c>
    </row>
    <row r="2" spans="1:15" ht="14">
      <c r="A2" s="7">
        <v>50420</v>
      </c>
      <c r="B2" s="10">
        <f t="shared" ref="B2:B65" si="0">HYPERLINK($B$1 &amp; A2, A2)</f>
        <v>50420</v>
      </c>
      <c r="C2" s="7">
        <v>0</v>
      </c>
      <c r="D2" s="7"/>
      <c r="E2" s="7">
        <v>1949</v>
      </c>
      <c r="F2" s="7"/>
      <c r="G2" s="7"/>
      <c r="H2" s="7">
        <v>1</v>
      </c>
      <c r="I2" s="7"/>
      <c r="J2" s="7"/>
      <c r="K2" s="7">
        <f t="shared" ref="K2:K13" si="1">IF(ISNA(E2),IF(F2&gt;0,F2-C2,""),E2-C2)</f>
        <v>1949</v>
      </c>
      <c r="L2" s="7" t="s">
        <v>293</v>
      </c>
      <c r="M2" s="7"/>
      <c r="N2" s="7"/>
      <c r="O2" s="11" t="s">
        <v>50</v>
      </c>
    </row>
    <row r="3" spans="1:15" ht="14">
      <c r="A3" s="7">
        <v>50601</v>
      </c>
      <c r="B3" s="10">
        <f t="shared" si="0"/>
        <v>50601</v>
      </c>
      <c r="C3" s="7">
        <v>0</v>
      </c>
      <c r="D3" s="7"/>
      <c r="E3" s="7">
        <v>1977</v>
      </c>
      <c r="F3" s="7"/>
      <c r="G3" s="7"/>
      <c r="H3" s="7"/>
      <c r="I3" s="7">
        <v>1</v>
      </c>
      <c r="J3" s="7"/>
      <c r="K3" s="7">
        <f t="shared" si="1"/>
        <v>1977</v>
      </c>
      <c r="L3" s="7" t="e">
        <v>#N/A</v>
      </c>
      <c r="M3" s="7"/>
      <c r="N3" s="7"/>
      <c r="O3" s="11" t="s">
        <v>165</v>
      </c>
    </row>
    <row r="4" spans="1:15" ht="14">
      <c r="A4" s="7">
        <v>60430</v>
      </c>
      <c r="B4" s="10">
        <f t="shared" si="0"/>
        <v>60430</v>
      </c>
      <c r="C4" s="7">
        <v>0</v>
      </c>
      <c r="D4" s="7"/>
      <c r="E4" s="7">
        <v>1961</v>
      </c>
      <c r="F4" s="7"/>
      <c r="G4" s="7"/>
      <c r="H4" s="7">
        <v>1</v>
      </c>
      <c r="I4" s="7"/>
      <c r="J4" s="7"/>
      <c r="K4" s="7">
        <f t="shared" si="1"/>
        <v>1961</v>
      </c>
      <c r="L4" s="7" t="s">
        <v>220</v>
      </c>
      <c r="M4" s="7"/>
      <c r="N4" s="7"/>
      <c r="O4" s="11" t="s">
        <v>158</v>
      </c>
    </row>
    <row r="5" spans="1:15" ht="14">
      <c r="A5" s="7">
        <v>190240</v>
      </c>
      <c r="B5" s="10">
        <f t="shared" si="0"/>
        <v>190240</v>
      </c>
      <c r="C5" s="7">
        <v>0</v>
      </c>
      <c r="D5" s="7"/>
      <c r="E5" s="7">
        <v>1936</v>
      </c>
      <c r="F5" s="7"/>
      <c r="G5" s="7"/>
      <c r="H5" s="7">
        <v>1</v>
      </c>
      <c r="I5" s="7"/>
      <c r="J5" s="7"/>
      <c r="K5" s="7">
        <f t="shared" si="1"/>
        <v>1936</v>
      </c>
      <c r="L5" s="7" t="e">
        <v>#N/A</v>
      </c>
      <c r="M5" s="7"/>
      <c r="N5" s="7"/>
      <c r="O5" s="11" t="s">
        <v>143</v>
      </c>
    </row>
    <row r="6" spans="1:15">
      <c r="A6" s="7">
        <v>210280</v>
      </c>
      <c r="B6" s="10">
        <f t="shared" si="0"/>
        <v>210280</v>
      </c>
      <c r="C6" s="7">
        <v>0</v>
      </c>
      <c r="D6" s="7"/>
      <c r="E6" s="7">
        <v>1940</v>
      </c>
      <c r="F6" s="7"/>
      <c r="G6" s="7"/>
      <c r="H6" s="7">
        <v>1</v>
      </c>
      <c r="I6" s="7"/>
      <c r="J6" s="7"/>
      <c r="K6" s="7">
        <f t="shared" si="1"/>
        <v>1940</v>
      </c>
      <c r="L6" s="7" t="s">
        <v>197</v>
      </c>
      <c r="M6" s="7"/>
      <c r="N6" s="7"/>
      <c r="O6" s="11"/>
    </row>
    <row r="7" spans="1:15" ht="28">
      <c r="A7" s="7">
        <v>250360</v>
      </c>
      <c r="B7" s="10">
        <f t="shared" si="0"/>
        <v>250360</v>
      </c>
      <c r="C7" s="7">
        <v>0</v>
      </c>
      <c r="D7" s="7"/>
      <c r="E7" s="7">
        <v>1935</v>
      </c>
      <c r="F7" s="7"/>
      <c r="G7" s="7"/>
      <c r="H7" s="7">
        <v>1</v>
      </c>
      <c r="I7" s="7"/>
      <c r="J7" s="7"/>
      <c r="K7" s="7">
        <f t="shared" si="1"/>
        <v>1935</v>
      </c>
      <c r="L7" s="7" t="s">
        <v>181</v>
      </c>
      <c r="M7" s="7"/>
      <c r="N7" s="7"/>
      <c r="O7" s="11" t="s">
        <v>142</v>
      </c>
    </row>
    <row r="8" spans="1:15" ht="14">
      <c r="A8" s="7">
        <v>300050</v>
      </c>
      <c r="B8" s="10">
        <f t="shared" si="0"/>
        <v>300050</v>
      </c>
      <c r="C8" s="7">
        <v>0</v>
      </c>
      <c r="D8" s="7"/>
      <c r="E8" s="7">
        <v>2019</v>
      </c>
      <c r="F8" s="7"/>
      <c r="G8" s="7"/>
      <c r="H8" s="7">
        <v>1</v>
      </c>
      <c r="I8" s="7"/>
      <c r="J8" s="7"/>
      <c r="K8" s="7">
        <f t="shared" si="1"/>
        <v>2019</v>
      </c>
      <c r="L8" s="7" t="s">
        <v>305</v>
      </c>
      <c r="M8" s="7"/>
      <c r="N8" s="7"/>
      <c r="O8" s="11" t="s">
        <v>49</v>
      </c>
    </row>
    <row r="9" spans="1:15">
      <c r="A9" s="7">
        <v>650080</v>
      </c>
      <c r="B9" s="10">
        <f t="shared" si="0"/>
        <v>650080</v>
      </c>
      <c r="C9" s="7">
        <v>0</v>
      </c>
      <c r="D9" s="7"/>
      <c r="E9" s="7">
        <v>1961</v>
      </c>
      <c r="F9" s="7"/>
      <c r="G9" s="7"/>
      <c r="H9" s="7">
        <v>1</v>
      </c>
      <c r="I9" s="7"/>
      <c r="J9" s="7"/>
      <c r="K9" s="7">
        <f t="shared" si="1"/>
        <v>1961</v>
      </c>
      <c r="L9" s="7" t="s">
        <v>221</v>
      </c>
      <c r="M9" s="7"/>
      <c r="N9" s="7"/>
      <c r="O9" s="11"/>
    </row>
    <row r="10" spans="1:15">
      <c r="A10" s="7">
        <v>660060</v>
      </c>
      <c r="B10" s="10">
        <f t="shared" si="0"/>
        <v>660060</v>
      </c>
      <c r="C10" s="7">
        <v>0</v>
      </c>
      <c r="D10" s="7"/>
      <c r="E10" s="7">
        <v>1962</v>
      </c>
      <c r="F10" s="7"/>
      <c r="G10" s="7"/>
      <c r="H10" s="7">
        <v>1</v>
      </c>
      <c r="I10" s="7"/>
      <c r="J10" s="7"/>
      <c r="K10" s="7">
        <f t="shared" si="1"/>
        <v>1962</v>
      </c>
      <c r="L10" s="7" t="s">
        <v>224</v>
      </c>
      <c r="M10" s="7"/>
      <c r="N10" s="7"/>
      <c r="O10" s="11"/>
    </row>
    <row r="11" spans="1:15">
      <c r="A11" s="7">
        <v>690031</v>
      </c>
      <c r="B11" s="10">
        <f t="shared" si="0"/>
        <v>690031</v>
      </c>
      <c r="C11" s="7">
        <v>0</v>
      </c>
      <c r="D11" s="7"/>
      <c r="E11" s="7">
        <v>1934</v>
      </c>
      <c r="F11" s="7"/>
      <c r="G11" s="7"/>
      <c r="H11" s="7">
        <v>1</v>
      </c>
      <c r="I11" s="7"/>
      <c r="J11" s="7"/>
      <c r="K11" s="7">
        <f t="shared" si="1"/>
        <v>1934</v>
      </c>
      <c r="L11" s="7" t="s">
        <v>290</v>
      </c>
      <c r="M11" s="7"/>
      <c r="N11" s="7"/>
      <c r="O11" s="11"/>
    </row>
    <row r="12" spans="1:15" ht="28">
      <c r="A12" s="7">
        <v>880600</v>
      </c>
      <c r="B12" s="10">
        <f t="shared" si="0"/>
        <v>880600</v>
      </c>
      <c r="C12" s="7">
        <v>0</v>
      </c>
      <c r="D12" s="7"/>
      <c r="E12" s="7">
        <v>1938</v>
      </c>
      <c r="F12" s="7"/>
      <c r="G12" s="7"/>
      <c r="H12" s="7">
        <v>1</v>
      </c>
      <c r="I12" s="7"/>
      <c r="J12" s="7"/>
      <c r="K12" s="7">
        <f t="shared" si="1"/>
        <v>1938</v>
      </c>
      <c r="L12" s="7" t="e">
        <v>#N/A</v>
      </c>
      <c r="M12" s="7"/>
      <c r="N12" s="7"/>
      <c r="O12" s="11" t="s">
        <v>145</v>
      </c>
    </row>
    <row r="13" spans="1:15" ht="14">
      <c r="A13" s="7">
        <v>1870400</v>
      </c>
      <c r="B13" s="10">
        <f t="shared" si="0"/>
        <v>1870400</v>
      </c>
      <c r="C13" s="7">
        <v>0</v>
      </c>
      <c r="D13" s="7"/>
      <c r="E13" s="7">
        <v>1946</v>
      </c>
      <c r="F13" s="7"/>
      <c r="G13" s="7"/>
      <c r="H13" s="7">
        <v>1</v>
      </c>
      <c r="I13" s="7"/>
      <c r="J13" s="7"/>
      <c r="K13" s="7">
        <f t="shared" si="1"/>
        <v>1946</v>
      </c>
      <c r="L13" s="7" t="e">
        <v>#N/A</v>
      </c>
      <c r="M13" s="7"/>
      <c r="N13" s="7"/>
      <c r="O13" s="11" t="s">
        <v>149</v>
      </c>
    </row>
    <row r="14" spans="1:15">
      <c r="A14" s="7">
        <v>1872900</v>
      </c>
      <c r="B14" s="10">
        <f t="shared" si="0"/>
        <v>1872900</v>
      </c>
      <c r="C14" s="7">
        <v>0</v>
      </c>
      <c r="D14" s="7"/>
      <c r="E14" s="7">
        <v>1964</v>
      </c>
      <c r="F14" s="7"/>
      <c r="G14" s="7"/>
      <c r="H14" s="7">
        <v>1</v>
      </c>
      <c r="I14" s="7"/>
      <c r="J14" s="7"/>
      <c r="K14" s="7"/>
      <c r="L14" s="7" t="s">
        <v>307</v>
      </c>
      <c r="M14" s="7"/>
      <c r="N14" s="7"/>
      <c r="O14" s="11"/>
    </row>
    <row r="15" spans="1:15" ht="14">
      <c r="A15" s="7">
        <v>1880370</v>
      </c>
      <c r="B15" s="10">
        <f t="shared" si="0"/>
        <v>1880370</v>
      </c>
      <c r="C15" s="7">
        <v>0</v>
      </c>
      <c r="D15" s="7"/>
      <c r="E15" s="7">
        <v>1940</v>
      </c>
      <c r="F15" s="7"/>
      <c r="G15" s="7"/>
      <c r="H15" s="7">
        <v>1</v>
      </c>
      <c r="I15" s="7"/>
      <c r="J15" s="7"/>
      <c r="K15" s="7">
        <f t="shared" ref="K15:K46" si="2">IF(ISNA(E15),IF(F15&gt;0,F15-C15,""),E15-C15)</f>
        <v>1940</v>
      </c>
      <c r="L15" s="7" t="s">
        <v>291</v>
      </c>
      <c r="M15" s="7"/>
      <c r="N15" s="7"/>
      <c r="O15" s="11" t="s">
        <v>146</v>
      </c>
    </row>
    <row r="16" spans="1:15" ht="14">
      <c r="A16" s="7">
        <v>1910300</v>
      </c>
      <c r="B16" s="10">
        <f t="shared" si="0"/>
        <v>1910300</v>
      </c>
      <c r="C16" s="7">
        <v>0</v>
      </c>
      <c r="D16" s="7"/>
      <c r="E16" s="7">
        <v>1950</v>
      </c>
      <c r="F16" s="7"/>
      <c r="G16" s="7"/>
      <c r="H16" s="7">
        <v>1</v>
      </c>
      <c r="I16" s="7"/>
      <c r="J16" s="7"/>
      <c r="K16" s="7">
        <f t="shared" si="2"/>
        <v>1950</v>
      </c>
      <c r="L16" s="7" t="s">
        <v>206</v>
      </c>
      <c r="M16" s="7" t="s">
        <v>74</v>
      </c>
      <c r="N16" s="7"/>
      <c r="O16" s="11" t="s">
        <v>125</v>
      </c>
    </row>
    <row r="17" spans="1:15" ht="14">
      <c r="A17" s="7">
        <v>1920010</v>
      </c>
      <c r="B17" s="10">
        <f t="shared" si="0"/>
        <v>1920010</v>
      </c>
      <c r="C17" s="7">
        <v>0</v>
      </c>
      <c r="D17" s="7"/>
      <c r="E17" s="7">
        <v>1955</v>
      </c>
      <c r="F17" s="7"/>
      <c r="G17" s="7"/>
      <c r="H17" s="7">
        <v>1</v>
      </c>
      <c r="I17" s="7"/>
      <c r="J17" s="7"/>
      <c r="K17" s="7">
        <f t="shared" si="2"/>
        <v>1955</v>
      </c>
      <c r="L17" s="7" t="s">
        <v>298</v>
      </c>
      <c r="M17" s="7"/>
      <c r="N17" s="7"/>
      <c r="O17" s="11" t="s">
        <v>155</v>
      </c>
    </row>
    <row r="18" spans="1:15">
      <c r="A18" s="7">
        <v>1940480</v>
      </c>
      <c r="B18" s="10">
        <f t="shared" si="0"/>
        <v>1940480</v>
      </c>
      <c r="C18" s="7">
        <v>0</v>
      </c>
      <c r="D18" s="7"/>
      <c r="E18" s="7">
        <v>1941</v>
      </c>
      <c r="F18" s="7"/>
      <c r="G18" s="7"/>
      <c r="H18" s="7">
        <v>1</v>
      </c>
      <c r="I18" s="7"/>
      <c r="J18" s="7"/>
      <c r="K18" s="7">
        <f t="shared" si="2"/>
        <v>1941</v>
      </c>
      <c r="L18" s="7" t="s">
        <v>292</v>
      </c>
      <c r="M18" s="7"/>
      <c r="N18" s="7"/>
      <c r="O18" s="11"/>
    </row>
    <row r="19" spans="1:15" ht="14">
      <c r="A19" s="7">
        <v>1941420</v>
      </c>
      <c r="B19" s="10">
        <f t="shared" si="0"/>
        <v>1941420</v>
      </c>
      <c r="C19" s="7">
        <v>0</v>
      </c>
      <c r="D19" s="7"/>
      <c r="E19" s="7">
        <v>1964</v>
      </c>
      <c r="F19" s="7"/>
      <c r="G19" s="7"/>
      <c r="H19" s="7">
        <v>1</v>
      </c>
      <c r="I19" s="7"/>
      <c r="J19" s="7"/>
      <c r="K19" s="7">
        <f t="shared" si="2"/>
        <v>1964</v>
      </c>
      <c r="L19" s="7" t="s">
        <v>302</v>
      </c>
      <c r="M19" s="7"/>
      <c r="N19" s="7"/>
      <c r="O19" s="11" t="s">
        <v>159</v>
      </c>
    </row>
    <row r="20" spans="1:15" ht="14">
      <c r="A20" s="7">
        <v>1950150</v>
      </c>
      <c r="B20" s="10">
        <f t="shared" si="0"/>
        <v>1950150</v>
      </c>
      <c r="C20" s="7">
        <v>0</v>
      </c>
      <c r="D20" s="7"/>
      <c r="E20" s="7">
        <v>1970</v>
      </c>
      <c r="F20" s="7"/>
      <c r="G20" s="7"/>
      <c r="H20" s="7">
        <v>1</v>
      </c>
      <c r="I20" s="7"/>
      <c r="J20" s="7"/>
      <c r="K20" s="7">
        <f t="shared" si="2"/>
        <v>1970</v>
      </c>
      <c r="L20" s="7" t="e">
        <v>#N/A</v>
      </c>
      <c r="M20" s="7"/>
      <c r="N20" s="7"/>
      <c r="O20" s="11" t="s">
        <v>163</v>
      </c>
    </row>
    <row r="21" spans="1:15" ht="14">
      <c r="A21" s="7">
        <v>2050080</v>
      </c>
      <c r="B21" s="10">
        <f t="shared" si="0"/>
        <v>2050080</v>
      </c>
      <c r="C21" s="7">
        <v>0</v>
      </c>
      <c r="D21" s="7"/>
      <c r="E21" s="7">
        <v>1940</v>
      </c>
      <c r="F21" s="7"/>
      <c r="G21" s="7"/>
      <c r="H21" s="7">
        <v>1</v>
      </c>
      <c r="I21" s="7"/>
      <c r="J21" s="7"/>
      <c r="K21" s="7">
        <f t="shared" si="2"/>
        <v>1940</v>
      </c>
      <c r="L21" s="7" t="e">
        <v>#N/A</v>
      </c>
      <c r="M21" s="7"/>
      <c r="N21" s="7"/>
      <c r="O21" s="11" t="s">
        <v>147</v>
      </c>
    </row>
    <row r="22" spans="1:15">
      <c r="A22" s="7">
        <v>2120070</v>
      </c>
      <c r="B22" s="10">
        <f t="shared" si="0"/>
        <v>2120070</v>
      </c>
      <c r="C22" s="7">
        <v>0</v>
      </c>
      <c r="D22" s="7"/>
      <c r="E22" s="7">
        <v>1952</v>
      </c>
      <c r="F22" s="7"/>
      <c r="G22" s="7"/>
      <c r="H22" s="7">
        <v>1</v>
      </c>
      <c r="I22" s="7"/>
      <c r="J22" s="7"/>
      <c r="K22" s="7">
        <f t="shared" si="2"/>
        <v>1952</v>
      </c>
      <c r="L22" s="7" t="s">
        <v>295</v>
      </c>
      <c r="M22" s="7"/>
      <c r="N22" s="7"/>
      <c r="O22" s="11"/>
    </row>
    <row r="23" spans="1:15">
      <c r="A23" s="7">
        <v>2300260</v>
      </c>
      <c r="B23" s="10">
        <f t="shared" si="0"/>
        <v>2300260</v>
      </c>
      <c r="C23" s="7">
        <v>0</v>
      </c>
      <c r="D23" s="7"/>
      <c r="E23" s="7">
        <v>1960</v>
      </c>
      <c r="F23" s="7"/>
      <c r="G23" s="7"/>
      <c r="H23" s="7">
        <v>1</v>
      </c>
      <c r="I23" s="7"/>
      <c r="J23" s="7"/>
      <c r="K23" s="7">
        <f t="shared" si="2"/>
        <v>1960</v>
      </c>
      <c r="L23" s="7" t="s">
        <v>219</v>
      </c>
      <c r="M23" s="7"/>
      <c r="N23" s="7"/>
      <c r="O23" s="11"/>
    </row>
    <row r="24" spans="1:15" ht="14">
      <c r="A24" s="7">
        <v>2390060</v>
      </c>
      <c r="B24" s="10">
        <f t="shared" si="0"/>
        <v>2390060</v>
      </c>
      <c r="C24" s="7">
        <v>0</v>
      </c>
      <c r="D24" s="7"/>
      <c r="E24" s="7">
        <v>1952</v>
      </c>
      <c r="F24" s="7"/>
      <c r="G24" s="7"/>
      <c r="H24" s="7">
        <v>1</v>
      </c>
      <c r="I24" s="7"/>
      <c r="J24" s="7"/>
      <c r="K24" s="7">
        <f t="shared" si="2"/>
        <v>1952</v>
      </c>
      <c r="L24" s="7" t="e">
        <v>#N/A</v>
      </c>
      <c r="M24" s="7"/>
      <c r="N24" s="7"/>
      <c r="O24" s="11" t="s">
        <v>154</v>
      </c>
    </row>
    <row r="25" spans="1:15" ht="14">
      <c r="A25" s="7">
        <v>2710270</v>
      </c>
      <c r="B25" s="10">
        <f t="shared" si="0"/>
        <v>2710270</v>
      </c>
      <c r="C25" s="7">
        <v>0</v>
      </c>
      <c r="D25" s="7"/>
      <c r="E25" s="7">
        <v>1952</v>
      </c>
      <c r="F25" s="7"/>
      <c r="G25" s="7"/>
      <c r="H25" s="7">
        <v>1</v>
      </c>
      <c r="I25" s="7"/>
      <c r="J25" s="7"/>
      <c r="K25" s="7">
        <f t="shared" si="2"/>
        <v>1952</v>
      </c>
      <c r="L25" s="7" t="e">
        <v>#N/A</v>
      </c>
      <c r="M25" s="7"/>
      <c r="N25" s="7"/>
      <c r="O25" s="11" t="s">
        <v>143</v>
      </c>
    </row>
    <row r="26" spans="1:15">
      <c r="A26" s="7">
        <v>2800030</v>
      </c>
      <c r="B26" s="10">
        <f t="shared" si="0"/>
        <v>2800030</v>
      </c>
      <c r="C26" s="7">
        <v>0</v>
      </c>
      <c r="D26" s="7"/>
      <c r="E26" s="7">
        <v>1965</v>
      </c>
      <c r="F26" s="7"/>
      <c r="G26" s="7"/>
      <c r="H26" s="7">
        <v>1</v>
      </c>
      <c r="I26" s="7"/>
      <c r="J26" s="7"/>
      <c r="K26" s="7">
        <f t="shared" si="2"/>
        <v>1965</v>
      </c>
      <c r="L26" s="7" t="s">
        <v>227</v>
      </c>
      <c r="M26" s="7"/>
      <c r="N26" s="7"/>
      <c r="O26" s="11"/>
    </row>
    <row r="27" spans="1:15" ht="14">
      <c r="A27" s="7">
        <v>2820190</v>
      </c>
      <c r="B27" s="10">
        <f t="shared" si="0"/>
        <v>2820190</v>
      </c>
      <c r="C27" s="7">
        <v>0</v>
      </c>
      <c r="D27" s="7"/>
      <c r="E27" s="7">
        <v>1947</v>
      </c>
      <c r="F27" s="7"/>
      <c r="G27" s="7"/>
      <c r="H27" s="7">
        <v>1</v>
      </c>
      <c r="I27" s="7"/>
      <c r="J27" s="7"/>
      <c r="K27" s="7">
        <f t="shared" si="2"/>
        <v>1947</v>
      </c>
      <c r="L27" s="7" t="e">
        <v>#N/A</v>
      </c>
      <c r="M27" s="7"/>
      <c r="N27" s="7"/>
      <c r="O27" s="11" t="s">
        <v>151</v>
      </c>
    </row>
    <row r="28" spans="1:15" ht="14">
      <c r="A28" s="7">
        <v>2980040</v>
      </c>
      <c r="B28" s="10">
        <f t="shared" si="0"/>
        <v>2980040</v>
      </c>
      <c r="C28" s="7">
        <v>0</v>
      </c>
      <c r="D28" s="7"/>
      <c r="E28" s="7">
        <v>1936</v>
      </c>
      <c r="F28" s="7"/>
      <c r="G28" s="7"/>
      <c r="H28" s="7">
        <v>1</v>
      </c>
      <c r="I28" s="7"/>
      <c r="J28" s="7"/>
      <c r="K28" s="7">
        <f t="shared" si="2"/>
        <v>1936</v>
      </c>
      <c r="L28" s="7" t="s">
        <v>182</v>
      </c>
      <c r="M28" s="7"/>
      <c r="N28" s="7"/>
      <c r="O28" s="11" t="s">
        <v>143</v>
      </c>
    </row>
    <row r="29" spans="1:15" ht="14">
      <c r="A29" s="7">
        <v>3230170</v>
      </c>
      <c r="B29" s="10">
        <f t="shared" si="0"/>
        <v>3230170</v>
      </c>
      <c r="C29" s="7">
        <v>0</v>
      </c>
      <c r="D29" s="7"/>
      <c r="E29" s="7">
        <v>1936</v>
      </c>
      <c r="F29" s="7"/>
      <c r="G29" s="7"/>
      <c r="H29" s="7">
        <v>1</v>
      </c>
      <c r="I29" s="7"/>
      <c r="J29" s="7"/>
      <c r="K29" s="7">
        <f t="shared" si="2"/>
        <v>1936</v>
      </c>
      <c r="L29" s="7" t="s">
        <v>183</v>
      </c>
      <c r="M29" s="7"/>
      <c r="N29" s="7"/>
      <c r="O29" s="11" t="s">
        <v>125</v>
      </c>
    </row>
    <row r="30" spans="1:15" ht="14">
      <c r="A30" s="7">
        <v>3280141</v>
      </c>
      <c r="B30" s="10">
        <f t="shared" si="0"/>
        <v>3280141</v>
      </c>
      <c r="C30" s="7">
        <v>0</v>
      </c>
      <c r="D30" s="7"/>
      <c r="E30" s="7">
        <v>1977</v>
      </c>
      <c r="F30" s="7"/>
      <c r="G30" s="7"/>
      <c r="H30" s="7"/>
      <c r="I30" s="7">
        <v>1</v>
      </c>
      <c r="J30" s="7"/>
      <c r="K30" s="7">
        <f t="shared" si="2"/>
        <v>1977</v>
      </c>
      <c r="L30" s="7" t="s">
        <v>303</v>
      </c>
      <c r="M30" s="7"/>
      <c r="N30" s="7"/>
      <c r="O30" s="11" t="s">
        <v>164</v>
      </c>
    </row>
    <row r="31" spans="1:15" ht="28">
      <c r="A31" s="7">
        <v>3720090</v>
      </c>
      <c r="B31" s="10">
        <f t="shared" si="0"/>
        <v>3720090</v>
      </c>
      <c r="C31" s="7">
        <v>0</v>
      </c>
      <c r="D31" s="7"/>
      <c r="E31" s="7">
        <v>2002</v>
      </c>
      <c r="F31" s="7"/>
      <c r="G31" s="7"/>
      <c r="H31" s="7">
        <v>1</v>
      </c>
      <c r="I31" s="7"/>
      <c r="J31" s="7"/>
      <c r="K31" s="7">
        <f t="shared" si="2"/>
        <v>2002</v>
      </c>
      <c r="L31" s="7" t="e">
        <v>#N/A</v>
      </c>
      <c r="M31" s="7"/>
      <c r="N31" s="7"/>
      <c r="O31" s="11" t="s">
        <v>168</v>
      </c>
    </row>
    <row r="32" spans="1:15">
      <c r="A32" s="7">
        <v>3920040</v>
      </c>
      <c r="B32" s="10">
        <f t="shared" si="0"/>
        <v>3920040</v>
      </c>
      <c r="C32" s="7">
        <v>0</v>
      </c>
      <c r="D32" s="7"/>
      <c r="E32" s="7">
        <v>1937</v>
      </c>
      <c r="F32" s="7"/>
      <c r="G32" s="7"/>
      <c r="H32" s="7">
        <v>1</v>
      </c>
      <c r="I32" s="7"/>
      <c r="J32" s="7"/>
      <c r="K32" s="7">
        <f t="shared" si="2"/>
        <v>1937</v>
      </c>
      <c r="L32" s="7" t="s">
        <v>186</v>
      </c>
      <c r="M32" s="7"/>
      <c r="N32" s="7"/>
      <c r="O32" s="11"/>
    </row>
    <row r="33" spans="1:15" ht="14">
      <c r="A33" s="7">
        <v>4380060</v>
      </c>
      <c r="B33" s="10">
        <f t="shared" si="0"/>
        <v>4380060</v>
      </c>
      <c r="C33" s="7">
        <v>0</v>
      </c>
      <c r="D33" s="7"/>
      <c r="E33" s="7">
        <v>1959</v>
      </c>
      <c r="F33" s="7"/>
      <c r="G33" s="7"/>
      <c r="H33" s="7">
        <v>1</v>
      </c>
      <c r="I33" s="7"/>
      <c r="J33" s="7"/>
      <c r="K33" s="7">
        <f t="shared" si="2"/>
        <v>1959</v>
      </c>
      <c r="L33" s="7" t="s">
        <v>218</v>
      </c>
      <c r="M33" s="7"/>
      <c r="N33" s="7"/>
      <c r="O33" s="11" t="s">
        <v>157</v>
      </c>
    </row>
    <row r="34" spans="1:15" ht="14">
      <c r="A34" s="7">
        <v>4620080</v>
      </c>
      <c r="B34" s="10">
        <f t="shared" si="0"/>
        <v>4620080</v>
      </c>
      <c r="C34" s="7">
        <v>0</v>
      </c>
      <c r="D34" s="7"/>
      <c r="E34" s="7">
        <v>1938</v>
      </c>
      <c r="F34" s="7"/>
      <c r="G34" s="7"/>
      <c r="H34" s="7">
        <v>1</v>
      </c>
      <c r="I34" s="7"/>
      <c r="J34" s="7"/>
      <c r="K34" s="7">
        <f t="shared" si="2"/>
        <v>1938</v>
      </c>
      <c r="L34" s="7" t="e">
        <v>#N/A</v>
      </c>
      <c r="M34" s="7"/>
      <c r="N34" s="7"/>
      <c r="O34" s="11" t="s">
        <v>144</v>
      </c>
    </row>
    <row r="35" spans="1:15" ht="14">
      <c r="A35" s="7">
        <v>4810010</v>
      </c>
      <c r="B35" s="10">
        <f t="shared" si="0"/>
        <v>4810010</v>
      </c>
      <c r="C35" s="7">
        <v>0</v>
      </c>
      <c r="D35" s="7"/>
      <c r="E35" s="7">
        <v>1962</v>
      </c>
      <c r="F35" s="7"/>
      <c r="G35" s="7"/>
      <c r="H35" s="7">
        <v>1</v>
      </c>
      <c r="I35" s="7"/>
      <c r="J35" s="7"/>
      <c r="K35" s="7">
        <f t="shared" si="2"/>
        <v>1962</v>
      </c>
      <c r="L35" s="7" t="s">
        <v>301</v>
      </c>
      <c r="M35" s="7"/>
      <c r="N35" s="7"/>
      <c r="O35" s="11" t="s">
        <v>48</v>
      </c>
    </row>
    <row r="36" spans="1:15" ht="28">
      <c r="A36" s="7">
        <v>4940600</v>
      </c>
      <c r="B36" s="10">
        <f t="shared" si="0"/>
        <v>4940600</v>
      </c>
      <c r="C36" s="7">
        <v>0</v>
      </c>
      <c r="D36" s="7"/>
      <c r="E36" s="7">
        <v>1954</v>
      </c>
      <c r="F36" s="7"/>
      <c r="G36" s="7"/>
      <c r="H36" s="7">
        <v>1</v>
      </c>
      <c r="I36" s="7"/>
      <c r="J36" s="7"/>
      <c r="K36" s="7">
        <f t="shared" si="2"/>
        <v>1954</v>
      </c>
      <c r="L36" s="7" t="s">
        <v>214</v>
      </c>
      <c r="M36" s="7"/>
      <c r="N36" s="7"/>
      <c r="O36" s="11" t="s">
        <v>42</v>
      </c>
    </row>
    <row r="37" spans="1:15" ht="14">
      <c r="A37" s="7">
        <v>5260050</v>
      </c>
      <c r="B37" s="10">
        <f t="shared" si="0"/>
        <v>5260050</v>
      </c>
      <c r="C37" s="7">
        <v>0</v>
      </c>
      <c r="D37" s="7"/>
      <c r="E37" s="7">
        <v>1967</v>
      </c>
      <c r="F37" s="7"/>
      <c r="G37" s="7"/>
      <c r="H37" s="7">
        <v>1</v>
      </c>
      <c r="I37" s="7"/>
      <c r="J37" s="7"/>
      <c r="K37" s="7">
        <f t="shared" si="2"/>
        <v>1967</v>
      </c>
      <c r="L37" s="7" t="s">
        <v>230</v>
      </c>
      <c r="M37" s="7"/>
      <c r="N37" s="7"/>
      <c r="O37" s="11" t="s">
        <v>161</v>
      </c>
    </row>
    <row r="38" spans="1:15">
      <c r="A38" s="7">
        <v>5330340</v>
      </c>
      <c r="B38" s="10">
        <f t="shared" si="0"/>
        <v>5330340</v>
      </c>
      <c r="C38" s="7">
        <v>0</v>
      </c>
      <c r="D38" s="7"/>
      <c r="E38" s="7">
        <v>1965</v>
      </c>
      <c r="F38" s="7"/>
      <c r="G38" s="7"/>
      <c r="H38" s="7">
        <v>1</v>
      </c>
      <c r="I38" s="7"/>
      <c r="J38" s="7"/>
      <c r="K38" s="7">
        <f t="shared" si="2"/>
        <v>1965</v>
      </c>
      <c r="L38" s="7" t="e">
        <v>#N/A</v>
      </c>
      <c r="M38" s="7"/>
      <c r="N38" s="7"/>
      <c r="O38" s="11"/>
    </row>
    <row r="39" spans="1:15" ht="14">
      <c r="A39" s="7">
        <v>5410240</v>
      </c>
      <c r="B39" s="10">
        <f t="shared" si="0"/>
        <v>5410240</v>
      </c>
      <c r="C39" s="7">
        <v>0</v>
      </c>
      <c r="D39" s="7"/>
      <c r="E39" s="7">
        <v>1958</v>
      </c>
      <c r="F39" s="7"/>
      <c r="G39" s="7"/>
      <c r="H39" s="7">
        <v>1</v>
      </c>
      <c r="I39" s="7"/>
      <c r="J39" s="7"/>
      <c r="K39" s="7">
        <f t="shared" si="2"/>
        <v>1958</v>
      </c>
      <c r="L39" s="7" t="s">
        <v>300</v>
      </c>
      <c r="M39" s="7"/>
      <c r="N39" s="7"/>
      <c r="O39" s="11" t="s">
        <v>143</v>
      </c>
    </row>
    <row r="40" spans="1:15">
      <c r="A40" s="7">
        <v>5470130</v>
      </c>
      <c r="B40" s="10">
        <f t="shared" si="0"/>
        <v>5470130</v>
      </c>
      <c r="C40" s="7">
        <v>0</v>
      </c>
      <c r="D40" s="7"/>
      <c r="E40" s="7">
        <v>1955</v>
      </c>
      <c r="F40" s="7"/>
      <c r="G40" s="7"/>
      <c r="H40" s="7">
        <v>1</v>
      </c>
      <c r="I40" s="7"/>
      <c r="J40" s="7"/>
      <c r="K40" s="7">
        <f t="shared" si="2"/>
        <v>1955</v>
      </c>
      <c r="L40" s="7" t="s">
        <v>215</v>
      </c>
      <c r="M40" s="7"/>
      <c r="N40" s="7"/>
      <c r="O40" s="11"/>
    </row>
    <row r="41" spans="1:15">
      <c r="A41" s="7">
        <v>5840180</v>
      </c>
      <c r="B41" s="10">
        <f t="shared" si="0"/>
        <v>5840180</v>
      </c>
      <c r="C41" s="7">
        <v>0</v>
      </c>
      <c r="D41" s="7"/>
      <c r="E41" s="7">
        <v>1967</v>
      </c>
      <c r="F41" s="7"/>
      <c r="G41" s="7"/>
      <c r="H41" s="7">
        <v>1</v>
      </c>
      <c r="I41" s="7"/>
      <c r="J41" s="7"/>
      <c r="K41" s="7">
        <f t="shared" si="2"/>
        <v>1967</v>
      </c>
      <c r="L41" s="7" t="s">
        <v>231</v>
      </c>
      <c r="M41" s="7"/>
      <c r="N41" s="7"/>
      <c r="O41" s="11"/>
    </row>
    <row r="42" spans="1:15" ht="14">
      <c r="A42" s="7">
        <v>6220060</v>
      </c>
      <c r="B42" s="10">
        <f t="shared" si="0"/>
        <v>6220060</v>
      </c>
      <c r="C42" s="7">
        <v>0</v>
      </c>
      <c r="D42" s="7"/>
      <c r="E42" s="7">
        <v>1946</v>
      </c>
      <c r="F42" s="7"/>
      <c r="G42" s="7"/>
      <c r="H42" s="7">
        <v>1</v>
      </c>
      <c r="I42" s="7"/>
      <c r="J42" s="7"/>
      <c r="K42" s="7">
        <f t="shared" si="2"/>
        <v>1946</v>
      </c>
      <c r="L42" s="7" t="s">
        <v>202</v>
      </c>
      <c r="M42" s="7"/>
      <c r="N42" s="7"/>
      <c r="O42" s="11" t="s">
        <v>148</v>
      </c>
    </row>
    <row r="43" spans="1:15">
      <c r="A43" s="7">
        <v>6350450</v>
      </c>
      <c r="B43" s="10">
        <f t="shared" si="0"/>
        <v>6350450</v>
      </c>
      <c r="C43" s="7">
        <v>0</v>
      </c>
      <c r="D43" s="7"/>
      <c r="E43" s="7">
        <v>1953</v>
      </c>
      <c r="F43" s="7"/>
      <c r="G43" s="7"/>
      <c r="H43" s="7">
        <v>1</v>
      </c>
      <c r="I43" s="7"/>
      <c r="J43" s="7"/>
      <c r="K43" s="7">
        <f t="shared" si="2"/>
        <v>1953</v>
      </c>
      <c r="L43" s="7" t="s">
        <v>296</v>
      </c>
      <c r="M43" s="7"/>
      <c r="N43" s="7"/>
      <c r="O43" s="11"/>
    </row>
    <row r="44" spans="1:15">
      <c r="A44" s="7">
        <v>6400110</v>
      </c>
      <c r="B44" s="10">
        <f t="shared" si="0"/>
        <v>6400110</v>
      </c>
      <c r="C44" s="7">
        <v>0</v>
      </c>
      <c r="D44" s="7"/>
      <c r="E44" s="7">
        <v>1952</v>
      </c>
      <c r="F44" s="7"/>
      <c r="G44" s="7"/>
      <c r="H44" s="7">
        <v>1</v>
      </c>
      <c r="I44" s="7"/>
      <c r="J44" s="7"/>
      <c r="K44" s="7">
        <f t="shared" si="2"/>
        <v>1952</v>
      </c>
      <c r="L44" s="7" t="e">
        <v>#N/A</v>
      </c>
      <c r="M44" s="7"/>
      <c r="N44" s="7"/>
      <c r="O44" s="11"/>
    </row>
    <row r="45" spans="1:15">
      <c r="A45" s="7">
        <v>6470050</v>
      </c>
      <c r="B45" s="10">
        <f t="shared" si="0"/>
        <v>6470050</v>
      </c>
      <c r="C45" s="7">
        <v>0</v>
      </c>
      <c r="D45" s="7"/>
      <c r="E45" s="7">
        <v>1953</v>
      </c>
      <c r="F45" s="7"/>
      <c r="G45" s="7"/>
      <c r="H45" s="7">
        <v>1</v>
      </c>
      <c r="I45" s="7"/>
      <c r="J45" s="7"/>
      <c r="K45" s="7">
        <f t="shared" si="2"/>
        <v>1953</v>
      </c>
      <c r="L45" s="7" t="s">
        <v>289</v>
      </c>
      <c r="M45" s="7"/>
      <c r="N45" s="7"/>
      <c r="O45" s="11"/>
    </row>
    <row r="46" spans="1:15" ht="42">
      <c r="A46" s="7">
        <v>7600240</v>
      </c>
      <c r="B46" s="10">
        <f t="shared" si="0"/>
        <v>7600240</v>
      </c>
      <c r="C46" s="7">
        <v>0</v>
      </c>
      <c r="D46" s="7"/>
      <c r="E46" s="7">
        <v>1949</v>
      </c>
      <c r="F46" s="7"/>
      <c r="G46" s="7"/>
      <c r="H46" s="7">
        <v>1</v>
      </c>
      <c r="I46" s="7"/>
      <c r="J46" s="7"/>
      <c r="K46" s="7">
        <f t="shared" si="2"/>
        <v>1949</v>
      </c>
      <c r="L46" s="7" t="e">
        <v>#N/A</v>
      </c>
      <c r="M46" s="7"/>
      <c r="N46" s="7"/>
      <c r="O46" s="11" t="s">
        <v>152</v>
      </c>
    </row>
    <row r="47" spans="1:15" ht="14">
      <c r="A47" s="7">
        <v>7900240</v>
      </c>
      <c r="B47" s="10">
        <f t="shared" si="0"/>
        <v>7900240</v>
      </c>
      <c r="C47" s="7">
        <v>0</v>
      </c>
      <c r="D47" s="7"/>
      <c r="E47" s="7">
        <v>1950</v>
      </c>
      <c r="F47" s="7"/>
      <c r="G47" s="7"/>
      <c r="H47" s="7">
        <v>1</v>
      </c>
      <c r="I47" s="7"/>
      <c r="J47" s="7"/>
      <c r="K47" s="7">
        <f t="shared" ref="K47:K78" si="3">IF(ISNA(E47),IF(F47&gt;0,F47-C47,""),E47-C47)</f>
        <v>1950</v>
      </c>
      <c r="L47" s="7" t="e">
        <v>#N/A</v>
      </c>
      <c r="M47" s="7"/>
      <c r="N47" s="7"/>
      <c r="O47" s="11" t="s">
        <v>49</v>
      </c>
    </row>
    <row r="48" spans="1:15" ht="28">
      <c r="A48" s="7">
        <v>8012471</v>
      </c>
      <c r="B48" s="10">
        <f t="shared" si="0"/>
        <v>8012471</v>
      </c>
      <c r="C48" s="7">
        <v>0</v>
      </c>
      <c r="D48" s="7"/>
      <c r="E48" s="7">
        <v>1966</v>
      </c>
      <c r="F48" s="7"/>
      <c r="G48" s="7"/>
      <c r="H48" s="7">
        <v>1</v>
      </c>
      <c r="I48" s="7"/>
      <c r="J48" s="7"/>
      <c r="K48" s="7">
        <f t="shared" si="3"/>
        <v>1966</v>
      </c>
      <c r="L48" s="7" t="s">
        <v>286</v>
      </c>
      <c r="M48" s="7"/>
      <c r="N48" s="7"/>
      <c r="O48" s="11" t="s">
        <v>160</v>
      </c>
    </row>
    <row r="49" spans="1:15">
      <c r="A49" s="7">
        <v>8370080</v>
      </c>
      <c r="B49" s="10">
        <f t="shared" si="0"/>
        <v>8370080</v>
      </c>
      <c r="C49" s="7">
        <v>0</v>
      </c>
      <c r="D49" s="7"/>
      <c r="E49" s="7">
        <v>1971</v>
      </c>
      <c r="F49" s="7"/>
      <c r="G49" s="7"/>
      <c r="H49" s="7">
        <v>1</v>
      </c>
      <c r="I49" s="7"/>
      <c r="J49" s="7"/>
      <c r="K49" s="7">
        <f t="shared" si="3"/>
        <v>1971</v>
      </c>
      <c r="L49" s="7" t="e">
        <v>#N/A</v>
      </c>
      <c r="M49" s="7"/>
      <c r="N49" s="7"/>
      <c r="O49" s="11"/>
    </row>
    <row r="50" spans="1:15" ht="14">
      <c r="A50" s="7">
        <v>8420900</v>
      </c>
      <c r="B50" s="10">
        <f t="shared" si="0"/>
        <v>8420900</v>
      </c>
      <c r="C50" s="7">
        <v>0</v>
      </c>
      <c r="D50" s="7"/>
      <c r="E50" s="7">
        <v>2002</v>
      </c>
      <c r="F50" s="7"/>
      <c r="G50" s="7"/>
      <c r="H50" s="7">
        <v>1</v>
      </c>
      <c r="I50" s="7"/>
      <c r="J50" s="7"/>
      <c r="K50" s="7">
        <f t="shared" si="3"/>
        <v>2002</v>
      </c>
      <c r="L50" s="7" t="s">
        <v>304</v>
      </c>
      <c r="M50" s="7"/>
      <c r="N50" s="7"/>
      <c r="O50" s="11" t="s">
        <v>47</v>
      </c>
    </row>
    <row r="51" spans="1:15" ht="14">
      <c r="A51" s="7">
        <v>8580080</v>
      </c>
      <c r="B51" s="10">
        <f t="shared" si="0"/>
        <v>8580080</v>
      </c>
      <c r="C51" s="7">
        <v>0</v>
      </c>
      <c r="D51" s="7"/>
      <c r="E51" s="7">
        <v>1972</v>
      </c>
      <c r="F51" s="7"/>
      <c r="G51" s="7"/>
      <c r="H51" s="7">
        <v>1</v>
      </c>
      <c r="I51" s="7"/>
      <c r="J51" s="7"/>
      <c r="K51" s="7">
        <f t="shared" si="3"/>
        <v>1972</v>
      </c>
      <c r="L51" s="7" t="s">
        <v>233</v>
      </c>
      <c r="M51" s="7"/>
      <c r="N51" s="7"/>
      <c r="O51" s="11" t="s">
        <v>161</v>
      </c>
    </row>
    <row r="52" spans="1:15" ht="14">
      <c r="A52" s="7">
        <v>8980160</v>
      </c>
      <c r="B52" s="10">
        <f t="shared" si="0"/>
        <v>8980160</v>
      </c>
      <c r="C52" s="7">
        <v>0</v>
      </c>
      <c r="D52" s="7"/>
      <c r="E52" s="7">
        <v>1953</v>
      </c>
      <c r="F52" s="7"/>
      <c r="G52" s="7"/>
      <c r="H52" s="7">
        <v>1</v>
      </c>
      <c r="I52" s="7"/>
      <c r="J52" s="7"/>
      <c r="K52" s="7">
        <f t="shared" si="3"/>
        <v>1953</v>
      </c>
      <c r="L52" s="7" t="s">
        <v>211</v>
      </c>
      <c r="M52" s="7"/>
      <c r="N52" s="7"/>
      <c r="O52" s="11" t="s">
        <v>49</v>
      </c>
    </row>
    <row r="53" spans="1:15" ht="16.5" customHeight="1">
      <c r="A53" s="7">
        <v>9110160</v>
      </c>
      <c r="B53" s="10">
        <f t="shared" si="0"/>
        <v>9110160</v>
      </c>
      <c r="C53" s="7">
        <v>0</v>
      </c>
      <c r="D53" s="7"/>
      <c r="E53" s="7">
        <v>1954</v>
      </c>
      <c r="F53" s="7"/>
      <c r="G53" s="7"/>
      <c r="H53" s="7">
        <v>1</v>
      </c>
      <c r="I53" s="7"/>
      <c r="J53" s="7"/>
      <c r="K53" s="7">
        <f t="shared" si="3"/>
        <v>1954</v>
      </c>
      <c r="L53" s="7" t="e">
        <v>#N/A</v>
      </c>
      <c r="M53" s="7"/>
      <c r="N53" s="7"/>
      <c r="O53" s="11"/>
    </row>
    <row r="54" spans="1:15" ht="14">
      <c r="A54" s="7">
        <v>9240080</v>
      </c>
      <c r="B54" s="10">
        <f t="shared" si="0"/>
        <v>9240080</v>
      </c>
      <c r="C54" s="7">
        <v>0</v>
      </c>
      <c r="D54" s="7"/>
      <c r="E54" s="7">
        <v>1953</v>
      </c>
      <c r="F54" s="7"/>
      <c r="G54" s="7"/>
      <c r="H54" s="7">
        <v>1</v>
      </c>
      <c r="I54" s="7"/>
      <c r="J54" s="7"/>
      <c r="K54" s="7">
        <f t="shared" si="3"/>
        <v>1953</v>
      </c>
      <c r="L54" s="7" t="s">
        <v>213</v>
      </c>
      <c r="M54" s="7"/>
      <c r="N54" s="7"/>
      <c r="O54" s="11" t="s">
        <v>148</v>
      </c>
    </row>
    <row r="55" spans="1:15" ht="42">
      <c r="A55" s="7">
        <v>9370380</v>
      </c>
      <c r="B55" s="10">
        <f t="shared" si="0"/>
        <v>9370380</v>
      </c>
      <c r="C55" s="7">
        <v>0</v>
      </c>
      <c r="D55" s="7"/>
      <c r="E55" s="7" t="e">
        <v>#N/A</v>
      </c>
      <c r="F55" s="7">
        <v>2002</v>
      </c>
      <c r="G55" s="7"/>
      <c r="H55" s="7"/>
      <c r="I55" s="7"/>
      <c r="J55" s="7">
        <v>1</v>
      </c>
      <c r="K55" s="7">
        <f t="shared" si="3"/>
        <v>2002</v>
      </c>
      <c r="L55" s="7" t="s">
        <v>123</v>
      </c>
      <c r="M55" s="7" t="s">
        <v>74</v>
      </c>
      <c r="N55" s="7"/>
      <c r="O55" s="11" t="s">
        <v>124</v>
      </c>
    </row>
    <row r="56" spans="1:15" ht="14">
      <c r="A56" s="7">
        <v>9460180</v>
      </c>
      <c r="B56" s="10">
        <f t="shared" si="0"/>
        <v>9460180</v>
      </c>
      <c r="C56" s="7">
        <v>0</v>
      </c>
      <c r="D56" s="7"/>
      <c r="E56" s="7">
        <v>1999</v>
      </c>
      <c r="F56" s="7"/>
      <c r="G56" s="7"/>
      <c r="H56" s="7">
        <v>1</v>
      </c>
      <c r="I56" s="7"/>
      <c r="J56" s="7"/>
      <c r="K56" s="7">
        <f t="shared" si="3"/>
        <v>1999</v>
      </c>
      <c r="L56" s="7" t="e">
        <v>#N/A</v>
      </c>
      <c r="M56" s="7"/>
      <c r="N56" s="7"/>
      <c r="O56" s="11" t="s">
        <v>166</v>
      </c>
    </row>
    <row r="57" spans="1:15" ht="42">
      <c r="A57" s="7">
        <v>9570120</v>
      </c>
      <c r="B57" s="10">
        <f t="shared" si="0"/>
        <v>9570120</v>
      </c>
      <c r="C57" s="7">
        <v>0</v>
      </c>
      <c r="D57" s="7"/>
      <c r="E57" s="7">
        <v>2000</v>
      </c>
      <c r="F57" s="7"/>
      <c r="G57" s="7"/>
      <c r="H57" s="7">
        <v>1</v>
      </c>
      <c r="I57" s="7"/>
      <c r="J57" s="7"/>
      <c r="K57" s="7">
        <f t="shared" si="3"/>
        <v>2000</v>
      </c>
      <c r="L57" s="7" t="e">
        <v>#N/A</v>
      </c>
      <c r="M57" s="7"/>
      <c r="N57" s="7"/>
      <c r="O57" s="11" t="s">
        <v>167</v>
      </c>
    </row>
    <row r="58" spans="1:15" ht="28">
      <c r="A58" s="7">
        <v>10060230</v>
      </c>
      <c r="B58" s="10">
        <f t="shared" si="0"/>
        <v>10060230</v>
      </c>
      <c r="C58" s="7">
        <v>0</v>
      </c>
      <c r="D58" s="7"/>
      <c r="E58" s="7">
        <v>1957</v>
      </c>
      <c r="F58" s="7"/>
      <c r="G58" s="7"/>
      <c r="H58" s="7">
        <v>1</v>
      </c>
      <c r="I58" s="7"/>
      <c r="J58" s="7"/>
      <c r="K58" s="7">
        <f t="shared" si="3"/>
        <v>1957</v>
      </c>
      <c r="L58" s="7" t="s">
        <v>287</v>
      </c>
      <c r="M58" s="7"/>
      <c r="N58" s="7"/>
      <c r="O58" s="11" t="s">
        <v>43</v>
      </c>
    </row>
    <row r="59" spans="1:15">
      <c r="A59" s="7">
        <v>10210170</v>
      </c>
      <c r="B59" s="10">
        <f t="shared" si="0"/>
        <v>10210170</v>
      </c>
      <c r="C59" s="7">
        <v>0</v>
      </c>
      <c r="D59" s="7"/>
      <c r="E59" s="7">
        <v>1954</v>
      </c>
      <c r="F59" s="7"/>
      <c r="G59" s="7"/>
      <c r="H59" s="7">
        <v>1</v>
      </c>
      <c r="I59" s="7"/>
      <c r="J59" s="7"/>
      <c r="K59" s="7">
        <f t="shared" si="3"/>
        <v>1954</v>
      </c>
      <c r="L59" s="7" t="s">
        <v>297</v>
      </c>
      <c r="M59" s="7"/>
      <c r="N59" s="7"/>
      <c r="O59" s="11"/>
    </row>
    <row r="60" spans="1:15" ht="14">
      <c r="A60" s="7">
        <v>11610340</v>
      </c>
      <c r="B60" s="10">
        <f t="shared" si="0"/>
        <v>11610340</v>
      </c>
      <c r="C60" s="7">
        <v>0</v>
      </c>
      <c r="D60" s="7"/>
      <c r="E60" s="7">
        <v>1958</v>
      </c>
      <c r="F60" s="7"/>
      <c r="G60" s="7"/>
      <c r="H60" s="7">
        <v>1</v>
      </c>
      <c r="I60" s="7"/>
      <c r="J60" s="7"/>
      <c r="K60" s="7">
        <f t="shared" si="3"/>
        <v>1958</v>
      </c>
      <c r="L60" s="7" t="s">
        <v>217</v>
      </c>
      <c r="M60" s="7"/>
      <c r="N60" s="7"/>
      <c r="O60" s="11" t="s">
        <v>156</v>
      </c>
    </row>
    <row r="61" spans="1:15" ht="14">
      <c r="A61" s="7">
        <v>12510070</v>
      </c>
      <c r="B61" s="10">
        <f t="shared" si="0"/>
        <v>12510070</v>
      </c>
      <c r="C61" s="7">
        <v>0</v>
      </c>
      <c r="D61" s="7"/>
      <c r="E61" s="7">
        <v>1967</v>
      </c>
      <c r="F61" s="7"/>
      <c r="G61" s="7"/>
      <c r="H61" s="7">
        <v>1</v>
      </c>
      <c r="I61" s="7"/>
      <c r="J61" s="7"/>
      <c r="K61" s="7">
        <f t="shared" si="3"/>
        <v>1967</v>
      </c>
      <c r="L61" s="7" t="s">
        <v>232</v>
      </c>
      <c r="M61" s="7"/>
      <c r="N61" s="7"/>
      <c r="O61" s="11" t="s">
        <v>162</v>
      </c>
    </row>
    <row r="62" spans="1:15" ht="14">
      <c r="A62" s="7">
        <v>30040120</v>
      </c>
      <c r="B62" s="10">
        <f t="shared" si="0"/>
        <v>30040120</v>
      </c>
      <c r="C62" s="7">
        <v>0</v>
      </c>
      <c r="D62" s="7"/>
      <c r="E62" s="7" t="e">
        <v>#N/A</v>
      </c>
      <c r="F62" s="7"/>
      <c r="G62" s="7"/>
      <c r="H62" s="7">
        <v>1</v>
      </c>
      <c r="I62" s="7"/>
      <c r="J62" s="7"/>
      <c r="K62" s="7" t="str">
        <f t="shared" si="3"/>
        <v/>
      </c>
      <c r="L62" s="7" t="s">
        <v>306</v>
      </c>
      <c r="M62" s="7"/>
      <c r="N62" s="7"/>
      <c r="O62" s="11" t="s">
        <v>48</v>
      </c>
    </row>
    <row r="63" spans="1:15" ht="14">
      <c r="A63" s="7">
        <v>31970110</v>
      </c>
      <c r="B63" s="10">
        <f t="shared" si="0"/>
        <v>31970110</v>
      </c>
      <c r="C63" s="7">
        <v>0</v>
      </c>
      <c r="D63" s="7"/>
      <c r="E63" s="7">
        <v>1952</v>
      </c>
      <c r="F63" s="7"/>
      <c r="G63" s="7"/>
      <c r="H63" s="7">
        <v>1</v>
      </c>
      <c r="I63" s="7"/>
      <c r="J63" s="7"/>
      <c r="K63" s="7">
        <f t="shared" si="3"/>
        <v>1952</v>
      </c>
      <c r="L63" s="7" t="s">
        <v>294</v>
      </c>
      <c r="M63" s="7"/>
      <c r="N63" s="7"/>
      <c r="O63" s="11" t="s">
        <v>49</v>
      </c>
    </row>
    <row r="64" spans="1:15" ht="28">
      <c r="A64" s="7">
        <v>32270120</v>
      </c>
      <c r="B64" s="10">
        <f t="shared" si="0"/>
        <v>32270120</v>
      </c>
      <c r="C64" s="7">
        <v>0</v>
      </c>
      <c r="D64" s="7"/>
      <c r="E64" s="7">
        <v>1947</v>
      </c>
      <c r="F64" s="7"/>
      <c r="G64" s="7"/>
      <c r="H64" s="7">
        <v>1</v>
      </c>
      <c r="I64" s="7"/>
      <c r="J64" s="7"/>
      <c r="K64" s="7">
        <f t="shared" si="3"/>
        <v>1947</v>
      </c>
      <c r="L64" s="7" t="e">
        <v>#N/A</v>
      </c>
      <c r="M64" s="7"/>
      <c r="N64" s="7"/>
      <c r="O64" s="11" t="s">
        <v>150</v>
      </c>
    </row>
    <row r="65" spans="1:15">
      <c r="A65" s="7">
        <v>35950300</v>
      </c>
      <c r="B65" s="10">
        <f t="shared" si="0"/>
        <v>35950300</v>
      </c>
      <c r="C65" s="7">
        <v>0</v>
      </c>
      <c r="D65" s="7"/>
      <c r="E65" s="7">
        <v>1957</v>
      </c>
      <c r="F65" s="7"/>
      <c r="G65" s="7"/>
      <c r="H65" s="7">
        <v>1</v>
      </c>
      <c r="I65" s="7"/>
      <c r="J65" s="7"/>
      <c r="K65" s="7">
        <f t="shared" si="3"/>
        <v>1957</v>
      </c>
      <c r="L65" s="7" t="s">
        <v>299</v>
      </c>
      <c r="M65" s="7"/>
      <c r="N65" s="7"/>
      <c r="O65" s="11"/>
    </row>
    <row r="66" spans="1:15">
      <c r="A66" s="7">
        <v>35970070</v>
      </c>
      <c r="B66" s="10">
        <f t="shared" ref="B66:B129" si="4">HYPERLINK($B$1 &amp; A66, A66)</f>
        <v>35970070</v>
      </c>
      <c r="C66" s="7">
        <v>0</v>
      </c>
      <c r="D66" s="7"/>
      <c r="E66" s="7">
        <v>1952</v>
      </c>
      <c r="F66" s="7"/>
      <c r="G66" s="7"/>
      <c r="H66" s="7">
        <v>1</v>
      </c>
      <c r="I66" s="7"/>
      <c r="J66" s="7"/>
      <c r="K66" s="7">
        <f t="shared" si="3"/>
        <v>1952</v>
      </c>
      <c r="L66" s="7" t="s">
        <v>209</v>
      </c>
      <c r="M66" s="7"/>
      <c r="N66" s="7"/>
      <c r="O66" s="11"/>
    </row>
    <row r="67" spans="1:15" ht="28">
      <c r="A67" s="6">
        <v>36200080</v>
      </c>
      <c r="B67" s="21">
        <f t="shared" si="4"/>
        <v>36200080</v>
      </c>
      <c r="C67" s="6">
        <v>0</v>
      </c>
      <c r="E67" s="6">
        <v>1952</v>
      </c>
      <c r="H67" s="6">
        <v>1</v>
      </c>
      <c r="K67" s="6">
        <f t="shared" si="3"/>
        <v>1952</v>
      </c>
      <c r="L67" s="6" t="s">
        <v>288</v>
      </c>
      <c r="O67" s="9" t="s">
        <v>41</v>
      </c>
    </row>
    <row r="68" spans="1:15" ht="14">
      <c r="A68" s="7">
        <v>36250080</v>
      </c>
      <c r="B68" s="10">
        <f t="shared" si="4"/>
        <v>36250080</v>
      </c>
      <c r="C68" s="7">
        <v>0</v>
      </c>
      <c r="D68" s="7"/>
      <c r="E68" s="7">
        <v>1952</v>
      </c>
      <c r="F68" s="7"/>
      <c r="G68" s="7"/>
      <c r="H68" s="7">
        <v>1</v>
      </c>
      <c r="I68" s="7"/>
      <c r="J68" s="7"/>
      <c r="K68" s="7">
        <f t="shared" si="3"/>
        <v>1952</v>
      </c>
      <c r="L68" s="7" t="e">
        <v>#N/A</v>
      </c>
      <c r="M68" s="7"/>
      <c r="N68" s="7"/>
      <c r="O68" s="11" t="s">
        <v>153</v>
      </c>
    </row>
    <row r="69" spans="1:15">
      <c r="A69" s="7">
        <v>40520230</v>
      </c>
      <c r="B69" s="10">
        <f t="shared" si="4"/>
        <v>40520230</v>
      </c>
      <c r="C69" s="7">
        <v>0</v>
      </c>
      <c r="D69" s="7"/>
      <c r="E69" s="7">
        <v>1949</v>
      </c>
      <c r="F69" s="7"/>
      <c r="G69" s="7"/>
      <c r="H69" s="7">
        <v>1</v>
      </c>
      <c r="I69" s="7"/>
      <c r="J69" s="7"/>
      <c r="K69" s="7">
        <f t="shared" si="3"/>
        <v>1949</v>
      </c>
      <c r="L69" s="7" t="s">
        <v>205</v>
      </c>
      <c r="M69" s="7"/>
      <c r="N69" s="7"/>
      <c r="O69" s="11"/>
    </row>
    <row r="70" spans="1:15">
      <c r="A70" s="7">
        <v>5660660</v>
      </c>
      <c r="B70" s="10">
        <f t="shared" si="4"/>
        <v>5660660</v>
      </c>
      <c r="C70" s="7">
        <v>1972</v>
      </c>
      <c r="D70" s="7"/>
      <c r="E70" s="7">
        <v>1974</v>
      </c>
      <c r="F70" s="7"/>
      <c r="G70" s="7">
        <f t="shared" ref="G70:G77" si="5">IF(ISNA(E70),IF(ABS(F70-C70)&lt;=4,1,0),IF(ABS(E70-C70)&lt;=4,1,0))</f>
        <v>1</v>
      </c>
      <c r="H70" s="7"/>
      <c r="I70" s="7"/>
      <c r="J70" s="7"/>
      <c r="K70" s="7">
        <f t="shared" si="3"/>
        <v>2</v>
      </c>
      <c r="L70" s="7" t="s">
        <v>334</v>
      </c>
      <c r="M70" s="7" t="s">
        <v>74</v>
      </c>
      <c r="N70" s="7"/>
      <c r="O70" s="11"/>
    </row>
    <row r="71" spans="1:15" ht="14">
      <c r="A71" s="7">
        <v>9580090</v>
      </c>
      <c r="B71" s="10">
        <f t="shared" si="4"/>
        <v>9580090</v>
      </c>
      <c r="C71" s="7">
        <v>1972</v>
      </c>
      <c r="D71" s="7"/>
      <c r="E71" s="7">
        <v>1974</v>
      </c>
      <c r="F71" s="7"/>
      <c r="G71" s="7">
        <f t="shared" si="5"/>
        <v>1</v>
      </c>
      <c r="H71" s="7"/>
      <c r="I71" s="7"/>
      <c r="J71" s="7"/>
      <c r="K71" s="7">
        <f t="shared" si="3"/>
        <v>2</v>
      </c>
      <c r="L71" s="7" t="e">
        <v>#N/A</v>
      </c>
      <c r="M71" s="7" t="s">
        <v>74</v>
      </c>
      <c r="N71" s="7"/>
      <c r="O71" s="11" t="s">
        <v>75</v>
      </c>
    </row>
    <row r="72" spans="1:15">
      <c r="A72" s="7">
        <v>5020690</v>
      </c>
      <c r="B72" s="10">
        <f t="shared" si="4"/>
        <v>5020690</v>
      </c>
      <c r="C72" s="7">
        <v>1973</v>
      </c>
      <c r="D72" s="7"/>
      <c r="E72" s="7">
        <v>1975</v>
      </c>
      <c r="F72" s="7"/>
      <c r="G72" s="7">
        <f t="shared" si="5"/>
        <v>1</v>
      </c>
      <c r="H72" s="7"/>
      <c r="I72" s="7"/>
      <c r="J72" s="7"/>
      <c r="K72" s="7">
        <f t="shared" si="3"/>
        <v>2</v>
      </c>
      <c r="L72" s="7" t="s">
        <v>333</v>
      </c>
      <c r="M72" s="7" t="s">
        <v>74</v>
      </c>
      <c r="N72" s="7"/>
      <c r="O72" s="11"/>
    </row>
    <row r="73" spans="1:15" ht="14">
      <c r="A73" s="7">
        <v>8150351</v>
      </c>
      <c r="B73" s="10">
        <f t="shared" si="4"/>
        <v>8150351</v>
      </c>
      <c r="C73" s="7">
        <v>1973</v>
      </c>
      <c r="D73" s="7"/>
      <c r="E73" s="7">
        <v>1977</v>
      </c>
      <c r="F73" s="7"/>
      <c r="G73" s="7">
        <f t="shared" si="5"/>
        <v>1</v>
      </c>
      <c r="H73" s="7"/>
      <c r="I73" s="7"/>
      <c r="J73" s="7"/>
      <c r="K73" s="7">
        <f t="shared" si="3"/>
        <v>4</v>
      </c>
      <c r="L73" s="7" t="e">
        <v>#N/A</v>
      </c>
      <c r="M73" s="7" t="s">
        <v>74</v>
      </c>
      <c r="N73" s="7"/>
      <c r="O73" s="11" t="s">
        <v>77</v>
      </c>
    </row>
    <row r="74" spans="1:15">
      <c r="A74" s="7">
        <v>9620180</v>
      </c>
      <c r="B74" s="10">
        <f t="shared" si="4"/>
        <v>9620180</v>
      </c>
      <c r="C74" s="7">
        <v>1973</v>
      </c>
      <c r="D74" s="7"/>
      <c r="E74" s="7">
        <v>1975</v>
      </c>
      <c r="F74" s="7"/>
      <c r="G74" s="7">
        <f t="shared" si="5"/>
        <v>1</v>
      </c>
      <c r="H74" s="7"/>
      <c r="I74" s="7"/>
      <c r="J74" s="7"/>
      <c r="K74" s="7">
        <f t="shared" si="3"/>
        <v>2</v>
      </c>
      <c r="L74" s="7" t="s">
        <v>2</v>
      </c>
      <c r="M74" s="7" t="s">
        <v>74</v>
      </c>
      <c r="N74" s="7"/>
      <c r="O74" s="11"/>
    </row>
    <row r="75" spans="1:15" ht="14">
      <c r="A75" s="7">
        <v>21160080</v>
      </c>
      <c r="B75" s="10">
        <f t="shared" si="4"/>
        <v>21160080</v>
      </c>
      <c r="C75" s="7">
        <v>1973</v>
      </c>
      <c r="D75" s="7"/>
      <c r="E75" s="7">
        <v>1974</v>
      </c>
      <c r="F75" s="7"/>
      <c r="G75" s="7">
        <f t="shared" si="5"/>
        <v>1</v>
      </c>
      <c r="H75" s="7"/>
      <c r="I75" s="7"/>
      <c r="J75" s="7"/>
      <c r="K75" s="7">
        <f t="shared" si="3"/>
        <v>1</v>
      </c>
      <c r="L75" s="7" t="e">
        <v>#N/A</v>
      </c>
      <c r="M75" s="7" t="s">
        <v>74</v>
      </c>
      <c r="N75" s="7"/>
      <c r="O75" s="11" t="s">
        <v>76</v>
      </c>
    </row>
    <row r="76" spans="1:15">
      <c r="A76" s="7">
        <v>60180</v>
      </c>
      <c r="B76" s="10">
        <f t="shared" si="4"/>
        <v>60180</v>
      </c>
      <c r="C76" s="7">
        <v>1974</v>
      </c>
      <c r="D76" s="7" t="s">
        <v>69</v>
      </c>
      <c r="E76" s="7">
        <v>1978</v>
      </c>
      <c r="F76" s="7"/>
      <c r="G76" s="7">
        <f t="shared" si="5"/>
        <v>1</v>
      </c>
      <c r="H76" s="7"/>
      <c r="I76" s="7"/>
      <c r="J76" s="7"/>
      <c r="K76" s="7">
        <f t="shared" si="3"/>
        <v>4</v>
      </c>
      <c r="L76" s="7" t="s">
        <v>5</v>
      </c>
      <c r="M76" s="7" t="s">
        <v>67</v>
      </c>
      <c r="N76" s="7" t="s">
        <v>68</v>
      </c>
      <c r="O76" s="11"/>
    </row>
    <row r="77" spans="1:15">
      <c r="A77" s="7">
        <v>280400</v>
      </c>
      <c r="B77" s="10">
        <f t="shared" si="4"/>
        <v>280400</v>
      </c>
      <c r="C77" s="7">
        <v>1974</v>
      </c>
      <c r="D77" s="7"/>
      <c r="E77" s="7">
        <v>1977</v>
      </c>
      <c r="F77" s="7"/>
      <c r="G77" s="7">
        <f t="shared" si="5"/>
        <v>1</v>
      </c>
      <c r="H77" s="7"/>
      <c r="I77" s="7"/>
      <c r="J77" s="7"/>
      <c r="K77" s="7">
        <f t="shared" si="3"/>
        <v>3</v>
      </c>
      <c r="L77" s="7" t="s">
        <v>3</v>
      </c>
      <c r="M77" s="7" t="s">
        <v>67</v>
      </c>
      <c r="N77" s="7" t="s">
        <v>68</v>
      </c>
      <c r="O77" s="11"/>
    </row>
    <row r="78" spans="1:15">
      <c r="A78" s="7">
        <v>1320120</v>
      </c>
      <c r="B78" s="10">
        <f t="shared" si="4"/>
        <v>1320120</v>
      </c>
      <c r="C78" s="7">
        <v>1974</v>
      </c>
      <c r="D78" s="7"/>
      <c r="E78" s="7">
        <v>1965</v>
      </c>
      <c r="F78" s="7"/>
      <c r="G78" s="7"/>
      <c r="H78" s="7"/>
      <c r="I78" s="7"/>
      <c r="J78" s="7">
        <v>1</v>
      </c>
      <c r="K78" s="7">
        <f t="shared" si="3"/>
        <v>-9</v>
      </c>
      <c r="L78" s="7" t="s">
        <v>226</v>
      </c>
      <c r="M78" s="7" t="s">
        <v>63</v>
      </c>
      <c r="N78" s="7"/>
      <c r="O78" s="11"/>
    </row>
    <row r="79" spans="1:15">
      <c r="A79" s="7">
        <v>5370110</v>
      </c>
      <c r="B79" s="10">
        <f t="shared" si="4"/>
        <v>5370110</v>
      </c>
      <c r="C79" s="7">
        <v>1974</v>
      </c>
      <c r="D79" s="7"/>
      <c r="E79" s="7">
        <v>1963</v>
      </c>
      <c r="F79" s="7"/>
      <c r="G79" s="7"/>
      <c r="H79" s="7"/>
      <c r="I79" s="7"/>
      <c r="J79" s="7">
        <v>1</v>
      </c>
      <c r="K79" s="7">
        <f t="shared" ref="K79:K110" si="6">IF(ISNA(E79),IF(F79&gt;0,F79-C79,""),E79-C79)</f>
        <v>-11</v>
      </c>
      <c r="L79" s="7"/>
      <c r="M79" s="7" t="s">
        <v>63</v>
      </c>
      <c r="N79" s="7"/>
      <c r="O79" s="11"/>
    </row>
    <row r="80" spans="1:15">
      <c r="A80" s="7">
        <v>7020210</v>
      </c>
      <c r="B80" s="10">
        <f t="shared" si="4"/>
        <v>7020210</v>
      </c>
      <c r="C80" s="7">
        <v>1974</v>
      </c>
      <c r="D80" s="7"/>
      <c r="E80" s="7">
        <v>1976</v>
      </c>
      <c r="F80" s="7"/>
      <c r="G80" s="7">
        <f>IF(ISNA(E80),IF(ABS(F80-C80)&lt;=4,1,0),IF(ABS(E80-C80)&lt;=4,1,0))</f>
        <v>1</v>
      </c>
      <c r="H80" s="7"/>
      <c r="I80" s="7"/>
      <c r="J80" s="7"/>
      <c r="K80" s="7">
        <f t="shared" si="6"/>
        <v>2</v>
      </c>
      <c r="L80" s="7" t="s">
        <v>308</v>
      </c>
      <c r="M80" s="7" t="s">
        <v>74</v>
      </c>
      <c r="N80" s="7"/>
      <c r="O80" s="11"/>
    </row>
    <row r="81" spans="1:15">
      <c r="A81" s="7">
        <v>7770080</v>
      </c>
      <c r="B81" s="10">
        <f t="shared" si="4"/>
        <v>7770080</v>
      </c>
      <c r="C81" s="7">
        <v>1974</v>
      </c>
      <c r="D81" s="7"/>
      <c r="E81" s="7">
        <v>1951</v>
      </c>
      <c r="F81" s="7"/>
      <c r="G81" s="7"/>
      <c r="H81" s="7"/>
      <c r="I81" s="7"/>
      <c r="J81" s="7">
        <v>1</v>
      </c>
      <c r="K81" s="7">
        <f t="shared" si="6"/>
        <v>-23</v>
      </c>
      <c r="L81" s="7" t="s">
        <v>309</v>
      </c>
      <c r="M81" s="7" t="s">
        <v>63</v>
      </c>
      <c r="N81" s="7"/>
      <c r="O81" s="11"/>
    </row>
    <row r="82" spans="1:15">
      <c r="A82" s="7">
        <v>8040380</v>
      </c>
      <c r="B82" s="10">
        <f t="shared" si="4"/>
        <v>8040380</v>
      </c>
      <c r="C82" s="7">
        <v>1974</v>
      </c>
      <c r="D82" s="7"/>
      <c r="E82" s="7">
        <v>1975</v>
      </c>
      <c r="F82" s="7"/>
      <c r="G82" s="7">
        <f>IF(ISNA(E82),IF(ABS(F82-C82)&lt;=4,1,0),IF(ABS(E82-C82)&lt;=4,1,0))</f>
        <v>1</v>
      </c>
      <c r="H82" s="7"/>
      <c r="I82" s="7"/>
      <c r="J82" s="7"/>
      <c r="K82" s="7">
        <f t="shared" si="6"/>
        <v>1</v>
      </c>
      <c r="L82" s="7"/>
      <c r="M82" s="7" t="s">
        <v>74</v>
      </c>
      <c r="N82" s="7"/>
      <c r="O82" s="11"/>
    </row>
    <row r="83" spans="1:15" ht="14">
      <c r="A83" s="7">
        <v>8770150</v>
      </c>
      <c r="B83" s="10">
        <f t="shared" si="4"/>
        <v>8770150</v>
      </c>
      <c r="C83" s="7">
        <v>1974</v>
      </c>
      <c r="D83" s="7"/>
      <c r="E83" s="7">
        <v>1975</v>
      </c>
      <c r="F83" s="7"/>
      <c r="G83" s="7">
        <v>1</v>
      </c>
      <c r="H83" s="7"/>
      <c r="I83" s="7"/>
      <c r="J83" s="7"/>
      <c r="K83" s="7">
        <f t="shared" si="6"/>
        <v>1</v>
      </c>
      <c r="L83" s="7" t="s">
        <v>311</v>
      </c>
      <c r="M83" s="7" t="s">
        <v>74</v>
      </c>
      <c r="N83" s="7"/>
      <c r="O83" s="11" t="s">
        <v>78</v>
      </c>
    </row>
    <row r="84" spans="1:15" ht="14">
      <c r="A84" s="7">
        <v>8830480</v>
      </c>
      <c r="B84" s="10">
        <f t="shared" si="4"/>
        <v>8830480</v>
      </c>
      <c r="C84" s="7">
        <v>1974</v>
      </c>
      <c r="D84" s="7"/>
      <c r="E84" s="7">
        <v>1959</v>
      </c>
      <c r="F84" s="7"/>
      <c r="G84" s="7"/>
      <c r="H84" s="7"/>
      <c r="I84" s="7"/>
      <c r="J84" s="7">
        <v>1</v>
      </c>
      <c r="K84" s="7">
        <f t="shared" si="6"/>
        <v>-15</v>
      </c>
      <c r="L84" s="7" t="e">
        <v>#N/A</v>
      </c>
      <c r="M84" s="7" t="s">
        <v>63</v>
      </c>
      <c r="N84" s="7"/>
      <c r="O84" s="11" t="s">
        <v>101</v>
      </c>
    </row>
    <row r="85" spans="1:15">
      <c r="A85" s="7">
        <v>8860190</v>
      </c>
      <c r="B85" s="10">
        <f t="shared" si="4"/>
        <v>8860190</v>
      </c>
      <c r="C85" s="7">
        <v>1974</v>
      </c>
      <c r="D85" s="7"/>
      <c r="E85" s="7">
        <v>1966</v>
      </c>
      <c r="F85" s="7"/>
      <c r="G85" s="7"/>
      <c r="H85" s="7"/>
      <c r="I85" s="7"/>
      <c r="J85" s="7">
        <v>1</v>
      </c>
      <c r="K85" s="7">
        <f t="shared" si="6"/>
        <v>-8</v>
      </c>
      <c r="L85" s="7" t="s">
        <v>229</v>
      </c>
      <c r="M85" s="7" t="s">
        <v>63</v>
      </c>
      <c r="N85" s="7"/>
      <c r="O85" s="11"/>
    </row>
    <row r="86" spans="1:15" ht="28">
      <c r="A86" s="7">
        <v>36410170</v>
      </c>
      <c r="B86" s="10">
        <f t="shared" si="4"/>
        <v>36410170</v>
      </c>
      <c r="C86" s="7">
        <v>1974</v>
      </c>
      <c r="D86" s="7"/>
      <c r="E86" s="7">
        <v>1951</v>
      </c>
      <c r="F86" s="7"/>
      <c r="G86" s="7"/>
      <c r="H86" s="7"/>
      <c r="I86" s="7"/>
      <c r="J86" s="7">
        <v>1</v>
      </c>
      <c r="K86" s="7">
        <f t="shared" si="6"/>
        <v>-23</v>
      </c>
      <c r="L86" s="7" t="e">
        <v>#N/A</v>
      </c>
      <c r="M86" s="7" t="s">
        <v>63</v>
      </c>
      <c r="N86" s="7"/>
      <c r="O86" s="11" t="s">
        <v>100</v>
      </c>
    </row>
    <row r="87" spans="1:15" ht="28">
      <c r="A87" s="7">
        <v>36450100</v>
      </c>
      <c r="B87" s="10">
        <f t="shared" si="4"/>
        <v>36450100</v>
      </c>
      <c r="C87" s="7">
        <v>1974</v>
      </c>
      <c r="D87" s="7"/>
      <c r="E87" s="7" t="e">
        <v>#N/A</v>
      </c>
      <c r="F87" s="7">
        <v>1951</v>
      </c>
      <c r="G87" s="7"/>
      <c r="H87" s="7"/>
      <c r="I87" s="7"/>
      <c r="J87" s="7">
        <v>1</v>
      </c>
      <c r="K87" s="7">
        <f t="shared" si="6"/>
        <v>-23</v>
      </c>
      <c r="L87" s="7" t="s">
        <v>310</v>
      </c>
      <c r="M87" s="7" t="s">
        <v>63</v>
      </c>
      <c r="N87" s="7"/>
      <c r="O87" s="11" t="s">
        <v>102</v>
      </c>
    </row>
    <row r="88" spans="1:15">
      <c r="A88" s="7">
        <v>10120080</v>
      </c>
      <c r="B88" s="10">
        <f t="shared" si="4"/>
        <v>10120080</v>
      </c>
      <c r="C88" s="7">
        <v>1975</v>
      </c>
      <c r="D88" s="7"/>
      <c r="E88" s="7">
        <v>1976</v>
      </c>
      <c r="F88" s="7"/>
      <c r="G88" s="7">
        <f>IF(ISNA(E88),IF(ABS(F88-C88)&lt;=4,1,0),IF(ABS(E88-C88)&lt;=4,1,0))</f>
        <v>1</v>
      </c>
      <c r="H88" s="7"/>
      <c r="I88" s="7"/>
      <c r="J88" s="7"/>
      <c r="K88" s="7">
        <f t="shared" si="6"/>
        <v>1</v>
      </c>
      <c r="L88" s="7"/>
      <c r="M88" s="7" t="s">
        <v>74</v>
      </c>
      <c r="N88" s="7"/>
      <c r="O88" s="11"/>
    </row>
    <row r="89" spans="1:15">
      <c r="A89" s="7">
        <v>21910270</v>
      </c>
      <c r="B89" s="10">
        <f t="shared" si="4"/>
        <v>21910270</v>
      </c>
      <c r="C89" s="7">
        <v>1975</v>
      </c>
      <c r="D89" s="7"/>
      <c r="E89" s="7">
        <v>1976</v>
      </c>
      <c r="F89" s="7"/>
      <c r="G89" s="7">
        <f>IF(ISNA(E89),IF(ABS(F89-C89)&lt;=4,1,0),IF(ABS(E89-C89)&lt;=4,1,0))</f>
        <v>1</v>
      </c>
      <c r="H89" s="7"/>
      <c r="I89" s="7"/>
      <c r="J89" s="7"/>
      <c r="K89" s="7">
        <f t="shared" si="6"/>
        <v>1</v>
      </c>
      <c r="L89" s="7" t="s">
        <v>312</v>
      </c>
      <c r="M89" s="7" t="s">
        <v>74</v>
      </c>
      <c r="N89" s="7"/>
      <c r="O89" s="11"/>
    </row>
    <row r="90" spans="1:15" ht="14">
      <c r="A90" s="7">
        <v>41460040</v>
      </c>
      <c r="B90" s="10">
        <f t="shared" si="4"/>
        <v>41460040</v>
      </c>
      <c r="C90" s="7">
        <v>1975</v>
      </c>
      <c r="D90" s="7"/>
      <c r="E90" s="7">
        <v>1976</v>
      </c>
      <c r="F90" s="7"/>
      <c r="G90" s="7">
        <f>IF(ISNA(E90),IF(ABS(F90-C90)&lt;=4,1,0),IF(ABS(E90-C90)&lt;=4,1,0))</f>
        <v>1</v>
      </c>
      <c r="H90" s="7"/>
      <c r="I90" s="7"/>
      <c r="J90" s="7"/>
      <c r="K90" s="7">
        <f t="shared" si="6"/>
        <v>1</v>
      </c>
      <c r="L90" s="7" t="e">
        <v>#N/A</v>
      </c>
      <c r="M90" s="7" t="s">
        <v>74</v>
      </c>
      <c r="N90" s="7"/>
      <c r="O90" s="11" t="s">
        <v>79</v>
      </c>
    </row>
    <row r="91" spans="1:15" ht="14">
      <c r="A91" s="7">
        <v>2510050</v>
      </c>
      <c r="B91" s="10">
        <f t="shared" si="4"/>
        <v>2510050</v>
      </c>
      <c r="C91" s="7">
        <v>1976</v>
      </c>
      <c r="D91" s="7"/>
      <c r="E91" s="7">
        <v>1940</v>
      </c>
      <c r="F91" s="7"/>
      <c r="G91" s="7"/>
      <c r="H91" s="7"/>
      <c r="I91" s="7"/>
      <c r="J91" s="7">
        <v>1</v>
      </c>
      <c r="K91" s="7">
        <f t="shared" si="6"/>
        <v>-36</v>
      </c>
      <c r="L91" s="7" t="e">
        <v>#N/A</v>
      </c>
      <c r="M91" s="7" t="s">
        <v>63</v>
      </c>
      <c r="N91" s="7"/>
      <c r="O91" s="11" t="s">
        <v>103</v>
      </c>
    </row>
    <row r="92" spans="1:15" ht="28">
      <c r="A92" s="7">
        <v>6441450</v>
      </c>
      <c r="B92" s="10">
        <f t="shared" si="4"/>
        <v>6441450</v>
      </c>
      <c r="C92" s="7">
        <v>1976</v>
      </c>
      <c r="D92" s="7"/>
      <c r="E92" s="7">
        <v>1948</v>
      </c>
      <c r="F92" s="7"/>
      <c r="G92" s="7"/>
      <c r="H92" s="7"/>
      <c r="I92" s="7"/>
      <c r="J92" s="7">
        <v>1</v>
      </c>
      <c r="K92" s="7">
        <f t="shared" si="6"/>
        <v>-28</v>
      </c>
      <c r="L92" s="7" t="e">
        <v>#N/A</v>
      </c>
      <c r="M92" s="7" t="s">
        <v>67</v>
      </c>
      <c r="N92" s="7" t="s">
        <v>68</v>
      </c>
      <c r="O92" s="11" t="s">
        <v>117</v>
      </c>
    </row>
    <row r="93" spans="1:15" ht="14">
      <c r="A93" s="7">
        <v>8150171</v>
      </c>
      <c r="B93" s="10">
        <f t="shared" si="4"/>
        <v>8150171</v>
      </c>
      <c r="C93" s="7">
        <v>1976</v>
      </c>
      <c r="D93" s="7"/>
      <c r="E93" s="7">
        <v>1949</v>
      </c>
      <c r="F93" s="7"/>
      <c r="G93" s="7"/>
      <c r="H93" s="7"/>
      <c r="I93" s="7"/>
      <c r="J93" s="7">
        <v>1</v>
      </c>
      <c r="K93" s="7">
        <f t="shared" si="6"/>
        <v>-27</v>
      </c>
      <c r="L93" s="7" t="e">
        <v>#N/A</v>
      </c>
      <c r="M93" s="7" t="s">
        <v>63</v>
      </c>
      <c r="N93" s="7"/>
      <c r="O93" s="11" t="s">
        <v>104</v>
      </c>
    </row>
    <row r="94" spans="1:15">
      <c r="A94" s="7">
        <v>8470260</v>
      </c>
      <c r="B94" s="10">
        <f t="shared" si="4"/>
        <v>8470260</v>
      </c>
      <c r="C94" s="7">
        <v>1976</v>
      </c>
      <c r="D94" s="7"/>
      <c r="E94" s="7">
        <v>1977</v>
      </c>
      <c r="F94" s="7"/>
      <c r="G94" s="7">
        <f>IF(ISNA(E94),IF(ABS(F94-C94)&lt;=4,1,0),IF(ABS(E94-C94)&lt;=4,1,0))</f>
        <v>1</v>
      </c>
      <c r="H94" s="7"/>
      <c r="I94" s="7"/>
      <c r="J94" s="7"/>
      <c r="K94" s="7">
        <f t="shared" si="6"/>
        <v>1</v>
      </c>
      <c r="L94" s="7" t="s">
        <v>4</v>
      </c>
      <c r="M94" s="7" t="s">
        <v>74</v>
      </c>
      <c r="N94" s="7"/>
      <c r="O94" s="11"/>
    </row>
    <row r="95" spans="1:15" ht="14">
      <c r="A95" s="7">
        <v>8510100</v>
      </c>
      <c r="B95" s="10">
        <f t="shared" si="4"/>
        <v>8510100</v>
      </c>
      <c r="C95" s="7">
        <v>1976</v>
      </c>
      <c r="D95" s="7"/>
      <c r="E95" s="7">
        <v>1977</v>
      </c>
      <c r="F95" s="7"/>
      <c r="G95" s="7">
        <f>IF(ISNA(E95),IF(ABS(F95-C95)&lt;=4,1,0),IF(ABS(E95-C95)&lt;=4,1,0))</f>
        <v>1</v>
      </c>
      <c r="H95" s="7"/>
      <c r="I95" s="7"/>
      <c r="J95" s="7"/>
      <c r="K95" s="7">
        <f t="shared" si="6"/>
        <v>1</v>
      </c>
      <c r="L95" s="7"/>
      <c r="M95" s="7" t="s">
        <v>63</v>
      </c>
      <c r="N95" s="7"/>
      <c r="O95" s="11" t="s">
        <v>40</v>
      </c>
    </row>
    <row r="96" spans="1:15">
      <c r="A96" s="7">
        <v>9340070</v>
      </c>
      <c r="B96" s="10">
        <f t="shared" si="4"/>
        <v>9340070</v>
      </c>
      <c r="C96" s="7">
        <v>1976</v>
      </c>
      <c r="D96" s="7"/>
      <c r="E96" s="7">
        <v>1978</v>
      </c>
      <c r="F96" s="7"/>
      <c r="G96" s="7">
        <f>IF(ISNA(E96),IF(ABS(F96-C96)&lt;=4,1,0),IF(ABS(E96-C96)&lt;=4,1,0))</f>
        <v>1</v>
      </c>
      <c r="H96" s="7"/>
      <c r="I96" s="7"/>
      <c r="J96" s="7"/>
      <c r="K96" s="7">
        <f t="shared" si="6"/>
        <v>2</v>
      </c>
      <c r="L96" s="7" t="s">
        <v>7</v>
      </c>
      <c r="M96" s="7" t="s">
        <v>74</v>
      </c>
      <c r="N96" s="7"/>
      <c r="O96" s="11"/>
    </row>
    <row r="97" spans="1:15" ht="14">
      <c r="A97" s="7">
        <v>30270030</v>
      </c>
      <c r="B97" s="10">
        <f t="shared" si="4"/>
        <v>30270030</v>
      </c>
      <c r="C97" s="7">
        <v>1976</v>
      </c>
      <c r="D97" s="7"/>
      <c r="E97" s="7" t="e">
        <v>#N/A</v>
      </c>
      <c r="F97" s="7"/>
      <c r="G97" s="7"/>
      <c r="H97" s="7"/>
      <c r="I97" s="7"/>
      <c r="J97" s="7">
        <v>1</v>
      </c>
      <c r="K97" s="7" t="str">
        <f t="shared" si="6"/>
        <v/>
      </c>
      <c r="L97" s="7" t="s">
        <v>313</v>
      </c>
      <c r="M97" s="7" t="s">
        <v>63</v>
      </c>
      <c r="N97" s="7"/>
      <c r="O97" s="11" t="s">
        <v>105</v>
      </c>
    </row>
    <row r="98" spans="1:15">
      <c r="A98" s="7">
        <v>2100240</v>
      </c>
      <c r="B98" s="10">
        <f t="shared" si="4"/>
        <v>2100240</v>
      </c>
      <c r="C98" s="7">
        <v>1977</v>
      </c>
      <c r="D98" s="7"/>
      <c r="E98" s="7">
        <v>1978</v>
      </c>
      <c r="F98" s="7"/>
      <c r="G98" s="7">
        <f>IF(ISNA(E98),IF(ABS(F98-C98)&lt;=4,1,0),IF(ABS(E98-C98)&lt;=4,1,0))</f>
        <v>1</v>
      </c>
      <c r="H98" s="7"/>
      <c r="I98" s="7"/>
      <c r="J98" s="7"/>
      <c r="K98" s="7">
        <f t="shared" si="6"/>
        <v>1</v>
      </c>
      <c r="L98" s="7"/>
      <c r="M98" s="7" t="s">
        <v>74</v>
      </c>
      <c r="N98" s="7"/>
      <c r="O98" s="11"/>
    </row>
    <row r="99" spans="1:15">
      <c r="A99" s="7">
        <v>5010300</v>
      </c>
      <c r="B99" s="10">
        <f t="shared" si="4"/>
        <v>5010300</v>
      </c>
      <c r="C99" s="7">
        <v>1977</v>
      </c>
      <c r="D99" s="7">
        <v>1992</v>
      </c>
      <c r="E99" s="7">
        <v>1963</v>
      </c>
      <c r="F99" s="7"/>
      <c r="G99" s="7"/>
      <c r="H99" s="7"/>
      <c r="I99" s="7"/>
      <c r="J99" s="7">
        <v>1</v>
      </c>
      <c r="K99" s="7">
        <f t="shared" si="6"/>
        <v>-14</v>
      </c>
      <c r="L99" s="7" t="s">
        <v>225</v>
      </c>
      <c r="M99" s="7" t="s">
        <v>63</v>
      </c>
      <c r="N99" s="7"/>
      <c r="O99" s="11"/>
    </row>
    <row r="100" spans="1:15">
      <c r="A100" s="7">
        <v>8360260</v>
      </c>
      <c r="B100" s="10">
        <f t="shared" si="4"/>
        <v>8360260</v>
      </c>
      <c r="C100" s="7">
        <v>1977</v>
      </c>
      <c r="D100" s="7"/>
      <c r="E100" s="7">
        <v>1978</v>
      </c>
      <c r="F100" s="7"/>
      <c r="G100" s="7">
        <f>IF(ISNA(E100),IF(ABS(F100-C100)&lt;=4,1,0),IF(ABS(E100-C100)&lt;=4,1,0))</f>
        <v>1</v>
      </c>
      <c r="H100" s="7"/>
      <c r="I100" s="7"/>
      <c r="J100" s="7"/>
      <c r="K100" s="7">
        <f t="shared" si="6"/>
        <v>1</v>
      </c>
      <c r="L100" s="7"/>
      <c r="M100" s="7" t="s">
        <v>74</v>
      </c>
      <c r="N100" s="7"/>
      <c r="O100" s="11"/>
    </row>
    <row r="101" spans="1:15">
      <c r="A101" s="7">
        <v>8510110</v>
      </c>
      <c r="B101" s="10">
        <f t="shared" si="4"/>
        <v>8510110</v>
      </c>
      <c r="C101" s="7">
        <v>1977</v>
      </c>
      <c r="D101" s="7"/>
      <c r="E101" s="7">
        <v>1979</v>
      </c>
      <c r="F101" s="7"/>
      <c r="G101" s="7">
        <f>IF(ISNA(E101),IF(ABS(F101-C101)&lt;=4,1,0),IF(ABS(E101-C101)&lt;=4,1,0))</f>
        <v>1</v>
      </c>
      <c r="H101" s="7"/>
      <c r="I101" s="7"/>
      <c r="J101" s="7"/>
      <c r="K101" s="7">
        <f t="shared" si="6"/>
        <v>2</v>
      </c>
      <c r="L101" s="7"/>
      <c r="M101" s="7" t="s">
        <v>74</v>
      </c>
      <c r="N101" s="7"/>
      <c r="O101" s="11"/>
    </row>
    <row r="102" spans="1:15" ht="14">
      <c r="A102" s="7">
        <v>8620020</v>
      </c>
      <c r="B102" s="10">
        <f t="shared" si="4"/>
        <v>8620020</v>
      </c>
      <c r="C102" s="7">
        <v>1977</v>
      </c>
      <c r="D102" s="7"/>
      <c r="E102" s="7">
        <v>1978</v>
      </c>
      <c r="F102" s="7"/>
      <c r="G102" s="7">
        <f>IF(ISNA(E102),IF(ABS(F102-C102)&lt;=4,1,0),IF(ABS(E102-C102)&lt;=4,1,0))</f>
        <v>1</v>
      </c>
      <c r="H102" s="7"/>
      <c r="I102" s="7"/>
      <c r="J102" s="7"/>
      <c r="K102" s="7">
        <f t="shared" si="6"/>
        <v>1</v>
      </c>
      <c r="L102" s="7"/>
      <c r="M102" s="7" t="s">
        <v>99</v>
      </c>
      <c r="N102" s="7"/>
      <c r="O102" s="11" t="s">
        <v>46</v>
      </c>
    </row>
    <row r="103" spans="1:15">
      <c r="A103" s="7">
        <v>8820160</v>
      </c>
      <c r="B103" s="10">
        <f t="shared" si="4"/>
        <v>8820160</v>
      </c>
      <c r="C103" s="7">
        <v>1977</v>
      </c>
      <c r="D103" s="7"/>
      <c r="E103" s="7">
        <v>1978</v>
      </c>
      <c r="F103" s="7"/>
      <c r="G103" s="7">
        <f>IF(ISNA(E103),IF(ABS(F103-C103)&lt;=4,1,0),IF(ABS(E103-C103)&lt;=4,1,0))</f>
        <v>1</v>
      </c>
      <c r="H103" s="7"/>
      <c r="I103" s="7"/>
      <c r="J103" s="7"/>
      <c r="K103" s="7">
        <f t="shared" si="6"/>
        <v>1</v>
      </c>
      <c r="L103" s="7" t="s">
        <v>6</v>
      </c>
      <c r="M103" s="7" t="s">
        <v>74</v>
      </c>
      <c r="N103" s="7"/>
      <c r="O103" s="11"/>
    </row>
    <row r="104" spans="1:15">
      <c r="A104" s="7">
        <v>10150110</v>
      </c>
      <c r="B104" s="10">
        <f t="shared" si="4"/>
        <v>10150110</v>
      </c>
      <c r="C104" s="7">
        <v>1977</v>
      </c>
      <c r="D104" s="7"/>
      <c r="E104" s="7">
        <v>1978</v>
      </c>
      <c r="F104" s="7"/>
      <c r="G104" s="7">
        <f>IF(ISNA(E104),IF(ABS(F104-C104)&lt;=4,1,0),IF(ABS(E104-C104)&lt;=4,1,0))</f>
        <v>1</v>
      </c>
      <c r="H104" s="7"/>
      <c r="I104" s="7"/>
      <c r="J104" s="7"/>
      <c r="K104" s="7">
        <f t="shared" si="6"/>
        <v>1</v>
      </c>
      <c r="L104" s="7"/>
      <c r="M104" s="7" t="s">
        <v>74</v>
      </c>
      <c r="N104" s="7"/>
      <c r="O104" s="11"/>
    </row>
    <row r="105" spans="1:15" ht="14">
      <c r="A105" s="7">
        <v>11200040</v>
      </c>
      <c r="B105" s="10">
        <f t="shared" si="4"/>
        <v>11200040</v>
      </c>
      <c r="C105" s="7">
        <v>1977</v>
      </c>
      <c r="D105" s="7"/>
      <c r="E105" s="7">
        <v>1954</v>
      </c>
      <c r="F105" s="7"/>
      <c r="G105" s="7"/>
      <c r="H105" s="7"/>
      <c r="I105" s="7"/>
      <c r="J105" s="7">
        <v>1</v>
      </c>
      <c r="K105" s="7">
        <f t="shared" si="6"/>
        <v>-23</v>
      </c>
      <c r="L105" s="7" t="s">
        <v>314</v>
      </c>
      <c r="M105" s="7" t="s">
        <v>74</v>
      </c>
      <c r="N105" s="7" t="s">
        <v>63</v>
      </c>
      <c r="O105" s="11" t="s">
        <v>126</v>
      </c>
    </row>
    <row r="106" spans="1:15" ht="14">
      <c r="A106" s="7">
        <v>21960080</v>
      </c>
      <c r="B106" s="10">
        <f t="shared" si="4"/>
        <v>21960080</v>
      </c>
      <c r="C106" s="7">
        <v>1977</v>
      </c>
      <c r="D106" s="7"/>
      <c r="E106" s="7" t="e">
        <v>#N/A</v>
      </c>
      <c r="F106" s="7">
        <v>1978</v>
      </c>
      <c r="G106" s="7">
        <v>1</v>
      </c>
      <c r="H106" s="7"/>
      <c r="I106" s="7"/>
      <c r="J106" s="7"/>
      <c r="K106" s="7">
        <f t="shared" si="6"/>
        <v>1</v>
      </c>
      <c r="L106" s="7" t="s">
        <v>8</v>
      </c>
      <c r="M106" s="7" t="s">
        <v>74</v>
      </c>
      <c r="N106" s="7"/>
      <c r="O106" s="11" t="s">
        <v>80</v>
      </c>
    </row>
    <row r="107" spans="1:15">
      <c r="A107" s="7">
        <v>30560050</v>
      </c>
      <c r="B107" s="10">
        <f t="shared" si="4"/>
        <v>30560050</v>
      </c>
      <c r="C107" s="7">
        <v>1977</v>
      </c>
      <c r="D107" s="7"/>
      <c r="E107" s="7">
        <v>1979</v>
      </c>
      <c r="F107" s="7"/>
      <c r="G107" s="7">
        <f>IF(ISNA(E107),IF(ABS(F107-C107)&lt;=4,1,0),IF(ABS(E107-C107)&lt;=4,1,0))</f>
        <v>1</v>
      </c>
      <c r="H107" s="7"/>
      <c r="I107" s="7"/>
      <c r="J107" s="7"/>
      <c r="K107" s="7">
        <f t="shared" si="6"/>
        <v>2</v>
      </c>
      <c r="L107" s="7"/>
      <c r="M107" s="7" t="s">
        <v>74</v>
      </c>
      <c r="N107" s="7"/>
      <c r="O107" s="11"/>
    </row>
    <row r="108" spans="1:15">
      <c r="A108" s="7">
        <v>35950350</v>
      </c>
      <c r="B108" s="10">
        <f t="shared" si="4"/>
        <v>35950350</v>
      </c>
      <c r="C108" s="7">
        <v>1977</v>
      </c>
      <c r="D108" s="7">
        <v>1987</v>
      </c>
      <c r="E108" s="7">
        <v>1952</v>
      </c>
      <c r="F108" s="7"/>
      <c r="G108" s="7"/>
      <c r="H108" s="7"/>
      <c r="I108" s="7"/>
      <c r="J108" s="7">
        <v>1</v>
      </c>
      <c r="K108" s="7">
        <f t="shared" si="6"/>
        <v>-25</v>
      </c>
      <c r="L108" s="7" t="s">
        <v>317</v>
      </c>
      <c r="M108" s="7" t="s">
        <v>63</v>
      </c>
      <c r="N108" s="7"/>
      <c r="O108" s="11"/>
    </row>
    <row r="109" spans="1:15" ht="14">
      <c r="A109" s="7">
        <v>36390130</v>
      </c>
      <c r="B109" s="10">
        <f t="shared" si="4"/>
        <v>36390130</v>
      </c>
      <c r="C109" s="7">
        <v>1977</v>
      </c>
      <c r="D109" s="7"/>
      <c r="E109" s="7">
        <v>1979</v>
      </c>
      <c r="F109" s="7"/>
      <c r="G109" s="7">
        <f>IF(ISNA(E109),IF(ABS(F109-C109)&lt;=4,1,0),IF(ABS(E109-C109)&lt;=4,1,0))</f>
        <v>1</v>
      </c>
      <c r="H109" s="7"/>
      <c r="I109" s="7"/>
      <c r="J109" s="7"/>
      <c r="K109" s="7">
        <f t="shared" si="6"/>
        <v>2</v>
      </c>
      <c r="L109" s="7" t="s">
        <v>315</v>
      </c>
      <c r="M109" s="7" t="s">
        <v>63</v>
      </c>
      <c r="N109" s="7"/>
      <c r="O109" s="11" t="s">
        <v>64</v>
      </c>
    </row>
    <row r="110" spans="1:15" ht="28">
      <c r="A110" s="7">
        <v>36711580</v>
      </c>
      <c r="B110" s="10">
        <f t="shared" si="4"/>
        <v>36711580</v>
      </c>
      <c r="C110" s="7">
        <v>1977</v>
      </c>
      <c r="D110" s="7">
        <v>1992</v>
      </c>
      <c r="E110" s="7" t="e">
        <v>#N/A</v>
      </c>
      <c r="F110" s="7">
        <v>1975</v>
      </c>
      <c r="G110" s="7">
        <f>IF(ISNA(E110),IF(ABS(F110-C110)&lt;=4,1,0),IF(ABS(E110-C110)&lt;=4,1,0))</f>
        <v>1</v>
      </c>
      <c r="H110" s="7"/>
      <c r="I110" s="7"/>
      <c r="J110" s="7"/>
      <c r="K110" s="7">
        <f t="shared" si="6"/>
        <v>-2</v>
      </c>
      <c r="L110" s="7" t="s">
        <v>316</v>
      </c>
      <c r="M110" s="7" t="s">
        <v>63</v>
      </c>
      <c r="N110" s="7"/>
      <c r="O110" s="11" t="s">
        <v>65</v>
      </c>
    </row>
    <row r="111" spans="1:15" ht="28">
      <c r="A111" s="7">
        <v>37190160</v>
      </c>
      <c r="B111" s="10">
        <f t="shared" si="4"/>
        <v>37190160</v>
      </c>
      <c r="C111" s="7">
        <v>1977</v>
      </c>
      <c r="D111" s="7"/>
      <c r="E111" s="7" t="e">
        <v>#N/A</v>
      </c>
      <c r="F111" s="7"/>
      <c r="G111" s="7"/>
      <c r="H111" s="7"/>
      <c r="I111" s="7"/>
      <c r="J111" s="7">
        <v>1</v>
      </c>
      <c r="K111" s="7" t="str">
        <f t="shared" ref="K111:K142" si="7">IF(ISNA(E111),IF(F111&gt;0,F111-C111,""),E111-C111)</f>
        <v/>
      </c>
      <c r="L111" s="7" t="s">
        <v>127</v>
      </c>
      <c r="M111" s="7" t="s">
        <v>74</v>
      </c>
      <c r="N111" s="7"/>
      <c r="O111" s="11" t="s">
        <v>128</v>
      </c>
    </row>
    <row r="112" spans="1:15">
      <c r="A112" s="7">
        <v>990160</v>
      </c>
      <c r="B112" s="10">
        <f t="shared" si="4"/>
        <v>990160</v>
      </c>
      <c r="C112" s="7">
        <v>1978</v>
      </c>
      <c r="D112" s="7"/>
      <c r="E112" s="7">
        <v>1980</v>
      </c>
      <c r="F112" s="7"/>
      <c r="G112" s="7">
        <f>IF(ISNA(E112),IF(ABS(F112-C112)&lt;=4,1,0),IF(ABS(E112-C112)&lt;=4,1,0))</f>
        <v>1</v>
      </c>
      <c r="H112" s="7"/>
      <c r="I112" s="7"/>
      <c r="J112" s="7"/>
      <c r="K112" s="7">
        <f t="shared" si="7"/>
        <v>2</v>
      </c>
      <c r="L112" s="7" t="e">
        <v>#N/A</v>
      </c>
      <c r="M112" s="7" t="s">
        <v>74</v>
      </c>
      <c r="N112" s="7"/>
      <c r="O112" s="11"/>
    </row>
    <row r="113" spans="1:15" ht="14">
      <c r="A113" s="7">
        <v>990440</v>
      </c>
      <c r="B113" s="10">
        <f t="shared" si="4"/>
        <v>990440</v>
      </c>
      <c r="C113" s="7">
        <v>1978</v>
      </c>
      <c r="D113" s="7"/>
      <c r="E113" s="7">
        <v>1980</v>
      </c>
      <c r="F113" s="7"/>
      <c r="G113" s="7">
        <f>IF(ISNA(E113),IF(ABS(F113-C113)&lt;=4,1,0),IF(ABS(E113-C113)&lt;=4,1,0))</f>
        <v>1</v>
      </c>
      <c r="H113" s="7"/>
      <c r="I113" s="7"/>
      <c r="J113" s="7"/>
      <c r="K113" s="7">
        <f t="shared" si="7"/>
        <v>2</v>
      </c>
      <c r="L113" s="7" t="e">
        <v>#N/A</v>
      </c>
      <c r="M113" s="7" t="s">
        <v>74</v>
      </c>
      <c r="N113" s="7"/>
      <c r="O113" s="11" t="s">
        <v>85</v>
      </c>
    </row>
    <row r="114" spans="1:15">
      <c r="A114" s="7">
        <v>1990050</v>
      </c>
      <c r="B114" s="10">
        <f t="shared" si="4"/>
        <v>1990050</v>
      </c>
      <c r="C114" s="7">
        <v>1978</v>
      </c>
      <c r="D114" s="7"/>
      <c r="E114" s="7" t="e">
        <v>#N/A</v>
      </c>
      <c r="F114" s="7">
        <v>1979</v>
      </c>
      <c r="G114" s="7">
        <f>IF(ISNA(E114),IF(ABS(F114-C114)&lt;=4,1,0),IF(ABS(E114-C114)&lt;=4,1,0))</f>
        <v>1</v>
      </c>
      <c r="H114" s="7"/>
      <c r="I114" s="7"/>
      <c r="J114" s="7"/>
      <c r="K114" s="7">
        <f t="shared" si="7"/>
        <v>1</v>
      </c>
      <c r="L114" s="7" t="s">
        <v>318</v>
      </c>
      <c r="M114" s="7" t="s">
        <v>74</v>
      </c>
      <c r="N114" s="7"/>
      <c r="O114" s="11"/>
    </row>
    <row r="115" spans="1:15" ht="14">
      <c r="A115" s="7">
        <v>1990240</v>
      </c>
      <c r="B115" s="10">
        <f t="shared" si="4"/>
        <v>1990240</v>
      </c>
      <c r="C115" s="7">
        <v>1978</v>
      </c>
      <c r="D115" s="7"/>
      <c r="E115" s="7">
        <v>1974</v>
      </c>
      <c r="F115" s="7"/>
      <c r="G115" s="7">
        <f>IF(ISNA(E115),IF(ABS(F115-C115)&lt;=4,1,0),IF(ABS(E115-C115)&lt;=4,1,0))</f>
        <v>1</v>
      </c>
      <c r="H115" s="7"/>
      <c r="I115" s="7"/>
      <c r="J115" s="7"/>
      <c r="K115" s="7">
        <f t="shared" si="7"/>
        <v>-4</v>
      </c>
      <c r="L115" s="7"/>
      <c r="M115" s="7" t="s">
        <v>99</v>
      </c>
      <c r="N115" s="7"/>
      <c r="O115" s="11" t="s">
        <v>38</v>
      </c>
    </row>
    <row r="116" spans="1:15" ht="14">
      <c r="A116" s="7">
        <v>2810260</v>
      </c>
      <c r="B116" s="10">
        <f t="shared" si="4"/>
        <v>2810260</v>
      </c>
      <c r="C116" s="7">
        <v>1978</v>
      </c>
      <c r="D116" s="7"/>
      <c r="E116" s="7">
        <v>1979</v>
      </c>
      <c r="F116" s="7"/>
      <c r="G116" s="7">
        <f>IF(ISNA(E116),IF(ABS(F116-C116)&lt;=4,1,0),IF(ABS(E116-C116)&lt;=4,1,0))</f>
        <v>1</v>
      </c>
      <c r="H116" s="7"/>
      <c r="I116" s="7"/>
      <c r="J116" s="7"/>
      <c r="K116" s="7">
        <f t="shared" si="7"/>
        <v>1</v>
      </c>
      <c r="L116" s="7" t="e">
        <v>#N/A</v>
      </c>
      <c r="M116" s="7" t="s">
        <v>74</v>
      </c>
      <c r="N116" s="7"/>
      <c r="O116" s="11" t="s">
        <v>84</v>
      </c>
    </row>
    <row r="117" spans="1:15" ht="14">
      <c r="A117" s="7">
        <v>3480160</v>
      </c>
      <c r="B117" s="10">
        <f t="shared" si="4"/>
        <v>3480160</v>
      </c>
      <c r="C117" s="7">
        <v>1978</v>
      </c>
      <c r="D117" s="7"/>
      <c r="E117" s="7">
        <v>1946</v>
      </c>
      <c r="F117" s="7"/>
      <c r="G117" s="7"/>
      <c r="H117" s="7"/>
      <c r="I117" s="7"/>
      <c r="J117" s="7">
        <v>1</v>
      </c>
      <c r="K117" s="7">
        <f t="shared" si="7"/>
        <v>-32</v>
      </c>
      <c r="L117" s="7"/>
      <c r="M117" s="7" t="s">
        <v>63</v>
      </c>
      <c r="N117" s="7"/>
      <c r="O117" s="11" t="s">
        <v>106</v>
      </c>
    </row>
    <row r="118" spans="1:15" ht="14">
      <c r="A118" s="7">
        <v>4780690</v>
      </c>
      <c r="B118" s="10">
        <f t="shared" si="4"/>
        <v>4780690</v>
      </c>
      <c r="C118" s="7">
        <v>1978</v>
      </c>
      <c r="D118" s="7"/>
      <c r="E118" s="7">
        <v>1979</v>
      </c>
      <c r="F118" s="7"/>
      <c r="G118" s="7">
        <f>IF(ISNA(E118),IF(ABS(F118-C118)&lt;=4,1,0),IF(ABS(E118-C118)&lt;=4,1,0))</f>
        <v>1</v>
      </c>
      <c r="H118" s="7"/>
      <c r="I118" s="7"/>
      <c r="J118" s="7"/>
      <c r="K118" s="7">
        <f t="shared" si="7"/>
        <v>1</v>
      </c>
      <c r="L118" s="7" t="e">
        <v>#N/A</v>
      </c>
      <c r="M118" s="7" t="s">
        <v>74</v>
      </c>
      <c r="N118" s="7"/>
      <c r="O118" s="11" t="s">
        <v>82</v>
      </c>
    </row>
    <row r="119" spans="1:15" ht="14">
      <c r="A119" s="7">
        <v>7500310</v>
      </c>
      <c r="B119" s="10">
        <f t="shared" si="4"/>
        <v>7500310</v>
      </c>
      <c r="C119" s="7">
        <v>1978</v>
      </c>
      <c r="D119" s="7"/>
      <c r="E119" s="7">
        <v>1979</v>
      </c>
      <c r="F119" s="7"/>
      <c r="G119" s="7">
        <f>IF(ISNA(E119),IF(ABS(F119-C119)&lt;=4,1,0),IF(ABS(E119-C119)&lt;=4,1,0))</f>
        <v>1</v>
      </c>
      <c r="H119" s="7"/>
      <c r="I119" s="7"/>
      <c r="J119" s="7"/>
      <c r="K119" s="7">
        <f t="shared" si="7"/>
        <v>1</v>
      </c>
      <c r="L119" s="7" t="e">
        <v>#N/A</v>
      </c>
      <c r="M119" s="7" t="s">
        <v>74</v>
      </c>
      <c r="N119" s="7"/>
      <c r="O119" s="11" t="s">
        <v>83</v>
      </c>
    </row>
    <row r="120" spans="1:15" ht="14">
      <c r="A120" s="7">
        <v>7580240</v>
      </c>
      <c r="B120" s="10">
        <f t="shared" si="4"/>
        <v>7580240</v>
      </c>
      <c r="C120" s="7">
        <v>1978</v>
      </c>
      <c r="D120" s="7"/>
      <c r="E120" s="7">
        <v>1978</v>
      </c>
      <c r="F120" s="7"/>
      <c r="G120" s="7">
        <f>IF(ISNA(E120),IF(ABS(F120-C120)&lt;=4,1,0),IF(ABS(E120-C120)&lt;=4,1,0))</f>
        <v>1</v>
      </c>
      <c r="H120" s="7"/>
      <c r="I120" s="7"/>
      <c r="J120" s="7"/>
      <c r="K120" s="7">
        <f t="shared" si="7"/>
        <v>0</v>
      </c>
      <c r="L120" s="7" t="e">
        <v>#N/A</v>
      </c>
      <c r="M120" s="7" t="s">
        <v>74</v>
      </c>
      <c r="N120" s="7"/>
      <c r="O120" s="11" t="s">
        <v>81</v>
      </c>
    </row>
    <row r="121" spans="1:15">
      <c r="A121" s="7">
        <v>8050190</v>
      </c>
      <c r="B121" s="10">
        <f t="shared" si="4"/>
        <v>8050190</v>
      </c>
      <c r="C121" s="7">
        <v>1978</v>
      </c>
      <c r="D121" s="7"/>
      <c r="E121" s="7">
        <v>1978</v>
      </c>
      <c r="F121" s="7"/>
      <c r="G121" s="7">
        <f>IF(ISNA(E121),IF(ABS(F121-C121)&lt;=4,1,0),IF(ABS(E121-C121)&lt;=4,1,0))</f>
        <v>1</v>
      </c>
      <c r="H121" s="7"/>
      <c r="I121" s="7"/>
      <c r="J121" s="7"/>
      <c r="K121" s="7">
        <f t="shared" si="7"/>
        <v>0</v>
      </c>
      <c r="L121" s="7"/>
      <c r="M121" s="7" t="s">
        <v>74</v>
      </c>
      <c r="N121" s="7"/>
      <c r="O121" s="11"/>
    </row>
    <row r="122" spans="1:15" ht="14">
      <c r="A122" s="7">
        <v>36500140</v>
      </c>
      <c r="B122" s="10">
        <f t="shared" si="4"/>
        <v>36500140</v>
      </c>
      <c r="C122" s="7">
        <v>1978</v>
      </c>
      <c r="D122" s="7"/>
      <c r="E122" s="7">
        <v>1952</v>
      </c>
      <c r="F122" s="7"/>
      <c r="G122" s="7"/>
      <c r="H122" s="7"/>
      <c r="I122" s="7"/>
      <c r="J122" s="7">
        <v>1</v>
      </c>
      <c r="K122" s="7">
        <f t="shared" si="7"/>
        <v>-26</v>
      </c>
      <c r="L122" s="7" t="e">
        <v>#N/A</v>
      </c>
      <c r="M122" s="7" t="s">
        <v>63</v>
      </c>
      <c r="N122" s="7"/>
      <c r="O122" s="11" t="s">
        <v>107</v>
      </c>
    </row>
    <row r="123" spans="1:15">
      <c r="A123" s="7">
        <v>36570120</v>
      </c>
      <c r="B123" s="10">
        <f t="shared" si="4"/>
        <v>36570120</v>
      </c>
      <c r="C123" s="7">
        <v>1978</v>
      </c>
      <c r="D123" s="7">
        <v>1992</v>
      </c>
      <c r="E123" s="7">
        <v>1952</v>
      </c>
      <c r="F123" s="7"/>
      <c r="G123" s="7"/>
      <c r="H123" s="7"/>
      <c r="I123" s="7"/>
      <c r="J123" s="7">
        <v>1</v>
      </c>
      <c r="K123" s="7">
        <f t="shared" si="7"/>
        <v>-26</v>
      </c>
      <c r="L123" s="7" t="s">
        <v>210</v>
      </c>
      <c r="M123" s="7" t="s">
        <v>63</v>
      </c>
      <c r="N123" s="7"/>
      <c r="O123" s="11"/>
    </row>
    <row r="124" spans="1:15">
      <c r="A124" s="7">
        <v>38250100</v>
      </c>
      <c r="B124" s="10">
        <f t="shared" si="4"/>
        <v>38250100</v>
      </c>
      <c r="C124" s="7">
        <v>1978</v>
      </c>
      <c r="D124" s="7"/>
      <c r="E124" s="7">
        <v>1977</v>
      </c>
      <c r="F124" s="7"/>
      <c r="G124" s="7">
        <f>IF(ISNA(E124),IF(ABS(F124-C124)&lt;=4,1,0),IF(ABS(E124-C124)&lt;=4,1,0))</f>
        <v>1</v>
      </c>
      <c r="H124" s="7"/>
      <c r="I124" s="7"/>
      <c r="J124" s="7"/>
      <c r="K124" s="7">
        <f t="shared" si="7"/>
        <v>-1</v>
      </c>
      <c r="L124" s="7"/>
      <c r="M124" s="7" t="s">
        <v>74</v>
      </c>
      <c r="N124" s="7"/>
      <c r="O124" s="11"/>
    </row>
    <row r="125" spans="1:15">
      <c r="A125" s="7">
        <v>38250110</v>
      </c>
      <c r="B125" s="10">
        <f t="shared" si="4"/>
        <v>38250110</v>
      </c>
      <c r="C125" s="7">
        <v>1978</v>
      </c>
      <c r="D125" s="7"/>
      <c r="E125" s="7">
        <v>1978</v>
      </c>
      <c r="F125" s="7"/>
      <c r="G125" s="7">
        <f>IF(ISNA(E125),IF(ABS(F125-C125)&lt;=4,1,0),IF(ABS(E125-C125)&lt;=4,1,0))</f>
        <v>1</v>
      </c>
      <c r="H125" s="7"/>
      <c r="I125" s="7"/>
      <c r="J125" s="7"/>
      <c r="K125" s="7">
        <f t="shared" si="7"/>
        <v>0</v>
      </c>
      <c r="L125" s="7" t="s">
        <v>9</v>
      </c>
      <c r="M125" s="7" t="s">
        <v>74</v>
      </c>
      <c r="N125" s="7"/>
      <c r="O125" s="11"/>
    </row>
    <row r="126" spans="1:15">
      <c r="A126" s="7">
        <v>272440</v>
      </c>
      <c r="B126" s="10">
        <f t="shared" si="4"/>
        <v>272440</v>
      </c>
      <c r="C126" s="7">
        <v>1979</v>
      </c>
      <c r="D126" s="7"/>
      <c r="E126" s="7">
        <v>1959</v>
      </c>
      <c r="F126" s="7"/>
      <c r="G126" s="7"/>
      <c r="H126" s="7"/>
      <c r="I126" s="7"/>
      <c r="J126" s="7">
        <v>1</v>
      </c>
      <c r="K126" s="7">
        <f t="shared" si="7"/>
        <v>-20</v>
      </c>
      <c r="L126" s="7"/>
      <c r="M126" s="7" t="s">
        <v>63</v>
      </c>
      <c r="N126" s="7"/>
      <c r="O126" s="11"/>
    </row>
    <row r="127" spans="1:15">
      <c r="A127" s="7">
        <v>8580150</v>
      </c>
      <c r="B127" s="10">
        <f t="shared" si="4"/>
        <v>8580150</v>
      </c>
      <c r="C127" s="7">
        <v>1979</v>
      </c>
      <c r="D127" s="7"/>
      <c r="E127" s="7">
        <v>1980</v>
      </c>
      <c r="F127" s="7"/>
      <c r="G127" s="7">
        <f>IF(ISNA(E127),IF(ABS(F127-C127)&lt;=4,1,0),IF(ABS(E127-C127)&lt;=4,1,0))</f>
        <v>1</v>
      </c>
      <c r="H127" s="7"/>
      <c r="I127" s="7"/>
      <c r="J127" s="7"/>
      <c r="K127" s="7">
        <f t="shared" si="7"/>
        <v>1</v>
      </c>
      <c r="L127" s="7" t="e">
        <v>#N/A</v>
      </c>
      <c r="M127" s="7" t="s">
        <v>74</v>
      </c>
      <c r="N127" s="7"/>
      <c r="O127" s="11"/>
    </row>
    <row r="128" spans="1:15">
      <c r="A128" s="7">
        <v>9010320</v>
      </c>
      <c r="B128" s="10">
        <f t="shared" si="4"/>
        <v>9010320</v>
      </c>
      <c r="C128" s="7">
        <v>1979</v>
      </c>
      <c r="D128" s="7"/>
      <c r="E128" s="7">
        <v>1980</v>
      </c>
      <c r="F128" s="7"/>
      <c r="G128" s="7">
        <f>IF(ISNA(E128),IF(ABS(F128-C128)&lt;=4,1,0),IF(ABS(E128-C128)&lt;=4,1,0))</f>
        <v>1</v>
      </c>
      <c r="H128" s="7"/>
      <c r="I128" s="7"/>
      <c r="J128" s="7"/>
      <c r="K128" s="7">
        <f t="shared" si="7"/>
        <v>1</v>
      </c>
      <c r="L128" s="7"/>
      <c r="M128" s="7" t="s">
        <v>74</v>
      </c>
      <c r="N128" s="7"/>
      <c r="O128" s="11"/>
    </row>
    <row r="129" spans="1:15">
      <c r="A129" s="7">
        <v>41500530</v>
      </c>
      <c r="B129" s="10">
        <f t="shared" si="4"/>
        <v>41500530</v>
      </c>
      <c r="C129" s="7">
        <v>1979</v>
      </c>
      <c r="D129" s="7"/>
      <c r="E129" s="7">
        <v>1981</v>
      </c>
      <c r="F129" s="7"/>
      <c r="G129" s="7">
        <f>IF(ISNA(E129),IF(ABS(F129-C129)&lt;=4,1,0),IF(ABS(E129-C129)&lt;=4,1,0))</f>
        <v>1</v>
      </c>
      <c r="H129" s="7"/>
      <c r="I129" s="7"/>
      <c r="J129" s="7"/>
      <c r="K129" s="7">
        <f t="shared" si="7"/>
        <v>2</v>
      </c>
      <c r="L129" s="7"/>
      <c r="M129" s="7" t="s">
        <v>74</v>
      </c>
      <c r="N129" s="7"/>
      <c r="O129" s="11"/>
    </row>
    <row r="130" spans="1:15" ht="14">
      <c r="A130" s="7">
        <v>42050070</v>
      </c>
      <c r="B130" s="10">
        <f t="shared" ref="B130:B193" si="8">HYPERLINK($B$1 &amp; A130, A130)</f>
        <v>42050070</v>
      </c>
      <c r="C130" s="7">
        <v>1979</v>
      </c>
      <c r="D130" s="7"/>
      <c r="E130" s="7" t="e">
        <v>#N/A</v>
      </c>
      <c r="F130" s="7"/>
      <c r="G130" s="7"/>
      <c r="H130" s="7"/>
      <c r="I130" s="7"/>
      <c r="J130" s="7">
        <v>1</v>
      </c>
      <c r="K130" s="7" t="str">
        <f t="shared" si="7"/>
        <v/>
      </c>
      <c r="L130" s="7" t="s">
        <v>319</v>
      </c>
      <c r="M130" s="7" t="s">
        <v>74</v>
      </c>
      <c r="N130" s="7"/>
      <c r="O130" s="11" t="s">
        <v>129</v>
      </c>
    </row>
    <row r="131" spans="1:15">
      <c r="A131" s="7">
        <v>7210030</v>
      </c>
      <c r="B131" s="10">
        <f t="shared" si="8"/>
        <v>7210030</v>
      </c>
      <c r="C131" s="7">
        <v>1980</v>
      </c>
      <c r="D131" s="7"/>
      <c r="E131" s="7">
        <v>1981</v>
      </c>
      <c r="F131" s="7"/>
      <c r="G131" s="7">
        <f>IF(ISNA(E131),IF(ABS(F131-C131)&lt;=4,1,0),IF(ABS(E131-C131)&lt;=4,1,0))</f>
        <v>1</v>
      </c>
      <c r="H131" s="7"/>
      <c r="I131" s="7"/>
      <c r="J131" s="7"/>
      <c r="K131" s="7">
        <f t="shared" si="7"/>
        <v>1</v>
      </c>
      <c r="L131" s="7" t="s">
        <v>10</v>
      </c>
      <c r="M131" s="7" t="s">
        <v>74</v>
      </c>
      <c r="N131" s="7"/>
      <c r="O131" s="11"/>
    </row>
    <row r="132" spans="1:15">
      <c r="A132" s="7">
        <v>7030280</v>
      </c>
      <c r="B132" s="10">
        <f t="shared" si="8"/>
        <v>7030280</v>
      </c>
      <c r="C132" s="7">
        <v>1980</v>
      </c>
      <c r="D132" s="7"/>
      <c r="E132" s="7">
        <v>1982</v>
      </c>
      <c r="F132" s="7"/>
      <c r="G132" s="7">
        <f>IF(ISNA(E132),IF(ABS(F132-C132)&lt;=4,1,0),IF(ABS(E132-C132)&lt;=4,1,0))</f>
        <v>1</v>
      </c>
      <c r="H132" s="7"/>
      <c r="I132" s="7"/>
      <c r="J132" s="7"/>
      <c r="K132" s="7">
        <f t="shared" si="7"/>
        <v>2</v>
      </c>
      <c r="L132" s="7"/>
      <c r="M132" s="7" t="s">
        <v>74</v>
      </c>
      <c r="N132" s="7"/>
      <c r="O132" s="11"/>
    </row>
    <row r="133" spans="1:15">
      <c r="A133" s="7">
        <v>8020740</v>
      </c>
      <c r="B133" s="10">
        <f t="shared" si="8"/>
        <v>8020740</v>
      </c>
      <c r="C133" s="7">
        <v>1980</v>
      </c>
      <c r="D133" s="7"/>
      <c r="E133" s="7">
        <v>1981</v>
      </c>
      <c r="F133" s="7"/>
      <c r="G133" s="7">
        <f>IF(ISNA(E133),IF(ABS(F133-C133)&lt;=4,1,0),IF(ABS(E133-C133)&lt;=4,1,0))</f>
        <v>1</v>
      </c>
      <c r="H133" s="7"/>
      <c r="I133" s="7"/>
      <c r="J133" s="7"/>
      <c r="K133" s="7">
        <f t="shared" si="7"/>
        <v>1</v>
      </c>
      <c r="L133" s="7"/>
      <c r="M133" s="7" t="s">
        <v>74</v>
      </c>
      <c r="N133" s="7"/>
      <c r="O133" s="11"/>
    </row>
    <row r="134" spans="1:15">
      <c r="A134" s="7">
        <v>9610230</v>
      </c>
      <c r="B134" s="10">
        <f t="shared" si="8"/>
        <v>9610230</v>
      </c>
      <c r="C134" s="7">
        <v>1980</v>
      </c>
      <c r="D134" s="7"/>
      <c r="E134" s="7" t="e">
        <v>#N/A</v>
      </c>
      <c r="F134" s="7"/>
      <c r="G134" s="7"/>
      <c r="H134" s="7"/>
      <c r="I134" s="7"/>
      <c r="J134" s="7">
        <v>1</v>
      </c>
      <c r="K134" s="7" t="str">
        <f t="shared" si="7"/>
        <v/>
      </c>
      <c r="L134" s="7"/>
      <c r="M134" s="7" t="s">
        <v>63</v>
      </c>
      <c r="N134" s="7"/>
      <c r="O134" s="11"/>
    </row>
    <row r="135" spans="1:15" ht="14">
      <c r="A135" s="7">
        <v>21920470</v>
      </c>
      <c r="B135" s="10">
        <f t="shared" si="8"/>
        <v>21920470</v>
      </c>
      <c r="C135" s="7">
        <v>1980</v>
      </c>
      <c r="D135" s="7"/>
      <c r="E135" s="7">
        <v>1981</v>
      </c>
      <c r="F135" s="7"/>
      <c r="G135" s="7">
        <f>IF(ISNA(E135),IF(ABS(F135-C135)&lt;=4,1,0),IF(ABS(E135-C135)&lt;=4,1,0))</f>
        <v>1</v>
      </c>
      <c r="H135" s="7"/>
      <c r="I135" s="7"/>
      <c r="J135" s="7"/>
      <c r="K135" s="7">
        <f t="shared" si="7"/>
        <v>1</v>
      </c>
      <c r="L135" s="7" t="e">
        <v>#N/A</v>
      </c>
      <c r="M135" s="7" t="s">
        <v>74</v>
      </c>
      <c r="N135" s="7"/>
      <c r="O135" s="11" t="s">
        <v>86</v>
      </c>
    </row>
    <row r="136" spans="1:15" ht="14">
      <c r="A136" s="7">
        <v>930560</v>
      </c>
      <c r="B136" s="10">
        <f t="shared" si="8"/>
        <v>930560</v>
      </c>
      <c r="C136" s="7">
        <v>1981</v>
      </c>
      <c r="D136" s="7"/>
      <c r="E136" s="7">
        <v>1940</v>
      </c>
      <c r="F136" s="7"/>
      <c r="G136" s="7"/>
      <c r="H136" s="7"/>
      <c r="I136" s="7"/>
      <c r="J136" s="7">
        <v>1</v>
      </c>
      <c r="K136" s="7">
        <f t="shared" si="7"/>
        <v>-41</v>
      </c>
      <c r="L136" s="7" t="e">
        <v>#N/A</v>
      </c>
      <c r="M136" s="7" t="s">
        <v>67</v>
      </c>
      <c r="N136" s="7" t="s">
        <v>68</v>
      </c>
      <c r="O136" s="11" t="s">
        <v>118</v>
      </c>
    </row>
    <row r="137" spans="1:15" ht="14">
      <c r="A137" s="7">
        <v>5550300</v>
      </c>
      <c r="B137" s="10">
        <f t="shared" si="8"/>
        <v>5550300</v>
      </c>
      <c r="C137" s="7">
        <v>1981</v>
      </c>
      <c r="D137" s="7"/>
      <c r="E137" s="7">
        <v>1982</v>
      </c>
      <c r="F137" s="7"/>
      <c r="G137" s="7">
        <f>IF(ISNA(E137),IF(ABS(F137-C137)&lt;=4,1,0),IF(ABS(E137-C137)&lt;=4,1,0))</f>
        <v>1</v>
      </c>
      <c r="H137" s="7"/>
      <c r="I137" s="7"/>
      <c r="J137" s="7"/>
      <c r="K137" s="7">
        <f t="shared" si="7"/>
        <v>1</v>
      </c>
      <c r="L137" s="7" t="e">
        <v>#N/A</v>
      </c>
      <c r="M137" s="7" t="s">
        <v>74</v>
      </c>
      <c r="N137" s="7"/>
      <c r="O137" s="11" t="s">
        <v>87</v>
      </c>
    </row>
    <row r="138" spans="1:15">
      <c r="A138" s="7">
        <v>8600160</v>
      </c>
      <c r="B138" s="10">
        <f t="shared" si="8"/>
        <v>8600160</v>
      </c>
      <c r="C138" s="7">
        <v>1981</v>
      </c>
      <c r="D138" s="7"/>
      <c r="E138" s="7">
        <v>1982</v>
      </c>
      <c r="F138" s="7"/>
      <c r="G138" s="7">
        <f>IF(ISNA(E138),IF(ABS(F138-C138)&lt;=4,1,0),IF(ABS(E138-C138)&lt;=4,1,0))</f>
        <v>1</v>
      </c>
      <c r="H138" s="7"/>
      <c r="I138" s="7"/>
      <c r="J138" s="7"/>
      <c r="K138" s="7">
        <f t="shared" si="7"/>
        <v>1</v>
      </c>
      <c r="L138" s="7" t="s">
        <v>11</v>
      </c>
      <c r="M138" s="7" t="s">
        <v>74</v>
      </c>
      <c r="N138" s="7"/>
      <c r="O138" s="11"/>
    </row>
    <row r="139" spans="1:15">
      <c r="A139" s="7">
        <v>8710140</v>
      </c>
      <c r="B139" s="10">
        <f t="shared" si="8"/>
        <v>8710140</v>
      </c>
      <c r="C139" s="7">
        <v>1981</v>
      </c>
      <c r="D139" s="7"/>
      <c r="E139" s="7">
        <v>1982</v>
      </c>
      <c r="F139" s="7"/>
      <c r="G139" s="7">
        <f>IF(ISNA(E139),IF(ABS(F139-C139)&lt;=4,1,0),IF(ABS(E139-C139)&lt;=4,1,0))</f>
        <v>1</v>
      </c>
      <c r="H139" s="7"/>
      <c r="I139" s="7"/>
      <c r="J139" s="7"/>
      <c r="K139" s="7">
        <f t="shared" si="7"/>
        <v>1</v>
      </c>
      <c r="L139" s="7"/>
      <c r="M139" s="7" t="s">
        <v>74</v>
      </c>
      <c r="N139" s="7"/>
      <c r="O139" s="11"/>
    </row>
    <row r="140" spans="1:15">
      <c r="A140" s="7">
        <v>9550180</v>
      </c>
      <c r="B140" s="10">
        <f t="shared" si="8"/>
        <v>9550180</v>
      </c>
      <c r="C140" s="7">
        <v>1981</v>
      </c>
      <c r="D140" s="7"/>
      <c r="E140" s="7">
        <v>1982</v>
      </c>
      <c r="F140" s="7"/>
      <c r="G140" s="7">
        <f>IF(ISNA(E140),IF(ABS(F140-C140)&lt;=4,1,0),IF(ABS(E140-C140)&lt;=4,1,0))</f>
        <v>1</v>
      </c>
      <c r="H140" s="7"/>
      <c r="I140" s="7"/>
      <c r="J140" s="7"/>
      <c r="K140" s="7">
        <f t="shared" si="7"/>
        <v>1</v>
      </c>
      <c r="L140" s="7"/>
      <c r="M140" s="7" t="s">
        <v>74</v>
      </c>
      <c r="N140" s="7"/>
      <c r="O140" s="11"/>
    </row>
    <row r="141" spans="1:15">
      <c r="A141" s="7">
        <v>9550200</v>
      </c>
      <c r="B141" s="10">
        <f t="shared" si="8"/>
        <v>9550200</v>
      </c>
      <c r="C141" s="7">
        <v>1981</v>
      </c>
      <c r="D141" s="7"/>
      <c r="E141" s="7">
        <v>1983</v>
      </c>
      <c r="F141" s="7"/>
      <c r="G141" s="7">
        <f>IF(ISNA(E141),IF(ABS(F141-C141)&lt;=4,1,0),IF(ABS(E141-C141)&lt;=4,1,0))</f>
        <v>1</v>
      </c>
      <c r="H141" s="7"/>
      <c r="I141" s="7"/>
      <c r="J141" s="7"/>
      <c r="K141" s="7">
        <f t="shared" si="7"/>
        <v>2</v>
      </c>
      <c r="L141" s="7" t="s">
        <v>320</v>
      </c>
      <c r="M141" s="7" t="s">
        <v>74</v>
      </c>
      <c r="N141" s="7"/>
      <c r="O141" s="11"/>
    </row>
    <row r="142" spans="1:15">
      <c r="A142" s="7">
        <v>9920060</v>
      </c>
      <c r="B142" s="10">
        <f t="shared" si="8"/>
        <v>9920060</v>
      </c>
      <c r="C142" s="7">
        <v>1981</v>
      </c>
      <c r="D142" s="7"/>
      <c r="E142" s="7">
        <v>1952</v>
      </c>
      <c r="F142" s="7"/>
      <c r="G142" s="7"/>
      <c r="H142" s="7"/>
      <c r="I142" s="7"/>
      <c r="J142" s="7">
        <v>1</v>
      </c>
      <c r="K142" s="7">
        <f t="shared" si="7"/>
        <v>-29</v>
      </c>
      <c r="L142" s="7"/>
      <c r="M142" s="7" t="s">
        <v>63</v>
      </c>
      <c r="N142" s="7"/>
      <c r="O142" s="11"/>
    </row>
    <row r="143" spans="1:15">
      <c r="A143" s="7">
        <v>12510100</v>
      </c>
      <c r="B143" s="10">
        <f t="shared" si="8"/>
        <v>12510100</v>
      </c>
      <c r="C143" s="7">
        <v>1981</v>
      </c>
      <c r="D143" s="7"/>
      <c r="E143" s="7">
        <v>1984</v>
      </c>
      <c r="F143" s="7"/>
      <c r="G143" s="7">
        <f>IF(ISNA(E143),IF(ABS(F143-C143)&lt;=4,1,0),IF(ABS(E143-C143)&lt;=4,1,0))</f>
        <v>1</v>
      </c>
      <c r="H143" s="7"/>
      <c r="I143" s="7"/>
      <c r="J143" s="7"/>
      <c r="K143" s="7">
        <f t="shared" ref="K143:K174" si="9">IF(ISNA(E143),IF(F143&gt;0,F143-C143,""),E143-C143)</f>
        <v>3</v>
      </c>
      <c r="L143" s="7"/>
      <c r="M143" s="7" t="s">
        <v>74</v>
      </c>
      <c r="N143" s="7"/>
      <c r="O143" s="11"/>
    </row>
    <row r="144" spans="1:15">
      <c r="A144" s="7">
        <v>35300080</v>
      </c>
      <c r="B144" s="10">
        <f t="shared" si="8"/>
        <v>35300080</v>
      </c>
      <c r="C144" s="7">
        <v>1981</v>
      </c>
      <c r="D144" s="7"/>
      <c r="E144" s="7">
        <v>1952</v>
      </c>
      <c r="F144" s="7"/>
      <c r="G144" s="7"/>
      <c r="H144" s="7"/>
      <c r="I144" s="7"/>
      <c r="J144" s="7">
        <v>1</v>
      </c>
      <c r="K144" s="7">
        <f t="shared" si="9"/>
        <v>-29</v>
      </c>
      <c r="L144" s="7" t="s">
        <v>208</v>
      </c>
      <c r="M144" s="7" t="s">
        <v>63</v>
      </c>
      <c r="N144" s="7"/>
      <c r="O144" s="11"/>
    </row>
    <row r="145" spans="1:15">
      <c r="A145" s="7">
        <v>35510660</v>
      </c>
      <c r="B145" s="10">
        <f t="shared" si="8"/>
        <v>35510660</v>
      </c>
      <c r="C145" s="7">
        <v>1981</v>
      </c>
      <c r="D145" s="7"/>
      <c r="E145" s="7">
        <v>1951</v>
      </c>
      <c r="F145" s="7"/>
      <c r="G145" s="7"/>
      <c r="H145" s="7"/>
      <c r="I145" s="7"/>
      <c r="J145" s="7">
        <v>1</v>
      </c>
      <c r="K145" s="7">
        <f t="shared" si="9"/>
        <v>-30</v>
      </c>
      <c r="L145" s="7" t="s">
        <v>207</v>
      </c>
      <c r="M145" s="7" t="s">
        <v>63</v>
      </c>
      <c r="N145" s="7"/>
      <c r="O145" s="11"/>
    </row>
    <row r="146" spans="1:15" ht="14">
      <c r="A146" s="7">
        <v>140620</v>
      </c>
      <c r="B146" s="10">
        <f t="shared" si="8"/>
        <v>140620</v>
      </c>
      <c r="C146" s="7">
        <v>1982</v>
      </c>
      <c r="D146" s="7"/>
      <c r="E146" s="7">
        <v>1932</v>
      </c>
      <c r="F146" s="7"/>
      <c r="G146" s="7"/>
      <c r="H146" s="7"/>
      <c r="I146" s="7"/>
      <c r="J146" s="7">
        <v>1</v>
      </c>
      <c r="K146" s="7">
        <f t="shared" si="9"/>
        <v>-50</v>
      </c>
      <c r="L146" s="7" t="e">
        <v>#N/A</v>
      </c>
      <c r="M146" s="7" t="s">
        <v>63</v>
      </c>
      <c r="N146" s="7"/>
      <c r="O146" s="11" t="s">
        <v>108</v>
      </c>
    </row>
    <row r="147" spans="1:15" ht="14">
      <c r="A147" s="7">
        <v>1980270</v>
      </c>
      <c r="B147" s="10">
        <f t="shared" si="8"/>
        <v>1980270</v>
      </c>
      <c r="C147" s="7">
        <v>1982</v>
      </c>
      <c r="D147" s="7"/>
      <c r="E147" s="7">
        <v>1938</v>
      </c>
      <c r="F147" s="7"/>
      <c r="G147" s="7"/>
      <c r="H147" s="7"/>
      <c r="I147" s="7"/>
      <c r="J147" s="7">
        <v>1</v>
      </c>
      <c r="K147" s="7">
        <f t="shared" si="9"/>
        <v>-44</v>
      </c>
      <c r="L147" s="7"/>
      <c r="M147" s="7" t="s">
        <v>63</v>
      </c>
      <c r="N147" s="7"/>
      <c r="O147" s="11" t="s">
        <v>106</v>
      </c>
    </row>
    <row r="148" spans="1:15" ht="28">
      <c r="A148" s="7">
        <v>6610220</v>
      </c>
      <c r="B148" s="10">
        <f t="shared" si="8"/>
        <v>6610220</v>
      </c>
      <c r="C148" s="7">
        <v>1983</v>
      </c>
      <c r="D148" s="7"/>
      <c r="E148" s="7">
        <v>1952</v>
      </c>
      <c r="F148" s="7"/>
      <c r="G148" s="7"/>
      <c r="H148" s="7"/>
      <c r="I148" s="7"/>
      <c r="J148" s="7">
        <v>1</v>
      </c>
      <c r="K148" s="7">
        <f t="shared" si="9"/>
        <v>-31</v>
      </c>
      <c r="L148" s="7"/>
      <c r="M148" s="7" t="s">
        <v>67</v>
      </c>
      <c r="N148" s="7" t="s">
        <v>68</v>
      </c>
      <c r="O148" s="11" t="s">
        <v>119</v>
      </c>
    </row>
    <row r="149" spans="1:15" ht="14">
      <c r="A149" s="7">
        <v>7550150</v>
      </c>
      <c r="B149" s="10">
        <f t="shared" si="8"/>
        <v>7550150</v>
      </c>
      <c r="C149" s="7">
        <v>1983</v>
      </c>
      <c r="D149" s="7"/>
      <c r="E149" s="7">
        <v>1950</v>
      </c>
      <c r="F149" s="7"/>
      <c r="G149" s="7"/>
      <c r="H149" s="7"/>
      <c r="I149" s="7"/>
      <c r="J149" s="7">
        <v>1</v>
      </c>
      <c r="K149" s="7">
        <f t="shared" si="9"/>
        <v>-33</v>
      </c>
      <c r="L149" s="7" t="e">
        <v>#N/A</v>
      </c>
      <c r="M149" s="7" t="s">
        <v>63</v>
      </c>
      <c r="N149" s="7"/>
      <c r="O149" s="11" t="s">
        <v>109</v>
      </c>
    </row>
    <row r="150" spans="1:15" ht="14">
      <c r="A150" s="7">
        <v>8012550</v>
      </c>
      <c r="B150" s="10">
        <f t="shared" si="8"/>
        <v>8012550</v>
      </c>
      <c r="C150" s="7">
        <v>1983</v>
      </c>
      <c r="D150" s="7"/>
      <c r="E150" s="7">
        <v>1953</v>
      </c>
      <c r="F150" s="7"/>
      <c r="G150" s="7"/>
      <c r="H150" s="7"/>
      <c r="I150" s="7"/>
      <c r="J150" s="7">
        <v>1</v>
      </c>
      <c r="K150" s="7">
        <f t="shared" si="9"/>
        <v>-30</v>
      </c>
      <c r="L150" s="7" t="e">
        <v>#N/A</v>
      </c>
      <c r="M150" s="7" t="s">
        <v>63</v>
      </c>
      <c r="N150" s="7"/>
      <c r="O150" s="11" t="s">
        <v>110</v>
      </c>
    </row>
    <row r="151" spans="1:15">
      <c r="A151" s="7">
        <v>8860360</v>
      </c>
      <c r="B151" s="10">
        <f t="shared" si="8"/>
        <v>8860360</v>
      </c>
      <c r="C151" s="7">
        <v>1983</v>
      </c>
      <c r="D151" s="7"/>
      <c r="E151" s="7">
        <v>1957</v>
      </c>
      <c r="F151" s="7"/>
      <c r="G151" s="7"/>
      <c r="H151" s="7"/>
      <c r="I151" s="7"/>
      <c r="J151" s="7">
        <v>1</v>
      </c>
      <c r="K151" s="7">
        <f t="shared" si="9"/>
        <v>-26</v>
      </c>
      <c r="L151" s="7"/>
      <c r="M151" s="7" t="s">
        <v>63</v>
      </c>
      <c r="N151" s="7"/>
      <c r="O151" s="11"/>
    </row>
    <row r="152" spans="1:15">
      <c r="A152" s="7">
        <v>9141180</v>
      </c>
      <c r="B152" s="10">
        <f t="shared" si="8"/>
        <v>9141180</v>
      </c>
      <c r="C152" s="7">
        <v>1983</v>
      </c>
      <c r="D152" s="7"/>
      <c r="E152" s="7">
        <v>1953</v>
      </c>
      <c r="F152" s="7"/>
      <c r="G152" s="7"/>
      <c r="H152" s="7"/>
      <c r="I152" s="7"/>
      <c r="J152" s="7">
        <v>1</v>
      </c>
      <c r="K152" s="7">
        <f t="shared" si="9"/>
        <v>-30</v>
      </c>
      <c r="L152" s="7" t="s">
        <v>212</v>
      </c>
      <c r="M152" s="7" t="s">
        <v>63</v>
      </c>
      <c r="N152" s="7"/>
      <c r="O152" s="11"/>
    </row>
    <row r="153" spans="1:15">
      <c r="A153" s="7">
        <v>410350</v>
      </c>
      <c r="B153" s="10">
        <f t="shared" si="8"/>
        <v>410350</v>
      </c>
      <c r="C153" s="7">
        <v>1984</v>
      </c>
      <c r="D153" s="7"/>
      <c r="E153" s="7">
        <v>1987</v>
      </c>
      <c r="F153" s="7"/>
      <c r="G153" s="7">
        <f>IF(ISNA(E153),IF(ABS(F153-C153)&lt;=4,1,0),IF(ABS(E153-C153)&lt;=4,1,0))</f>
        <v>1</v>
      </c>
      <c r="H153" s="7"/>
      <c r="I153" s="7"/>
      <c r="J153" s="7"/>
      <c r="K153" s="7">
        <f t="shared" si="9"/>
        <v>3</v>
      </c>
      <c r="L153" s="7" t="s">
        <v>321</v>
      </c>
      <c r="M153" s="7" t="s">
        <v>74</v>
      </c>
      <c r="N153" s="7"/>
      <c r="O153" s="11"/>
    </row>
    <row r="154" spans="1:15" ht="14">
      <c r="A154" s="7">
        <v>8080020</v>
      </c>
      <c r="B154" s="10">
        <f t="shared" si="8"/>
        <v>8080020</v>
      </c>
      <c r="C154" s="7">
        <v>1984</v>
      </c>
      <c r="D154" s="7"/>
      <c r="E154" s="7" t="e">
        <v>#N/A</v>
      </c>
      <c r="F154" s="7">
        <v>1984</v>
      </c>
      <c r="G154" s="7">
        <v>1</v>
      </c>
      <c r="H154" s="7"/>
      <c r="I154" s="7"/>
      <c r="J154" s="7"/>
      <c r="K154" s="7">
        <f t="shared" si="9"/>
        <v>0</v>
      </c>
      <c r="L154" s="7" t="s">
        <v>70</v>
      </c>
      <c r="M154" s="7" t="s">
        <v>67</v>
      </c>
      <c r="N154" s="7" t="s">
        <v>68</v>
      </c>
      <c r="O154" s="11" t="s">
        <v>71</v>
      </c>
    </row>
    <row r="155" spans="1:15">
      <c r="A155" s="7">
        <v>8090150</v>
      </c>
      <c r="B155" s="10">
        <f t="shared" si="8"/>
        <v>8090150</v>
      </c>
      <c r="C155" s="7">
        <v>1984</v>
      </c>
      <c r="D155" s="7"/>
      <c r="E155" s="7">
        <v>1985</v>
      </c>
      <c r="F155" s="7"/>
      <c r="G155" s="7">
        <f>IF(ISNA(E155),IF(ABS(F155-C155)&lt;=4,1,0),IF(ABS(E155-C155)&lt;=4,1,0))</f>
        <v>1</v>
      </c>
      <c r="H155" s="7"/>
      <c r="I155" s="7"/>
      <c r="J155" s="7"/>
      <c r="K155" s="7">
        <f t="shared" si="9"/>
        <v>1</v>
      </c>
      <c r="L155" s="7"/>
      <c r="M155" s="7" t="s">
        <v>74</v>
      </c>
      <c r="N155" s="7"/>
      <c r="O155" s="11"/>
    </row>
    <row r="156" spans="1:15">
      <c r="A156" s="7">
        <v>8780110</v>
      </c>
      <c r="B156" s="10">
        <f t="shared" si="8"/>
        <v>8780110</v>
      </c>
      <c r="C156" s="7">
        <v>1984</v>
      </c>
      <c r="D156" s="7"/>
      <c r="E156" s="7">
        <v>1986</v>
      </c>
      <c r="F156" s="7"/>
      <c r="G156" s="7">
        <f>IF(ISNA(E156),IF(ABS(F156-C156)&lt;=4,1,0),IF(ABS(E156-C156)&lt;=4,1,0))</f>
        <v>1</v>
      </c>
      <c r="H156" s="7"/>
      <c r="I156" s="7"/>
      <c r="J156" s="7"/>
      <c r="K156" s="7">
        <f t="shared" si="9"/>
        <v>2</v>
      </c>
      <c r="L156" s="7"/>
      <c r="M156" s="7" t="s">
        <v>74</v>
      </c>
      <c r="N156" s="7"/>
      <c r="O156" s="11"/>
    </row>
    <row r="157" spans="1:15">
      <c r="A157" s="7">
        <v>8970200</v>
      </c>
      <c r="B157" s="10">
        <f t="shared" si="8"/>
        <v>8970200</v>
      </c>
      <c r="C157" s="7">
        <v>1984</v>
      </c>
      <c r="D157" s="7"/>
      <c r="E157" s="7">
        <v>1986</v>
      </c>
      <c r="F157" s="7"/>
      <c r="G157" s="7">
        <f>IF(ISNA(E157),IF(ABS(F157-C157)&lt;=4,1,0),IF(ABS(E157-C157)&lt;=4,1,0))</f>
        <v>1</v>
      </c>
      <c r="H157" s="7"/>
      <c r="I157" s="7"/>
      <c r="J157" s="7"/>
      <c r="K157" s="7">
        <f t="shared" si="9"/>
        <v>2</v>
      </c>
      <c r="L157" s="7"/>
      <c r="M157" s="7" t="s">
        <v>63</v>
      </c>
      <c r="N157" s="7"/>
      <c r="O157" s="11"/>
    </row>
    <row r="158" spans="1:15" ht="14">
      <c r="A158" s="7">
        <v>9560020</v>
      </c>
      <c r="B158" s="10">
        <f t="shared" si="8"/>
        <v>9560020</v>
      </c>
      <c r="C158" s="7">
        <v>1984</v>
      </c>
      <c r="D158" s="7"/>
      <c r="E158" s="7">
        <v>1988</v>
      </c>
      <c r="F158" s="7"/>
      <c r="G158" s="7">
        <f>IF(ISNA(E158),IF(ABS(F158-C158)&lt;=4,1,0),IF(ABS(E158-C158)&lt;=4,1,0))</f>
        <v>1</v>
      </c>
      <c r="H158" s="7"/>
      <c r="I158" s="7"/>
      <c r="J158" s="7"/>
      <c r="K158" s="7">
        <f t="shared" si="9"/>
        <v>4</v>
      </c>
      <c r="L158" s="7" t="e">
        <v>#N/A</v>
      </c>
      <c r="M158" s="7" t="s">
        <v>74</v>
      </c>
      <c r="N158" s="7"/>
      <c r="O158" s="11" t="s">
        <v>88</v>
      </c>
    </row>
    <row r="159" spans="1:15">
      <c r="A159" s="7">
        <v>5140160</v>
      </c>
      <c r="B159" s="10">
        <f t="shared" si="8"/>
        <v>5140160</v>
      </c>
      <c r="C159" s="7">
        <v>1985</v>
      </c>
      <c r="D159" s="7"/>
      <c r="E159" s="7">
        <v>1990</v>
      </c>
      <c r="F159" s="7"/>
      <c r="G159" s="7"/>
      <c r="H159" s="7"/>
      <c r="I159" s="7">
        <v>1</v>
      </c>
      <c r="J159" s="7"/>
      <c r="K159" s="7">
        <f t="shared" si="9"/>
        <v>5</v>
      </c>
      <c r="L159" s="7"/>
      <c r="M159" s="7" t="s">
        <v>74</v>
      </c>
      <c r="N159" s="7"/>
      <c r="O159" s="11"/>
    </row>
    <row r="160" spans="1:15" ht="14">
      <c r="A160" s="7">
        <v>8290060</v>
      </c>
      <c r="B160" s="10">
        <f t="shared" si="8"/>
        <v>8290060</v>
      </c>
      <c r="C160" s="7">
        <v>1985</v>
      </c>
      <c r="D160" s="7"/>
      <c r="E160" s="7">
        <v>1986</v>
      </c>
      <c r="F160" s="7"/>
      <c r="G160" s="7">
        <f>IF(ISNA(E160),IF(ABS(F160-C160)&lt;=4,1,0),IF(ABS(E160-C160)&lt;=4,1,0))</f>
        <v>1</v>
      </c>
      <c r="H160" s="7"/>
      <c r="I160" s="7"/>
      <c r="J160" s="7"/>
      <c r="K160" s="7">
        <f t="shared" si="9"/>
        <v>1</v>
      </c>
      <c r="L160" s="7"/>
      <c r="M160" s="7" t="s">
        <v>99</v>
      </c>
      <c r="N160" s="7"/>
      <c r="O160" s="11" t="s">
        <v>46</v>
      </c>
    </row>
    <row r="161" spans="1:15" ht="14">
      <c r="A161" s="7">
        <v>9850050</v>
      </c>
      <c r="B161" s="10">
        <f t="shared" si="8"/>
        <v>9850050</v>
      </c>
      <c r="C161" s="7">
        <v>1985</v>
      </c>
      <c r="D161" s="7"/>
      <c r="E161" s="7">
        <v>1958</v>
      </c>
      <c r="F161" s="7"/>
      <c r="G161" s="7"/>
      <c r="H161" s="7"/>
      <c r="I161" s="7"/>
      <c r="J161" s="7">
        <v>1</v>
      </c>
      <c r="K161" s="7">
        <f t="shared" si="9"/>
        <v>-27</v>
      </c>
      <c r="L161" s="7" t="e">
        <v>#N/A</v>
      </c>
      <c r="M161" s="7" t="s">
        <v>63</v>
      </c>
      <c r="N161" s="7"/>
      <c r="O161" s="11" t="s">
        <v>111</v>
      </c>
    </row>
    <row r="162" spans="1:15">
      <c r="A162" s="7">
        <v>40550170</v>
      </c>
      <c r="B162" s="10">
        <f t="shared" si="8"/>
        <v>40550170</v>
      </c>
      <c r="C162" s="7">
        <v>1985</v>
      </c>
      <c r="D162" s="7"/>
      <c r="E162" s="7">
        <v>1986</v>
      </c>
      <c r="F162" s="7"/>
      <c r="G162" s="7">
        <f>IF(ISNA(E162),IF(ABS(F162-C162)&lt;=4,1,0),IF(ABS(E162-C162)&lt;=4,1,0))</f>
        <v>1</v>
      </c>
      <c r="H162" s="7"/>
      <c r="I162" s="7"/>
      <c r="J162" s="7"/>
      <c r="K162" s="7">
        <f t="shared" si="9"/>
        <v>1</v>
      </c>
      <c r="L162" s="7"/>
      <c r="M162" s="7" t="s">
        <v>74</v>
      </c>
      <c r="N162" s="7"/>
      <c r="O162" s="11"/>
    </row>
    <row r="163" spans="1:15" ht="14">
      <c r="A163" s="7">
        <v>271810</v>
      </c>
      <c r="B163" s="10">
        <f t="shared" si="8"/>
        <v>271810</v>
      </c>
      <c r="C163" s="7">
        <v>1986</v>
      </c>
      <c r="D163" s="7"/>
      <c r="E163" s="7">
        <v>1987</v>
      </c>
      <c r="F163" s="7"/>
      <c r="G163" s="7">
        <f>IF(ISNA(E163),IF(ABS(F163-C163)&lt;=4,1,0),IF(ABS(E163-C163)&lt;=4,1,0))</f>
        <v>1</v>
      </c>
      <c r="H163" s="7"/>
      <c r="I163" s="7"/>
      <c r="J163" s="7"/>
      <c r="K163" s="7">
        <f t="shared" si="9"/>
        <v>1</v>
      </c>
      <c r="L163" s="7" t="s">
        <v>322</v>
      </c>
      <c r="M163" s="7" t="s">
        <v>74</v>
      </c>
      <c r="N163" s="7"/>
      <c r="O163" s="11" t="s">
        <v>90</v>
      </c>
    </row>
    <row r="164" spans="1:15">
      <c r="A164" s="7">
        <v>8600150</v>
      </c>
      <c r="B164" s="10">
        <f t="shared" si="8"/>
        <v>8600150</v>
      </c>
      <c r="C164" s="7">
        <v>1986</v>
      </c>
      <c r="D164" s="7"/>
      <c r="E164" s="7">
        <v>1988</v>
      </c>
      <c r="F164" s="7"/>
      <c r="G164" s="7">
        <f>IF(ISNA(E164),IF(ABS(F164-C164)&lt;=4,1,0),IF(ABS(E164-C164)&lt;=4,1,0))</f>
        <v>1</v>
      </c>
      <c r="H164" s="7"/>
      <c r="I164" s="7"/>
      <c r="J164" s="7"/>
      <c r="K164" s="7">
        <f t="shared" si="9"/>
        <v>2</v>
      </c>
      <c r="L164" s="7" t="s">
        <v>323</v>
      </c>
      <c r="M164" s="7" t="s">
        <v>74</v>
      </c>
      <c r="N164" s="7"/>
      <c r="O164" s="11"/>
    </row>
    <row r="165" spans="1:15">
      <c r="A165" s="7">
        <v>9090060</v>
      </c>
      <c r="B165" s="10">
        <f t="shared" si="8"/>
        <v>9090060</v>
      </c>
      <c r="C165" s="7">
        <v>1986</v>
      </c>
      <c r="D165" s="7"/>
      <c r="E165" s="7">
        <v>1954</v>
      </c>
      <c r="F165" s="7"/>
      <c r="G165" s="7"/>
      <c r="H165" s="7"/>
      <c r="I165" s="7"/>
      <c r="J165" s="7">
        <v>1</v>
      </c>
      <c r="K165" s="7">
        <f t="shared" si="9"/>
        <v>-32</v>
      </c>
      <c r="L165" s="7"/>
      <c r="M165" s="7" t="s">
        <v>63</v>
      </c>
      <c r="N165" s="7"/>
      <c r="O165" s="11"/>
    </row>
    <row r="166" spans="1:15" ht="14">
      <c r="A166" s="7">
        <v>10130270</v>
      </c>
      <c r="B166" s="10">
        <f t="shared" si="8"/>
        <v>10130270</v>
      </c>
      <c r="C166" s="7">
        <v>1986</v>
      </c>
      <c r="D166" s="7"/>
      <c r="E166" s="7">
        <v>1987</v>
      </c>
      <c r="F166" s="7"/>
      <c r="G166" s="7">
        <f>IF(ISNA(E166),IF(ABS(F166-C166)&lt;=4,1,0),IF(ABS(E166-C166)&lt;=4,1,0))</f>
        <v>1</v>
      </c>
      <c r="H166" s="7"/>
      <c r="I166" s="7"/>
      <c r="J166" s="7"/>
      <c r="K166" s="7">
        <f t="shared" si="9"/>
        <v>1</v>
      </c>
      <c r="L166" s="7" t="e">
        <v>#N/A</v>
      </c>
      <c r="M166" s="7" t="s">
        <v>74</v>
      </c>
      <c r="N166" s="7"/>
      <c r="O166" s="11" t="s">
        <v>89</v>
      </c>
    </row>
    <row r="167" spans="1:15">
      <c r="A167" s="7">
        <v>20010310</v>
      </c>
      <c r="B167" s="10">
        <f t="shared" si="8"/>
        <v>20010310</v>
      </c>
      <c r="C167" s="7">
        <v>1986</v>
      </c>
      <c r="D167" s="7"/>
      <c r="E167" s="7">
        <v>1989</v>
      </c>
      <c r="F167" s="7"/>
      <c r="G167" s="7">
        <f>IF(ISNA(E167),IF(ABS(F167-C167)&lt;=4,1,0),IF(ABS(E167-C167)&lt;=4,1,0))</f>
        <v>1</v>
      </c>
      <c r="H167" s="7"/>
      <c r="I167" s="7"/>
      <c r="J167" s="7"/>
      <c r="K167" s="7">
        <f t="shared" si="9"/>
        <v>3</v>
      </c>
      <c r="L167" s="7"/>
      <c r="M167" s="7" t="s">
        <v>74</v>
      </c>
      <c r="N167" s="7"/>
      <c r="O167" s="11"/>
    </row>
    <row r="168" spans="1:15">
      <c r="A168" s="7">
        <v>37190070</v>
      </c>
      <c r="B168" s="10">
        <f t="shared" si="8"/>
        <v>37190070</v>
      </c>
      <c r="C168" s="7">
        <v>1986</v>
      </c>
      <c r="D168" s="7"/>
      <c r="E168" s="7">
        <v>1966</v>
      </c>
      <c r="F168" s="7"/>
      <c r="G168" s="7"/>
      <c r="H168" s="7"/>
      <c r="I168" s="7"/>
      <c r="J168" s="7">
        <v>1</v>
      </c>
      <c r="K168" s="7">
        <f t="shared" si="9"/>
        <v>-20</v>
      </c>
      <c r="L168" s="7"/>
      <c r="M168" s="7" t="s">
        <v>63</v>
      </c>
      <c r="N168" s="7"/>
      <c r="O168" s="11"/>
    </row>
    <row r="169" spans="1:15">
      <c r="A169" s="7">
        <v>42130110</v>
      </c>
      <c r="B169" s="10">
        <f t="shared" si="8"/>
        <v>42130110</v>
      </c>
      <c r="C169" s="7">
        <v>1986</v>
      </c>
      <c r="D169" s="7"/>
      <c r="E169" s="7">
        <v>1982</v>
      </c>
      <c r="F169" s="7"/>
      <c r="G169" s="7">
        <f>IF(ISNA(E169),IF(ABS(F169-C169)&lt;=4,1,0),IF(ABS(E169-C169)&lt;=4,1,0))</f>
        <v>1</v>
      </c>
      <c r="H169" s="7"/>
      <c r="I169" s="7"/>
      <c r="J169" s="7"/>
      <c r="K169" s="7">
        <f t="shared" si="9"/>
        <v>-4</v>
      </c>
      <c r="L169" s="7"/>
      <c r="M169" s="7" t="s">
        <v>74</v>
      </c>
      <c r="N169" s="7"/>
      <c r="O169" s="11"/>
    </row>
    <row r="170" spans="1:15">
      <c r="A170" s="7">
        <v>270800</v>
      </c>
      <c r="B170" s="10">
        <f t="shared" si="8"/>
        <v>270800</v>
      </c>
      <c r="C170" s="7">
        <v>1987</v>
      </c>
      <c r="D170" s="7"/>
      <c r="E170" s="7">
        <v>1991</v>
      </c>
      <c r="F170" s="7"/>
      <c r="G170" s="7">
        <f>IF(ISNA(E170),IF(ABS(F170-C170)&lt;=4,1,0),IF(ABS(E170-C170)&lt;=4,1,0))</f>
        <v>1</v>
      </c>
      <c r="H170" s="7"/>
      <c r="I170" s="7"/>
      <c r="J170" s="7"/>
      <c r="K170" s="7">
        <f t="shared" si="9"/>
        <v>4</v>
      </c>
      <c r="L170" s="7"/>
      <c r="M170" s="7" t="s">
        <v>74</v>
      </c>
      <c r="N170" s="7"/>
      <c r="O170" s="11"/>
    </row>
    <row r="171" spans="1:15" ht="14">
      <c r="A171" s="7">
        <v>5230121</v>
      </c>
      <c r="B171" s="10">
        <f t="shared" si="8"/>
        <v>5230121</v>
      </c>
      <c r="C171" s="7">
        <v>1987</v>
      </c>
      <c r="D171" s="7"/>
      <c r="E171" s="7" t="e">
        <v>#N/A</v>
      </c>
      <c r="F171" s="7"/>
      <c r="G171" s="7"/>
      <c r="H171" s="7"/>
      <c r="I171" s="7"/>
      <c r="J171" s="7">
        <v>1</v>
      </c>
      <c r="K171" s="7" t="str">
        <f t="shared" si="9"/>
        <v/>
      </c>
      <c r="L171" s="7" t="s">
        <v>324</v>
      </c>
      <c r="M171" s="7" t="s">
        <v>74</v>
      </c>
      <c r="N171" s="7"/>
      <c r="O171" s="11" t="s">
        <v>105</v>
      </c>
    </row>
    <row r="172" spans="1:15">
      <c r="A172" s="7">
        <v>22150030</v>
      </c>
      <c r="B172" s="10">
        <f t="shared" si="8"/>
        <v>22150030</v>
      </c>
      <c r="C172" s="7">
        <v>1987</v>
      </c>
      <c r="D172" s="7"/>
      <c r="E172" s="7" t="e">
        <v>#N/A</v>
      </c>
      <c r="F172" s="7">
        <v>1990</v>
      </c>
      <c r="G172" s="7">
        <f>IF(ISNA(E172),IF(ABS(F172-C172)&lt;=4,1,0),IF(ABS(E172-C172)&lt;=4,1,0))</f>
        <v>1</v>
      </c>
      <c r="H172" s="7"/>
      <c r="I172" s="7"/>
      <c r="J172" s="7"/>
      <c r="K172" s="7">
        <f t="shared" si="9"/>
        <v>3</v>
      </c>
      <c r="L172" s="7" t="s">
        <v>325</v>
      </c>
      <c r="M172" s="7" t="s">
        <v>74</v>
      </c>
      <c r="N172" s="7"/>
      <c r="O172" s="11"/>
    </row>
    <row r="173" spans="1:15">
      <c r="A173" s="7">
        <v>40140120</v>
      </c>
      <c r="B173" s="10">
        <f t="shared" si="8"/>
        <v>40140120</v>
      </c>
      <c r="C173" s="7">
        <v>1987</v>
      </c>
      <c r="D173" s="7"/>
      <c r="E173" s="7">
        <v>1949</v>
      </c>
      <c r="F173" s="7"/>
      <c r="G173" s="7"/>
      <c r="H173" s="7"/>
      <c r="I173" s="7"/>
      <c r="J173" s="7">
        <v>1</v>
      </c>
      <c r="K173" s="7">
        <f t="shared" si="9"/>
        <v>-38</v>
      </c>
      <c r="L173" s="7" t="s">
        <v>204</v>
      </c>
      <c r="M173" s="7" t="s">
        <v>63</v>
      </c>
      <c r="N173" s="7"/>
      <c r="O173" s="11"/>
    </row>
    <row r="174" spans="1:15">
      <c r="A174" s="7">
        <v>8080160</v>
      </c>
      <c r="B174" s="10">
        <f t="shared" si="8"/>
        <v>8080160</v>
      </c>
      <c r="C174" s="7">
        <v>1988</v>
      </c>
      <c r="D174" s="7"/>
      <c r="E174" s="7">
        <v>1991</v>
      </c>
      <c r="F174" s="7"/>
      <c r="G174" s="7">
        <f>IF(ISNA(E174),IF(ABS(F174-C174)&lt;=4,1,0),IF(ABS(E174-C174)&lt;=4,1,0))</f>
        <v>1</v>
      </c>
      <c r="H174" s="7"/>
      <c r="I174" s="7"/>
      <c r="J174" s="7"/>
      <c r="K174" s="7">
        <f t="shared" si="9"/>
        <v>3</v>
      </c>
      <c r="L174" s="7"/>
      <c r="M174" s="7" t="s">
        <v>63</v>
      </c>
      <c r="N174" s="7"/>
      <c r="O174" s="11"/>
    </row>
    <row r="175" spans="1:15" ht="14">
      <c r="A175" s="7">
        <v>9190140</v>
      </c>
      <c r="B175" s="10">
        <f t="shared" si="8"/>
        <v>9190140</v>
      </c>
      <c r="C175" s="7">
        <v>1988</v>
      </c>
      <c r="D175" s="7"/>
      <c r="E175" s="7">
        <v>2000</v>
      </c>
      <c r="F175" s="7"/>
      <c r="G175" s="7"/>
      <c r="H175" s="7"/>
      <c r="I175" s="7"/>
      <c r="J175" s="7">
        <v>1</v>
      </c>
      <c r="K175" s="7">
        <f t="shared" ref="K175:K196" si="10">IF(ISNA(E175),IF(F175&gt;0,F175-C175,""),E175-C175)</f>
        <v>12</v>
      </c>
      <c r="L175" s="7" t="e">
        <v>#N/A</v>
      </c>
      <c r="M175" s="7" t="s">
        <v>67</v>
      </c>
      <c r="N175" s="7" t="s">
        <v>68</v>
      </c>
      <c r="O175" s="11" t="s">
        <v>120</v>
      </c>
    </row>
    <row r="176" spans="1:15">
      <c r="A176" s="7">
        <v>21410050</v>
      </c>
      <c r="B176" s="10">
        <f t="shared" si="8"/>
        <v>21410050</v>
      </c>
      <c r="C176" s="7">
        <v>1988</v>
      </c>
      <c r="D176" s="7"/>
      <c r="E176" s="7">
        <v>1990</v>
      </c>
      <c r="F176" s="7"/>
      <c r="G176" s="7">
        <f>IF(ISNA(E176),IF(ABS(F176-C176)&lt;=4,1,0),IF(ABS(E176-C176)&lt;=4,1,0))</f>
        <v>1</v>
      </c>
      <c r="H176" s="7"/>
      <c r="I176" s="7"/>
      <c r="J176" s="7"/>
      <c r="K176" s="7">
        <f t="shared" si="10"/>
        <v>2</v>
      </c>
      <c r="L176" s="7"/>
      <c r="M176" s="7" t="s">
        <v>74</v>
      </c>
      <c r="N176" s="7"/>
      <c r="O176" s="11"/>
    </row>
    <row r="177" spans="1:15" ht="56">
      <c r="A177" s="7">
        <v>30030270</v>
      </c>
      <c r="B177" s="10">
        <f t="shared" si="8"/>
        <v>30030270</v>
      </c>
      <c r="C177" s="7">
        <v>1988</v>
      </c>
      <c r="D177" s="7"/>
      <c r="E177" s="7" t="e">
        <v>#N/A</v>
      </c>
      <c r="F177" s="7">
        <v>1987</v>
      </c>
      <c r="G177" s="7">
        <f>IF(ISNA(E177),IF(ABS(F177-C177)&lt;=4,1,0),IF(ABS(E177-C177)&lt;=4,1,0))</f>
        <v>1</v>
      </c>
      <c r="H177" s="7"/>
      <c r="I177" s="7"/>
      <c r="J177" s="7"/>
      <c r="K177" s="7">
        <f t="shared" si="10"/>
        <v>-1</v>
      </c>
      <c r="L177" s="7" t="s">
        <v>327</v>
      </c>
      <c r="M177" s="7" t="s">
        <v>74</v>
      </c>
      <c r="N177" s="7"/>
      <c r="O177" s="11" t="s">
        <v>91</v>
      </c>
    </row>
    <row r="178" spans="1:15" ht="28">
      <c r="A178" s="7">
        <v>32310190</v>
      </c>
      <c r="B178" s="10">
        <f t="shared" si="8"/>
        <v>32310190</v>
      </c>
      <c r="C178" s="7">
        <v>1988</v>
      </c>
      <c r="D178" s="7"/>
      <c r="E178" s="7">
        <v>2003</v>
      </c>
      <c r="F178" s="7"/>
      <c r="G178" s="7"/>
      <c r="H178" s="7"/>
      <c r="I178" s="7"/>
      <c r="J178" s="7">
        <v>1</v>
      </c>
      <c r="K178" s="7">
        <f t="shared" si="10"/>
        <v>15</v>
      </c>
      <c r="L178" s="7"/>
      <c r="M178" s="7" t="s">
        <v>67</v>
      </c>
      <c r="N178" s="7" t="s">
        <v>68</v>
      </c>
      <c r="O178" s="11" t="s">
        <v>121</v>
      </c>
    </row>
    <row r="179" spans="1:15">
      <c r="A179" s="7">
        <v>36640010</v>
      </c>
      <c r="B179" s="10">
        <f t="shared" si="8"/>
        <v>36640010</v>
      </c>
      <c r="C179" s="7">
        <v>1988</v>
      </c>
      <c r="D179" s="7"/>
      <c r="E179" s="7">
        <v>1952</v>
      </c>
      <c r="F179" s="7"/>
      <c r="G179" s="7"/>
      <c r="H179" s="7"/>
      <c r="I179" s="7"/>
      <c r="J179" s="7">
        <v>1</v>
      </c>
      <c r="K179" s="7">
        <f t="shared" si="10"/>
        <v>-36</v>
      </c>
      <c r="L179" s="7"/>
      <c r="M179" s="7" t="s">
        <v>63</v>
      </c>
      <c r="N179" s="7"/>
      <c r="O179" s="11"/>
    </row>
    <row r="180" spans="1:15" ht="28">
      <c r="A180" s="7">
        <v>37200120</v>
      </c>
      <c r="B180" s="10">
        <f t="shared" si="8"/>
        <v>37200120</v>
      </c>
      <c r="C180" s="7">
        <v>1988</v>
      </c>
      <c r="D180" s="7"/>
      <c r="E180" s="7">
        <v>1957</v>
      </c>
      <c r="F180" s="7"/>
      <c r="G180" s="7"/>
      <c r="H180" s="7"/>
      <c r="I180" s="7"/>
      <c r="J180" s="7">
        <v>1</v>
      </c>
      <c r="K180" s="7">
        <f t="shared" si="10"/>
        <v>-31</v>
      </c>
      <c r="L180" s="7" t="s">
        <v>216</v>
      </c>
      <c r="M180" s="7" t="s">
        <v>99</v>
      </c>
      <c r="N180" s="7"/>
      <c r="O180" s="11" t="s">
        <v>137</v>
      </c>
    </row>
    <row r="181" spans="1:15" ht="14">
      <c r="A181" s="7">
        <v>40540160</v>
      </c>
      <c r="B181" s="10">
        <f t="shared" si="8"/>
        <v>40540160</v>
      </c>
      <c r="C181" s="7">
        <v>1988</v>
      </c>
      <c r="D181" s="7"/>
      <c r="E181" s="7" t="e">
        <v>#N/A</v>
      </c>
      <c r="F181" s="7">
        <v>1989</v>
      </c>
      <c r="G181" s="7">
        <f>IF(ISNA(E181),IF(ABS(F181-C181)&lt;=4,1,0),IF(ABS(E181-C181)&lt;=4,1,0))</f>
        <v>1</v>
      </c>
      <c r="H181" s="7"/>
      <c r="I181" s="7"/>
      <c r="J181" s="7"/>
      <c r="K181" s="7">
        <f t="shared" si="10"/>
        <v>1</v>
      </c>
      <c r="L181" s="7" t="s">
        <v>326</v>
      </c>
      <c r="M181" s="7" t="s">
        <v>67</v>
      </c>
      <c r="N181" s="7" t="s">
        <v>68</v>
      </c>
      <c r="O181" s="11" t="s">
        <v>72</v>
      </c>
    </row>
    <row r="182" spans="1:15">
      <c r="A182" s="7">
        <v>1400010</v>
      </c>
      <c r="B182" s="10">
        <f t="shared" si="8"/>
        <v>1400010</v>
      </c>
      <c r="C182" s="7">
        <v>1989</v>
      </c>
      <c r="D182" s="7"/>
      <c r="E182" s="7">
        <v>1990</v>
      </c>
      <c r="F182" s="7"/>
      <c r="G182" s="7">
        <f>IF(ISNA(E182),IF(ABS(F182-C182)&lt;=4,1,0),IF(ABS(E182-C182)&lt;=4,1,0))</f>
        <v>1</v>
      </c>
      <c r="H182" s="7"/>
      <c r="I182" s="7"/>
      <c r="J182" s="7"/>
      <c r="K182" s="7">
        <f t="shared" si="10"/>
        <v>1</v>
      </c>
      <c r="L182" s="7"/>
      <c r="M182" s="7" t="s">
        <v>74</v>
      </c>
      <c r="N182" s="7"/>
      <c r="O182" s="11"/>
    </row>
    <row r="183" spans="1:15">
      <c r="A183" s="7">
        <v>2100170</v>
      </c>
      <c r="B183" s="10">
        <f t="shared" si="8"/>
        <v>2100170</v>
      </c>
      <c r="C183" s="7">
        <v>1989</v>
      </c>
      <c r="D183" s="7"/>
      <c r="E183" s="7">
        <v>1991</v>
      </c>
      <c r="F183" s="7"/>
      <c r="G183" s="7">
        <f>IF(ISNA(E183),IF(ABS(F183-C183)&lt;=4,1,0),IF(ABS(E183-C183)&lt;=4,1,0))</f>
        <v>1</v>
      </c>
      <c r="H183" s="7"/>
      <c r="I183" s="7"/>
      <c r="J183" s="7"/>
      <c r="K183" s="7">
        <f t="shared" si="10"/>
        <v>2</v>
      </c>
      <c r="L183" s="7"/>
      <c r="M183" s="7" t="s">
        <v>74</v>
      </c>
      <c r="N183" s="7"/>
      <c r="O183" s="11"/>
    </row>
    <row r="184" spans="1:15">
      <c r="A184" s="7">
        <v>8310410</v>
      </c>
      <c r="B184" s="10">
        <f t="shared" si="8"/>
        <v>8310410</v>
      </c>
      <c r="C184" s="7">
        <v>1989</v>
      </c>
      <c r="D184" s="7"/>
      <c r="E184" s="7">
        <v>1993</v>
      </c>
      <c r="F184" s="7"/>
      <c r="G184" s="7">
        <f>IF(ISNA(E184),IF(ABS(F184-C184)&lt;=4,1,0),IF(ABS(E184-C184)&lt;=4,1,0))</f>
        <v>1</v>
      </c>
      <c r="H184" s="7"/>
      <c r="I184" s="7"/>
      <c r="J184" s="7"/>
      <c r="K184" s="7">
        <f t="shared" si="10"/>
        <v>4</v>
      </c>
      <c r="L184" s="7"/>
      <c r="M184" s="7" t="s">
        <v>74</v>
      </c>
      <c r="N184" s="7"/>
      <c r="O184" s="11"/>
    </row>
    <row r="185" spans="1:15">
      <c r="A185" s="7">
        <v>8350220</v>
      </c>
      <c r="B185" s="10">
        <f t="shared" si="8"/>
        <v>8350220</v>
      </c>
      <c r="C185" s="7">
        <v>1989</v>
      </c>
      <c r="D185" s="7"/>
      <c r="E185" s="7">
        <v>1991</v>
      </c>
      <c r="F185" s="7"/>
      <c r="G185" s="7">
        <f>IF(ISNA(E185),IF(ABS(F185-C185)&lt;=4,1,0),IF(ABS(E185-C185)&lt;=4,1,0))</f>
        <v>1</v>
      </c>
      <c r="H185" s="7"/>
      <c r="I185" s="7"/>
      <c r="J185" s="7"/>
      <c r="K185" s="7">
        <f t="shared" si="10"/>
        <v>2</v>
      </c>
      <c r="L185" s="7"/>
      <c r="M185" s="7" t="s">
        <v>74</v>
      </c>
      <c r="N185" s="7"/>
      <c r="O185" s="11"/>
    </row>
    <row r="186" spans="1:15" ht="42">
      <c r="A186" s="7">
        <v>8380460</v>
      </c>
      <c r="B186" s="10">
        <f t="shared" si="8"/>
        <v>8380460</v>
      </c>
      <c r="C186" s="7">
        <v>1989</v>
      </c>
      <c r="D186" s="7"/>
      <c r="E186" s="7">
        <v>1972</v>
      </c>
      <c r="F186" s="7"/>
      <c r="G186" s="7"/>
      <c r="H186" s="7"/>
      <c r="I186" s="7"/>
      <c r="J186" s="7">
        <v>1</v>
      </c>
      <c r="K186" s="7">
        <f t="shared" si="10"/>
        <v>-17</v>
      </c>
      <c r="L186" s="7"/>
      <c r="M186" s="7" t="s">
        <v>74</v>
      </c>
      <c r="N186" s="7"/>
      <c r="O186" s="11" t="s">
        <v>130</v>
      </c>
    </row>
    <row r="187" spans="1:15" ht="98">
      <c r="A187" s="7">
        <v>8670110</v>
      </c>
      <c r="B187" s="10">
        <f t="shared" si="8"/>
        <v>8670110</v>
      </c>
      <c r="C187" s="7">
        <v>1989</v>
      </c>
      <c r="D187" s="7"/>
      <c r="E187" s="7">
        <v>2000</v>
      </c>
      <c r="F187" s="7"/>
      <c r="G187" s="7"/>
      <c r="H187" s="7"/>
      <c r="I187" s="7"/>
      <c r="J187" s="7">
        <v>1</v>
      </c>
      <c r="K187" s="7">
        <f t="shared" si="10"/>
        <v>11</v>
      </c>
      <c r="L187" s="7" t="e">
        <v>#N/A</v>
      </c>
      <c r="M187" s="7" t="s">
        <v>74</v>
      </c>
      <c r="N187" s="7"/>
      <c r="O187" s="11" t="s">
        <v>131</v>
      </c>
    </row>
    <row r="188" spans="1:15" ht="14">
      <c r="A188" s="7">
        <v>9540220</v>
      </c>
      <c r="B188" s="10">
        <f t="shared" si="8"/>
        <v>9540220</v>
      </c>
      <c r="C188" s="7">
        <v>1989</v>
      </c>
      <c r="D188" s="7"/>
      <c r="E188" s="7" t="e">
        <v>#N/A</v>
      </c>
      <c r="F188" s="7"/>
      <c r="G188" s="7"/>
      <c r="H188" s="7"/>
      <c r="I188" s="7"/>
      <c r="J188" s="7">
        <v>1</v>
      </c>
      <c r="K188" s="7" t="str">
        <f t="shared" si="10"/>
        <v/>
      </c>
      <c r="L188" s="7"/>
      <c r="M188" s="7" t="s">
        <v>63</v>
      </c>
      <c r="N188" s="7"/>
      <c r="O188" s="11" t="s">
        <v>39</v>
      </c>
    </row>
    <row r="189" spans="1:15" ht="14">
      <c r="A189" s="7">
        <v>9610090</v>
      </c>
      <c r="B189" s="10">
        <f t="shared" si="8"/>
        <v>9610090</v>
      </c>
      <c r="C189" s="7">
        <v>1989</v>
      </c>
      <c r="D189" s="7"/>
      <c r="E189" s="7">
        <v>1967</v>
      </c>
      <c r="F189" s="7"/>
      <c r="G189" s="7"/>
      <c r="H189" s="7"/>
      <c r="I189" s="7"/>
      <c r="J189" s="7">
        <v>1</v>
      </c>
      <c r="K189" s="7">
        <f t="shared" si="10"/>
        <v>-22</v>
      </c>
      <c r="L189" s="7" t="e">
        <v>#N/A</v>
      </c>
      <c r="M189" s="7" t="s">
        <v>99</v>
      </c>
      <c r="N189" s="7"/>
      <c r="O189" s="11" t="s">
        <v>139</v>
      </c>
    </row>
    <row r="190" spans="1:15" ht="14">
      <c r="A190" s="7">
        <v>21170070</v>
      </c>
      <c r="B190" s="10">
        <f t="shared" si="8"/>
        <v>21170070</v>
      </c>
      <c r="C190" s="7">
        <v>1989</v>
      </c>
      <c r="D190" s="7">
        <v>1986</v>
      </c>
      <c r="E190" s="7">
        <v>1992</v>
      </c>
      <c r="F190" s="7"/>
      <c r="G190" s="7">
        <f>IF(ISNA(E190),IF(ABS(F190-C190)&lt;=4,1,0),IF(ABS(E190-C190)&lt;=4,1,0))</f>
        <v>1</v>
      </c>
      <c r="H190" s="7"/>
      <c r="I190" s="7"/>
      <c r="J190" s="7"/>
      <c r="K190" s="7">
        <f t="shared" si="10"/>
        <v>3</v>
      </c>
      <c r="L190" s="7" t="e">
        <v>#N/A</v>
      </c>
      <c r="M190" s="7" t="s">
        <v>74</v>
      </c>
      <c r="N190" s="7"/>
      <c r="O190" s="11" t="s">
        <v>92</v>
      </c>
    </row>
    <row r="191" spans="1:15">
      <c r="A191" s="7">
        <v>35010400</v>
      </c>
      <c r="B191" s="10">
        <f t="shared" si="8"/>
        <v>35010400</v>
      </c>
      <c r="C191" s="7">
        <v>1989</v>
      </c>
      <c r="D191" s="7"/>
      <c r="E191" s="7" t="e">
        <v>#N/A</v>
      </c>
      <c r="F191" s="7">
        <v>1991</v>
      </c>
      <c r="G191" s="7">
        <f>IF(ISNA(E191),IF(ABS(F191-C191)&lt;=4,1,0),IF(ABS(E191-C191)&lt;=4,1,0))</f>
        <v>1</v>
      </c>
      <c r="H191" s="7"/>
      <c r="I191" s="7"/>
      <c r="J191" s="7"/>
      <c r="K191" s="7">
        <f t="shared" si="10"/>
        <v>2</v>
      </c>
      <c r="L191" s="7" t="s">
        <v>328</v>
      </c>
      <c r="M191" s="7" t="s">
        <v>67</v>
      </c>
      <c r="N191" s="7" t="s">
        <v>68</v>
      </c>
      <c r="O191" s="11"/>
    </row>
    <row r="192" spans="1:15" ht="28">
      <c r="A192" s="7">
        <v>36000250</v>
      </c>
      <c r="B192" s="10">
        <f t="shared" si="8"/>
        <v>36000250</v>
      </c>
      <c r="C192" s="7">
        <v>1989</v>
      </c>
      <c r="D192" s="7"/>
      <c r="E192" s="7">
        <v>1952</v>
      </c>
      <c r="F192" s="7"/>
      <c r="G192" s="7"/>
      <c r="H192" s="7"/>
      <c r="I192" s="7"/>
      <c r="J192" s="7">
        <v>1</v>
      </c>
      <c r="K192" s="7">
        <f t="shared" si="10"/>
        <v>-37</v>
      </c>
      <c r="L192" s="7" t="s">
        <v>329</v>
      </c>
      <c r="M192" s="7" t="s">
        <v>63</v>
      </c>
      <c r="N192" s="7"/>
      <c r="O192" s="11" t="s">
        <v>112</v>
      </c>
    </row>
    <row r="193" spans="1:15" ht="14">
      <c r="A193" s="7">
        <v>40410220</v>
      </c>
      <c r="B193" s="10">
        <f t="shared" si="8"/>
        <v>40410220</v>
      </c>
      <c r="C193" s="7">
        <v>1989</v>
      </c>
      <c r="D193" s="7"/>
      <c r="E193" s="7">
        <v>1949</v>
      </c>
      <c r="F193" s="7"/>
      <c r="G193" s="7"/>
      <c r="H193" s="7"/>
      <c r="I193" s="7"/>
      <c r="J193" s="7">
        <v>1</v>
      </c>
      <c r="K193" s="7">
        <f t="shared" si="10"/>
        <v>-40</v>
      </c>
      <c r="L193" s="7" t="e">
        <v>#N/A</v>
      </c>
      <c r="M193" s="7" t="s">
        <v>99</v>
      </c>
      <c r="N193" s="7"/>
      <c r="O193" s="11" t="s">
        <v>138</v>
      </c>
    </row>
    <row r="194" spans="1:15" ht="28">
      <c r="A194" s="7">
        <v>272040</v>
      </c>
      <c r="B194" s="10">
        <f t="shared" ref="B194:B234" si="11">HYPERLINK($B$1 &amp; A194, A194)</f>
        <v>272040</v>
      </c>
      <c r="C194" s="7">
        <v>1990</v>
      </c>
      <c r="D194" s="7"/>
      <c r="E194" s="7">
        <v>1946</v>
      </c>
      <c r="F194" s="7"/>
      <c r="G194" s="7"/>
      <c r="H194" s="7"/>
      <c r="I194" s="7"/>
      <c r="J194" s="7">
        <v>1</v>
      </c>
      <c r="K194" s="7">
        <f t="shared" si="10"/>
        <v>-44</v>
      </c>
      <c r="L194" s="7" t="e">
        <v>#N/A</v>
      </c>
      <c r="M194" s="7" t="s">
        <v>63</v>
      </c>
      <c r="N194" s="7" t="s">
        <v>99</v>
      </c>
      <c r="O194" s="11" t="s">
        <v>113</v>
      </c>
    </row>
    <row r="195" spans="1:15">
      <c r="A195" s="7">
        <v>5180240</v>
      </c>
      <c r="B195" s="10">
        <f t="shared" si="11"/>
        <v>5180240</v>
      </c>
      <c r="C195" s="7">
        <v>1990</v>
      </c>
      <c r="D195" s="7"/>
      <c r="E195" s="7">
        <v>1992</v>
      </c>
      <c r="F195" s="7"/>
      <c r="G195" s="7">
        <f>IF(ISNA(E195),IF(ABS(F195-C195)&lt;=4,1,0),IF(ABS(E195-C195)&lt;=4,1,0))</f>
        <v>1</v>
      </c>
      <c r="H195" s="7"/>
      <c r="I195" s="7"/>
      <c r="J195" s="7"/>
      <c r="K195" s="7">
        <f t="shared" si="10"/>
        <v>2</v>
      </c>
      <c r="L195" s="7"/>
      <c r="M195" s="7" t="s">
        <v>74</v>
      </c>
      <c r="N195" s="7"/>
      <c r="O195" s="11"/>
    </row>
    <row r="196" spans="1:15" ht="14">
      <c r="A196" s="7">
        <v>8000920</v>
      </c>
      <c r="B196" s="10">
        <f t="shared" si="11"/>
        <v>8000920</v>
      </c>
      <c r="C196" s="7">
        <v>1990</v>
      </c>
      <c r="D196" s="7"/>
      <c r="E196" s="7">
        <v>1992</v>
      </c>
      <c r="F196" s="7"/>
      <c r="G196" s="7">
        <f>IF(ISNA(E196),IF(ABS(F196-C196)&lt;=4,1,0),IF(ABS(E196-C196)&lt;=4,1,0))</f>
        <v>1</v>
      </c>
      <c r="H196" s="7"/>
      <c r="I196" s="7"/>
      <c r="J196" s="7"/>
      <c r="K196" s="7">
        <f t="shared" si="10"/>
        <v>2</v>
      </c>
      <c r="L196" s="7" t="e">
        <v>#N/A</v>
      </c>
      <c r="M196" s="7" t="s">
        <v>74</v>
      </c>
      <c r="N196" s="7"/>
      <c r="O196" s="11" t="s">
        <v>93</v>
      </c>
    </row>
    <row r="197" spans="1:15" ht="14">
      <c r="A197" s="7">
        <v>8140271</v>
      </c>
      <c r="B197" s="10">
        <f t="shared" si="11"/>
        <v>8140271</v>
      </c>
      <c r="C197" s="7">
        <v>1990</v>
      </c>
      <c r="D197" s="7"/>
      <c r="E197" s="7">
        <v>1964</v>
      </c>
      <c r="F197" s="7"/>
      <c r="G197" s="7"/>
      <c r="H197" s="7"/>
      <c r="I197" s="7"/>
      <c r="J197" s="7">
        <v>1</v>
      </c>
      <c r="K197" s="7" t="e">
        <f>IF(ISNA(E197),IF(F197&gt;0,F197-#REF!,""),E197-#REF!)</f>
        <v>#REF!</v>
      </c>
      <c r="L197" s="7" t="e">
        <v>#N/A</v>
      </c>
      <c r="M197" s="7" t="s">
        <v>99</v>
      </c>
      <c r="N197" s="7"/>
      <c r="O197" s="11" t="s">
        <v>136</v>
      </c>
    </row>
    <row r="198" spans="1:15">
      <c r="A198" s="7">
        <v>8290240</v>
      </c>
      <c r="B198" s="10">
        <f t="shared" si="11"/>
        <v>8290240</v>
      </c>
      <c r="C198" s="7">
        <v>1990</v>
      </c>
      <c r="D198" s="7"/>
      <c r="E198" s="7">
        <v>1992</v>
      </c>
      <c r="F198" s="7"/>
      <c r="G198" s="7">
        <f>IF(ISNA(E198),IF(ABS(F198-C198)&lt;=4,1,0),IF(ABS(E198-C198)&lt;=4,1,0))</f>
        <v>1</v>
      </c>
      <c r="H198" s="7"/>
      <c r="I198" s="7"/>
      <c r="J198" s="7"/>
      <c r="K198" s="7">
        <f t="shared" ref="K198:K234" si="12">IF(ISNA(E198),IF(F198&gt;0,F198-C198,""),E198-C198)</f>
        <v>2</v>
      </c>
      <c r="L198" s="7"/>
      <c r="M198" s="7" t="s">
        <v>74</v>
      </c>
      <c r="N198" s="7"/>
      <c r="O198" s="11"/>
    </row>
    <row r="199" spans="1:15" ht="14">
      <c r="A199" s="7">
        <v>8440070</v>
      </c>
      <c r="B199" s="10">
        <f t="shared" si="11"/>
        <v>8440070</v>
      </c>
      <c r="C199" s="7">
        <v>1990</v>
      </c>
      <c r="D199" s="7"/>
      <c r="E199" s="7">
        <v>1949</v>
      </c>
      <c r="F199" s="7"/>
      <c r="G199" s="7"/>
      <c r="H199" s="7"/>
      <c r="I199" s="7"/>
      <c r="J199" s="7">
        <v>1</v>
      </c>
      <c r="K199" s="7">
        <f t="shared" si="12"/>
        <v>-41</v>
      </c>
      <c r="L199" s="7"/>
      <c r="M199" s="7" t="s">
        <v>63</v>
      </c>
      <c r="N199" s="7"/>
      <c r="O199" s="11" t="s">
        <v>44</v>
      </c>
    </row>
    <row r="200" spans="1:15">
      <c r="A200" s="7">
        <v>8510060</v>
      </c>
      <c r="B200" s="10">
        <f t="shared" si="11"/>
        <v>8510060</v>
      </c>
      <c r="C200" s="7">
        <v>1990</v>
      </c>
      <c r="D200" s="7"/>
      <c r="E200" s="7">
        <v>1991</v>
      </c>
      <c r="F200" s="7"/>
      <c r="G200" s="7">
        <f>IF(ISNA(E200),IF(ABS(F200-C200)&lt;=4,1,0),IF(ABS(E200-C200)&lt;=4,1,0))</f>
        <v>1</v>
      </c>
      <c r="H200" s="7"/>
      <c r="I200" s="7"/>
      <c r="J200" s="7"/>
      <c r="K200" s="7">
        <f t="shared" si="12"/>
        <v>1</v>
      </c>
      <c r="L200" s="7" t="s">
        <v>330</v>
      </c>
      <c r="M200" s="7" t="s">
        <v>74</v>
      </c>
      <c r="N200" s="7"/>
      <c r="O200" s="11"/>
    </row>
    <row r="201" spans="1:15">
      <c r="A201" s="7">
        <v>9530030</v>
      </c>
      <c r="B201" s="10">
        <f t="shared" si="11"/>
        <v>9530030</v>
      </c>
      <c r="C201" s="7">
        <v>1990</v>
      </c>
      <c r="D201" s="7"/>
      <c r="E201" s="7">
        <v>1992</v>
      </c>
      <c r="F201" s="7"/>
      <c r="G201" s="7">
        <f>IF(ISNA(E201),IF(ABS(F201-C201)&lt;=4,1,0),IF(ABS(E201-C201)&lt;=4,1,0))</f>
        <v>1</v>
      </c>
      <c r="H201" s="7"/>
      <c r="I201" s="7"/>
      <c r="J201" s="7"/>
      <c r="K201" s="7">
        <f t="shared" si="12"/>
        <v>2</v>
      </c>
      <c r="L201" s="7"/>
      <c r="M201" s="7" t="s">
        <v>74</v>
      </c>
      <c r="N201" s="7"/>
      <c r="O201" s="11"/>
    </row>
    <row r="202" spans="1:15" ht="14">
      <c r="A202" s="7">
        <v>34420040</v>
      </c>
      <c r="B202" s="10">
        <f t="shared" si="11"/>
        <v>34420040</v>
      </c>
      <c r="C202" s="7">
        <v>1990</v>
      </c>
      <c r="D202" s="7"/>
      <c r="E202" s="7">
        <v>1992</v>
      </c>
      <c r="F202" s="7"/>
      <c r="G202" s="7">
        <f>IF(ISNA(E202),IF(ABS(F202-C202)&lt;=4,1,0),IF(ABS(E202-C202)&lt;=4,1,0))</f>
        <v>1</v>
      </c>
      <c r="H202" s="7"/>
      <c r="I202" s="7"/>
      <c r="J202" s="7"/>
      <c r="K202" s="7">
        <f t="shared" si="12"/>
        <v>2</v>
      </c>
      <c r="L202" s="7" t="e">
        <v>#N/A</v>
      </c>
      <c r="M202" s="7" t="s">
        <v>63</v>
      </c>
      <c r="N202" s="7"/>
      <c r="O202" s="11" t="s">
        <v>66</v>
      </c>
    </row>
    <row r="203" spans="1:15" ht="14">
      <c r="A203" s="7">
        <v>35880010</v>
      </c>
      <c r="B203" s="10">
        <f t="shared" si="11"/>
        <v>35880010</v>
      </c>
      <c r="C203" s="7">
        <v>1990</v>
      </c>
      <c r="D203" s="7"/>
      <c r="E203" s="7">
        <v>1951</v>
      </c>
      <c r="F203" s="7"/>
      <c r="G203" s="7"/>
      <c r="H203" s="7"/>
      <c r="I203" s="7"/>
      <c r="J203" s="7">
        <v>1</v>
      </c>
      <c r="K203" s="7">
        <f t="shared" si="12"/>
        <v>-39</v>
      </c>
      <c r="L203" s="7" t="e">
        <v>#N/A</v>
      </c>
      <c r="M203" s="7" t="s">
        <v>63</v>
      </c>
      <c r="N203" s="7"/>
      <c r="O203" s="11" t="s">
        <v>114</v>
      </c>
    </row>
    <row r="204" spans="1:15" ht="14">
      <c r="A204" s="7">
        <v>40780180</v>
      </c>
      <c r="B204" s="10">
        <f t="shared" si="11"/>
        <v>40780180</v>
      </c>
      <c r="C204" s="7">
        <v>1990</v>
      </c>
      <c r="D204" s="7"/>
      <c r="E204" s="7">
        <v>1994</v>
      </c>
      <c r="F204" s="7"/>
      <c r="G204" s="7">
        <f>IF(ISNA(E204),IF(ABS(F204-C204)&lt;=4,1,0),IF(ABS(E204-C204)&lt;=4,1,0))</f>
        <v>1</v>
      </c>
      <c r="H204" s="7"/>
      <c r="I204" s="7"/>
      <c r="J204" s="7"/>
      <c r="K204" s="7">
        <f t="shared" si="12"/>
        <v>4</v>
      </c>
      <c r="L204" s="7" t="e">
        <v>#N/A</v>
      </c>
      <c r="M204" s="7" t="s">
        <v>74</v>
      </c>
      <c r="N204" s="7"/>
      <c r="O204" s="11" t="s">
        <v>94</v>
      </c>
    </row>
    <row r="205" spans="1:15">
      <c r="A205" s="7">
        <v>8100330</v>
      </c>
      <c r="B205" s="10">
        <f t="shared" si="11"/>
        <v>8100330</v>
      </c>
      <c r="C205" s="7">
        <v>1991</v>
      </c>
      <c r="D205" s="7">
        <v>1984</v>
      </c>
      <c r="E205" s="7">
        <v>1992</v>
      </c>
      <c r="F205" s="7"/>
      <c r="G205" s="7">
        <f>IF(ISNA(E205),IF(ABS(F205-C205)&lt;=4,1,0),IF(ABS(E205-C205)&lt;=4,1,0))</f>
        <v>1</v>
      </c>
      <c r="H205" s="7"/>
      <c r="I205" s="7"/>
      <c r="J205" s="7"/>
      <c r="K205" s="7">
        <f t="shared" si="12"/>
        <v>1</v>
      </c>
      <c r="L205" s="7"/>
      <c r="M205" s="7" t="s">
        <v>67</v>
      </c>
      <c r="N205" s="7"/>
      <c r="O205" s="11"/>
    </row>
    <row r="206" spans="1:15" ht="14">
      <c r="A206" s="7">
        <v>1920050</v>
      </c>
      <c r="B206" s="10">
        <f t="shared" si="11"/>
        <v>1920050</v>
      </c>
      <c r="C206" s="7">
        <v>1991</v>
      </c>
      <c r="D206" s="7"/>
      <c r="E206" s="7">
        <v>1938</v>
      </c>
      <c r="F206" s="7"/>
      <c r="G206" s="7"/>
      <c r="H206" s="7"/>
      <c r="I206" s="7"/>
      <c r="J206" s="7">
        <v>1</v>
      </c>
      <c r="K206" s="7">
        <f t="shared" si="12"/>
        <v>-53</v>
      </c>
      <c r="L206" s="7"/>
      <c r="M206" s="7" t="s">
        <v>63</v>
      </c>
      <c r="N206" s="7"/>
      <c r="O206" s="11" t="s">
        <v>106</v>
      </c>
    </row>
    <row r="207" spans="1:15" ht="14">
      <c r="A207" s="7">
        <v>9080110</v>
      </c>
      <c r="B207" s="10">
        <f t="shared" si="11"/>
        <v>9080110</v>
      </c>
      <c r="C207" s="7">
        <v>1991</v>
      </c>
      <c r="D207" s="7"/>
      <c r="E207" s="7" t="e">
        <v>#N/A</v>
      </c>
      <c r="F207" s="7"/>
      <c r="G207" s="7"/>
      <c r="H207" s="7"/>
      <c r="I207" s="7"/>
      <c r="J207" s="7">
        <v>1</v>
      </c>
      <c r="K207" s="7" t="str">
        <f t="shared" si="12"/>
        <v/>
      </c>
      <c r="L207" s="7" t="s">
        <v>331</v>
      </c>
      <c r="M207" s="7" t="s">
        <v>67</v>
      </c>
      <c r="N207" s="7" t="s">
        <v>68</v>
      </c>
      <c r="O207" s="11" t="s">
        <v>122</v>
      </c>
    </row>
    <row r="208" spans="1:15" ht="14">
      <c r="A208" s="7">
        <v>9870050</v>
      </c>
      <c r="B208" s="10">
        <f t="shared" si="11"/>
        <v>9870050</v>
      </c>
      <c r="C208" s="7">
        <v>1991</v>
      </c>
      <c r="D208" s="7"/>
      <c r="E208" s="7">
        <v>1956</v>
      </c>
      <c r="F208" s="7"/>
      <c r="G208" s="7"/>
      <c r="H208" s="7"/>
      <c r="I208" s="7"/>
      <c r="J208" s="7">
        <v>1</v>
      </c>
      <c r="K208" s="7">
        <f t="shared" si="12"/>
        <v>-35</v>
      </c>
      <c r="L208" s="7" t="e">
        <v>#N/A</v>
      </c>
      <c r="M208" s="7" t="s">
        <v>63</v>
      </c>
      <c r="N208" s="7"/>
      <c r="O208" s="11" t="s">
        <v>115</v>
      </c>
    </row>
    <row r="209" spans="1:15" ht="14">
      <c r="A209" s="7">
        <v>13142920</v>
      </c>
      <c r="B209" s="10">
        <f t="shared" si="11"/>
        <v>13142920</v>
      </c>
      <c r="C209" s="7">
        <v>1991</v>
      </c>
      <c r="D209" s="7"/>
      <c r="E209" s="7">
        <v>2008</v>
      </c>
      <c r="F209" s="7"/>
      <c r="G209" s="7"/>
      <c r="H209" s="7"/>
      <c r="I209" s="7"/>
      <c r="J209" s="7">
        <v>1</v>
      </c>
      <c r="K209" s="7">
        <f t="shared" si="12"/>
        <v>17</v>
      </c>
      <c r="L209" s="7" t="s">
        <v>132</v>
      </c>
      <c r="M209" s="7" t="s">
        <v>74</v>
      </c>
      <c r="N209" s="7"/>
      <c r="O209" s="11" t="s">
        <v>133</v>
      </c>
    </row>
    <row r="210" spans="1:15" ht="14">
      <c r="A210" s="7">
        <v>34100120</v>
      </c>
      <c r="B210" s="10">
        <f t="shared" si="11"/>
        <v>34100120</v>
      </c>
      <c r="C210" s="7">
        <v>1991</v>
      </c>
      <c r="D210" s="7"/>
      <c r="E210" s="7">
        <v>1992</v>
      </c>
      <c r="F210" s="7"/>
      <c r="G210" s="7">
        <f>IF(ISNA(E210),IF(ABS(F210-C210)&lt;=4,1,0),IF(ABS(E210-C210)&lt;=4,1,0))</f>
        <v>1</v>
      </c>
      <c r="H210" s="7"/>
      <c r="I210" s="7"/>
      <c r="J210" s="7"/>
      <c r="K210" s="7">
        <f t="shared" si="12"/>
        <v>1</v>
      </c>
      <c r="L210" s="7" t="e">
        <v>#N/A</v>
      </c>
      <c r="M210" s="7" t="s">
        <v>74</v>
      </c>
      <c r="N210" s="7"/>
      <c r="O210" s="11" t="s">
        <v>95</v>
      </c>
    </row>
    <row r="211" spans="1:15">
      <c r="A211" s="7">
        <v>36240030</v>
      </c>
      <c r="B211" s="10">
        <f t="shared" si="11"/>
        <v>36240030</v>
      </c>
      <c r="C211" s="7">
        <v>1991</v>
      </c>
      <c r="D211" s="7"/>
      <c r="E211" s="7">
        <v>1952</v>
      </c>
      <c r="F211" s="7"/>
      <c r="G211" s="7"/>
      <c r="H211" s="7"/>
      <c r="I211" s="7"/>
      <c r="J211" s="7">
        <v>1</v>
      </c>
      <c r="K211" s="7">
        <f t="shared" si="12"/>
        <v>-39</v>
      </c>
      <c r="L211" s="7"/>
      <c r="M211" s="7" t="s">
        <v>63</v>
      </c>
      <c r="N211" s="7"/>
      <c r="O211" s="11"/>
    </row>
    <row r="212" spans="1:15">
      <c r="A212" s="7">
        <v>36890030</v>
      </c>
      <c r="B212" s="10">
        <f t="shared" si="11"/>
        <v>36890030</v>
      </c>
      <c r="C212" s="7">
        <v>1991</v>
      </c>
      <c r="D212" s="7"/>
      <c r="E212" s="7">
        <v>1992</v>
      </c>
      <c r="F212" s="7"/>
      <c r="G212" s="7">
        <f>IF(ISNA(E212),IF(ABS(F212-C212)&lt;=4,1,0),IF(ABS(E212-C212)&lt;=4,1,0))</f>
        <v>1</v>
      </c>
      <c r="H212" s="7"/>
      <c r="I212" s="7"/>
      <c r="J212" s="7"/>
      <c r="K212" s="7">
        <f t="shared" si="12"/>
        <v>1</v>
      </c>
      <c r="L212" s="7" t="s">
        <v>16</v>
      </c>
      <c r="M212" s="7" t="s">
        <v>67</v>
      </c>
      <c r="N212" s="7" t="s">
        <v>68</v>
      </c>
      <c r="O212" s="11"/>
    </row>
    <row r="213" spans="1:15">
      <c r="A213" s="7">
        <v>40010200</v>
      </c>
      <c r="B213" s="10">
        <f t="shared" si="11"/>
        <v>40010200</v>
      </c>
      <c r="C213" s="7">
        <v>1991</v>
      </c>
      <c r="D213" s="7"/>
      <c r="E213" s="7">
        <v>1951</v>
      </c>
      <c r="F213" s="7"/>
      <c r="G213" s="7"/>
      <c r="H213" s="7"/>
      <c r="I213" s="7"/>
      <c r="J213" s="7">
        <v>1</v>
      </c>
      <c r="K213" s="7">
        <f t="shared" si="12"/>
        <v>-40</v>
      </c>
      <c r="L213" s="7"/>
      <c r="M213" s="7" t="s">
        <v>63</v>
      </c>
      <c r="N213" s="7"/>
      <c r="O213" s="11"/>
    </row>
    <row r="214" spans="1:15" ht="14">
      <c r="A214" s="7">
        <v>7970080</v>
      </c>
      <c r="B214" s="10">
        <f t="shared" si="11"/>
        <v>7970080</v>
      </c>
      <c r="C214" s="7">
        <v>1992</v>
      </c>
      <c r="D214" s="7"/>
      <c r="E214" s="7" t="e">
        <v>#N/A</v>
      </c>
      <c r="F214" s="7">
        <v>1995</v>
      </c>
      <c r="G214" s="7">
        <v>1</v>
      </c>
      <c r="H214" s="7"/>
      <c r="I214" s="7"/>
      <c r="J214" s="7"/>
      <c r="K214" s="7">
        <f t="shared" si="12"/>
        <v>3</v>
      </c>
      <c r="L214" s="7" t="s">
        <v>24</v>
      </c>
      <c r="M214" s="7" t="s">
        <v>67</v>
      </c>
      <c r="N214" s="7" t="s">
        <v>68</v>
      </c>
      <c r="O214" s="11" t="s">
        <v>73</v>
      </c>
    </row>
    <row r="215" spans="1:15">
      <c r="A215" s="7">
        <v>8810040</v>
      </c>
      <c r="B215" s="10">
        <f t="shared" si="11"/>
        <v>8810040</v>
      </c>
      <c r="C215" s="7">
        <v>1992</v>
      </c>
      <c r="D215" s="7"/>
      <c r="E215" s="7">
        <v>1994</v>
      </c>
      <c r="F215" s="7"/>
      <c r="G215" s="7">
        <f>IF(ISNA(E215),IF(ABS(F215-C215)&lt;=4,1,0),IF(ABS(E215-C215)&lt;=4,1,0))</f>
        <v>1</v>
      </c>
      <c r="H215" s="7"/>
      <c r="I215" s="7"/>
      <c r="J215" s="7"/>
      <c r="K215" s="7">
        <f t="shared" si="12"/>
        <v>2</v>
      </c>
      <c r="L215" s="7"/>
      <c r="M215" s="7" t="s">
        <v>74</v>
      </c>
      <c r="N215" s="7"/>
      <c r="O215" s="11"/>
    </row>
    <row r="216" spans="1:15" ht="14">
      <c r="A216" s="7">
        <v>9840330</v>
      </c>
      <c r="B216" s="10">
        <f t="shared" si="11"/>
        <v>9840330</v>
      </c>
      <c r="C216" s="7">
        <v>1992</v>
      </c>
      <c r="D216" s="7"/>
      <c r="E216" s="7">
        <v>1959</v>
      </c>
      <c r="F216" s="7"/>
      <c r="G216" s="7"/>
      <c r="H216" s="7"/>
      <c r="I216" s="7"/>
      <c r="J216" s="7">
        <v>1</v>
      </c>
      <c r="K216" s="7">
        <f t="shared" si="12"/>
        <v>-33</v>
      </c>
      <c r="L216" s="7" t="e">
        <v>#N/A</v>
      </c>
      <c r="M216" s="7" t="s">
        <v>99</v>
      </c>
      <c r="N216" s="7"/>
      <c r="O216" s="11" t="s">
        <v>140</v>
      </c>
    </row>
    <row r="217" spans="1:15">
      <c r="A217" s="7">
        <v>21520170</v>
      </c>
      <c r="B217" s="10">
        <f t="shared" si="11"/>
        <v>21520170</v>
      </c>
      <c r="C217" s="7">
        <v>1992</v>
      </c>
      <c r="D217" s="7"/>
      <c r="E217" s="7">
        <v>1994</v>
      </c>
      <c r="F217" s="7"/>
      <c r="G217" s="7">
        <f>IF(ISNA(E217),IF(ABS(F217-C217)&lt;=4,1,0),IF(ABS(E217-C217)&lt;=4,1,0))</f>
        <v>1</v>
      </c>
      <c r="H217" s="7"/>
      <c r="I217" s="7"/>
      <c r="J217" s="7"/>
      <c r="K217" s="7">
        <f t="shared" si="12"/>
        <v>2</v>
      </c>
      <c r="L217" s="7"/>
      <c r="M217" s="7" t="s">
        <v>74</v>
      </c>
      <c r="N217" s="7"/>
      <c r="O217" s="11"/>
    </row>
    <row r="218" spans="1:15">
      <c r="A218" s="7">
        <v>36920440</v>
      </c>
      <c r="B218" s="10">
        <f t="shared" si="11"/>
        <v>36920440</v>
      </c>
      <c r="C218" s="7">
        <v>1992</v>
      </c>
      <c r="D218" s="7"/>
      <c r="E218" s="7">
        <v>1993</v>
      </c>
      <c r="F218" s="7"/>
      <c r="G218" s="7">
        <f>IF(ISNA(E218),IF(ABS(F218-C218)&lt;=4,1,0),IF(ABS(E218-C218)&lt;=4,1,0))</f>
        <v>1</v>
      </c>
      <c r="H218" s="7"/>
      <c r="I218" s="7"/>
      <c r="J218" s="7"/>
      <c r="K218" s="7">
        <f t="shared" si="12"/>
        <v>1</v>
      </c>
      <c r="L218" s="7"/>
      <c r="M218" s="7" t="s">
        <v>74</v>
      </c>
      <c r="N218" s="7"/>
      <c r="O218" s="11"/>
    </row>
    <row r="219" spans="1:15">
      <c r="A219" s="7">
        <v>37040210</v>
      </c>
      <c r="B219" s="10">
        <f t="shared" si="11"/>
        <v>37040210</v>
      </c>
      <c r="C219" s="7">
        <v>1992</v>
      </c>
      <c r="D219" s="7"/>
      <c r="E219" s="7">
        <v>1969</v>
      </c>
      <c r="F219" s="7"/>
      <c r="G219" s="7"/>
      <c r="H219" s="7"/>
      <c r="I219" s="7"/>
      <c r="J219" s="7">
        <v>1</v>
      </c>
      <c r="K219" s="7">
        <f t="shared" si="12"/>
        <v>-23</v>
      </c>
      <c r="L219" s="7"/>
      <c r="M219" s="7" t="s">
        <v>63</v>
      </c>
      <c r="N219" s="7"/>
      <c r="O219" s="11"/>
    </row>
    <row r="220" spans="1:15" ht="14">
      <c r="A220" s="7">
        <v>7330660</v>
      </c>
      <c r="B220" s="10">
        <f t="shared" si="11"/>
        <v>7330660</v>
      </c>
      <c r="C220" s="7">
        <v>1993</v>
      </c>
      <c r="D220" s="7"/>
      <c r="E220" s="7">
        <v>1995</v>
      </c>
      <c r="F220" s="7"/>
      <c r="G220" s="7">
        <f>IF(ISNA(E220),IF(ABS(F220-C220)&lt;=4,1,0),IF(ABS(E220-C220)&lt;=4,1,0))</f>
        <v>1</v>
      </c>
      <c r="H220" s="7"/>
      <c r="I220" s="7"/>
      <c r="J220" s="7"/>
      <c r="K220" s="7">
        <f t="shared" si="12"/>
        <v>2</v>
      </c>
      <c r="L220" s="7" t="e">
        <v>#N/A</v>
      </c>
      <c r="M220" s="7" t="s">
        <v>74</v>
      </c>
      <c r="N220" s="7"/>
      <c r="O220" s="11" t="s">
        <v>96</v>
      </c>
    </row>
    <row r="221" spans="1:15">
      <c r="A221" s="7">
        <v>9170070</v>
      </c>
      <c r="B221" s="10">
        <f t="shared" si="11"/>
        <v>9170070</v>
      </c>
      <c r="C221" s="7">
        <v>1993</v>
      </c>
      <c r="D221" s="7"/>
      <c r="E221" s="7" t="e">
        <v>#N/A</v>
      </c>
      <c r="F221" s="7"/>
      <c r="G221" s="7"/>
      <c r="H221" s="7"/>
      <c r="I221" s="7"/>
      <c r="J221" s="7">
        <v>1</v>
      </c>
      <c r="K221" s="7" t="str">
        <f t="shared" si="12"/>
        <v/>
      </c>
      <c r="L221" s="7"/>
      <c r="M221" s="7" t="s">
        <v>63</v>
      </c>
      <c r="N221" s="7"/>
      <c r="O221" s="11"/>
    </row>
    <row r="222" spans="1:15">
      <c r="A222" s="7">
        <v>12571440</v>
      </c>
      <c r="B222" s="10">
        <f t="shared" si="11"/>
        <v>12571440</v>
      </c>
      <c r="C222" s="7">
        <v>1993</v>
      </c>
      <c r="D222" s="7"/>
      <c r="E222" s="7">
        <v>1995</v>
      </c>
      <c r="F222" s="7"/>
      <c r="G222" s="7">
        <f>IF(ISNA(E222),IF(ABS(F222-C222)&lt;=4,1,0),IF(ABS(E222-C222)&lt;=4,1,0))</f>
        <v>1</v>
      </c>
      <c r="H222" s="7"/>
      <c r="I222" s="7"/>
      <c r="J222" s="7"/>
      <c r="K222" s="7">
        <f t="shared" si="12"/>
        <v>2</v>
      </c>
      <c r="L222" s="7"/>
      <c r="M222" s="7" t="s">
        <v>74</v>
      </c>
      <c r="N222" s="7"/>
      <c r="O222" s="11"/>
    </row>
    <row r="223" spans="1:15">
      <c r="A223" s="7">
        <v>12690080</v>
      </c>
      <c r="B223" s="10">
        <f t="shared" si="11"/>
        <v>12690080</v>
      </c>
      <c r="C223" s="7">
        <v>1993</v>
      </c>
      <c r="D223" s="7"/>
      <c r="E223" s="7">
        <v>1996</v>
      </c>
      <c r="F223" s="7"/>
      <c r="G223" s="7">
        <f>IF(ISNA(E223),IF(ABS(F223-C223)&lt;=4,1,0),IF(ABS(E223-C223)&lt;=4,1,0))</f>
        <v>1</v>
      </c>
      <c r="H223" s="7"/>
      <c r="I223" s="7"/>
      <c r="J223" s="7"/>
      <c r="K223" s="7">
        <f t="shared" si="12"/>
        <v>3</v>
      </c>
      <c r="L223" s="7"/>
      <c r="M223" s="7" t="s">
        <v>74</v>
      </c>
      <c r="N223" s="7"/>
      <c r="O223" s="11"/>
    </row>
    <row r="224" spans="1:15">
      <c r="A224" s="7">
        <v>32350090</v>
      </c>
      <c r="B224" s="10">
        <f t="shared" si="11"/>
        <v>32350090</v>
      </c>
      <c r="C224" s="7">
        <v>1993</v>
      </c>
      <c r="D224" s="7"/>
      <c r="E224" s="7">
        <v>1994</v>
      </c>
      <c r="F224" s="7"/>
      <c r="G224" s="7">
        <f>IF(ISNA(E224),IF(ABS(F224-C224)&lt;=4,1,0),IF(ABS(E224-C224)&lt;=4,1,0))</f>
        <v>1</v>
      </c>
      <c r="H224" s="7"/>
      <c r="I224" s="7"/>
      <c r="J224" s="7"/>
      <c r="K224" s="7">
        <f t="shared" si="12"/>
        <v>1</v>
      </c>
      <c r="L224" s="7"/>
      <c r="M224" s="7" t="s">
        <v>74</v>
      </c>
      <c r="N224" s="7"/>
      <c r="O224" s="11"/>
    </row>
    <row r="225" spans="1:21">
      <c r="A225" s="7">
        <v>40700120</v>
      </c>
      <c r="B225" s="10">
        <f t="shared" si="11"/>
        <v>40700120</v>
      </c>
      <c r="C225" s="7">
        <v>1993</v>
      </c>
      <c r="D225" s="7"/>
      <c r="E225" s="7">
        <v>1950</v>
      </c>
      <c r="F225" s="7"/>
      <c r="G225" s="7"/>
      <c r="H225" s="7"/>
      <c r="I225" s="7"/>
      <c r="J225" s="7">
        <v>1</v>
      </c>
      <c r="K225" s="7">
        <f t="shared" si="12"/>
        <v>-43</v>
      </c>
      <c r="L225" s="7"/>
      <c r="M225" s="7" t="s">
        <v>63</v>
      </c>
      <c r="N225" s="7"/>
      <c r="O225" s="11"/>
    </row>
    <row r="226" spans="1:21" ht="14">
      <c r="A226" s="7">
        <v>840201</v>
      </c>
      <c r="B226" s="10">
        <f t="shared" si="11"/>
        <v>840201</v>
      </c>
      <c r="C226" s="7">
        <v>1994</v>
      </c>
      <c r="D226" s="7"/>
      <c r="E226" s="7">
        <v>1956</v>
      </c>
      <c r="F226" s="7"/>
      <c r="G226" s="7"/>
      <c r="H226" s="7"/>
      <c r="I226" s="7"/>
      <c r="J226" s="7">
        <v>1</v>
      </c>
      <c r="K226" s="7">
        <f t="shared" si="12"/>
        <v>-38</v>
      </c>
      <c r="L226" s="7" t="e">
        <v>#N/A</v>
      </c>
      <c r="M226" s="7" t="s">
        <v>99</v>
      </c>
      <c r="N226" s="7"/>
      <c r="O226" s="11" t="s">
        <v>141</v>
      </c>
    </row>
    <row r="227" spans="1:21" ht="30" customHeight="1">
      <c r="A227" s="7">
        <v>1230050</v>
      </c>
      <c r="B227" s="10">
        <f t="shared" si="11"/>
        <v>1230050</v>
      </c>
      <c r="C227" s="7">
        <v>1994</v>
      </c>
      <c r="D227" s="7"/>
      <c r="E227" s="7" t="e">
        <v>#N/A</v>
      </c>
      <c r="F227" s="7">
        <v>1940</v>
      </c>
      <c r="G227" s="7"/>
      <c r="H227" s="7"/>
      <c r="I227" s="7"/>
      <c r="J227" s="7">
        <v>1</v>
      </c>
      <c r="K227" s="7">
        <f>IF(ISNA(E227),IF(F227&gt;0,F227-C227,""),E227-C227)</f>
        <v>-54</v>
      </c>
      <c r="L227" s="11" t="s">
        <v>134</v>
      </c>
      <c r="M227" s="7" t="s">
        <v>266</v>
      </c>
      <c r="N227" s="7"/>
      <c r="O227" s="11" t="s">
        <v>135</v>
      </c>
    </row>
    <row r="228" spans="1:21">
      <c r="A228" s="7">
        <v>1390060</v>
      </c>
      <c r="B228" s="10">
        <f t="shared" si="11"/>
        <v>1390060</v>
      </c>
      <c r="C228" s="7">
        <v>1994</v>
      </c>
      <c r="D228" s="7"/>
      <c r="E228" s="7">
        <v>1958</v>
      </c>
      <c r="F228" s="7"/>
      <c r="G228" s="7"/>
      <c r="H228" s="7"/>
      <c r="I228" s="7"/>
      <c r="J228" s="7">
        <v>1</v>
      </c>
      <c r="K228" s="7">
        <f t="shared" si="12"/>
        <v>-36</v>
      </c>
      <c r="L228" s="7"/>
      <c r="M228" s="7" t="s">
        <v>63</v>
      </c>
      <c r="N228" s="7"/>
      <c r="O228" s="11"/>
    </row>
    <row r="229" spans="1:21" ht="14">
      <c r="A229" s="7">
        <v>7440840</v>
      </c>
      <c r="B229" s="10">
        <f t="shared" si="11"/>
        <v>7440840</v>
      </c>
      <c r="C229" s="7">
        <v>1994</v>
      </c>
      <c r="D229" s="7"/>
      <c r="E229" s="7">
        <v>1969</v>
      </c>
      <c r="F229" s="7"/>
      <c r="G229" s="7"/>
      <c r="H229" s="7"/>
      <c r="I229" s="7"/>
      <c r="J229" s="7">
        <v>1</v>
      </c>
      <c r="K229" s="7">
        <f t="shared" si="12"/>
        <v>-25</v>
      </c>
      <c r="L229" s="7" t="e">
        <v>#N/A</v>
      </c>
      <c r="M229" s="7" t="s">
        <v>63</v>
      </c>
      <c r="N229" s="7"/>
      <c r="O229" s="11" t="s">
        <v>116</v>
      </c>
    </row>
    <row r="230" spans="1:21" ht="14">
      <c r="A230" s="7">
        <v>8670150</v>
      </c>
      <c r="B230" s="10">
        <f t="shared" si="11"/>
        <v>8670150</v>
      </c>
      <c r="C230" s="7">
        <v>1994</v>
      </c>
      <c r="D230" s="7"/>
      <c r="E230" s="7">
        <v>1995</v>
      </c>
      <c r="F230" s="7"/>
      <c r="G230" s="7">
        <f>IF(ISNA(E230),IF(ABS(F230-C230)&lt;=4,1,0),IF(ABS(E230-C230)&lt;=4,1,0))</f>
        <v>1</v>
      </c>
      <c r="H230" s="7"/>
      <c r="I230" s="7"/>
      <c r="J230" s="7"/>
      <c r="K230" s="7">
        <f t="shared" si="12"/>
        <v>1</v>
      </c>
      <c r="L230" s="7" t="e">
        <v>#N/A</v>
      </c>
      <c r="M230" s="7" t="s">
        <v>74</v>
      </c>
      <c r="N230" s="7"/>
      <c r="O230" s="11" t="s">
        <v>97</v>
      </c>
    </row>
    <row r="231" spans="1:21">
      <c r="A231" s="7">
        <v>8910140</v>
      </c>
      <c r="B231" s="10">
        <f t="shared" si="11"/>
        <v>8910140</v>
      </c>
      <c r="C231" s="7">
        <v>1994</v>
      </c>
      <c r="D231" s="7"/>
      <c r="E231" s="7">
        <v>1996</v>
      </c>
      <c r="F231" s="7"/>
      <c r="G231" s="7">
        <f>IF(ISNA(E231),IF(ABS(F231-C231)&lt;=4,1,0),IF(ABS(E231-C231)&lt;=4,1,0))</f>
        <v>1</v>
      </c>
      <c r="H231" s="7"/>
      <c r="I231" s="7"/>
      <c r="J231" s="7"/>
      <c r="K231" s="7">
        <f t="shared" si="12"/>
        <v>2</v>
      </c>
      <c r="L231" s="7" t="s">
        <v>28</v>
      </c>
      <c r="M231" s="7" t="s">
        <v>67</v>
      </c>
      <c r="N231" s="7" t="s">
        <v>68</v>
      </c>
      <c r="O231" s="11"/>
    </row>
    <row r="232" spans="1:21">
      <c r="A232" s="7">
        <v>6640190</v>
      </c>
      <c r="B232" s="10">
        <f t="shared" si="11"/>
        <v>6640190</v>
      </c>
      <c r="C232" s="7">
        <v>1995</v>
      </c>
      <c r="D232" s="7"/>
      <c r="E232" s="7" t="e">
        <v>#N/A</v>
      </c>
      <c r="F232" s="7">
        <v>2004</v>
      </c>
      <c r="G232" s="7"/>
      <c r="H232" s="7"/>
      <c r="I232" s="7"/>
      <c r="J232" s="7">
        <v>1</v>
      </c>
      <c r="K232" s="7">
        <f t="shared" si="12"/>
        <v>9</v>
      </c>
      <c r="L232" s="7" t="s">
        <v>332</v>
      </c>
      <c r="M232" s="7" t="s">
        <v>74</v>
      </c>
      <c r="N232" s="7"/>
      <c r="O232" s="11"/>
    </row>
    <row r="233" spans="1:21" ht="28">
      <c r="A233" s="7">
        <v>9060040</v>
      </c>
      <c r="B233" s="10">
        <f t="shared" si="11"/>
        <v>9060040</v>
      </c>
      <c r="C233" s="7">
        <v>1995</v>
      </c>
      <c r="D233" s="7"/>
      <c r="E233" s="7">
        <v>1956</v>
      </c>
      <c r="F233" s="7"/>
      <c r="G233" s="7"/>
      <c r="H233" s="7"/>
      <c r="I233" s="7"/>
      <c r="J233" s="7">
        <v>1</v>
      </c>
      <c r="K233" s="7">
        <f t="shared" si="12"/>
        <v>-39</v>
      </c>
      <c r="L233" s="7"/>
      <c r="M233" s="7" t="s">
        <v>63</v>
      </c>
      <c r="N233" s="7"/>
      <c r="O233" s="11" t="s">
        <v>45</v>
      </c>
    </row>
    <row r="234" spans="1:21" ht="14">
      <c r="A234" s="7">
        <v>30041010</v>
      </c>
      <c r="B234" s="10">
        <f t="shared" si="11"/>
        <v>30041010</v>
      </c>
      <c r="C234" s="7">
        <v>1995</v>
      </c>
      <c r="D234" s="7"/>
      <c r="E234" s="7">
        <v>1996</v>
      </c>
      <c r="F234" s="7"/>
      <c r="G234" s="7">
        <f>IF(ISNA(E234),IF(ABS(F234-C234)&lt;=4,1,0),IF(ABS(E234-C234)&lt;=4,1,0))</f>
        <v>1</v>
      </c>
      <c r="H234" s="7"/>
      <c r="I234" s="7"/>
      <c r="J234" s="7"/>
      <c r="K234" s="7">
        <f t="shared" si="12"/>
        <v>1</v>
      </c>
      <c r="L234" s="7" t="e">
        <v>#N/A</v>
      </c>
      <c r="M234" s="7" t="s">
        <v>74</v>
      </c>
      <c r="N234" s="7"/>
      <c r="O234" s="11" t="s">
        <v>98</v>
      </c>
    </row>
    <row r="235" spans="1:21">
      <c r="S235" s="13"/>
      <c r="T235" s="13"/>
    </row>
    <row r="236" spans="1:21">
      <c r="S236" s="13"/>
      <c r="T236" s="13"/>
    </row>
    <row r="237" spans="1:21">
      <c r="Q237" s="18"/>
      <c r="R237" s="18"/>
      <c r="S237" s="18"/>
      <c r="T237" s="18"/>
      <c r="U237" s="18"/>
    </row>
    <row r="238" spans="1:21">
      <c r="Q238" s="18"/>
      <c r="R238" s="18" t="s">
        <v>34</v>
      </c>
      <c r="S238" s="18" t="s">
        <v>35</v>
      </c>
      <c r="T238" s="18" t="s">
        <v>36</v>
      </c>
      <c r="U238" s="18" t="s">
        <v>37</v>
      </c>
    </row>
    <row r="239" spans="1:21">
      <c r="Q239" s="18" t="s">
        <v>169</v>
      </c>
      <c r="R239" s="18">
        <f>SUM(G2:G234)</f>
        <v>97</v>
      </c>
      <c r="S239" s="18">
        <f>SUM(H2:H234)</f>
        <v>65</v>
      </c>
      <c r="T239" s="18">
        <f>SUM(I2:I234)</f>
        <v>3</v>
      </c>
      <c r="U239" s="18">
        <f>SUM(J2:J234)</f>
        <v>68</v>
      </c>
    </row>
    <row r="240" spans="1:21">
      <c r="Q240" s="18" t="s">
        <v>170</v>
      </c>
      <c r="R240" s="18">
        <v>9</v>
      </c>
      <c r="S240" s="18"/>
      <c r="T240" s="18"/>
      <c r="U240" s="18">
        <v>52</v>
      </c>
    </row>
    <row r="241" spans="17:21">
      <c r="Q241" s="18" t="s">
        <v>171</v>
      </c>
      <c r="R241" s="18">
        <v>9</v>
      </c>
      <c r="S241" s="18"/>
      <c r="T241" s="18"/>
      <c r="U241" s="18">
        <v>6</v>
      </c>
    </row>
    <row r="242" spans="17:21">
      <c r="Q242" s="18" t="s">
        <v>172</v>
      </c>
      <c r="R242" s="18">
        <v>79</v>
      </c>
      <c r="S242" s="18"/>
      <c r="T242" s="18"/>
      <c r="U242" s="18">
        <v>11</v>
      </c>
    </row>
    <row r="246" spans="17:21">
      <c r="Q246" s="18" t="s">
        <v>174</v>
      </c>
      <c r="R246" s="20">
        <f>R239/(R239+U239)</f>
        <v>0.58787878787878789</v>
      </c>
    </row>
    <row r="247" spans="17:21">
      <c r="Q247" s="18" t="s">
        <v>173</v>
      </c>
      <c r="R247" s="20">
        <f>R239/(R239+T239)</f>
        <v>0.97</v>
      </c>
    </row>
    <row r="248" spans="17:21">
      <c r="Q248" s="18" t="s">
        <v>276</v>
      </c>
      <c r="R248" s="20"/>
    </row>
    <row r="249" spans="17:21">
      <c r="Q249" s="18" t="s">
        <v>249</v>
      </c>
      <c r="R249" s="20">
        <f>9/61</f>
        <v>0.14754098360655737</v>
      </c>
    </row>
    <row r="250" spans="17:21">
      <c r="Q250" s="18" t="s">
        <v>250</v>
      </c>
      <c r="R250" s="20">
        <f>9/15</f>
        <v>0.6</v>
      </c>
    </row>
    <row r="251" spans="17:21">
      <c r="Q251" s="18" t="s">
        <v>251</v>
      </c>
      <c r="R251" s="20">
        <f>79/90</f>
        <v>0.87777777777777777</v>
      </c>
    </row>
    <row r="254" spans="17:21">
      <c r="Q254" s="18" t="s">
        <v>277</v>
      </c>
      <c r="R254" s="16" t="s">
        <v>278</v>
      </c>
      <c r="S254" s="16"/>
    </row>
    <row r="255" spans="17:21">
      <c r="Q255" s="18">
        <v>-4</v>
      </c>
      <c r="R255" s="18">
        <f t="shared" ref="R255:R263" si="13">COUNTIF(K:K,Q255)</f>
        <v>2</v>
      </c>
      <c r="S255" s="18">
        <f>R255*Q255</f>
        <v>-8</v>
      </c>
    </row>
    <row r="256" spans="17:21">
      <c r="Q256" s="18">
        <v>-3</v>
      </c>
      <c r="R256" s="18">
        <f t="shared" si="13"/>
        <v>0</v>
      </c>
      <c r="S256" s="18">
        <f t="shared" ref="S256:S263" si="14">R256*Q256</f>
        <v>0</v>
      </c>
    </row>
    <row r="257" spans="17:24">
      <c r="Q257" s="18">
        <v>-2</v>
      </c>
      <c r="R257" s="18">
        <f t="shared" si="13"/>
        <v>1</v>
      </c>
      <c r="S257" s="18">
        <f t="shared" si="14"/>
        <v>-2</v>
      </c>
    </row>
    <row r="258" spans="17:24">
      <c r="Q258" s="18">
        <v>-1</v>
      </c>
      <c r="R258" s="18">
        <f t="shared" si="13"/>
        <v>2</v>
      </c>
      <c r="S258" s="18">
        <f t="shared" si="14"/>
        <v>-2</v>
      </c>
    </row>
    <row r="259" spans="17:24">
      <c r="Q259" s="18">
        <v>0</v>
      </c>
      <c r="R259" s="18">
        <f t="shared" si="13"/>
        <v>4</v>
      </c>
      <c r="S259" s="18">
        <f t="shared" si="14"/>
        <v>0</v>
      </c>
    </row>
    <row r="260" spans="17:24">
      <c r="Q260" s="18">
        <v>1</v>
      </c>
      <c r="R260" s="18">
        <f t="shared" si="13"/>
        <v>42</v>
      </c>
      <c r="S260" s="18">
        <f t="shared" si="14"/>
        <v>42</v>
      </c>
    </row>
    <row r="261" spans="17:24">
      <c r="Q261" s="18">
        <v>2</v>
      </c>
      <c r="R261" s="18">
        <f t="shared" si="13"/>
        <v>31</v>
      </c>
      <c r="S261" s="18">
        <f t="shared" si="14"/>
        <v>62</v>
      </c>
    </row>
    <row r="262" spans="17:24">
      <c r="Q262" s="18">
        <v>3</v>
      </c>
      <c r="R262" s="18">
        <f t="shared" si="13"/>
        <v>9</v>
      </c>
      <c r="S262" s="18">
        <f t="shared" si="14"/>
        <v>27</v>
      </c>
    </row>
    <row r="263" spans="17:24">
      <c r="Q263" s="18">
        <v>4</v>
      </c>
      <c r="R263" s="18">
        <f t="shared" si="13"/>
        <v>6</v>
      </c>
      <c r="S263" s="18">
        <f t="shared" si="14"/>
        <v>24</v>
      </c>
    </row>
    <row r="264" spans="17:24">
      <c r="Q264" s="18"/>
      <c r="R264" s="18">
        <f>SUM(R255:R263)</f>
        <v>97</v>
      </c>
      <c r="S264" s="18">
        <f>(SUM(S255:S263)/R264)</f>
        <v>1.4742268041237114</v>
      </c>
    </row>
    <row r="265" spans="17:24">
      <c r="Q265" s="18"/>
      <c r="R265" s="18"/>
      <c r="S265" s="18"/>
    </row>
    <row r="266" spans="17:24">
      <c r="Q266" s="18"/>
      <c r="R266" s="18" t="s">
        <v>267</v>
      </c>
      <c r="S266" s="18">
        <v>1.32</v>
      </c>
    </row>
    <row r="268" spans="17:24">
      <c r="Q268" s="18"/>
      <c r="R268" s="18"/>
      <c r="S268" s="18"/>
      <c r="T268" s="18"/>
      <c r="U268" s="18"/>
      <c r="V268" s="18"/>
      <c r="W268" s="18"/>
      <c r="X268" s="18"/>
    </row>
    <row r="269" spans="17:24">
      <c r="Q269" s="18"/>
      <c r="R269" s="16"/>
      <c r="S269" s="16"/>
      <c r="T269" s="18"/>
      <c r="U269" s="18" t="s">
        <v>260</v>
      </c>
      <c r="V269" s="18"/>
      <c r="W269" s="18"/>
      <c r="X269" s="18"/>
    </row>
    <row r="270" spans="17:24">
      <c r="Q270" s="18"/>
      <c r="R270" s="18">
        <f>T270/COUNT($A$2:$A$234)</f>
        <v>0.29184549356223177</v>
      </c>
      <c r="S270" s="16"/>
      <c r="T270" s="18">
        <v>68</v>
      </c>
      <c r="U270" s="18" t="s">
        <v>261</v>
      </c>
      <c r="V270" s="18"/>
      <c r="W270" s="18"/>
      <c r="X270" s="18"/>
    </row>
    <row r="271" spans="17:24">
      <c r="Q271" s="18"/>
      <c r="R271" s="18">
        <f>T271/COUNT($A$2:$A$234)</f>
        <v>0.70815450643776823</v>
      </c>
      <c r="S271" s="16"/>
      <c r="T271" s="18">
        <v>165</v>
      </c>
      <c r="U271" s="18" t="s">
        <v>262</v>
      </c>
      <c r="V271" s="18"/>
      <c r="W271" s="18"/>
      <c r="X271" s="18"/>
    </row>
    <row r="272" spans="17:24">
      <c r="Q272" s="18"/>
      <c r="R272" s="16"/>
      <c r="S272" s="16"/>
      <c r="T272" s="18">
        <f>T271+T270</f>
        <v>233</v>
      </c>
      <c r="U272" s="18"/>
      <c r="V272" s="18"/>
      <c r="W272" s="18"/>
      <c r="X272" s="18"/>
    </row>
    <row r="273" spans="17:24">
      <c r="Q273" s="18">
        <v>10683</v>
      </c>
      <c r="R273" s="16"/>
      <c r="S273" s="16"/>
      <c r="T273" s="18"/>
      <c r="U273" s="18" t="s">
        <v>263</v>
      </c>
      <c r="V273" s="18"/>
      <c r="W273" s="18"/>
      <c r="X273" s="18"/>
    </row>
    <row r="274" spans="17:24">
      <c r="Q274" s="18">
        <f>Q273*R271</f>
        <v>7565.2145922746777</v>
      </c>
      <c r="R274" s="16"/>
      <c r="S274" s="16"/>
      <c r="T274" s="18"/>
      <c r="U274" s="18" t="s">
        <v>264</v>
      </c>
      <c r="V274" s="18"/>
      <c r="W274" s="18"/>
      <c r="X274" s="18"/>
    </row>
    <row r="275" spans="17:24">
      <c r="Q275" s="18" t="s">
        <v>265</v>
      </c>
      <c r="R275" s="16"/>
      <c r="S275" s="16"/>
      <c r="T275" s="18"/>
      <c r="U275" s="18"/>
      <c r="V275" s="18"/>
      <c r="W275" s="18"/>
      <c r="X275" s="18"/>
    </row>
    <row r="276" spans="17:24">
      <c r="Q276" s="18"/>
      <c r="R276" s="16"/>
      <c r="S276" s="16"/>
      <c r="T276" s="18"/>
      <c r="U276" s="18"/>
      <c r="V276" s="18"/>
      <c r="W276" s="18"/>
      <c r="X276" s="18"/>
    </row>
    <row r="277" spans="17:24">
      <c r="Q277" s="18"/>
      <c r="R277" s="16"/>
      <c r="S277" s="16"/>
      <c r="T277" s="18"/>
      <c r="U277" s="18"/>
      <c r="V277" s="18"/>
      <c r="W277" s="18"/>
      <c r="X277" s="18"/>
    </row>
    <row r="278" spans="17:24">
      <c r="Q278" s="18"/>
      <c r="R278" s="16"/>
      <c r="S278" s="16"/>
      <c r="T278" s="18"/>
      <c r="U278" s="18"/>
      <c r="V278" s="18"/>
      <c r="W278" s="18"/>
      <c r="X278" s="18"/>
    </row>
    <row r="279" spans="17:24">
      <c r="Q279" s="18"/>
      <c r="R279" s="16"/>
      <c r="S279" s="16"/>
      <c r="T279" s="18"/>
      <c r="U279" s="18"/>
      <c r="V279" s="18"/>
      <c r="W279" s="18"/>
      <c r="X279" s="18"/>
    </row>
    <row r="282" spans="17:24">
      <c r="Q282" s="16" t="s">
        <v>281</v>
      </c>
      <c r="R282" s="18"/>
    </row>
    <row r="283" spans="17:24">
      <c r="Q283" s="18" t="s">
        <v>172</v>
      </c>
      <c r="R283" s="20">
        <f>R242/R239</f>
        <v>0.81443298969072164</v>
      </c>
    </row>
    <row r="284" spans="17:24">
      <c r="Q284" s="18" t="s">
        <v>170</v>
      </c>
      <c r="R284" s="20">
        <f>R240/R239</f>
        <v>9.2783505154639179E-2</v>
      </c>
    </row>
    <row r="285" spans="17:24">
      <c r="Q285" s="18" t="s">
        <v>171</v>
      </c>
      <c r="R285" s="20">
        <f>R241/R239</f>
        <v>9.2783505154639179E-2</v>
      </c>
    </row>
  </sheetData>
  <autoFilter ref="A1:O234" xr:uid="{18CC229B-B1D7-4DB6-9DB0-89B76B7605C2}">
    <sortState xmlns:xlrd2="http://schemas.microsoft.com/office/spreadsheetml/2017/richdata2" ref="A2:O234">
      <sortCondition ref="C1:C234"/>
    </sortState>
  </autoFilter>
  <hyperlinks>
    <hyperlink ref="B1" r:id="rId1" xr:uid="{7B5557DD-04E1-43B1-A237-432B908C974A}"/>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81050-B3AD-ED40-87BA-64BC58DB4EBD}">
  <dimension ref="A1:GU1005"/>
  <sheetViews>
    <sheetView zoomScale="130" zoomScaleNormal="130" workbookViewId="0">
      <selection activeCell="A16" sqref="A16"/>
    </sheetView>
  </sheetViews>
  <sheetFormatPr baseColWidth="10" defaultColWidth="12.6640625" defaultRowHeight="15"/>
  <cols>
    <col min="1" max="1" width="12.83203125" customWidth="1"/>
    <col min="2" max="2" width="7.5" customWidth="1"/>
    <col min="3" max="21" width="8.1640625" customWidth="1"/>
    <col min="22" max="22" width="16.33203125" customWidth="1"/>
    <col min="23" max="32" width="7.83203125" customWidth="1"/>
    <col min="33" max="33" width="2.33203125" customWidth="1"/>
    <col min="34" max="34" width="8" customWidth="1"/>
    <col min="35" max="35" width="2" customWidth="1"/>
    <col min="36" max="36" width="9.33203125" customWidth="1"/>
    <col min="37" max="37" width="2.83203125" customWidth="1"/>
    <col min="38" max="38" width="7.1640625" customWidth="1"/>
    <col min="39" max="39" width="4.1640625" customWidth="1"/>
    <col min="40" max="40" width="7.1640625" customWidth="1"/>
    <col min="41" max="41" width="4.1640625" customWidth="1"/>
    <col min="42" max="42" width="8.6640625" customWidth="1"/>
    <col min="43" max="43" width="3" customWidth="1"/>
    <col min="44" max="44" width="8.6640625" customWidth="1"/>
    <col min="45" max="45" width="3.6640625" customWidth="1"/>
    <col min="46" max="46" width="9.1640625" customWidth="1"/>
    <col min="47" max="47" width="3.6640625" customWidth="1"/>
    <col min="48" max="48" width="8.1640625" customWidth="1"/>
    <col min="49" max="49" width="4.1640625" customWidth="1"/>
    <col min="50" max="50" width="7.1640625" customWidth="1"/>
    <col min="51" max="51" width="4.1640625" customWidth="1"/>
    <col min="52" max="52" width="7" customWidth="1"/>
    <col min="53" max="53" width="4.1640625" customWidth="1"/>
    <col min="54" max="54" width="9" customWidth="1"/>
    <col min="55" max="55" width="3" customWidth="1"/>
    <col min="56" max="56" width="7.1640625" customWidth="1"/>
    <col min="57" max="57" width="4.1640625" customWidth="1"/>
    <col min="58" max="58" width="7.6640625" customWidth="1"/>
    <col min="59" max="59" width="4.1640625" customWidth="1"/>
    <col min="60" max="60" width="7.83203125" customWidth="1"/>
    <col min="61" max="61" width="4.1640625" customWidth="1"/>
    <col min="62" max="62" width="7.1640625" customWidth="1"/>
    <col min="63" max="63" width="4.1640625" customWidth="1"/>
    <col min="64" max="64" width="7.1640625" customWidth="1"/>
    <col min="65" max="65" width="4.1640625" customWidth="1"/>
    <col min="66" max="66" width="7.83203125" customWidth="1"/>
    <col min="67" max="67" width="4.1640625" customWidth="1"/>
    <col min="68" max="68" width="8.6640625" customWidth="1"/>
    <col min="69" max="69" width="4.1640625" customWidth="1"/>
    <col min="70" max="70" width="8" customWidth="1"/>
    <col min="71" max="71" width="4.1640625" customWidth="1"/>
    <col min="72" max="72" width="7.5" customWidth="1"/>
    <col min="73" max="73" width="4.1640625" customWidth="1"/>
    <col min="74" max="74" width="8.83203125" customWidth="1"/>
    <col min="75" max="75" width="4.1640625" customWidth="1"/>
    <col min="76" max="76" width="7.6640625" customWidth="1"/>
    <col min="77" max="77" width="4.1640625" customWidth="1"/>
    <col min="78" max="78" width="8.83203125" customWidth="1"/>
    <col min="79" max="79" width="4.1640625" customWidth="1"/>
    <col min="80" max="80" width="11.6640625" customWidth="1"/>
    <col min="81" max="81" width="4.1640625" customWidth="1"/>
    <col min="82" max="82" width="7.1640625" customWidth="1"/>
    <col min="83" max="83" width="4.1640625" customWidth="1"/>
    <col min="84" max="84" width="7.6640625" customWidth="1"/>
    <col min="85" max="85" width="4.1640625" customWidth="1"/>
    <col min="86" max="86" width="8.6640625" customWidth="1"/>
    <col min="87" max="87" width="4.1640625" customWidth="1"/>
    <col min="88" max="88" width="9.5" customWidth="1"/>
    <col min="89" max="89" width="4.1640625" customWidth="1"/>
    <col min="90" max="90" width="10.33203125" customWidth="1"/>
    <col min="91" max="91" width="4.1640625" customWidth="1"/>
    <col min="92" max="92" width="7.83203125" customWidth="1"/>
    <col min="93" max="93" width="4.1640625" customWidth="1"/>
    <col min="94" max="94" width="9.5" customWidth="1"/>
    <col min="95" max="95" width="4.1640625" customWidth="1"/>
    <col min="96" max="96" width="9.33203125" customWidth="1"/>
    <col min="97" max="97" width="4.1640625" customWidth="1"/>
    <col min="98" max="98" width="7.5" customWidth="1"/>
    <col min="99" max="99" width="4.1640625" customWidth="1"/>
    <col min="100" max="100" width="10" customWidth="1"/>
    <col min="101" max="101" width="4.1640625" customWidth="1"/>
    <col min="102" max="102" width="7.83203125" customWidth="1"/>
    <col min="103" max="103" width="4.1640625" customWidth="1"/>
    <col min="104" max="104" width="7.33203125" customWidth="1"/>
    <col min="105" max="105" width="4.1640625" customWidth="1"/>
    <col min="106" max="106" width="6.6640625" customWidth="1"/>
    <col min="107" max="107" width="4.1640625" customWidth="1"/>
    <col min="108" max="108" width="7.6640625" customWidth="1"/>
    <col min="109" max="109" width="4.1640625" customWidth="1"/>
    <col min="110" max="110" width="8" customWidth="1"/>
    <col min="111" max="111" width="4.1640625" customWidth="1"/>
    <col min="112" max="112" width="11.1640625" customWidth="1"/>
    <col min="113" max="113" width="4.1640625" customWidth="1"/>
    <col min="114" max="114" width="8.6640625" customWidth="1"/>
    <col min="115" max="115" width="4.1640625" customWidth="1"/>
    <col min="116" max="116" width="8.6640625" customWidth="1"/>
    <col min="117" max="117" width="4.1640625" customWidth="1"/>
    <col min="118" max="118" width="7.6640625" customWidth="1"/>
    <col min="119" max="119" width="4.1640625" customWidth="1"/>
    <col min="120" max="120" width="8.1640625" customWidth="1"/>
    <col min="121" max="121" width="4.1640625" customWidth="1"/>
    <col min="122" max="122" width="7.6640625" customWidth="1"/>
    <col min="123" max="123" width="4.1640625" customWidth="1"/>
    <col min="124" max="124" width="7.6640625" customWidth="1"/>
    <col min="125" max="125" width="4.1640625" customWidth="1"/>
    <col min="127" max="127" width="4.1640625" customWidth="1"/>
    <col min="128" max="128" width="10.1640625" customWidth="1"/>
    <col min="129" max="129" width="4.1640625" customWidth="1"/>
    <col min="130" max="130" width="7.5" customWidth="1"/>
    <col min="131" max="131" width="4.1640625" customWidth="1"/>
    <col min="132" max="132" width="9" customWidth="1"/>
    <col min="133" max="133" width="4.1640625" customWidth="1"/>
    <col min="134" max="134" width="9.1640625" customWidth="1"/>
    <col min="135" max="135" width="4.1640625" customWidth="1"/>
    <col min="136" max="136" width="9.33203125" customWidth="1"/>
    <col min="137" max="137" width="4.1640625" customWidth="1"/>
    <col min="138" max="138" width="9.5" customWidth="1"/>
    <col min="139" max="139" width="4.1640625" customWidth="1"/>
    <col min="140" max="140" width="11.1640625" customWidth="1"/>
    <col min="141" max="141" width="4.1640625" customWidth="1"/>
    <col min="142" max="142" width="10.83203125" customWidth="1"/>
    <col min="143" max="143" width="4.1640625" customWidth="1"/>
    <col min="144" max="144" width="9" customWidth="1"/>
    <col min="145" max="145" width="9.6640625" customWidth="1"/>
    <col min="146" max="146" width="8.83203125" customWidth="1"/>
    <col min="147" max="147" width="4.1640625" customWidth="1"/>
    <col min="148" max="148" width="9.6640625" customWidth="1"/>
    <col min="149" max="149" width="4.1640625" customWidth="1"/>
    <col min="150" max="150" width="7.1640625" customWidth="1"/>
    <col min="151" max="151" width="4.1640625" customWidth="1"/>
    <col min="152" max="152" width="9" customWidth="1"/>
    <col min="153" max="153" width="4.1640625" customWidth="1"/>
    <col min="154" max="154" width="10.33203125" customWidth="1"/>
    <col min="155" max="155" width="4.1640625" customWidth="1"/>
    <col min="156" max="156" width="9" customWidth="1"/>
    <col min="157" max="157" width="4.1640625" customWidth="1"/>
    <col min="158" max="158" width="9.1640625" customWidth="1"/>
    <col min="159" max="159" width="4.1640625" customWidth="1"/>
    <col min="160" max="160" width="10.1640625" customWidth="1"/>
    <col min="161" max="161" width="4.1640625" customWidth="1"/>
    <col min="162" max="162" width="12" customWidth="1"/>
    <col min="163" max="163" width="4.1640625" customWidth="1"/>
    <col min="164" max="164" width="7.6640625" customWidth="1"/>
    <col min="165" max="165" width="4.1640625" customWidth="1"/>
    <col min="166" max="166" width="10" customWidth="1"/>
    <col min="167" max="167" width="4.1640625" customWidth="1"/>
    <col min="168" max="168" width="9.6640625" customWidth="1"/>
    <col min="169" max="169" width="4.1640625" customWidth="1"/>
    <col min="170" max="170" width="9" customWidth="1"/>
    <col min="171" max="171" width="4.1640625" customWidth="1"/>
    <col min="172" max="172" width="9" customWidth="1"/>
    <col min="173" max="173" width="4.1640625" customWidth="1"/>
    <col min="174" max="174" width="9" customWidth="1"/>
    <col min="175" max="175" width="4.1640625" customWidth="1"/>
    <col min="176" max="176" width="9" customWidth="1"/>
    <col min="177" max="177" width="4.1640625" customWidth="1"/>
    <col min="178" max="178" width="9" customWidth="1"/>
    <col min="179" max="179" width="4.1640625" customWidth="1"/>
    <col min="180" max="180" width="9" customWidth="1"/>
    <col min="181" max="181" width="4.1640625" customWidth="1"/>
    <col min="182" max="182" width="9" customWidth="1"/>
    <col min="183" max="183" width="4.1640625" customWidth="1"/>
    <col min="184" max="184" width="9" customWidth="1"/>
    <col min="185" max="185" width="4.1640625" customWidth="1"/>
    <col min="186" max="186" width="10.83203125" customWidth="1"/>
    <col min="187" max="187" width="4.1640625" customWidth="1"/>
    <col min="188" max="188" width="9" customWidth="1"/>
    <col min="189" max="189" width="4.1640625" customWidth="1"/>
    <col min="190" max="190" width="10.83203125" customWidth="1"/>
    <col min="191" max="191" width="4.1640625" customWidth="1"/>
    <col min="192" max="192" width="9.6640625" customWidth="1"/>
    <col min="193" max="193" width="4.1640625" customWidth="1"/>
    <col min="194" max="194" width="9" customWidth="1"/>
    <col min="195" max="195" width="4.1640625" customWidth="1"/>
    <col min="196" max="196" width="9" customWidth="1"/>
    <col min="197" max="197" width="4.1640625" customWidth="1"/>
    <col min="198" max="198" width="9" customWidth="1"/>
    <col min="199" max="199" width="4.1640625" customWidth="1"/>
    <col min="200" max="200" width="10" customWidth="1"/>
    <col min="201" max="201" width="5.33203125" customWidth="1"/>
    <col min="202" max="203" width="10" customWidth="1"/>
  </cols>
  <sheetData>
    <row r="1" spans="1:203">
      <c r="A1" s="25" t="s">
        <v>335</v>
      </c>
      <c r="B1" s="26">
        <v>1</v>
      </c>
      <c r="C1" s="25"/>
      <c r="D1" s="25">
        <f>B1+1</f>
        <v>2</v>
      </c>
      <c r="E1" s="25"/>
      <c r="F1" s="25">
        <f>D1+1</f>
        <v>3</v>
      </c>
      <c r="G1" s="25"/>
      <c r="H1" s="25">
        <f>F1+1</f>
        <v>4</v>
      </c>
      <c r="I1" s="25"/>
      <c r="J1" s="25">
        <f>H1+1</f>
        <v>5</v>
      </c>
      <c r="K1" s="25"/>
      <c r="L1" s="25">
        <f>J1+1</f>
        <v>6</v>
      </c>
      <c r="M1" s="25"/>
      <c r="N1" s="25">
        <f>L1+1</f>
        <v>7</v>
      </c>
      <c r="O1" s="25"/>
      <c r="P1" s="25">
        <f>N1+1</f>
        <v>8</v>
      </c>
      <c r="Q1" s="25"/>
      <c r="R1" s="25">
        <f>P1+1</f>
        <v>9</v>
      </c>
      <c r="S1" s="25"/>
      <c r="T1" s="25">
        <f>R1+1</f>
        <v>10</v>
      </c>
      <c r="U1" s="25"/>
      <c r="V1" s="25">
        <f>T1+1</f>
        <v>11</v>
      </c>
      <c r="W1" s="25"/>
      <c r="X1" s="25">
        <f>V1+1</f>
        <v>12</v>
      </c>
      <c r="Y1" s="25"/>
      <c r="Z1" s="25">
        <f>X1+1</f>
        <v>13</v>
      </c>
      <c r="AA1" s="25"/>
      <c r="AB1" s="25">
        <f>Z1+1</f>
        <v>14</v>
      </c>
      <c r="AC1" s="25"/>
      <c r="AD1" s="25">
        <f>AB1+1</f>
        <v>15</v>
      </c>
      <c r="AE1" s="25"/>
      <c r="AF1" s="25">
        <f>AD1+1</f>
        <v>16</v>
      </c>
      <c r="AG1" s="25"/>
      <c r="AH1" s="25">
        <f>AF1+1</f>
        <v>17</v>
      </c>
      <c r="AI1" s="25"/>
      <c r="AJ1" s="25">
        <f>AH1+1</f>
        <v>18</v>
      </c>
      <c r="AK1" s="25"/>
      <c r="AL1" s="25">
        <f>AJ1+1</f>
        <v>19</v>
      </c>
      <c r="AM1" s="25"/>
      <c r="AN1" s="25">
        <f>AL1+1</f>
        <v>20</v>
      </c>
      <c r="AO1" s="25"/>
      <c r="AP1" s="25">
        <f>AN1+1</f>
        <v>21</v>
      </c>
      <c r="AQ1" s="25"/>
      <c r="AR1" s="25">
        <f>AP1+1</f>
        <v>22</v>
      </c>
      <c r="AS1" s="25"/>
      <c r="AT1" s="25">
        <f>AR1+1</f>
        <v>23</v>
      </c>
      <c r="AU1" s="25"/>
      <c r="AV1" s="25">
        <f>AT1+1</f>
        <v>24</v>
      </c>
      <c r="AW1" s="25"/>
      <c r="AX1" s="25">
        <f>AV1+1</f>
        <v>25</v>
      </c>
      <c r="AY1" s="25"/>
      <c r="AZ1" s="25">
        <f>AX1+1</f>
        <v>26</v>
      </c>
      <c r="BA1" s="25"/>
      <c r="BB1" s="25">
        <f>AZ1+1</f>
        <v>27</v>
      </c>
      <c r="BC1" s="25"/>
      <c r="BD1" s="25">
        <f>BB1+1</f>
        <v>28</v>
      </c>
      <c r="BE1" s="25"/>
      <c r="BF1" s="25">
        <f>BD1+1</f>
        <v>29</v>
      </c>
      <c r="BG1" s="25"/>
      <c r="BH1" s="25">
        <f>BF1+1</f>
        <v>30</v>
      </c>
      <c r="BI1" s="25"/>
      <c r="BJ1" s="25">
        <f>BH1+1</f>
        <v>31</v>
      </c>
      <c r="BK1" s="25"/>
      <c r="BL1" s="25">
        <f>BJ1+1</f>
        <v>32</v>
      </c>
      <c r="BM1" s="25"/>
      <c r="BN1" s="25">
        <f>BL1+1</f>
        <v>33</v>
      </c>
      <c r="BO1" s="25"/>
      <c r="BP1" s="25">
        <f>BN1+1</f>
        <v>34</v>
      </c>
      <c r="BQ1" s="25"/>
      <c r="BR1" s="25">
        <f>BP1+1</f>
        <v>35</v>
      </c>
      <c r="BS1" s="25"/>
      <c r="BT1" s="25">
        <f>BR1+1</f>
        <v>36</v>
      </c>
      <c r="BU1" s="25"/>
      <c r="BV1" s="25">
        <f>BT1+1</f>
        <v>37</v>
      </c>
      <c r="BW1" s="25"/>
      <c r="BX1" s="25">
        <f>BV1+1</f>
        <v>38</v>
      </c>
      <c r="BY1" s="25"/>
      <c r="BZ1" s="25">
        <f>BX1+1</f>
        <v>39</v>
      </c>
      <c r="CA1" s="25"/>
      <c r="CB1" s="25">
        <f>BZ1+1</f>
        <v>40</v>
      </c>
      <c r="CC1" s="25"/>
      <c r="CD1" s="25">
        <f>CB1+1</f>
        <v>41</v>
      </c>
      <c r="CE1" s="25"/>
      <c r="CF1" s="25">
        <f>CD1+1</f>
        <v>42</v>
      </c>
      <c r="CG1" s="25"/>
      <c r="CH1" s="25">
        <f>CF1+1</f>
        <v>43</v>
      </c>
      <c r="CI1" s="25"/>
      <c r="CJ1" s="25">
        <f>CH1+1</f>
        <v>44</v>
      </c>
      <c r="CK1" s="25"/>
      <c r="CL1" s="25">
        <f>CJ1+1</f>
        <v>45</v>
      </c>
      <c r="CM1" s="25"/>
      <c r="CN1" s="25">
        <f>CL1+1</f>
        <v>46</v>
      </c>
      <c r="CO1" s="25"/>
      <c r="CP1" s="25">
        <f>CN1+1</f>
        <v>47</v>
      </c>
      <c r="CQ1" s="25"/>
      <c r="CR1" s="25">
        <f>CP1+1</f>
        <v>48</v>
      </c>
      <c r="CS1" s="25"/>
      <c r="CT1" s="25">
        <f>CR1+1</f>
        <v>49</v>
      </c>
      <c r="CU1" s="25"/>
      <c r="CV1" s="25">
        <f>CT1+1</f>
        <v>50</v>
      </c>
      <c r="CW1" s="27"/>
      <c r="CX1" s="25">
        <f>CV1+1</f>
        <v>51</v>
      </c>
      <c r="CY1" s="25"/>
      <c r="CZ1" s="25">
        <f>CX1+1</f>
        <v>52</v>
      </c>
      <c r="DA1" s="25"/>
      <c r="DB1" s="25">
        <f>CZ1+1</f>
        <v>53</v>
      </c>
      <c r="DC1" s="27"/>
      <c r="DD1" s="25">
        <f>DB1+1</f>
        <v>54</v>
      </c>
      <c r="DE1" s="25"/>
      <c r="DF1" s="25">
        <f>DD1+1</f>
        <v>55</v>
      </c>
      <c r="DG1" s="25"/>
      <c r="DH1" s="25">
        <f>DF1+1</f>
        <v>56</v>
      </c>
      <c r="DI1" s="27"/>
      <c r="DJ1" s="25">
        <f>DH1+1</f>
        <v>57</v>
      </c>
      <c r="DK1" s="25"/>
      <c r="DL1" s="25">
        <f>DJ1+1</f>
        <v>58</v>
      </c>
      <c r="DM1" s="25"/>
      <c r="DN1" s="25">
        <f>DL1+1</f>
        <v>59</v>
      </c>
      <c r="DO1" s="27"/>
      <c r="DP1" s="25">
        <f>DN1+1</f>
        <v>60</v>
      </c>
      <c r="DQ1" s="25"/>
      <c r="DR1" s="25">
        <f>DP1+1</f>
        <v>61</v>
      </c>
      <c r="DS1" s="25"/>
      <c r="DT1" s="25">
        <f>DR1+1</f>
        <v>62</v>
      </c>
      <c r="DU1" s="25"/>
      <c r="DV1" s="25">
        <f>DT1+1</f>
        <v>63</v>
      </c>
      <c r="DW1" s="27"/>
      <c r="DX1" s="25">
        <f>DV1+1</f>
        <v>64</v>
      </c>
      <c r="DY1" s="25"/>
      <c r="DZ1" s="25">
        <f>DX1+1</f>
        <v>65</v>
      </c>
      <c r="EA1" s="25"/>
      <c r="EB1" s="25">
        <f>DZ1+1</f>
        <v>66</v>
      </c>
      <c r="EC1" s="27"/>
      <c r="ED1" s="25">
        <f>EB1+1</f>
        <v>67</v>
      </c>
      <c r="EE1" s="25"/>
      <c r="EF1" s="25">
        <f>ED1+1</f>
        <v>68</v>
      </c>
      <c r="EG1" s="25"/>
      <c r="EH1" s="25">
        <f>EF1+1</f>
        <v>69</v>
      </c>
      <c r="EI1" s="27"/>
      <c r="EJ1" s="25">
        <f>EH1+1</f>
        <v>70</v>
      </c>
      <c r="EK1" s="25"/>
      <c r="EL1" s="25">
        <f>EJ1+1</f>
        <v>71</v>
      </c>
      <c r="EM1" s="25"/>
      <c r="EN1" s="25">
        <f>EL1+1</f>
        <v>72</v>
      </c>
      <c r="EO1" s="25"/>
      <c r="EP1" s="25">
        <f>EN1+1</f>
        <v>73</v>
      </c>
      <c r="EQ1" s="27"/>
      <c r="ER1" s="25">
        <f>EP1+1</f>
        <v>74</v>
      </c>
      <c r="ES1" s="25"/>
      <c r="ET1" s="25">
        <f>ER1+1</f>
        <v>75</v>
      </c>
      <c r="EU1" s="25"/>
      <c r="EV1" s="25">
        <f>ET1+1</f>
        <v>76</v>
      </c>
      <c r="EW1" s="27"/>
      <c r="EX1" s="25">
        <f>EV1+1</f>
        <v>77</v>
      </c>
      <c r="EY1" s="25"/>
      <c r="EZ1" s="25">
        <f>EX1+1</f>
        <v>78</v>
      </c>
      <c r="FA1" s="25"/>
      <c r="FB1" s="25">
        <f>EZ1+1</f>
        <v>79</v>
      </c>
      <c r="FC1" s="27"/>
      <c r="FD1" s="25">
        <f>FB1+1</f>
        <v>80</v>
      </c>
      <c r="FE1" s="25"/>
      <c r="FF1" s="25">
        <f>FD1+1</f>
        <v>81</v>
      </c>
      <c r="FG1" s="25"/>
      <c r="FH1" s="25">
        <f>FF1+1</f>
        <v>82</v>
      </c>
      <c r="FI1" s="25"/>
      <c r="FJ1" s="25">
        <f>FH1+1</f>
        <v>83</v>
      </c>
      <c r="FK1" s="27"/>
      <c r="FL1" s="25">
        <f>FJ1+1</f>
        <v>84</v>
      </c>
      <c r="FM1" s="25"/>
      <c r="FN1" s="25">
        <f>FL1+1</f>
        <v>85</v>
      </c>
      <c r="FO1" s="25"/>
      <c r="FP1" s="25">
        <f>FN1+1</f>
        <v>86</v>
      </c>
      <c r="FQ1" s="27"/>
      <c r="FR1" s="25">
        <f>FP1+1</f>
        <v>87</v>
      </c>
      <c r="FS1" s="25"/>
      <c r="FT1" s="25">
        <f>FR1+1</f>
        <v>88</v>
      </c>
      <c r="FU1" s="25"/>
      <c r="FV1" s="25">
        <f>FT1+1</f>
        <v>89</v>
      </c>
      <c r="FW1" s="27"/>
      <c r="FX1" s="25">
        <f>FV1+1</f>
        <v>90</v>
      </c>
      <c r="FY1" s="25"/>
      <c r="FZ1" s="25">
        <f>FX1+1</f>
        <v>91</v>
      </c>
      <c r="GA1" s="25"/>
      <c r="GB1" s="25">
        <f>FZ1+1</f>
        <v>92</v>
      </c>
      <c r="GC1" s="25"/>
      <c r="GD1" s="25">
        <f>GB1+1</f>
        <v>93</v>
      </c>
      <c r="GE1" s="27"/>
      <c r="GF1" s="25">
        <f>GD1+1</f>
        <v>94</v>
      </c>
      <c r="GG1" s="25"/>
      <c r="GH1" s="25">
        <f>GF1+1</f>
        <v>95</v>
      </c>
      <c r="GI1" s="25"/>
      <c r="GJ1" s="25">
        <f>GH1+1</f>
        <v>96</v>
      </c>
      <c r="GK1" s="27"/>
      <c r="GL1" s="25">
        <f>GJ1+1</f>
        <v>97</v>
      </c>
      <c r="GM1" s="25"/>
      <c r="GN1" s="25">
        <f>GL1+1</f>
        <v>98</v>
      </c>
      <c r="GO1" s="25"/>
      <c r="GP1" s="25">
        <f>GN1+1</f>
        <v>99</v>
      </c>
      <c r="GQ1" s="27"/>
      <c r="GR1" s="25">
        <f>GP1+1</f>
        <v>100</v>
      </c>
      <c r="GS1" s="25"/>
      <c r="GT1" s="25"/>
      <c r="GU1" s="25"/>
    </row>
    <row r="2" spans="1:203" s="1" customFormat="1" ht="42" customHeight="1">
      <c r="A2" s="68" t="s">
        <v>797</v>
      </c>
      <c r="B2" s="69" t="s">
        <v>714</v>
      </c>
      <c r="C2" s="70"/>
      <c r="D2" s="69" t="s">
        <v>715</v>
      </c>
      <c r="E2" s="70"/>
      <c r="F2" s="69" t="s">
        <v>188</v>
      </c>
      <c r="G2" s="70"/>
      <c r="H2" s="69" t="s">
        <v>336</v>
      </c>
      <c r="I2" s="70"/>
      <c r="J2" s="69" t="s">
        <v>337</v>
      </c>
      <c r="K2" s="70"/>
      <c r="L2" s="71" t="s">
        <v>338</v>
      </c>
      <c r="M2" s="70"/>
      <c r="N2" s="72" t="s">
        <v>339</v>
      </c>
      <c r="O2" s="70"/>
      <c r="P2" s="69" t="s">
        <v>340</v>
      </c>
      <c r="Q2" s="70"/>
      <c r="R2" s="69" t="s">
        <v>179</v>
      </c>
      <c r="S2" s="70"/>
      <c r="T2" s="69" t="s">
        <v>341</v>
      </c>
      <c r="U2" s="70"/>
      <c r="V2" s="73" t="s">
        <v>716</v>
      </c>
      <c r="W2" s="70"/>
      <c r="X2" s="69" t="s">
        <v>717</v>
      </c>
      <c r="Y2" s="70"/>
      <c r="Z2" s="74" t="s">
        <v>238</v>
      </c>
      <c r="AA2" s="70"/>
      <c r="AB2" s="70" t="s">
        <v>342</v>
      </c>
      <c r="AC2" s="70"/>
      <c r="AD2" s="71" t="s">
        <v>343</v>
      </c>
      <c r="AE2" s="70"/>
      <c r="AF2" s="75" t="s">
        <v>196</v>
      </c>
      <c r="AG2" s="70"/>
      <c r="AH2" s="76" t="s">
        <v>344</v>
      </c>
      <c r="AI2" s="70"/>
      <c r="AJ2" s="76" t="s">
        <v>194</v>
      </c>
      <c r="AK2" s="70"/>
      <c r="AL2" s="73" t="s">
        <v>234</v>
      </c>
      <c r="AM2" s="70"/>
      <c r="AN2" s="73" t="s">
        <v>345</v>
      </c>
      <c r="AO2" s="70"/>
      <c r="AP2" s="73" t="s">
        <v>718</v>
      </c>
      <c r="AQ2" s="70"/>
      <c r="AR2" s="73" t="s">
        <v>719</v>
      </c>
      <c r="AS2" s="70"/>
      <c r="AT2" s="73" t="s">
        <v>720</v>
      </c>
      <c r="AU2" s="70"/>
      <c r="AV2" s="77" t="s">
        <v>346</v>
      </c>
      <c r="AW2" s="78"/>
      <c r="AX2" s="77" t="s">
        <v>347</v>
      </c>
      <c r="AY2" s="78"/>
      <c r="AZ2" s="77" t="s">
        <v>721</v>
      </c>
      <c r="BA2" s="78"/>
      <c r="BB2" s="77" t="s">
        <v>348</v>
      </c>
      <c r="BC2" s="78"/>
      <c r="BD2" s="77" t="s">
        <v>176</v>
      </c>
      <c r="BE2" s="78"/>
      <c r="BF2" s="77" t="s">
        <v>722</v>
      </c>
      <c r="BG2" s="78"/>
      <c r="BH2" s="77" t="s">
        <v>723</v>
      </c>
      <c r="BI2" s="78"/>
      <c r="BJ2" s="77" t="s">
        <v>12</v>
      </c>
      <c r="BK2" s="78"/>
      <c r="BL2" s="77" t="s">
        <v>191</v>
      </c>
      <c r="BM2" s="78"/>
      <c r="BN2" s="77" t="s">
        <v>195</v>
      </c>
      <c r="BO2" s="78"/>
      <c r="BP2" s="77" t="s">
        <v>193</v>
      </c>
      <c r="BQ2" s="78"/>
      <c r="BR2" s="77" t="s">
        <v>185</v>
      </c>
      <c r="BS2" s="78"/>
      <c r="BT2" s="77" t="s">
        <v>199</v>
      </c>
      <c r="BU2" s="78"/>
      <c r="BV2" s="77" t="s">
        <v>349</v>
      </c>
      <c r="BW2" s="78"/>
      <c r="BX2" s="77" t="s">
        <v>222</v>
      </c>
      <c r="BY2" s="78"/>
      <c r="BZ2" s="77" t="s">
        <v>350</v>
      </c>
      <c r="CA2" s="78"/>
      <c r="CB2" s="77" t="s">
        <v>351</v>
      </c>
      <c r="CC2" s="78"/>
      <c r="CD2" s="77" t="s">
        <v>187</v>
      </c>
      <c r="CE2" s="78"/>
      <c r="CF2" s="77" t="s">
        <v>236</v>
      </c>
      <c r="CG2" s="78"/>
      <c r="CH2" s="77" t="s">
        <v>352</v>
      </c>
      <c r="CI2" s="78"/>
      <c r="CJ2" s="77" t="s">
        <v>353</v>
      </c>
      <c r="CK2" s="78"/>
      <c r="CL2" s="77" t="s">
        <v>239</v>
      </c>
      <c r="CM2" s="78"/>
      <c r="CN2" s="77" t="s">
        <v>178</v>
      </c>
      <c r="CO2" s="78"/>
      <c r="CP2" s="77" t="s">
        <v>241</v>
      </c>
      <c r="CQ2" s="78"/>
      <c r="CR2" s="77" t="s">
        <v>189</v>
      </c>
      <c r="CS2" s="78"/>
      <c r="CT2" s="77" t="s">
        <v>240</v>
      </c>
      <c r="CU2" s="78"/>
      <c r="CV2" s="77" t="s">
        <v>242</v>
      </c>
      <c r="CW2" s="78"/>
      <c r="CX2" s="73" t="s">
        <v>354</v>
      </c>
      <c r="CY2" s="70"/>
      <c r="CZ2" s="73" t="s">
        <v>355</v>
      </c>
      <c r="DA2" s="70"/>
      <c r="DB2" s="73" t="s">
        <v>356</v>
      </c>
      <c r="DC2" s="70"/>
      <c r="DD2" s="73" t="s">
        <v>184</v>
      </c>
      <c r="DE2" s="70"/>
      <c r="DF2" s="73" t="s">
        <v>198</v>
      </c>
      <c r="DG2" s="78"/>
      <c r="DH2" s="77" t="s">
        <v>357</v>
      </c>
      <c r="DI2" s="78"/>
      <c r="DJ2" s="77" t="s">
        <v>177</v>
      </c>
      <c r="DK2" s="78"/>
      <c r="DL2" s="77" t="s">
        <v>190</v>
      </c>
      <c r="DM2" s="78"/>
      <c r="DN2" s="77" t="s">
        <v>235</v>
      </c>
      <c r="DO2" s="78"/>
      <c r="DP2" s="77" t="s">
        <v>237</v>
      </c>
      <c r="DQ2" s="78"/>
      <c r="DR2" s="77" t="s">
        <v>358</v>
      </c>
      <c r="DS2" s="78"/>
      <c r="DT2" s="77" t="s">
        <v>359</v>
      </c>
      <c r="DU2" s="78"/>
      <c r="DV2" s="77" t="s">
        <v>360</v>
      </c>
      <c r="DW2" s="78"/>
      <c r="DX2" s="77" t="s">
        <v>228</v>
      </c>
      <c r="DY2" s="78"/>
      <c r="DZ2" s="77" t="s">
        <v>223</v>
      </c>
      <c r="EA2" s="78"/>
      <c r="EB2" s="77" t="s">
        <v>361</v>
      </c>
      <c r="EC2" s="78"/>
      <c r="ED2" s="77" t="s">
        <v>362</v>
      </c>
      <c r="EE2" s="78"/>
      <c r="EF2" s="77" t="s">
        <v>363</v>
      </c>
      <c r="EG2" s="78"/>
      <c r="EH2" s="77" t="s">
        <v>364</v>
      </c>
      <c r="EI2" s="78"/>
      <c r="EJ2" s="77" t="s">
        <v>365</v>
      </c>
      <c r="EK2" s="78"/>
      <c r="EL2" s="77" t="s">
        <v>243</v>
      </c>
      <c r="EM2" s="78"/>
      <c r="EN2" s="77" t="s">
        <v>180</v>
      </c>
      <c r="EO2" s="78"/>
      <c r="EP2" s="77" t="s">
        <v>175</v>
      </c>
      <c r="EQ2" s="78"/>
      <c r="ER2" s="77" t="s">
        <v>192</v>
      </c>
      <c r="ES2" s="78"/>
      <c r="ET2" s="77" t="s">
        <v>200</v>
      </c>
      <c r="EU2" s="78"/>
      <c r="EV2" s="77" t="s">
        <v>201</v>
      </c>
      <c r="EW2" s="78"/>
      <c r="EX2" s="77" t="s">
        <v>203</v>
      </c>
      <c r="EY2" s="78"/>
      <c r="EZ2" s="77" t="s">
        <v>366</v>
      </c>
      <c r="FA2" s="78"/>
      <c r="FB2" s="77" t="s">
        <v>367</v>
      </c>
      <c r="FC2" s="78"/>
      <c r="FD2" s="77" t="s">
        <v>19</v>
      </c>
      <c r="FE2" s="78"/>
      <c r="FF2" s="77" t="s">
        <v>14</v>
      </c>
      <c r="FG2" s="78"/>
      <c r="FH2" s="77" t="s">
        <v>32</v>
      </c>
      <c r="FI2" s="78"/>
      <c r="FJ2" s="77" t="s">
        <v>15</v>
      </c>
      <c r="FK2" s="78"/>
      <c r="FL2" s="77" t="s">
        <v>368</v>
      </c>
      <c r="FM2" s="78"/>
      <c r="FN2" s="77" t="s">
        <v>29</v>
      </c>
      <c r="FO2" s="78"/>
      <c r="FP2" s="77" t="s">
        <v>20</v>
      </c>
      <c r="FQ2" s="78"/>
      <c r="FR2" s="77" t="s">
        <v>18</v>
      </c>
      <c r="FS2" s="78"/>
      <c r="FT2" s="77" t="s">
        <v>369</v>
      </c>
      <c r="FU2" s="78"/>
      <c r="FV2" s="77" t="s">
        <v>30</v>
      </c>
      <c r="FW2" s="78"/>
      <c r="FX2" s="77" t="s">
        <v>27</v>
      </c>
      <c r="FY2" s="78"/>
      <c r="FZ2" s="77" t="s">
        <v>31</v>
      </c>
      <c r="GA2" s="78"/>
      <c r="GB2" s="77" t="s">
        <v>13</v>
      </c>
      <c r="GC2" s="78"/>
      <c r="GD2" s="77" t="s">
        <v>25</v>
      </c>
      <c r="GE2" s="78"/>
      <c r="GF2" s="77" t="s">
        <v>17</v>
      </c>
      <c r="GG2" s="78"/>
      <c r="GH2" s="77" t="s">
        <v>23</v>
      </c>
      <c r="GI2" s="78"/>
      <c r="GJ2" s="77" t="s">
        <v>33</v>
      </c>
      <c r="GK2" s="78"/>
      <c r="GL2" s="77" t="s">
        <v>21</v>
      </c>
      <c r="GM2" s="78"/>
      <c r="GN2" s="77" t="s">
        <v>370</v>
      </c>
      <c r="GO2" s="78"/>
      <c r="GP2" s="77" t="s">
        <v>22</v>
      </c>
      <c r="GQ2" s="78"/>
      <c r="GR2" s="77" t="s">
        <v>26</v>
      </c>
      <c r="GS2" s="78"/>
      <c r="GT2" s="78"/>
      <c r="GU2" s="78"/>
    </row>
    <row r="3" spans="1:203" s="80" customFormat="1" ht="34" customHeight="1">
      <c r="A3" s="90" t="s">
        <v>799</v>
      </c>
      <c r="B3" s="80" t="s">
        <v>730</v>
      </c>
      <c r="D3" s="80" t="s">
        <v>729</v>
      </c>
      <c r="F3" s="87" t="s">
        <v>730</v>
      </c>
      <c r="H3" s="80" t="s">
        <v>730</v>
      </c>
      <c r="J3" s="80" t="s">
        <v>731</v>
      </c>
      <c r="L3" s="80" t="s">
        <v>732</v>
      </c>
      <c r="N3" s="87" t="s">
        <v>733</v>
      </c>
      <c r="P3" s="80" t="s">
        <v>734</v>
      </c>
      <c r="R3" s="80" t="s">
        <v>735</v>
      </c>
      <c r="T3" s="80" t="s">
        <v>734</v>
      </c>
      <c r="V3" s="87" t="s">
        <v>736</v>
      </c>
      <c r="X3" s="88" t="s">
        <v>738</v>
      </c>
      <c r="Z3" s="88" t="s">
        <v>739</v>
      </c>
      <c r="AB3" s="88" t="s">
        <v>729</v>
      </c>
      <c r="AD3" s="88" t="s">
        <v>740</v>
      </c>
      <c r="AF3" s="88" t="s">
        <v>729</v>
      </c>
      <c r="AH3" s="88" t="s">
        <v>741</v>
      </c>
      <c r="AJ3" s="88" t="s">
        <v>742</v>
      </c>
      <c r="AL3" s="88" t="s">
        <v>739</v>
      </c>
      <c r="AN3" s="88" t="s">
        <v>743</v>
      </c>
      <c r="AP3" s="88" t="s">
        <v>744</v>
      </c>
      <c r="AR3" s="88" t="s">
        <v>730</v>
      </c>
      <c r="AT3" s="88" t="s">
        <v>745</v>
      </c>
      <c r="AV3" s="89" t="s">
        <v>746</v>
      </c>
      <c r="AW3" s="81"/>
      <c r="AX3" s="89" t="s">
        <v>747</v>
      </c>
      <c r="AY3" s="81"/>
      <c r="AZ3" s="89" t="s">
        <v>748</v>
      </c>
      <c r="BA3" s="81"/>
      <c r="BB3" s="88" t="s">
        <v>745</v>
      </c>
      <c r="BC3" s="81"/>
      <c r="BD3" s="87" t="s">
        <v>733</v>
      </c>
      <c r="BE3" s="81"/>
      <c r="BF3" s="81" t="s">
        <v>750</v>
      </c>
      <c r="BG3" s="81"/>
      <c r="BH3" s="81" t="s">
        <v>751</v>
      </c>
      <c r="BI3" s="81"/>
      <c r="BJ3" s="81" t="s">
        <v>759</v>
      </c>
      <c r="BK3" s="81"/>
      <c r="BL3" s="81" t="s">
        <v>752</v>
      </c>
      <c r="BM3" s="81"/>
      <c r="BN3" s="81" t="s">
        <v>747</v>
      </c>
      <c r="BO3" s="81"/>
      <c r="BP3" s="87" t="s">
        <v>736</v>
      </c>
      <c r="BQ3" s="81"/>
      <c r="BR3" s="81" t="s">
        <v>755</v>
      </c>
      <c r="BS3" s="81"/>
      <c r="BT3" s="81" t="s">
        <v>756</v>
      </c>
      <c r="BU3" s="81"/>
      <c r="BV3" s="81" t="s">
        <v>757</v>
      </c>
      <c r="BW3" s="81"/>
      <c r="BX3" s="81" t="s">
        <v>758</v>
      </c>
      <c r="BY3" s="81"/>
      <c r="BZ3" s="81" t="s">
        <v>760</v>
      </c>
      <c r="CA3" s="81"/>
      <c r="CB3" s="81" t="s">
        <v>762</v>
      </c>
      <c r="CC3" s="81"/>
      <c r="CD3" s="81" t="s">
        <v>752</v>
      </c>
      <c r="CE3" s="81"/>
      <c r="CF3" s="81" t="s">
        <v>764</v>
      </c>
      <c r="CG3" s="81"/>
      <c r="CH3" s="81" t="s">
        <v>765</v>
      </c>
      <c r="CI3" s="81"/>
      <c r="CJ3" s="88" t="s">
        <v>739</v>
      </c>
      <c r="CK3" s="81"/>
      <c r="CL3" s="81" t="s">
        <v>767</v>
      </c>
      <c r="CM3" s="81"/>
      <c r="CN3" s="81" t="s">
        <v>754</v>
      </c>
      <c r="CO3" s="81"/>
      <c r="CP3" s="87" t="s">
        <v>739</v>
      </c>
      <c r="CQ3" s="81"/>
      <c r="CR3" s="81" t="s">
        <v>748</v>
      </c>
      <c r="CS3" s="81"/>
      <c r="CT3" s="81" t="s">
        <v>752</v>
      </c>
      <c r="CU3" s="81"/>
      <c r="CV3" s="81" t="s">
        <v>768</v>
      </c>
      <c r="CW3" s="81"/>
      <c r="CX3" s="80" t="s">
        <v>769</v>
      </c>
      <c r="CZ3" s="80" t="s">
        <v>731</v>
      </c>
      <c r="DB3" s="80" t="s">
        <v>770</v>
      </c>
      <c r="DD3" s="80" t="s">
        <v>771</v>
      </c>
      <c r="DF3" s="80" t="s">
        <v>772</v>
      </c>
      <c r="DG3" s="81"/>
      <c r="DH3" s="88" t="s">
        <v>745</v>
      </c>
      <c r="DI3" s="81"/>
      <c r="DJ3" s="81" t="s">
        <v>751</v>
      </c>
      <c r="DK3" s="81"/>
      <c r="DL3" s="87" t="s">
        <v>745</v>
      </c>
      <c r="DM3" s="81"/>
      <c r="DN3" s="81" t="s">
        <v>773</v>
      </c>
      <c r="DO3" s="81"/>
      <c r="DP3" s="81" t="s">
        <v>774</v>
      </c>
      <c r="DQ3" s="81"/>
      <c r="DR3" s="81" t="s">
        <v>775</v>
      </c>
      <c r="DS3" s="81"/>
      <c r="DT3" s="81" t="s">
        <v>776</v>
      </c>
      <c r="DU3" s="81"/>
      <c r="DV3" s="81" t="s">
        <v>777</v>
      </c>
      <c r="DW3" s="81"/>
      <c r="DX3" s="81" t="s">
        <v>777</v>
      </c>
      <c r="DY3" s="81"/>
      <c r="DZ3" s="81" t="s">
        <v>778</v>
      </c>
      <c r="EA3" s="81"/>
      <c r="EB3" s="87" t="s">
        <v>733</v>
      </c>
      <c r="EC3" s="81"/>
      <c r="ED3" s="81" t="s">
        <v>768</v>
      </c>
      <c r="EE3" s="81"/>
      <c r="EF3" s="81" t="s">
        <v>748</v>
      </c>
      <c r="EG3" s="81"/>
      <c r="EH3" s="87" t="s">
        <v>739</v>
      </c>
      <c r="EI3" s="81"/>
      <c r="EJ3" s="81" t="s">
        <v>779</v>
      </c>
      <c r="EK3" s="81"/>
      <c r="EL3" s="80" t="s">
        <v>729</v>
      </c>
      <c r="EM3" s="81"/>
      <c r="EN3" s="81" t="s">
        <v>730</v>
      </c>
      <c r="EO3" s="81"/>
      <c r="EP3" s="81" t="s">
        <v>748</v>
      </c>
      <c r="EQ3" s="81"/>
      <c r="ER3" s="81" t="s">
        <v>754</v>
      </c>
      <c r="ES3" s="81"/>
      <c r="ET3" s="81" t="s">
        <v>780</v>
      </c>
      <c r="EU3" s="81"/>
      <c r="EV3" s="81" t="s">
        <v>747</v>
      </c>
      <c r="EW3" s="81"/>
      <c r="EX3" s="81" t="s">
        <v>746</v>
      </c>
      <c r="EY3" s="81"/>
      <c r="EZ3" s="81" t="s">
        <v>747</v>
      </c>
      <c r="FA3" s="81"/>
      <c r="FB3" s="81" t="s">
        <v>781</v>
      </c>
      <c r="FC3" s="81"/>
      <c r="FD3" s="81" t="s">
        <v>782</v>
      </c>
      <c r="FE3" s="81"/>
      <c r="FF3" s="81" t="s">
        <v>783</v>
      </c>
      <c r="FG3" s="81"/>
      <c r="FH3" s="81" t="s">
        <v>784</v>
      </c>
      <c r="FI3" s="81"/>
      <c r="FJ3" s="81" t="s">
        <v>785</v>
      </c>
      <c r="FK3" s="81"/>
      <c r="FL3" s="81" t="s">
        <v>754</v>
      </c>
      <c r="FM3" s="81"/>
      <c r="FN3" s="81" t="s">
        <v>786</v>
      </c>
      <c r="FO3" s="81"/>
      <c r="FP3" s="81" t="s">
        <v>731</v>
      </c>
      <c r="FQ3" s="81"/>
      <c r="FR3" s="81" t="s">
        <v>787</v>
      </c>
      <c r="FS3" s="81"/>
      <c r="FT3" s="81" t="s">
        <v>731</v>
      </c>
      <c r="FU3" s="81"/>
      <c r="FV3" s="81" t="s">
        <v>788</v>
      </c>
      <c r="FW3" s="81"/>
      <c r="FX3" s="81" t="s">
        <v>789</v>
      </c>
      <c r="FY3" s="81"/>
      <c r="FZ3" s="81" t="s">
        <v>790</v>
      </c>
      <c r="GA3" s="81"/>
      <c r="GB3" s="81" t="s">
        <v>772</v>
      </c>
      <c r="GC3" s="81"/>
      <c r="GD3" s="81" t="s">
        <v>765</v>
      </c>
      <c r="GE3" s="81"/>
      <c r="GF3" s="81" t="s">
        <v>731</v>
      </c>
      <c r="GG3" s="81"/>
      <c r="GH3" s="81" t="s">
        <v>791</v>
      </c>
      <c r="GI3" s="81"/>
      <c r="GJ3" s="81" t="s">
        <v>792</v>
      </c>
      <c r="GK3" s="81"/>
      <c r="GL3" s="81" t="s">
        <v>793</v>
      </c>
      <c r="GM3" s="81"/>
      <c r="GN3" s="81" t="s">
        <v>753</v>
      </c>
      <c r="GO3" s="81"/>
      <c r="GP3" s="81" t="s">
        <v>794</v>
      </c>
      <c r="GQ3" s="81"/>
      <c r="GR3" s="81" t="s">
        <v>795</v>
      </c>
      <c r="GS3" s="81"/>
      <c r="GT3" s="81"/>
      <c r="GU3" s="81"/>
    </row>
    <row r="4" spans="1:203" s="83" customFormat="1" ht="14">
      <c r="A4" s="82" t="s">
        <v>798</v>
      </c>
      <c r="B4" s="83">
        <v>42</v>
      </c>
      <c r="D4" s="83">
        <v>17</v>
      </c>
      <c r="F4" s="83">
        <v>90</v>
      </c>
      <c r="H4" s="83">
        <v>96</v>
      </c>
      <c r="J4" s="83">
        <v>102</v>
      </c>
      <c r="L4" s="83">
        <v>31</v>
      </c>
      <c r="N4" s="85" t="s">
        <v>737</v>
      </c>
      <c r="P4" s="83">
        <v>27</v>
      </c>
      <c r="R4" s="83">
        <v>5</v>
      </c>
      <c r="T4" s="83">
        <v>46</v>
      </c>
      <c r="V4" s="83">
        <v>2</v>
      </c>
      <c r="X4" s="79">
        <v>61</v>
      </c>
      <c r="Z4" s="79">
        <v>65</v>
      </c>
      <c r="AB4" s="79">
        <v>77</v>
      </c>
      <c r="AD4" s="79">
        <v>7</v>
      </c>
      <c r="AF4" s="79">
        <v>127</v>
      </c>
      <c r="AH4" s="79">
        <v>23</v>
      </c>
      <c r="AJ4" s="79">
        <v>39</v>
      </c>
      <c r="AL4" s="79">
        <v>59</v>
      </c>
      <c r="AN4" s="79">
        <v>22</v>
      </c>
      <c r="AP4" s="79">
        <v>4</v>
      </c>
      <c r="AR4" s="79">
        <v>51</v>
      </c>
      <c r="AT4" s="79">
        <v>93</v>
      </c>
      <c r="AV4" s="86">
        <v>3</v>
      </c>
      <c r="AW4" s="84"/>
      <c r="AX4" s="86">
        <v>105</v>
      </c>
      <c r="AY4" s="84"/>
      <c r="AZ4" s="86">
        <v>15</v>
      </c>
      <c r="BA4" s="84"/>
      <c r="BB4" s="84">
        <v>32</v>
      </c>
      <c r="BC4" s="84"/>
      <c r="BD4" s="84">
        <v>16</v>
      </c>
      <c r="BE4" s="84"/>
      <c r="BF4" s="84">
        <v>15</v>
      </c>
      <c r="BG4" s="84"/>
      <c r="BH4" s="84">
        <v>35</v>
      </c>
      <c r="BI4" s="84"/>
      <c r="BJ4" s="84">
        <v>18</v>
      </c>
      <c r="BK4" s="84"/>
      <c r="BL4" s="84">
        <v>57</v>
      </c>
      <c r="BM4" s="84"/>
      <c r="BN4" s="84">
        <v>28</v>
      </c>
      <c r="BO4" s="84"/>
      <c r="BP4" s="84">
        <v>15</v>
      </c>
      <c r="BQ4" s="84"/>
      <c r="BR4" s="84">
        <v>29</v>
      </c>
      <c r="BS4" s="84"/>
      <c r="BT4" s="84">
        <v>16</v>
      </c>
      <c r="BU4" s="84"/>
      <c r="BV4" s="84">
        <v>4</v>
      </c>
      <c r="BW4" s="84"/>
      <c r="BX4" s="84">
        <v>5</v>
      </c>
      <c r="BY4" s="84"/>
      <c r="BZ4" s="84" t="s">
        <v>761</v>
      </c>
      <c r="CA4" s="84"/>
      <c r="CB4" s="84" t="s">
        <v>763</v>
      </c>
      <c r="CC4" s="84"/>
      <c r="CD4" s="84">
        <v>65</v>
      </c>
      <c r="CE4" s="84"/>
      <c r="CF4" s="84">
        <v>8</v>
      </c>
      <c r="CG4" s="84"/>
      <c r="CH4" s="84" t="s">
        <v>766</v>
      </c>
      <c r="CI4" s="84"/>
      <c r="CJ4" s="84">
        <v>92</v>
      </c>
      <c r="CK4" s="84"/>
      <c r="CL4" s="84">
        <v>10</v>
      </c>
      <c r="CM4" s="84"/>
      <c r="CN4" s="84">
        <v>4</v>
      </c>
      <c r="CO4" s="84"/>
      <c r="CP4" s="84">
        <v>96</v>
      </c>
      <c r="CQ4" s="84"/>
      <c r="CR4" s="84">
        <v>41</v>
      </c>
      <c r="CS4" s="84"/>
      <c r="CT4" s="84">
        <v>6</v>
      </c>
      <c r="CU4" s="84"/>
      <c r="CV4" s="84">
        <v>20</v>
      </c>
      <c r="CW4" s="84"/>
      <c r="CX4" s="83">
        <v>16</v>
      </c>
      <c r="CZ4" s="83">
        <v>96</v>
      </c>
      <c r="DB4" s="83">
        <v>7</v>
      </c>
      <c r="DD4" s="83">
        <v>26</v>
      </c>
      <c r="DF4" s="83">
        <v>16</v>
      </c>
      <c r="DG4" s="84"/>
      <c r="DH4" s="84" t="s">
        <v>749</v>
      </c>
      <c r="DI4" s="84"/>
      <c r="DJ4" s="84">
        <v>9</v>
      </c>
      <c r="DK4" s="84"/>
      <c r="DL4" s="84">
        <v>85</v>
      </c>
      <c r="DM4" s="84"/>
      <c r="DN4" s="84">
        <v>7</v>
      </c>
      <c r="DO4" s="84"/>
      <c r="DP4" s="84">
        <v>32</v>
      </c>
      <c r="DQ4" s="84"/>
      <c r="DR4" s="84">
        <v>5</v>
      </c>
      <c r="DS4" s="84"/>
      <c r="DT4" s="84">
        <v>15</v>
      </c>
      <c r="DU4" s="84"/>
      <c r="DV4" s="84" t="s">
        <v>796</v>
      </c>
      <c r="DW4" s="84"/>
      <c r="DX4" s="84">
        <v>25</v>
      </c>
      <c r="DY4" s="84"/>
      <c r="DZ4" s="84">
        <v>28</v>
      </c>
      <c r="EA4" s="84"/>
      <c r="EB4" s="84">
        <v>6</v>
      </c>
      <c r="EC4" s="84"/>
      <c r="ED4" s="84">
        <v>1</v>
      </c>
      <c r="EE4" s="84"/>
      <c r="EF4" s="84">
        <v>23</v>
      </c>
      <c r="EG4" s="84"/>
      <c r="EH4" s="84">
        <v>26</v>
      </c>
      <c r="EI4" s="84"/>
      <c r="EJ4" s="84">
        <v>25</v>
      </c>
      <c r="EK4" s="84"/>
      <c r="EL4" s="84">
        <v>10</v>
      </c>
      <c r="EM4" s="84"/>
      <c r="EN4" s="84">
        <v>19</v>
      </c>
      <c r="EO4" s="84"/>
      <c r="EP4" s="84">
        <v>1</v>
      </c>
      <c r="EQ4" s="84"/>
      <c r="ER4" s="84">
        <v>216</v>
      </c>
      <c r="ES4" s="84"/>
      <c r="ET4" s="84">
        <v>6</v>
      </c>
      <c r="EU4" s="84"/>
      <c r="EV4" s="84">
        <v>218</v>
      </c>
      <c r="EW4" s="84"/>
      <c r="EX4" s="84">
        <v>2</v>
      </c>
      <c r="EY4" s="84"/>
      <c r="EZ4" s="84">
        <v>187</v>
      </c>
      <c r="FA4" s="84"/>
      <c r="FB4" s="84">
        <v>41974</v>
      </c>
      <c r="FC4" s="84"/>
      <c r="FD4" s="84">
        <v>33</v>
      </c>
      <c r="FE4" s="84"/>
      <c r="FF4" s="84">
        <v>6</v>
      </c>
      <c r="FG4" s="84"/>
      <c r="FH4" s="84">
        <v>21</v>
      </c>
      <c r="FI4" s="84"/>
      <c r="FJ4" s="84">
        <v>20</v>
      </c>
      <c r="FK4" s="84"/>
      <c r="FL4" s="84">
        <v>103</v>
      </c>
      <c r="FM4" s="84"/>
      <c r="FN4" s="84">
        <v>18</v>
      </c>
      <c r="FO4" s="84"/>
      <c r="FP4" s="84">
        <v>218</v>
      </c>
      <c r="FQ4" s="84"/>
      <c r="FR4" s="84">
        <v>35</v>
      </c>
      <c r="FS4" s="84"/>
      <c r="FT4" s="84">
        <v>214</v>
      </c>
      <c r="FU4" s="84"/>
      <c r="FV4" s="84">
        <v>9</v>
      </c>
      <c r="FW4" s="84"/>
      <c r="FX4" s="84">
        <v>12</v>
      </c>
      <c r="FY4" s="84"/>
      <c r="FZ4" s="84">
        <v>40</v>
      </c>
      <c r="GA4" s="84"/>
      <c r="GB4" s="84">
        <v>10</v>
      </c>
      <c r="GC4" s="84"/>
      <c r="GD4" s="84">
        <v>43</v>
      </c>
      <c r="GE4" s="84"/>
      <c r="GF4" s="84">
        <v>272</v>
      </c>
      <c r="GG4" s="84"/>
      <c r="GH4" s="84">
        <v>91</v>
      </c>
      <c r="GI4" s="84"/>
      <c r="GJ4" s="84">
        <v>10</v>
      </c>
      <c r="GK4" s="84"/>
      <c r="GL4" s="84">
        <v>21</v>
      </c>
      <c r="GM4" s="84"/>
      <c r="GN4" s="84">
        <v>28</v>
      </c>
      <c r="GO4" s="84"/>
      <c r="GP4" s="84">
        <v>7</v>
      </c>
      <c r="GQ4" s="84"/>
      <c r="GR4" s="84">
        <v>23</v>
      </c>
      <c r="GS4" s="84"/>
      <c r="GT4" s="84"/>
      <c r="GU4" s="84"/>
    </row>
    <row r="5" spans="1:203">
      <c r="A5" s="91" t="s">
        <v>371</v>
      </c>
      <c r="B5" s="31" t="s">
        <v>372</v>
      </c>
      <c r="C5" s="29"/>
      <c r="D5" s="29" t="s">
        <v>373</v>
      </c>
      <c r="E5" s="29"/>
      <c r="F5" s="29" t="s">
        <v>373</v>
      </c>
      <c r="G5" s="29"/>
      <c r="H5" s="29" t="s">
        <v>374</v>
      </c>
      <c r="I5" s="29"/>
      <c r="J5" s="29" t="s">
        <v>375</v>
      </c>
      <c r="K5" s="29"/>
      <c r="L5" s="29" t="s">
        <v>376</v>
      </c>
      <c r="M5" s="28"/>
      <c r="N5" s="29" t="s">
        <v>377</v>
      </c>
      <c r="O5" s="28"/>
      <c r="P5" s="29" t="s">
        <v>378</v>
      </c>
      <c r="Q5" s="28"/>
      <c r="R5" s="29" t="s">
        <v>379</v>
      </c>
      <c r="S5" s="28"/>
      <c r="T5" s="29" t="s">
        <v>380</v>
      </c>
      <c r="U5" s="28"/>
      <c r="V5" s="29" t="s">
        <v>381</v>
      </c>
      <c r="W5" s="28"/>
      <c r="X5" s="29" t="s">
        <v>382</v>
      </c>
      <c r="Y5" s="28"/>
      <c r="Z5" s="32" t="s">
        <v>383</v>
      </c>
      <c r="AA5" s="28"/>
      <c r="AB5" s="32" t="s">
        <v>384</v>
      </c>
      <c r="AC5" s="28"/>
      <c r="AD5" s="32" t="s">
        <v>385</v>
      </c>
      <c r="AE5" s="28"/>
      <c r="AF5" s="32" t="s">
        <v>386</v>
      </c>
      <c r="AG5" s="28"/>
      <c r="AH5" s="32" t="s">
        <v>387</v>
      </c>
      <c r="AI5" s="28"/>
      <c r="AJ5" s="32" t="s">
        <v>388</v>
      </c>
      <c r="AK5" s="28"/>
      <c r="AL5" s="28" t="s">
        <v>724</v>
      </c>
      <c r="AM5" s="28"/>
      <c r="AN5" s="28" t="s">
        <v>389</v>
      </c>
      <c r="AO5" s="28"/>
      <c r="AP5" s="28" t="s">
        <v>390</v>
      </c>
      <c r="AQ5" s="28"/>
      <c r="AR5" s="29" t="s">
        <v>391</v>
      </c>
      <c r="AS5" s="28"/>
      <c r="AT5" s="28" t="s">
        <v>392</v>
      </c>
      <c r="AU5" s="28"/>
      <c r="AV5" s="28" t="s">
        <v>393</v>
      </c>
      <c r="AW5" s="28"/>
      <c r="AX5" s="28" t="s">
        <v>394</v>
      </c>
      <c r="AY5" s="28"/>
      <c r="AZ5" s="28" t="s">
        <v>395</v>
      </c>
      <c r="BA5" s="28"/>
      <c r="BB5" s="28" t="s">
        <v>396</v>
      </c>
      <c r="BC5" s="28"/>
      <c r="BD5" s="28" t="s">
        <v>397</v>
      </c>
      <c r="BE5" s="28"/>
      <c r="BF5" s="28" t="s">
        <v>398</v>
      </c>
      <c r="BG5" s="28"/>
      <c r="BH5" s="28" t="s">
        <v>399</v>
      </c>
      <c r="BI5" s="28"/>
      <c r="BJ5" s="28" t="s">
        <v>400</v>
      </c>
      <c r="BK5" s="28"/>
      <c r="BL5" s="28" t="s">
        <v>401</v>
      </c>
      <c r="BM5" s="28"/>
      <c r="BN5" s="28" t="s">
        <v>402</v>
      </c>
      <c r="BO5" s="28"/>
      <c r="BP5" s="28" t="s">
        <v>403</v>
      </c>
      <c r="BQ5" s="28"/>
      <c r="BR5" s="28" t="s">
        <v>404</v>
      </c>
      <c r="BS5" s="28"/>
      <c r="BT5" s="28" t="s">
        <v>405</v>
      </c>
      <c r="BU5" s="28"/>
      <c r="BV5" s="28" t="s">
        <v>406</v>
      </c>
      <c r="BW5" s="28"/>
      <c r="BX5" s="28" t="s">
        <v>407</v>
      </c>
      <c r="BY5" s="28"/>
      <c r="BZ5" s="28" t="s">
        <v>408</v>
      </c>
      <c r="CA5" s="28"/>
      <c r="CB5" s="28" t="s">
        <v>409</v>
      </c>
      <c r="CC5" s="28"/>
      <c r="CD5" s="28" t="s">
        <v>410</v>
      </c>
      <c r="CE5" s="28"/>
      <c r="CF5" s="28" t="s">
        <v>411</v>
      </c>
      <c r="CG5" s="28"/>
      <c r="CH5" s="28" t="s">
        <v>412</v>
      </c>
      <c r="CI5" s="28"/>
      <c r="CJ5" s="28" t="s">
        <v>413</v>
      </c>
      <c r="CK5" s="28"/>
      <c r="CL5" s="28" t="s">
        <v>414</v>
      </c>
      <c r="CM5" s="28"/>
      <c r="CN5" s="28" t="s">
        <v>415</v>
      </c>
      <c r="CO5" s="28"/>
      <c r="CP5" s="28" t="s">
        <v>416</v>
      </c>
      <c r="CQ5" s="28"/>
      <c r="CR5" s="28" t="s">
        <v>417</v>
      </c>
      <c r="CS5" s="28"/>
      <c r="CT5" s="28" t="s">
        <v>418</v>
      </c>
      <c r="CU5" s="28"/>
      <c r="CV5" s="28" t="s">
        <v>419</v>
      </c>
      <c r="CW5" s="28"/>
      <c r="CX5" s="29" t="s">
        <v>420</v>
      </c>
      <c r="CZ5" s="29" t="s">
        <v>421</v>
      </c>
      <c r="DB5" s="29" t="s">
        <v>422</v>
      </c>
      <c r="DD5" s="29" t="s">
        <v>423</v>
      </c>
      <c r="DF5" s="29" t="s">
        <v>424</v>
      </c>
      <c r="DG5" s="28"/>
      <c r="DH5" s="28" t="s">
        <v>425</v>
      </c>
      <c r="DI5" s="28"/>
      <c r="DJ5" s="28" t="s">
        <v>425</v>
      </c>
      <c r="DK5" s="28"/>
      <c r="DL5" s="28" t="s">
        <v>426</v>
      </c>
      <c r="DM5" s="28"/>
      <c r="DN5" s="28" t="s">
        <v>427</v>
      </c>
      <c r="DO5" s="28"/>
      <c r="DP5" s="28" t="s">
        <v>428</v>
      </c>
      <c r="DQ5" s="28"/>
      <c r="DR5" s="28" t="s">
        <v>429</v>
      </c>
      <c r="DS5" s="28"/>
      <c r="DT5" s="28" t="s">
        <v>430</v>
      </c>
      <c r="DU5" s="28"/>
      <c r="DV5" s="28" t="s">
        <v>431</v>
      </c>
      <c r="DW5" s="28"/>
      <c r="DX5" s="28" t="s">
        <v>432</v>
      </c>
      <c r="DY5" s="28"/>
      <c r="DZ5" s="28" t="s">
        <v>433</v>
      </c>
      <c r="EA5" s="28"/>
      <c r="EB5" s="28" t="s">
        <v>434</v>
      </c>
      <c r="EC5" s="28"/>
      <c r="ED5" s="28" t="s">
        <v>435</v>
      </c>
      <c r="EE5" s="28"/>
      <c r="EF5" s="28" t="s">
        <v>436</v>
      </c>
      <c r="EG5" s="28"/>
      <c r="EH5" s="28" t="s">
        <v>437</v>
      </c>
      <c r="EI5" s="28"/>
      <c r="EJ5" s="28" t="s">
        <v>438</v>
      </c>
      <c r="EK5" s="28"/>
      <c r="EL5" s="28" t="s">
        <v>439</v>
      </c>
      <c r="EM5" s="28"/>
      <c r="EN5" s="28" t="s">
        <v>440</v>
      </c>
      <c r="EO5" s="28"/>
      <c r="EP5" s="28" t="s">
        <v>441</v>
      </c>
      <c r="EQ5" s="28"/>
      <c r="ER5" s="28" t="s">
        <v>442</v>
      </c>
      <c r="ES5" s="28"/>
      <c r="ET5" s="28" t="s">
        <v>443</v>
      </c>
      <c r="EU5" s="28"/>
      <c r="EV5" s="28" t="s">
        <v>444</v>
      </c>
      <c r="EW5" s="28"/>
      <c r="EX5" s="28" t="s">
        <v>445</v>
      </c>
      <c r="EY5" s="28"/>
      <c r="EZ5" s="28" t="s">
        <v>446</v>
      </c>
      <c r="FA5" s="28"/>
      <c r="FB5" s="28" t="s">
        <v>447</v>
      </c>
      <c r="FC5" s="28"/>
      <c r="FD5" s="28" t="s">
        <v>448</v>
      </c>
      <c r="FE5" s="28"/>
      <c r="FF5" s="28" t="s">
        <v>449</v>
      </c>
      <c r="FG5" s="28"/>
      <c r="FH5" s="28" t="s">
        <v>450</v>
      </c>
      <c r="FI5" s="28"/>
      <c r="FJ5" s="28" t="s">
        <v>451</v>
      </c>
      <c r="FK5" s="28"/>
      <c r="FL5" s="28" t="s">
        <v>452</v>
      </c>
      <c r="FM5" s="28"/>
      <c r="FN5" s="28" t="s">
        <v>453</v>
      </c>
      <c r="FO5" s="28"/>
      <c r="FP5" s="28" t="s">
        <v>454</v>
      </c>
      <c r="FQ5" s="28"/>
      <c r="FR5" s="28" t="s">
        <v>455</v>
      </c>
      <c r="FS5" s="28"/>
      <c r="FT5" s="28" t="s">
        <v>456</v>
      </c>
      <c r="FU5" s="28"/>
      <c r="FV5" s="28" t="s">
        <v>457</v>
      </c>
      <c r="FW5" s="28"/>
      <c r="FX5" s="28" t="s">
        <v>458</v>
      </c>
      <c r="FY5" s="28"/>
      <c r="FZ5" s="28" t="s">
        <v>459</v>
      </c>
      <c r="GA5" s="28"/>
      <c r="GB5" s="28" t="s">
        <v>460</v>
      </c>
      <c r="GC5" s="28"/>
      <c r="GD5" s="28" t="s">
        <v>461</v>
      </c>
      <c r="GE5" s="28"/>
      <c r="GF5" s="28" t="s">
        <v>462</v>
      </c>
      <c r="GG5" s="28"/>
      <c r="GH5" s="28" t="s">
        <v>463</v>
      </c>
      <c r="GI5" s="28"/>
      <c r="GJ5" s="28" t="s">
        <v>464</v>
      </c>
      <c r="GK5" s="28"/>
      <c r="GL5" s="28" t="s">
        <v>465</v>
      </c>
      <c r="GM5" s="28"/>
      <c r="GN5" s="28" t="s">
        <v>466</v>
      </c>
      <c r="GO5" s="28"/>
      <c r="GP5" s="28" t="s">
        <v>467</v>
      </c>
      <c r="GQ5" s="28"/>
      <c r="GR5" s="28" t="s">
        <v>468</v>
      </c>
      <c r="GS5" s="28"/>
      <c r="GT5" s="28"/>
      <c r="GU5" s="28"/>
    </row>
    <row r="6" spans="1:203">
      <c r="A6" s="33" t="s">
        <v>469</v>
      </c>
      <c r="B6" s="29">
        <v>40420</v>
      </c>
      <c r="D6" s="29">
        <v>30170</v>
      </c>
      <c r="F6" s="29">
        <v>40900</v>
      </c>
      <c r="H6" s="29">
        <v>40960</v>
      </c>
      <c r="J6" s="29">
        <v>271020</v>
      </c>
      <c r="L6" s="29">
        <v>100310</v>
      </c>
      <c r="M6" s="28"/>
      <c r="N6" s="29">
        <v>20720</v>
      </c>
      <c r="O6" s="28"/>
      <c r="P6" s="29">
        <v>140270</v>
      </c>
      <c r="Q6" s="28"/>
      <c r="R6" s="29">
        <v>730050</v>
      </c>
      <c r="S6" s="28"/>
      <c r="T6" s="29">
        <v>140460</v>
      </c>
      <c r="U6" s="28"/>
      <c r="V6" s="34">
        <v>260020</v>
      </c>
      <c r="W6" s="28"/>
      <c r="X6" s="29">
        <v>80990</v>
      </c>
      <c r="Y6" s="28"/>
      <c r="Z6" s="30">
        <v>110650</v>
      </c>
      <c r="AA6" s="28"/>
      <c r="AB6" s="30">
        <v>30770</v>
      </c>
      <c r="AC6" s="28"/>
      <c r="AD6" s="30">
        <v>760070</v>
      </c>
      <c r="AE6" s="28"/>
      <c r="AF6" s="30">
        <v>31270</v>
      </c>
      <c r="AG6" s="28"/>
      <c r="AH6" s="30">
        <v>340410</v>
      </c>
      <c r="AI6" s="28"/>
      <c r="AJ6" s="30">
        <v>1320390</v>
      </c>
      <c r="AK6" s="28"/>
      <c r="AL6" s="28">
        <v>110590</v>
      </c>
      <c r="AM6" s="28"/>
      <c r="AN6" s="28">
        <v>130310</v>
      </c>
      <c r="AO6" s="28"/>
      <c r="AP6" s="28">
        <v>510040</v>
      </c>
      <c r="AQ6" s="28"/>
      <c r="AR6" s="29">
        <v>40510</v>
      </c>
      <c r="AS6" s="28"/>
      <c r="AT6" s="28">
        <v>80930</v>
      </c>
      <c r="AU6" s="28"/>
      <c r="AV6" s="28">
        <v>1910350</v>
      </c>
      <c r="AW6" s="28"/>
      <c r="AX6" s="28">
        <v>960390</v>
      </c>
      <c r="AY6" s="28"/>
      <c r="AZ6" s="28">
        <v>70150</v>
      </c>
      <c r="BA6" s="28"/>
      <c r="BB6" s="28">
        <v>41180</v>
      </c>
      <c r="BC6" s="28"/>
      <c r="BD6" s="28">
        <v>20160</v>
      </c>
      <c r="BE6" s="28"/>
      <c r="BF6" s="28">
        <v>150150</v>
      </c>
      <c r="BG6" s="28"/>
      <c r="BH6" s="28">
        <v>60550</v>
      </c>
      <c r="BI6" s="28"/>
      <c r="BJ6" s="28">
        <v>4810180</v>
      </c>
      <c r="BK6" s="28"/>
      <c r="BL6" s="28">
        <v>160570</v>
      </c>
      <c r="BM6" s="28"/>
      <c r="BN6" s="28">
        <v>1870280</v>
      </c>
      <c r="BO6" s="28"/>
      <c r="BP6" s="28">
        <v>260150</v>
      </c>
      <c r="BQ6" s="28"/>
      <c r="BR6" s="28">
        <v>1090290</v>
      </c>
      <c r="BS6" s="28"/>
      <c r="BT6" s="28">
        <v>2760160</v>
      </c>
      <c r="BU6" s="28"/>
      <c r="BV6" s="28">
        <v>2790040</v>
      </c>
      <c r="BW6" s="28"/>
      <c r="BX6" s="28">
        <v>5300050</v>
      </c>
      <c r="BY6" s="28"/>
      <c r="BZ6" s="28">
        <v>6710360</v>
      </c>
      <c r="CA6" s="28"/>
      <c r="CB6" s="28">
        <v>3340340</v>
      </c>
      <c r="CC6" s="28"/>
      <c r="CD6" s="28">
        <v>160650</v>
      </c>
      <c r="CE6" s="28"/>
      <c r="CF6" s="28">
        <v>870080</v>
      </c>
      <c r="CG6" s="28"/>
      <c r="CH6" s="28">
        <v>690610</v>
      </c>
      <c r="CI6" s="28"/>
      <c r="CJ6" s="28">
        <v>110920</v>
      </c>
      <c r="CK6" s="28"/>
      <c r="CL6" s="28">
        <v>840100</v>
      </c>
      <c r="CM6" s="28"/>
      <c r="CN6" s="28">
        <v>250040</v>
      </c>
      <c r="CO6" s="28"/>
      <c r="CP6" s="28">
        <v>110960</v>
      </c>
      <c r="CQ6" s="28"/>
      <c r="CR6" s="28">
        <v>70410</v>
      </c>
      <c r="CS6" s="28"/>
      <c r="CT6" s="28">
        <v>160060</v>
      </c>
      <c r="CU6" s="28"/>
      <c r="CV6" s="28">
        <v>60200</v>
      </c>
      <c r="CW6" s="28"/>
      <c r="CX6" s="28">
        <v>3740160</v>
      </c>
      <c r="CY6" s="28"/>
      <c r="CZ6" s="28">
        <v>270960</v>
      </c>
      <c r="DA6" s="28"/>
      <c r="DB6" s="28">
        <v>740070</v>
      </c>
      <c r="DC6" s="28"/>
      <c r="DD6" s="28">
        <v>450260</v>
      </c>
      <c r="DE6" s="28"/>
      <c r="DF6" s="28">
        <v>660160</v>
      </c>
      <c r="DG6" s="28"/>
      <c r="DH6" s="28">
        <v>80790</v>
      </c>
      <c r="DI6" s="28"/>
      <c r="DJ6" s="28">
        <v>500090</v>
      </c>
      <c r="DK6" s="28"/>
      <c r="DL6" s="28">
        <v>80850</v>
      </c>
      <c r="DM6" s="28"/>
      <c r="DN6" s="28">
        <v>650070</v>
      </c>
      <c r="DO6" s="28"/>
      <c r="DP6" s="28">
        <v>3500320</v>
      </c>
      <c r="DQ6" s="28"/>
      <c r="DR6" s="28">
        <v>4890050</v>
      </c>
      <c r="DS6" s="28"/>
      <c r="DT6" s="28">
        <v>2570030</v>
      </c>
      <c r="DU6" s="28"/>
      <c r="DV6" s="28">
        <v>5450150</v>
      </c>
      <c r="DW6" s="28"/>
      <c r="DX6" s="28">
        <v>5410210</v>
      </c>
      <c r="DY6" s="28"/>
      <c r="DZ6" s="28">
        <v>9450280</v>
      </c>
      <c r="EA6" s="28"/>
      <c r="EB6" s="28">
        <v>20060</v>
      </c>
      <c r="EC6" s="28"/>
      <c r="ED6" s="28">
        <v>60010</v>
      </c>
      <c r="EE6" s="28"/>
      <c r="EF6" s="28">
        <v>20110</v>
      </c>
      <c r="EG6" s="28"/>
      <c r="EH6" s="28">
        <v>110260</v>
      </c>
      <c r="EI6" s="28"/>
      <c r="EJ6" s="28">
        <v>5490250</v>
      </c>
      <c r="EK6" s="28"/>
      <c r="EL6" s="28">
        <v>30100</v>
      </c>
      <c r="EM6" s="28"/>
      <c r="EN6" s="28">
        <v>40190</v>
      </c>
      <c r="EO6" s="28"/>
      <c r="EP6" s="28">
        <v>70010</v>
      </c>
      <c r="EQ6" s="28"/>
      <c r="ER6" s="28">
        <v>252160</v>
      </c>
      <c r="ES6" s="28"/>
      <c r="ET6" s="28">
        <v>3200060</v>
      </c>
      <c r="EU6" s="28"/>
      <c r="EV6" s="28">
        <v>1872180</v>
      </c>
      <c r="EW6" s="28"/>
      <c r="EX6" s="28">
        <v>1910020</v>
      </c>
      <c r="EY6" s="28"/>
      <c r="EZ6" s="28">
        <v>1871850</v>
      </c>
      <c r="FA6" s="28"/>
      <c r="FB6" s="28">
        <v>33030120</v>
      </c>
      <c r="FC6" s="28"/>
      <c r="FD6" s="28">
        <v>5010290</v>
      </c>
      <c r="FE6" s="28"/>
      <c r="FF6" s="28">
        <v>8510060</v>
      </c>
      <c r="FG6" s="28"/>
      <c r="FH6" s="28">
        <v>7030210</v>
      </c>
      <c r="FI6" s="28"/>
      <c r="FJ6" s="28">
        <v>5700200</v>
      </c>
      <c r="FK6" s="28"/>
      <c r="FL6" s="28">
        <v>251030</v>
      </c>
      <c r="FM6" s="28"/>
      <c r="FN6" s="28">
        <v>2140180</v>
      </c>
      <c r="FO6" s="28"/>
      <c r="FP6" s="28">
        <v>272180</v>
      </c>
      <c r="FQ6" s="28"/>
      <c r="FR6" s="28">
        <v>1970350</v>
      </c>
      <c r="FS6" s="28"/>
      <c r="FT6" s="28">
        <v>272140</v>
      </c>
      <c r="FU6" s="28"/>
      <c r="FV6" s="28">
        <v>20060090</v>
      </c>
      <c r="FW6" s="28"/>
      <c r="FX6" s="28">
        <v>4300120</v>
      </c>
      <c r="FY6" s="28"/>
      <c r="FZ6" s="28">
        <v>1130400</v>
      </c>
      <c r="GA6" s="28"/>
      <c r="GB6" s="28">
        <v>660100</v>
      </c>
      <c r="GC6" s="28"/>
      <c r="GD6" s="28">
        <v>690430</v>
      </c>
      <c r="GE6" s="28"/>
      <c r="GF6" s="28">
        <v>272720</v>
      </c>
      <c r="GG6" s="28"/>
      <c r="GH6" s="28">
        <v>1900910</v>
      </c>
      <c r="GI6" s="28"/>
      <c r="GJ6" s="28">
        <v>2370100</v>
      </c>
      <c r="GK6" s="28"/>
      <c r="GL6" s="28">
        <v>2800210</v>
      </c>
      <c r="GM6" s="28"/>
      <c r="GN6" s="28">
        <v>3320020</v>
      </c>
      <c r="GO6" s="28"/>
      <c r="GP6" s="28">
        <v>1130390</v>
      </c>
      <c r="GQ6" s="28"/>
      <c r="GR6" s="28">
        <v>1110230</v>
      </c>
      <c r="GS6" s="28"/>
      <c r="GT6" s="28"/>
      <c r="GU6" s="28"/>
    </row>
    <row r="7" spans="1:203">
      <c r="A7" s="35" t="s">
        <v>470</v>
      </c>
      <c r="B7" s="29" t="s">
        <v>471</v>
      </c>
      <c r="D7" s="29" t="s">
        <v>472</v>
      </c>
      <c r="F7" s="29" t="s">
        <v>473</v>
      </c>
      <c r="H7" s="29" t="s">
        <v>474</v>
      </c>
      <c r="J7" s="29" t="s">
        <v>475</v>
      </c>
      <c r="L7" s="29" t="s">
        <v>476</v>
      </c>
      <c r="M7" s="28"/>
      <c r="N7" s="29" t="s">
        <v>477</v>
      </c>
      <c r="O7" s="28"/>
      <c r="P7" s="29" t="s">
        <v>478</v>
      </c>
      <c r="Q7" s="28"/>
      <c r="R7" s="29" t="s">
        <v>479</v>
      </c>
      <c r="S7" s="28"/>
      <c r="T7" s="29" t="s">
        <v>480</v>
      </c>
      <c r="U7" s="28"/>
      <c r="V7" s="29" t="s">
        <v>481</v>
      </c>
      <c r="W7" s="28"/>
      <c r="X7" s="29" t="s">
        <v>482</v>
      </c>
      <c r="Y7" s="28"/>
      <c r="Z7" s="29" t="s">
        <v>483</v>
      </c>
      <c r="AA7" s="28"/>
      <c r="AB7" s="29" t="s">
        <v>484</v>
      </c>
      <c r="AC7" s="28"/>
      <c r="AD7" s="29" t="s">
        <v>485</v>
      </c>
      <c r="AE7" s="28"/>
      <c r="AF7" s="2" t="s">
        <v>486</v>
      </c>
      <c r="AG7" s="28"/>
      <c r="AH7" s="2" t="s">
        <v>487</v>
      </c>
      <c r="AI7" s="28"/>
      <c r="AJ7" s="2">
        <v>1929</v>
      </c>
      <c r="AK7" s="28"/>
      <c r="AL7" s="28" t="s">
        <v>488</v>
      </c>
      <c r="AM7" s="28"/>
      <c r="AN7" s="28">
        <v>1938</v>
      </c>
      <c r="AO7" s="28"/>
      <c r="AP7" s="28" t="s">
        <v>489</v>
      </c>
      <c r="AQ7" s="28"/>
      <c r="AR7" s="28" t="s">
        <v>490</v>
      </c>
      <c r="AS7" s="28"/>
      <c r="AT7" s="28" t="s">
        <v>484</v>
      </c>
      <c r="AU7" s="28"/>
      <c r="AV7" s="28" t="s">
        <v>491</v>
      </c>
      <c r="AW7" s="28"/>
      <c r="AX7" s="28" t="s">
        <v>492</v>
      </c>
      <c r="AY7" s="28"/>
      <c r="AZ7" s="28" t="s">
        <v>493</v>
      </c>
      <c r="BA7" s="28"/>
      <c r="BB7" s="28" t="s">
        <v>494</v>
      </c>
      <c r="BC7" s="28"/>
      <c r="BD7" s="28" t="s">
        <v>495</v>
      </c>
      <c r="BE7" s="28"/>
      <c r="BF7" s="28">
        <v>1939</v>
      </c>
      <c r="BG7" s="28"/>
      <c r="BH7" s="28" t="s">
        <v>496</v>
      </c>
      <c r="BI7" s="28"/>
      <c r="BJ7" s="28" t="s">
        <v>497</v>
      </c>
      <c r="BK7" s="28"/>
      <c r="BL7" s="28">
        <v>1933</v>
      </c>
      <c r="BM7" s="28"/>
      <c r="BN7" s="28" t="s">
        <v>484</v>
      </c>
      <c r="BO7" s="28"/>
      <c r="BP7" s="28" t="s">
        <v>498</v>
      </c>
      <c r="BQ7" s="28"/>
      <c r="BR7" s="28" t="s">
        <v>499</v>
      </c>
      <c r="BS7" s="28"/>
      <c r="BT7" s="28" t="s">
        <v>500</v>
      </c>
      <c r="BU7" s="28"/>
      <c r="BV7" s="28">
        <v>1938</v>
      </c>
      <c r="BW7" s="28"/>
      <c r="BX7" s="28" t="s">
        <v>501</v>
      </c>
      <c r="BY7" s="28"/>
      <c r="BZ7" s="28" t="s">
        <v>502</v>
      </c>
      <c r="CA7" s="28"/>
      <c r="CB7" s="28" t="s">
        <v>503</v>
      </c>
      <c r="CC7" s="28"/>
      <c r="CD7" s="28" t="s">
        <v>504</v>
      </c>
      <c r="CE7" s="28"/>
      <c r="CF7" s="28" t="s">
        <v>505</v>
      </c>
      <c r="CG7" s="28"/>
      <c r="CH7" s="28" t="s">
        <v>506</v>
      </c>
      <c r="CI7" s="28"/>
      <c r="CJ7" s="28" t="s">
        <v>507</v>
      </c>
      <c r="CK7" s="28"/>
      <c r="CL7" s="28" t="s">
        <v>508</v>
      </c>
      <c r="CM7" s="28"/>
      <c r="CN7" s="28" t="s">
        <v>509</v>
      </c>
      <c r="CO7" s="28"/>
      <c r="CP7" s="28" t="s">
        <v>510</v>
      </c>
      <c r="CQ7" s="28"/>
      <c r="CR7" s="28" t="s">
        <v>511</v>
      </c>
      <c r="CS7" s="28"/>
      <c r="CT7" s="28" t="s">
        <v>512</v>
      </c>
      <c r="CU7" s="28"/>
      <c r="CV7" s="28" t="s">
        <v>513</v>
      </c>
      <c r="CW7" s="28"/>
      <c r="CX7" s="28" t="s">
        <v>514</v>
      </c>
      <c r="CY7" s="28"/>
      <c r="CZ7" s="28" t="s">
        <v>515</v>
      </c>
      <c r="DA7" s="28"/>
      <c r="DB7" s="28" t="s">
        <v>516</v>
      </c>
      <c r="DC7" s="28"/>
      <c r="DD7" s="28" t="s">
        <v>517</v>
      </c>
      <c r="DE7" s="28"/>
      <c r="DF7" s="28" t="s">
        <v>518</v>
      </c>
      <c r="DG7" s="28"/>
      <c r="DH7" s="28" t="s">
        <v>519</v>
      </c>
      <c r="DI7" s="28"/>
      <c r="DJ7" s="28" t="s">
        <v>520</v>
      </c>
      <c r="DK7" s="28"/>
      <c r="DL7" s="28" t="s">
        <v>521</v>
      </c>
      <c r="DM7" s="28"/>
      <c r="DN7" s="28" t="s">
        <v>522</v>
      </c>
      <c r="DO7" s="28"/>
      <c r="DP7" s="28" t="s">
        <v>523</v>
      </c>
      <c r="DQ7" s="28"/>
      <c r="DR7" s="28" t="s">
        <v>524</v>
      </c>
      <c r="DS7" s="28"/>
      <c r="DT7" s="28" t="s">
        <v>525</v>
      </c>
      <c r="DU7" s="28"/>
      <c r="DV7" s="28" t="s">
        <v>526</v>
      </c>
      <c r="DW7" s="28"/>
      <c r="DX7" s="28" t="s">
        <v>527</v>
      </c>
      <c r="DY7" s="28"/>
      <c r="DZ7" s="28">
        <v>1961</v>
      </c>
      <c r="EA7" s="28"/>
      <c r="EB7" s="28" t="s">
        <v>528</v>
      </c>
      <c r="EC7" s="28"/>
      <c r="ED7" s="28" t="s">
        <v>529</v>
      </c>
      <c r="EE7" s="28"/>
      <c r="EF7" s="28">
        <v>1929</v>
      </c>
      <c r="EG7" s="28"/>
      <c r="EH7" s="28" t="s">
        <v>530</v>
      </c>
      <c r="EI7" s="28"/>
      <c r="EJ7" s="28">
        <v>2014</v>
      </c>
      <c r="EK7" s="28"/>
      <c r="EL7" s="28" t="s">
        <v>531</v>
      </c>
      <c r="EM7" s="28"/>
      <c r="EN7" s="28" t="s">
        <v>532</v>
      </c>
      <c r="EO7" s="28"/>
      <c r="EP7" s="28" t="s">
        <v>533</v>
      </c>
      <c r="EQ7" s="28"/>
      <c r="ER7" s="28" t="s">
        <v>534</v>
      </c>
      <c r="ES7" s="28"/>
      <c r="ET7" s="28" t="s">
        <v>535</v>
      </c>
      <c r="EU7" s="28"/>
      <c r="EV7" s="28" t="s">
        <v>536</v>
      </c>
      <c r="EW7" s="28"/>
      <c r="EX7" s="28" t="s">
        <v>537</v>
      </c>
      <c r="EY7" s="28"/>
      <c r="EZ7" s="28" t="s">
        <v>538</v>
      </c>
      <c r="FA7" s="28"/>
      <c r="FB7" s="28" t="s">
        <v>539</v>
      </c>
      <c r="FC7" s="28"/>
      <c r="FD7" s="28" t="s">
        <v>540</v>
      </c>
      <c r="FE7" s="28"/>
      <c r="FF7" s="28" t="s">
        <v>541</v>
      </c>
      <c r="FG7" s="28"/>
      <c r="FH7" s="28" t="s">
        <v>542</v>
      </c>
      <c r="FI7" s="28"/>
      <c r="FJ7" s="28" t="s">
        <v>543</v>
      </c>
      <c r="FK7" s="28"/>
      <c r="FL7" s="28" t="s">
        <v>544</v>
      </c>
      <c r="FM7" s="28"/>
      <c r="FN7" s="28" t="s">
        <v>545</v>
      </c>
      <c r="FO7" s="28"/>
      <c r="FP7" s="28" t="s">
        <v>546</v>
      </c>
      <c r="FQ7" s="28"/>
      <c r="FR7" s="28" t="s">
        <v>547</v>
      </c>
      <c r="FS7" s="28"/>
      <c r="FT7" s="28" t="s">
        <v>548</v>
      </c>
      <c r="FU7" s="28"/>
      <c r="FV7" s="28" t="s">
        <v>549</v>
      </c>
      <c r="FW7" s="28"/>
      <c r="FX7" s="28" t="s">
        <v>550</v>
      </c>
      <c r="FY7" s="28"/>
      <c r="FZ7" s="28" t="s">
        <v>551</v>
      </c>
      <c r="GA7" s="28"/>
      <c r="GB7" s="28" t="s">
        <v>552</v>
      </c>
      <c r="GC7" s="28"/>
      <c r="GD7" s="28" t="s">
        <v>553</v>
      </c>
      <c r="GE7" s="28"/>
      <c r="GF7" s="28" t="s">
        <v>554</v>
      </c>
      <c r="GG7" s="28"/>
      <c r="GH7" s="28" t="s">
        <v>555</v>
      </c>
      <c r="GI7" s="28"/>
      <c r="GJ7" s="28" t="s">
        <v>556</v>
      </c>
      <c r="GK7" s="28"/>
      <c r="GL7" s="28" t="s">
        <v>557</v>
      </c>
      <c r="GM7" s="28"/>
      <c r="GN7" s="28" t="s">
        <v>558</v>
      </c>
      <c r="GO7" s="28"/>
      <c r="GP7" s="28" t="s">
        <v>559</v>
      </c>
      <c r="GQ7" s="28"/>
      <c r="GR7" s="28" t="s">
        <v>560</v>
      </c>
      <c r="GS7" s="28"/>
      <c r="GT7" s="28"/>
      <c r="GU7" s="28"/>
    </row>
    <row r="8" spans="1:203">
      <c r="A8" s="25" t="s">
        <v>725</v>
      </c>
      <c r="B8" s="29" t="s">
        <v>561</v>
      </c>
      <c r="C8" s="29"/>
      <c r="D8" s="29" t="s">
        <v>562</v>
      </c>
      <c r="F8" s="29">
        <v>1928</v>
      </c>
      <c r="H8" s="29" t="s">
        <v>482</v>
      </c>
      <c r="J8" s="29">
        <v>1926</v>
      </c>
      <c r="L8" s="29">
        <v>1925</v>
      </c>
      <c r="N8" s="29">
        <v>1925</v>
      </c>
      <c r="P8" s="29" t="s">
        <v>482</v>
      </c>
      <c r="R8" s="29" t="s">
        <v>563</v>
      </c>
      <c r="T8" s="29" t="s">
        <v>481</v>
      </c>
      <c r="V8" s="29">
        <v>1925</v>
      </c>
      <c r="X8" s="29" t="s">
        <v>726</v>
      </c>
      <c r="Z8" s="29">
        <v>1929</v>
      </c>
      <c r="AB8" s="29">
        <v>1920</v>
      </c>
      <c r="AD8" s="29">
        <v>1933</v>
      </c>
      <c r="AF8" s="30">
        <v>1933</v>
      </c>
      <c r="AH8" s="30">
        <v>1933</v>
      </c>
      <c r="AI8" s="28"/>
      <c r="AJ8" s="30">
        <v>1925</v>
      </c>
      <c r="AK8" s="28"/>
      <c r="AL8" s="28">
        <v>1925</v>
      </c>
      <c r="AM8" s="28"/>
      <c r="AN8" s="28">
        <v>1922</v>
      </c>
      <c r="AO8" s="28"/>
      <c r="AP8" s="34">
        <v>1935</v>
      </c>
      <c r="AQ8" s="28"/>
      <c r="AR8" s="34">
        <v>1935</v>
      </c>
      <c r="AS8" s="28"/>
      <c r="AT8" s="34">
        <v>1934</v>
      </c>
      <c r="AU8" s="28"/>
      <c r="AV8" s="28">
        <v>1935</v>
      </c>
      <c r="AW8" s="28"/>
      <c r="AX8" s="28">
        <v>1935</v>
      </c>
      <c r="AY8" s="28"/>
      <c r="AZ8" s="28">
        <v>1935</v>
      </c>
      <c r="BA8" s="28"/>
      <c r="BB8" s="28">
        <v>1921</v>
      </c>
      <c r="BC8" s="28"/>
      <c r="BD8" s="28">
        <v>1924</v>
      </c>
      <c r="BE8" s="28"/>
      <c r="BF8" s="28">
        <v>1925</v>
      </c>
      <c r="BG8" s="28"/>
      <c r="BH8" s="28">
        <v>1932</v>
      </c>
      <c r="BI8" s="28"/>
      <c r="BJ8" s="28" t="s">
        <v>564</v>
      </c>
      <c r="BK8" s="28"/>
      <c r="BL8" s="28">
        <v>1932</v>
      </c>
      <c r="BM8" s="28"/>
      <c r="BN8" s="28" t="s">
        <v>565</v>
      </c>
      <c r="BO8" s="28"/>
      <c r="BP8" s="28" t="s">
        <v>490</v>
      </c>
      <c r="BQ8" s="28"/>
      <c r="BR8" s="28" t="s">
        <v>566</v>
      </c>
      <c r="BS8" s="28"/>
      <c r="BT8" s="28" t="s">
        <v>567</v>
      </c>
      <c r="BU8" s="28"/>
      <c r="BV8" s="28" t="s">
        <v>568</v>
      </c>
      <c r="BW8" s="28"/>
      <c r="BX8" s="28" t="s">
        <v>569</v>
      </c>
      <c r="BY8" s="28"/>
      <c r="BZ8" s="28">
        <v>1961</v>
      </c>
      <c r="CA8" s="28"/>
      <c r="CB8" s="28" t="s">
        <v>503</v>
      </c>
      <c r="CC8" s="28"/>
      <c r="CD8" s="28" t="s">
        <v>570</v>
      </c>
      <c r="CE8" s="28"/>
      <c r="CF8" s="28" t="s">
        <v>571</v>
      </c>
      <c r="CG8" s="28"/>
      <c r="CH8" s="28" t="s">
        <v>572</v>
      </c>
      <c r="CI8" s="28"/>
      <c r="CJ8" s="28" t="s">
        <v>573</v>
      </c>
      <c r="CK8" s="28"/>
      <c r="CL8" s="28" t="s">
        <v>574</v>
      </c>
      <c r="CM8" s="28"/>
      <c r="CN8" s="28" t="s">
        <v>575</v>
      </c>
      <c r="CO8" s="28"/>
      <c r="CP8" s="28" t="s">
        <v>576</v>
      </c>
      <c r="CQ8" s="28"/>
      <c r="CR8" s="28" t="s">
        <v>577</v>
      </c>
      <c r="CS8" s="28"/>
      <c r="CT8" s="28" t="s">
        <v>578</v>
      </c>
      <c r="CU8" s="28"/>
      <c r="CV8" s="28" t="s">
        <v>579</v>
      </c>
      <c r="CW8" s="28"/>
      <c r="CX8" s="28" t="s">
        <v>580</v>
      </c>
      <c r="CY8" s="28"/>
      <c r="CZ8" s="28" t="s">
        <v>581</v>
      </c>
      <c r="DA8" s="28"/>
      <c r="DB8" s="28" t="s">
        <v>582</v>
      </c>
      <c r="DC8" s="28"/>
      <c r="DD8" s="28" t="s">
        <v>583</v>
      </c>
      <c r="DE8" s="28"/>
      <c r="DF8" s="28" t="s">
        <v>584</v>
      </c>
      <c r="DG8" s="28"/>
      <c r="DH8" s="28" t="s">
        <v>585</v>
      </c>
      <c r="DI8" s="28"/>
      <c r="DJ8" s="28" t="s">
        <v>586</v>
      </c>
      <c r="DK8" s="28"/>
      <c r="DL8" s="28" t="s">
        <v>587</v>
      </c>
      <c r="DM8" s="28"/>
      <c r="DN8" s="28" t="s">
        <v>588</v>
      </c>
      <c r="DO8" s="28"/>
      <c r="DP8" s="28" t="s">
        <v>589</v>
      </c>
      <c r="DQ8" s="28"/>
      <c r="DR8" s="28">
        <v>1955</v>
      </c>
      <c r="DS8" s="28"/>
      <c r="DT8" s="28">
        <v>1961</v>
      </c>
      <c r="DU8" s="28"/>
      <c r="DV8" s="28">
        <v>1963</v>
      </c>
      <c r="DW8" s="28"/>
      <c r="DX8" s="28">
        <v>1965</v>
      </c>
      <c r="DY8" s="28"/>
      <c r="DZ8" s="28">
        <v>1961</v>
      </c>
      <c r="EA8" s="28"/>
      <c r="EB8" s="28" t="s">
        <v>590</v>
      </c>
      <c r="EC8" s="28"/>
      <c r="ED8" s="28" t="s">
        <v>591</v>
      </c>
      <c r="EE8" s="28"/>
      <c r="EF8" s="28" t="s">
        <v>592</v>
      </c>
      <c r="EG8" s="28"/>
      <c r="EH8" s="28" t="s">
        <v>593</v>
      </c>
      <c r="EI8" s="28"/>
      <c r="EJ8" s="28" t="s">
        <v>594</v>
      </c>
      <c r="EK8" s="28"/>
      <c r="EL8" s="28" t="s">
        <v>595</v>
      </c>
      <c r="EM8" s="28"/>
      <c r="EN8" s="28" t="s">
        <v>596</v>
      </c>
      <c r="EO8" s="28"/>
      <c r="EP8" s="28" t="s">
        <v>597</v>
      </c>
      <c r="EQ8" s="28"/>
      <c r="ER8" s="28" t="s">
        <v>598</v>
      </c>
      <c r="ES8" s="28"/>
      <c r="ET8" s="28" t="s">
        <v>599</v>
      </c>
      <c r="EU8" s="28"/>
      <c r="EV8" s="28" t="s">
        <v>600</v>
      </c>
      <c r="EW8" s="28"/>
      <c r="EX8" s="28">
        <v>1990</v>
      </c>
      <c r="EY8" s="28"/>
      <c r="EZ8" s="28" t="s">
        <v>601</v>
      </c>
      <c r="FA8" s="28"/>
      <c r="FB8" s="28" t="s">
        <v>602</v>
      </c>
      <c r="FC8" s="28"/>
      <c r="FD8" s="28">
        <v>1993</v>
      </c>
      <c r="FE8" s="28"/>
      <c r="FF8" s="28">
        <v>1992</v>
      </c>
      <c r="FG8" s="28"/>
      <c r="FH8" s="28">
        <v>2000</v>
      </c>
      <c r="FI8" s="28"/>
      <c r="FJ8" s="28">
        <v>1991</v>
      </c>
      <c r="FK8" s="28"/>
      <c r="FL8" s="28">
        <v>1999</v>
      </c>
      <c r="FM8" s="28"/>
      <c r="FN8" s="28" t="s">
        <v>549</v>
      </c>
      <c r="FO8" s="28"/>
      <c r="FP8" s="28" t="s">
        <v>603</v>
      </c>
      <c r="FQ8" s="28"/>
      <c r="FR8" s="28" t="s">
        <v>603</v>
      </c>
      <c r="FS8" s="28"/>
      <c r="FT8" s="28" t="s">
        <v>604</v>
      </c>
      <c r="FU8" s="28"/>
      <c r="FV8" s="28" t="s">
        <v>605</v>
      </c>
      <c r="FW8" s="28"/>
      <c r="FX8" s="28" t="s">
        <v>606</v>
      </c>
      <c r="FY8" s="28"/>
      <c r="FZ8" s="28" t="s">
        <v>607</v>
      </c>
      <c r="GA8" s="28"/>
      <c r="GB8" s="28" t="s">
        <v>608</v>
      </c>
      <c r="GC8" s="28"/>
      <c r="GD8" s="28" t="s">
        <v>609</v>
      </c>
      <c r="GE8" s="28"/>
      <c r="GF8" s="28" t="s">
        <v>541</v>
      </c>
      <c r="GG8" s="28"/>
      <c r="GH8" s="28" t="s">
        <v>610</v>
      </c>
      <c r="GI8" s="28"/>
      <c r="GJ8" s="28" t="s">
        <v>611</v>
      </c>
      <c r="GK8" s="28"/>
      <c r="GL8" s="28" t="s">
        <v>610</v>
      </c>
      <c r="GM8" s="28"/>
      <c r="GN8" s="28" t="s">
        <v>612</v>
      </c>
      <c r="GO8" s="28"/>
      <c r="GP8" s="28" t="s">
        <v>613</v>
      </c>
      <c r="GQ8" s="28"/>
      <c r="GR8" s="28" t="s">
        <v>610</v>
      </c>
      <c r="GS8" s="28"/>
      <c r="GT8" s="28"/>
      <c r="GU8" s="28"/>
    </row>
    <row r="9" spans="1:203">
      <c r="A9" s="25" t="s">
        <v>614</v>
      </c>
      <c r="B9" s="29"/>
      <c r="C9" s="29"/>
      <c r="D9" s="29" t="s">
        <v>615</v>
      </c>
      <c r="E9" s="29"/>
      <c r="F9" s="29" t="s">
        <v>616</v>
      </c>
      <c r="G9" s="29"/>
      <c r="H9" s="29" t="s">
        <v>617</v>
      </c>
      <c r="I9" s="29"/>
      <c r="J9" s="29" t="s">
        <v>618</v>
      </c>
      <c r="K9" s="29"/>
      <c r="L9" s="28" t="s">
        <v>619</v>
      </c>
      <c r="M9" s="28"/>
      <c r="N9" s="28" t="s">
        <v>620</v>
      </c>
      <c r="O9" s="28"/>
      <c r="P9" s="28" t="s">
        <v>617</v>
      </c>
      <c r="Q9" s="28"/>
      <c r="R9" s="36" t="s">
        <v>621</v>
      </c>
      <c r="S9" s="36"/>
      <c r="T9" s="36" t="s">
        <v>622</v>
      </c>
      <c r="U9" s="36"/>
      <c r="V9" s="36" t="s">
        <v>623</v>
      </c>
      <c r="W9" s="36"/>
      <c r="X9" s="28" t="s">
        <v>727</v>
      </c>
      <c r="Y9" s="28"/>
      <c r="Z9" s="36" t="s">
        <v>624</v>
      </c>
      <c r="AA9" s="36"/>
      <c r="AB9" s="36" t="s">
        <v>625</v>
      </c>
      <c r="AC9" s="36"/>
      <c r="AD9" s="36" t="s">
        <v>626</v>
      </c>
      <c r="AE9" s="36"/>
      <c r="AF9" s="36" t="s">
        <v>627</v>
      </c>
      <c r="AG9" s="36"/>
      <c r="AH9" s="36" t="s">
        <v>628</v>
      </c>
      <c r="AI9" s="28"/>
      <c r="AJ9" s="36" t="s">
        <v>623</v>
      </c>
      <c r="AK9" s="28"/>
      <c r="AL9" s="36" t="s">
        <v>629</v>
      </c>
      <c r="AM9" s="28"/>
      <c r="AN9" s="36" t="s">
        <v>630</v>
      </c>
      <c r="AO9" s="28"/>
      <c r="AP9" s="37" t="s">
        <v>631</v>
      </c>
      <c r="AR9" s="37" t="s">
        <v>632</v>
      </c>
      <c r="AT9" s="37" t="s">
        <v>633</v>
      </c>
      <c r="AV9" s="37" t="s">
        <v>634</v>
      </c>
      <c r="AW9" s="28"/>
      <c r="AX9" s="37" t="s">
        <v>635</v>
      </c>
      <c r="AY9" s="28"/>
      <c r="AZ9" s="37" t="s">
        <v>636</v>
      </c>
      <c r="BA9" s="28"/>
      <c r="BB9" s="37" t="s">
        <v>637</v>
      </c>
      <c r="BC9" s="28"/>
      <c r="BD9" s="37" t="s">
        <v>638</v>
      </c>
      <c r="BE9" s="28"/>
      <c r="BF9" s="28" t="s">
        <v>639</v>
      </c>
      <c r="BG9" s="28"/>
      <c r="BH9" s="28" t="s">
        <v>640</v>
      </c>
      <c r="BI9" s="28"/>
      <c r="BJ9" s="28" t="s">
        <v>641</v>
      </c>
      <c r="BK9" s="28"/>
      <c r="BL9" s="28" t="s">
        <v>641</v>
      </c>
      <c r="BM9" s="28"/>
      <c r="BN9" s="28" t="s">
        <v>641</v>
      </c>
      <c r="BO9" s="28"/>
      <c r="BP9" s="28" t="s">
        <v>641</v>
      </c>
      <c r="BQ9" s="28"/>
      <c r="BR9" s="28" t="s">
        <v>641</v>
      </c>
      <c r="BS9" s="28"/>
      <c r="BT9" s="28" t="s">
        <v>641</v>
      </c>
      <c r="BU9" s="28"/>
      <c r="BV9" s="28" t="s">
        <v>641</v>
      </c>
      <c r="BW9" s="28"/>
      <c r="BX9" s="28" t="s">
        <v>641</v>
      </c>
      <c r="BY9" s="28"/>
      <c r="BZ9" s="28" t="s">
        <v>641</v>
      </c>
      <c r="CA9" s="28"/>
      <c r="CB9" s="28" t="s">
        <v>641</v>
      </c>
      <c r="CC9" s="28"/>
      <c r="CD9" s="28" t="s">
        <v>642</v>
      </c>
      <c r="CE9" s="28"/>
      <c r="CF9" s="28" t="s">
        <v>642</v>
      </c>
      <c r="CG9" s="28"/>
      <c r="CH9" s="28" t="s">
        <v>642</v>
      </c>
      <c r="CI9" s="28"/>
      <c r="CJ9" s="28" t="s">
        <v>642</v>
      </c>
      <c r="CK9" s="28"/>
      <c r="CL9" s="28" t="s">
        <v>642</v>
      </c>
      <c r="CM9" s="28"/>
      <c r="CN9" s="28" t="s">
        <v>642</v>
      </c>
      <c r="CO9" s="28"/>
      <c r="CP9" s="28" t="s">
        <v>642</v>
      </c>
      <c r="CQ9" s="28"/>
      <c r="CR9" s="28" t="s">
        <v>642</v>
      </c>
      <c r="CS9" s="28"/>
      <c r="CT9" s="28" t="s">
        <v>642</v>
      </c>
      <c r="CU9" s="28"/>
      <c r="CV9" s="28" t="s">
        <v>642</v>
      </c>
      <c r="CW9" s="28"/>
      <c r="CX9" s="28" t="s">
        <v>642</v>
      </c>
      <c r="CY9" s="28"/>
      <c r="CZ9" s="28" t="s">
        <v>642</v>
      </c>
      <c r="DA9" s="28"/>
      <c r="DB9" s="28" t="s">
        <v>642</v>
      </c>
      <c r="DC9" s="28"/>
      <c r="DD9" s="28" t="s">
        <v>642</v>
      </c>
      <c r="DE9" s="28"/>
      <c r="DF9" s="28" t="s">
        <v>642</v>
      </c>
      <c r="DG9" s="28"/>
      <c r="DH9" s="28" t="s">
        <v>642</v>
      </c>
      <c r="DI9" s="28"/>
      <c r="DJ9" s="28" t="s">
        <v>642</v>
      </c>
      <c r="DK9" s="28"/>
      <c r="DL9" s="28" t="s">
        <v>642</v>
      </c>
      <c r="DM9" s="28"/>
      <c r="DN9" s="28" t="s">
        <v>642</v>
      </c>
      <c r="DO9" s="28"/>
      <c r="DP9" s="28" t="s">
        <v>642</v>
      </c>
      <c r="DQ9" s="28"/>
      <c r="DR9" s="28" t="s">
        <v>643</v>
      </c>
      <c r="DS9" s="28"/>
      <c r="DT9" s="28" t="s">
        <v>643</v>
      </c>
      <c r="DU9" s="28"/>
      <c r="DV9" s="28" t="s">
        <v>643</v>
      </c>
      <c r="DW9" s="28"/>
      <c r="DX9" s="28" t="s">
        <v>643</v>
      </c>
      <c r="DY9" s="28"/>
      <c r="DZ9" s="28" t="s">
        <v>643</v>
      </c>
      <c r="EA9" s="28"/>
      <c r="EB9" s="28" t="s">
        <v>644</v>
      </c>
      <c r="EC9" s="28"/>
      <c r="ED9" s="28" t="s">
        <v>644</v>
      </c>
      <c r="EE9" s="28"/>
      <c r="EF9" s="28" t="s">
        <v>644</v>
      </c>
      <c r="EG9" s="28"/>
      <c r="EH9" s="28" t="s">
        <v>644</v>
      </c>
      <c r="EI9" s="28"/>
      <c r="EJ9" s="28" t="s">
        <v>644</v>
      </c>
      <c r="EK9" s="28"/>
      <c r="EL9" s="28" t="s">
        <v>644</v>
      </c>
      <c r="EM9" s="28"/>
      <c r="EN9" s="28" t="s">
        <v>644</v>
      </c>
      <c r="EO9" s="28"/>
      <c r="EP9" s="28" t="s">
        <v>644</v>
      </c>
      <c r="EQ9" s="28"/>
      <c r="ER9" s="28" t="s">
        <v>644</v>
      </c>
      <c r="ES9" s="28"/>
      <c r="ET9" s="28" t="s">
        <v>644</v>
      </c>
      <c r="EU9" s="28"/>
      <c r="EV9" s="28" t="s">
        <v>645</v>
      </c>
      <c r="EW9" s="28"/>
      <c r="EX9" s="28" t="s">
        <v>645</v>
      </c>
      <c r="EY9" s="28"/>
      <c r="EZ9" s="28" t="s">
        <v>645</v>
      </c>
      <c r="FA9" s="28"/>
      <c r="FB9" s="28" t="s">
        <v>645</v>
      </c>
      <c r="FC9" s="28"/>
      <c r="FD9" s="28" t="s">
        <v>645</v>
      </c>
      <c r="FE9" s="28"/>
      <c r="FF9" s="28" t="s">
        <v>645</v>
      </c>
      <c r="FG9" s="28"/>
      <c r="FH9" s="28" t="s">
        <v>645</v>
      </c>
      <c r="FI9" s="28"/>
      <c r="FJ9" s="28" t="s">
        <v>645</v>
      </c>
      <c r="FK9" s="28"/>
      <c r="FL9" s="28" t="s">
        <v>645</v>
      </c>
      <c r="FM9" s="28"/>
      <c r="FN9" s="28" t="s">
        <v>645</v>
      </c>
      <c r="FO9" s="28"/>
      <c r="FP9" s="28" t="s">
        <v>645</v>
      </c>
      <c r="FQ9" s="28"/>
      <c r="FR9" s="28" t="s">
        <v>645</v>
      </c>
      <c r="FS9" s="28"/>
      <c r="FT9" s="28" t="s">
        <v>645</v>
      </c>
      <c r="FU9" s="28"/>
      <c r="FV9" s="28" t="s">
        <v>645</v>
      </c>
      <c r="FW9" s="28"/>
      <c r="FX9" s="28" t="s">
        <v>645</v>
      </c>
      <c r="FY9" s="28"/>
      <c r="FZ9" s="28" t="s">
        <v>645</v>
      </c>
      <c r="GA9" s="28"/>
      <c r="GB9" s="28" t="s">
        <v>645</v>
      </c>
      <c r="GC9" s="28"/>
      <c r="GD9" s="28" t="s">
        <v>645</v>
      </c>
      <c r="GE9" s="28"/>
      <c r="GF9" s="28" t="s">
        <v>645</v>
      </c>
      <c r="GG9" s="28"/>
      <c r="GH9" s="28" t="s">
        <v>645</v>
      </c>
      <c r="GI9" s="28"/>
      <c r="GJ9" s="28" t="s">
        <v>645</v>
      </c>
      <c r="GK9" s="28"/>
      <c r="GL9" s="28" t="s">
        <v>645</v>
      </c>
      <c r="GM9" s="28"/>
      <c r="GN9" s="28" t="s">
        <v>645</v>
      </c>
      <c r="GO9" s="28"/>
      <c r="GP9" s="28" t="s">
        <v>645</v>
      </c>
      <c r="GQ9" s="28"/>
      <c r="GR9" s="28" t="s">
        <v>645</v>
      </c>
      <c r="GS9" s="28"/>
      <c r="GT9" s="28"/>
      <c r="GU9" s="28"/>
    </row>
    <row r="10" spans="1:203">
      <c r="A10" s="38"/>
      <c r="B10" s="39"/>
      <c r="C10" s="39"/>
      <c r="D10" s="39"/>
      <c r="E10" s="39"/>
      <c r="F10" s="39"/>
      <c r="G10" s="39"/>
      <c r="H10" s="39"/>
      <c r="I10" s="39"/>
      <c r="J10" s="39"/>
      <c r="K10" s="39"/>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row>
    <row r="11" spans="1:203">
      <c r="A11" s="25" t="s">
        <v>646</v>
      </c>
      <c r="B11" s="29">
        <v>328</v>
      </c>
      <c r="D11" s="29">
        <v>480</v>
      </c>
      <c r="F11" s="29">
        <v>542</v>
      </c>
      <c r="H11" s="29">
        <v>411</v>
      </c>
      <c r="J11" s="29">
        <v>466</v>
      </c>
      <c r="L11" s="29">
        <v>330</v>
      </c>
      <c r="M11" s="28"/>
      <c r="N11" s="29">
        <v>308</v>
      </c>
      <c r="O11" s="28"/>
      <c r="P11" s="29">
        <v>337</v>
      </c>
      <c r="Q11" s="28"/>
      <c r="R11" s="29">
        <v>517</v>
      </c>
      <c r="S11" s="28"/>
      <c r="T11" s="29">
        <v>377</v>
      </c>
      <c r="U11" s="28"/>
      <c r="V11" s="29">
        <v>373</v>
      </c>
      <c r="W11" s="28"/>
      <c r="X11" s="29">
        <v>266</v>
      </c>
      <c r="Y11" s="28"/>
      <c r="Z11" s="29">
        <v>328</v>
      </c>
      <c r="AA11" s="28"/>
      <c r="AB11" s="29">
        <v>403</v>
      </c>
      <c r="AC11" s="28"/>
      <c r="AD11" s="29">
        <v>124</v>
      </c>
      <c r="AE11" s="28"/>
      <c r="AF11" s="30">
        <v>155</v>
      </c>
      <c r="AG11" s="28"/>
      <c r="AH11" s="30">
        <v>147</v>
      </c>
      <c r="AI11" s="28"/>
      <c r="AJ11" s="30">
        <v>85</v>
      </c>
      <c r="AK11" s="28"/>
      <c r="AL11" s="28">
        <v>308</v>
      </c>
      <c r="AM11" s="28"/>
      <c r="AN11" s="28">
        <v>308</v>
      </c>
      <c r="AO11" s="28"/>
      <c r="AP11" s="28">
        <v>247</v>
      </c>
      <c r="AQ11" s="28"/>
      <c r="AR11" s="28">
        <v>336</v>
      </c>
      <c r="AS11" s="28"/>
      <c r="AT11" s="28"/>
      <c r="AU11" s="28"/>
      <c r="AV11" s="2">
        <v>522</v>
      </c>
      <c r="AW11" s="2"/>
      <c r="AX11" s="2">
        <v>565</v>
      </c>
      <c r="AY11" s="2"/>
      <c r="AZ11" s="2">
        <v>337</v>
      </c>
      <c r="BA11" s="2"/>
      <c r="BB11" s="2">
        <v>589</v>
      </c>
      <c r="BC11" s="2"/>
      <c r="BD11" s="2">
        <v>616</v>
      </c>
      <c r="BE11" s="2"/>
      <c r="BF11" s="2">
        <v>386</v>
      </c>
      <c r="BG11" s="2"/>
      <c r="BH11" s="2">
        <v>416</v>
      </c>
      <c r="BI11" s="2"/>
      <c r="BJ11" s="2">
        <v>331</v>
      </c>
      <c r="BK11" s="2"/>
      <c r="BL11" s="2">
        <v>156</v>
      </c>
      <c r="BM11" s="2"/>
      <c r="BN11" s="2">
        <v>149</v>
      </c>
      <c r="BO11" s="2"/>
      <c r="BP11" s="2">
        <v>356</v>
      </c>
      <c r="BQ11" s="2"/>
      <c r="BR11" s="2">
        <v>344</v>
      </c>
      <c r="BS11" s="2"/>
      <c r="BT11" s="2">
        <v>279</v>
      </c>
      <c r="BU11" s="2"/>
      <c r="BV11" s="2">
        <v>197</v>
      </c>
      <c r="BW11" s="2"/>
      <c r="BX11" s="2">
        <v>151</v>
      </c>
      <c r="BY11" s="2"/>
      <c r="BZ11" s="2">
        <v>205</v>
      </c>
      <c r="CA11" s="2"/>
      <c r="CB11" s="2">
        <v>59</v>
      </c>
      <c r="CC11" s="2"/>
      <c r="CD11" s="2">
        <v>769</v>
      </c>
      <c r="CE11" s="2"/>
      <c r="CF11" s="2">
        <v>210</v>
      </c>
      <c r="CG11" s="2"/>
      <c r="CH11" s="2">
        <v>375</v>
      </c>
      <c r="CI11" s="2"/>
      <c r="CJ11" s="2">
        <v>356</v>
      </c>
      <c r="CK11" s="2"/>
      <c r="CL11" s="2">
        <v>385</v>
      </c>
      <c r="CM11" s="2"/>
      <c r="CN11" s="2">
        <v>707</v>
      </c>
      <c r="CO11" s="2"/>
      <c r="CP11" s="2">
        <v>464</v>
      </c>
      <c r="CQ11" s="2"/>
      <c r="CR11" s="2">
        <v>505</v>
      </c>
      <c r="CS11" s="2"/>
      <c r="CT11" s="2">
        <v>339</v>
      </c>
      <c r="CU11" s="2"/>
      <c r="CV11" s="2">
        <v>414</v>
      </c>
      <c r="CW11" s="2"/>
      <c r="CX11" s="2">
        <v>523</v>
      </c>
      <c r="CY11" s="2"/>
      <c r="CZ11" s="2">
        <v>895</v>
      </c>
      <c r="DA11" s="2"/>
      <c r="DB11" s="2">
        <v>441</v>
      </c>
      <c r="DC11" s="2"/>
      <c r="DD11" s="2">
        <v>238</v>
      </c>
      <c r="DE11" s="2"/>
      <c r="DF11" s="2">
        <v>209</v>
      </c>
      <c r="DG11" s="2"/>
      <c r="DH11" s="2">
        <v>257</v>
      </c>
      <c r="DI11" s="2"/>
      <c r="DJ11" s="2">
        <v>315</v>
      </c>
      <c r="DK11" s="2"/>
      <c r="DL11" s="2">
        <v>356</v>
      </c>
      <c r="DM11" s="2"/>
      <c r="DN11" s="2">
        <v>221</v>
      </c>
      <c r="DO11" s="2"/>
      <c r="DP11" s="2">
        <v>482</v>
      </c>
      <c r="DQ11" s="2"/>
      <c r="DR11" s="2">
        <v>107</v>
      </c>
      <c r="DS11" s="2"/>
      <c r="DT11" s="2">
        <v>180</v>
      </c>
      <c r="DU11" s="2"/>
      <c r="DV11" s="2">
        <v>172</v>
      </c>
      <c r="DW11" s="2"/>
      <c r="DX11" s="2">
        <v>114</v>
      </c>
      <c r="DY11" s="2"/>
      <c r="DZ11" s="2">
        <v>26</v>
      </c>
      <c r="EA11" s="2"/>
      <c r="EB11" s="39">
        <v>528</v>
      </c>
      <c r="EC11" s="39"/>
      <c r="ED11" s="39">
        <v>408</v>
      </c>
      <c r="EE11" s="39"/>
      <c r="EF11" s="39">
        <v>285</v>
      </c>
      <c r="EG11" s="39"/>
      <c r="EH11" s="39">
        <v>301</v>
      </c>
      <c r="EI11" s="39"/>
      <c r="EJ11" s="39">
        <v>100</v>
      </c>
      <c r="EK11" s="2"/>
      <c r="EL11" s="2">
        <v>524</v>
      </c>
      <c r="EM11" s="2"/>
      <c r="EN11" s="2">
        <v>385</v>
      </c>
      <c r="EO11" s="2"/>
      <c r="EP11" s="2">
        <v>774</v>
      </c>
      <c r="EQ11" s="2"/>
      <c r="ER11" s="2">
        <v>462</v>
      </c>
      <c r="ES11" s="2"/>
      <c r="ET11" s="2">
        <v>523</v>
      </c>
      <c r="EU11" s="2"/>
      <c r="EV11" s="2">
        <v>530</v>
      </c>
      <c r="EW11" s="2"/>
      <c r="EX11" s="2">
        <v>357</v>
      </c>
      <c r="EY11" s="2"/>
      <c r="EZ11" s="2">
        <v>768</v>
      </c>
      <c r="FA11" s="2"/>
      <c r="FB11" s="2">
        <v>409</v>
      </c>
      <c r="FC11" s="2"/>
      <c r="FD11" s="2">
        <v>265</v>
      </c>
      <c r="FE11" s="2"/>
      <c r="FF11" s="2">
        <v>308</v>
      </c>
      <c r="FG11" s="2"/>
      <c r="FH11" s="2">
        <v>393</v>
      </c>
      <c r="FI11" s="2"/>
      <c r="FJ11" s="2">
        <v>457</v>
      </c>
      <c r="FK11" s="2"/>
      <c r="FL11" s="2">
        <v>370</v>
      </c>
      <c r="FM11" s="2"/>
      <c r="FN11" s="2">
        <v>368</v>
      </c>
      <c r="FO11" s="2"/>
      <c r="FP11" s="2">
        <v>403</v>
      </c>
      <c r="FQ11" s="2"/>
      <c r="FR11" s="2">
        <v>475</v>
      </c>
      <c r="FS11" s="2"/>
      <c r="FT11" s="2">
        <v>140</v>
      </c>
      <c r="FU11" s="2"/>
      <c r="FV11" s="2">
        <v>149</v>
      </c>
      <c r="FW11" s="2"/>
      <c r="FX11" s="2">
        <v>63</v>
      </c>
      <c r="FY11" s="2"/>
      <c r="FZ11" s="2">
        <v>299</v>
      </c>
      <c r="GA11" s="2"/>
      <c r="GB11" s="2">
        <v>172</v>
      </c>
      <c r="GC11" s="2"/>
      <c r="GD11" s="2">
        <v>195</v>
      </c>
      <c r="GE11" s="2"/>
      <c r="GF11" s="2">
        <v>465</v>
      </c>
      <c r="GG11" s="2"/>
      <c r="GH11" s="2">
        <v>349</v>
      </c>
      <c r="GI11" s="2"/>
      <c r="GJ11" s="2">
        <v>155</v>
      </c>
      <c r="GK11" s="2"/>
      <c r="GL11" s="2">
        <v>607</v>
      </c>
      <c r="GM11" s="2"/>
      <c r="GN11" s="2">
        <v>160</v>
      </c>
      <c r="GO11" s="2"/>
      <c r="GP11" s="2">
        <v>228</v>
      </c>
      <c r="GQ11" s="2"/>
      <c r="GR11" s="2">
        <v>291</v>
      </c>
      <c r="GS11" s="2"/>
      <c r="GT11" s="2"/>
      <c r="GU11" s="2">
        <f t="shared" ref="GU11:GU12" si="0">SUM(B11:GS11)</f>
        <v>34560</v>
      </c>
    </row>
    <row r="12" spans="1:203">
      <c r="A12" s="33" t="s">
        <v>647</v>
      </c>
      <c r="B12" s="41">
        <f>COUNTA(B16:B302)</f>
        <v>77</v>
      </c>
      <c r="C12" s="2"/>
      <c r="D12" s="41">
        <f>COUNTA(D16:D302)</f>
        <v>71</v>
      </c>
      <c r="E12" s="2"/>
      <c r="F12" s="41">
        <f>COUNTA(F16:F302)</f>
        <v>62</v>
      </c>
      <c r="G12" s="2"/>
      <c r="H12" s="41">
        <f>COUNTA(H16:H302)</f>
        <v>67</v>
      </c>
      <c r="I12" s="2"/>
      <c r="J12" s="41">
        <f>COUNTA(J16:J302)</f>
        <v>65</v>
      </c>
      <c r="K12" s="2"/>
      <c r="L12" s="41">
        <f>COUNTA(L16:L302)</f>
        <v>81</v>
      </c>
      <c r="M12" s="2"/>
      <c r="N12" s="41">
        <f>COUNTA(N16:N302)</f>
        <v>30</v>
      </c>
      <c r="O12" s="2"/>
      <c r="P12" s="41">
        <f>COUNTA(P16:P302)</f>
        <v>90</v>
      </c>
      <c r="Q12" s="2"/>
      <c r="R12" s="41">
        <f>COUNTA(R16:R302)</f>
        <v>179</v>
      </c>
      <c r="S12" s="2"/>
      <c r="T12" s="41">
        <f>COUNTA(T16:T302)</f>
        <v>60</v>
      </c>
      <c r="U12" s="2"/>
      <c r="V12" s="41">
        <f>COUNTA(V16:V302)</f>
        <v>68</v>
      </c>
      <c r="W12" s="2"/>
      <c r="X12" s="41">
        <f>COUNTA(X16:X302)</f>
        <v>21</v>
      </c>
      <c r="Y12" s="2"/>
      <c r="Z12" s="41">
        <f>COUNTA(Z16:Z302)</f>
        <v>68</v>
      </c>
      <c r="AA12" s="2"/>
      <c r="AB12" s="41">
        <f>COUNTA(AB16:AB302)</f>
        <v>71</v>
      </c>
      <c r="AC12" s="2"/>
      <c r="AD12" s="41">
        <f>COUNTA(AD16:AD302)</f>
        <v>31</v>
      </c>
      <c r="AE12" s="2"/>
      <c r="AF12" s="41">
        <f>COUNTA(AF16:AF302)</f>
        <v>33</v>
      </c>
      <c r="AG12" s="2"/>
      <c r="AH12" s="41">
        <f>COUNTA(AH16:AH302)</f>
        <v>13</v>
      </c>
      <c r="AI12" s="2"/>
      <c r="AJ12" s="41">
        <f>COUNTA(AJ16:AJ302)</f>
        <v>12</v>
      </c>
      <c r="AK12" s="2"/>
      <c r="AL12" s="41">
        <f>COUNTA(AL16:AL302)</f>
        <v>124</v>
      </c>
      <c r="AM12" s="2"/>
      <c r="AN12" s="41">
        <f>COUNTA(AN16:AN302)</f>
        <v>47</v>
      </c>
      <c r="AO12" s="34"/>
      <c r="AP12" s="41">
        <f>COUNTA(AP16:AP302)</f>
        <v>56</v>
      </c>
      <c r="AQ12" s="2"/>
      <c r="AR12" s="41">
        <f>COUNTA(AR16:AR302)</f>
        <v>30</v>
      </c>
      <c r="AS12" s="2"/>
      <c r="AT12" s="41">
        <f>COUNTA(AT16:AT302)</f>
        <v>20</v>
      </c>
      <c r="AU12" s="2"/>
      <c r="AV12" s="41">
        <f>COUNTA(AV16:AV302)</f>
        <v>58</v>
      </c>
      <c r="AW12" s="2"/>
      <c r="AX12" s="41">
        <f>COUNTA(AX16:AX302)</f>
        <v>72</v>
      </c>
      <c r="AY12" s="2"/>
      <c r="AZ12" s="41">
        <f>COUNTA(AZ16:AZ302)</f>
        <v>70</v>
      </c>
      <c r="BA12" s="2"/>
      <c r="BB12" s="41">
        <f>COUNTA(BB16:BB302)</f>
        <v>80</v>
      </c>
      <c r="BC12" s="2"/>
      <c r="BD12" s="41">
        <f>COUNTA(BD16:BD302)</f>
        <v>45</v>
      </c>
      <c r="BE12" s="2"/>
      <c r="BF12" s="41">
        <f>COUNTA(BF16:BF302)</f>
        <v>14</v>
      </c>
      <c r="BG12" s="2"/>
      <c r="BH12" s="41">
        <f>COUNTA(BH16:BH302)</f>
        <v>47</v>
      </c>
      <c r="BJ12" s="41">
        <f>COUNTA(BJ16:BJ302)</f>
        <v>98</v>
      </c>
      <c r="BK12" s="2"/>
      <c r="BL12" s="41">
        <f>COUNTA(BL16:BL302)</f>
        <v>30</v>
      </c>
      <c r="BM12" s="2"/>
      <c r="BN12" s="41">
        <f>COUNTA(BN16:BN302)</f>
        <v>25</v>
      </c>
      <c r="BO12" s="2"/>
      <c r="BP12" s="41">
        <f>COUNTA(BP16:BP302)</f>
        <v>50</v>
      </c>
      <c r="BQ12" s="2"/>
      <c r="BR12" s="41">
        <f>COUNTA(BR16:BR302)</f>
        <v>74</v>
      </c>
      <c r="BS12" s="2"/>
      <c r="BT12" s="41">
        <f>COUNTA(BT16:BT302)</f>
        <v>94</v>
      </c>
      <c r="BU12" s="2"/>
      <c r="BV12" s="41">
        <f>COUNTA(BV16:BV302)</f>
        <v>41</v>
      </c>
      <c r="BW12" s="2"/>
      <c r="BX12" s="41">
        <f>COUNTA(BX16:BX302)</f>
        <v>22</v>
      </c>
      <c r="BY12" s="2"/>
      <c r="BZ12" s="41">
        <f>COUNTA(BZ16:BZ302)</f>
        <v>41</v>
      </c>
      <c r="CA12" s="2"/>
      <c r="CB12" s="41">
        <f>COUNTA(CB16:CB302)</f>
        <v>17</v>
      </c>
      <c r="CC12" s="2"/>
      <c r="CD12" s="41">
        <f>COUNTA(CD16:CD302)</f>
        <v>133</v>
      </c>
      <c r="CE12" s="2"/>
      <c r="CF12" s="41">
        <f>COUNTA(CF16:CF302)</f>
        <v>46</v>
      </c>
      <c r="CG12" s="2"/>
      <c r="CH12" s="41">
        <f>COUNTA(CH16:CH302)</f>
        <v>36</v>
      </c>
      <c r="CI12" s="2"/>
      <c r="CJ12" s="41">
        <f>COUNTA(CJ16:CJ302)</f>
        <v>84</v>
      </c>
      <c r="CK12" s="34"/>
      <c r="CL12" s="41">
        <f>COUNTA(CL16:CL302)</f>
        <v>112</v>
      </c>
      <c r="CM12" s="2"/>
      <c r="CN12" s="41">
        <f>COUNTA(CN16:CN302)</f>
        <v>144</v>
      </c>
      <c r="CO12" s="2"/>
      <c r="CP12" s="41">
        <f>COUNTA(CP16:CP302)</f>
        <v>89</v>
      </c>
      <c r="CQ12" s="2"/>
      <c r="CR12" s="41">
        <f>COUNTA(CR16:CR302)</f>
        <v>79</v>
      </c>
      <c r="CS12" s="2"/>
      <c r="CT12" s="41">
        <f>COUNTA(CT16:CT302)</f>
        <v>25</v>
      </c>
      <c r="CU12" s="2"/>
      <c r="CV12" s="41">
        <f>COUNTA(CV16:CV302)</f>
        <v>99</v>
      </c>
      <c r="CW12" s="2"/>
      <c r="CX12" s="41">
        <f>COUNTA(CX16:CX302)</f>
        <v>54</v>
      </c>
      <c r="CY12" s="2"/>
      <c r="CZ12" s="41">
        <f>COUNTA(CZ16:CZ302)</f>
        <v>73</v>
      </c>
      <c r="DA12" s="2"/>
      <c r="DB12" s="41">
        <f>COUNTA(DB16:DB302)</f>
        <v>104</v>
      </c>
      <c r="DC12" s="2"/>
      <c r="DD12" s="41">
        <f>COUNTA(DD16:DD302)</f>
        <v>62</v>
      </c>
      <c r="DE12" s="41"/>
      <c r="DF12" s="41">
        <f>COUNTA(DF16:DF302)</f>
        <v>71</v>
      </c>
      <c r="DG12" s="2"/>
      <c r="DH12" s="41">
        <f>COUNTA(DH16:DH302)</f>
        <v>76</v>
      </c>
      <c r="DI12" s="2"/>
      <c r="DJ12" s="41">
        <f>COUNTA(DJ16:DJ302)</f>
        <v>80</v>
      </c>
      <c r="DK12" s="2"/>
      <c r="DL12" s="41">
        <f>COUNTA(DL16:DL302)</f>
        <v>56</v>
      </c>
      <c r="DM12" s="41"/>
      <c r="DN12" s="41">
        <f>COUNTA(DN16:DN302)</f>
        <v>72</v>
      </c>
      <c r="DO12" s="2"/>
      <c r="DP12" s="41">
        <f>COUNTA(DP16:DP302)</f>
        <v>119</v>
      </c>
      <c r="DQ12" s="2"/>
      <c r="DR12" s="41">
        <f>COUNTA(DR16:DR302)</f>
        <v>20</v>
      </c>
      <c r="DS12" s="2"/>
      <c r="DT12" s="41">
        <f>COUNTA(DT16:DT302)</f>
        <v>33</v>
      </c>
      <c r="DU12" s="41"/>
      <c r="DV12" s="41">
        <f>COUNTA(DV16:DV302)</f>
        <v>16</v>
      </c>
      <c r="DW12" s="2"/>
      <c r="DX12" s="41">
        <f>COUNTA(DX16:DX302)</f>
        <v>19</v>
      </c>
      <c r="DY12" s="2"/>
      <c r="DZ12" s="41">
        <f>COUNTA(DZ16:DZ302)</f>
        <v>6</v>
      </c>
      <c r="EA12" s="2"/>
      <c r="EB12" s="41">
        <f>COUNTA(EB16:EB302)</f>
        <v>118</v>
      </c>
      <c r="EC12" s="41"/>
      <c r="ED12" s="41">
        <f>COUNTA(ED16:ED302)</f>
        <v>110</v>
      </c>
      <c r="EE12" s="2"/>
      <c r="EF12" s="41">
        <f>COUNTA(EF16:EF302)</f>
        <v>36</v>
      </c>
      <c r="EG12" s="41"/>
      <c r="EH12" s="41">
        <f>COUNTA(EH16:EH302)</f>
        <v>48</v>
      </c>
      <c r="EI12" s="2"/>
      <c r="EJ12" s="41">
        <f>COUNTA(EJ16:EJ302)</f>
        <v>17</v>
      </c>
      <c r="EK12" s="2"/>
      <c r="EL12" s="41">
        <f>COUNTA(EL16:EL302)</f>
        <v>91</v>
      </c>
      <c r="EM12" s="2"/>
      <c r="EN12" s="41">
        <f>COUNTA(EN16:EN302)</f>
        <v>54</v>
      </c>
      <c r="EO12" s="41"/>
      <c r="EP12" s="41">
        <f>COUNTA(EP16:EP302)</f>
        <v>163</v>
      </c>
      <c r="EQ12" s="2"/>
      <c r="ER12" s="41">
        <f>COUNTA(ER16:ER302)</f>
        <v>61</v>
      </c>
      <c r="ES12" s="41"/>
      <c r="ET12" s="41">
        <f>COUNTA(ET16:ET302)</f>
        <v>51</v>
      </c>
      <c r="EU12" s="2"/>
      <c r="EV12" s="41">
        <f>COUNTA(EV16:EV302)</f>
        <v>90</v>
      </c>
      <c r="EW12" s="2"/>
      <c r="EX12" s="41">
        <f>COUNTA(EX16:EX302)</f>
        <v>79</v>
      </c>
      <c r="EY12" s="2"/>
      <c r="EZ12" s="41">
        <f>COUNTA(EZ16:EZ302)</f>
        <v>135</v>
      </c>
      <c r="FA12" s="41"/>
      <c r="FB12" s="41">
        <f>COUNTA(FB16:FB302)</f>
        <v>125</v>
      </c>
      <c r="FC12" s="2"/>
      <c r="FD12" s="41">
        <f>COUNTA(FD16:FD302)</f>
        <v>64</v>
      </c>
      <c r="FE12" s="41"/>
      <c r="FF12" s="41">
        <f>COUNTA(FF16:FF302)</f>
        <v>94</v>
      </c>
      <c r="FG12" s="2"/>
      <c r="FH12" s="41">
        <f>COUNTA(FH16:FH302)</f>
        <v>110</v>
      </c>
      <c r="FI12" s="2"/>
      <c r="FJ12" s="41">
        <f>COUNTA(FJ16:FJ302)</f>
        <v>37</v>
      </c>
      <c r="FK12" s="2"/>
      <c r="FL12" s="41">
        <f>COUNTA(FL16:FL302)</f>
        <v>72</v>
      </c>
      <c r="FM12" s="41"/>
      <c r="FN12" s="41">
        <f>COUNTA(FN16:FN302)</f>
        <v>144</v>
      </c>
      <c r="FO12" s="2"/>
      <c r="FP12" s="41">
        <f>COUNTA(FP16:FP302)</f>
        <v>142</v>
      </c>
      <c r="FQ12" s="2"/>
      <c r="FR12" s="41">
        <f>COUNTA(FR16:FR302)</f>
        <v>96</v>
      </c>
      <c r="FS12" s="41"/>
      <c r="FT12" s="41">
        <f>COUNTA(FT16:FT302)</f>
        <v>57</v>
      </c>
      <c r="FU12" s="2"/>
      <c r="FV12" s="41">
        <f>COUNTA(FV16:FV302)</f>
        <v>42</v>
      </c>
      <c r="FW12" s="41"/>
      <c r="FX12" s="41">
        <f>COUNTA(FX16:FX302)</f>
        <v>25</v>
      </c>
      <c r="FY12" s="2"/>
      <c r="FZ12" s="41">
        <f>COUNTA(FZ16:FZ302)</f>
        <v>92</v>
      </c>
      <c r="GA12" s="2"/>
      <c r="GB12" s="41">
        <f>COUNTA(GB16:GB302)</f>
        <v>44</v>
      </c>
      <c r="GC12" s="2"/>
      <c r="GD12" s="41">
        <f>COUNTA(GD16:GD302)</f>
        <v>70</v>
      </c>
      <c r="GE12" s="41"/>
      <c r="GF12" s="41">
        <f>COUNTA(GF16:GF302)</f>
        <v>113</v>
      </c>
      <c r="GG12" s="2"/>
      <c r="GH12" s="41">
        <f>COUNTA(GH16:GH302)</f>
        <v>104</v>
      </c>
      <c r="GI12" s="41"/>
      <c r="GJ12" s="41">
        <f>COUNTA(GJ16:GJ302)</f>
        <v>53</v>
      </c>
      <c r="GK12" s="2"/>
      <c r="GL12" s="41">
        <f>COUNTA(GL16:GL302)</f>
        <v>160</v>
      </c>
      <c r="GM12" s="2"/>
      <c r="GN12" s="41">
        <f>COUNTA(GN16:GN302)</f>
        <v>40</v>
      </c>
      <c r="GO12" s="2"/>
      <c r="GP12" s="41">
        <f>COUNTA(GP16:GP302)</f>
        <v>65</v>
      </c>
      <c r="GQ12" s="41"/>
      <c r="GR12" s="41">
        <f>COUNTA(GR16:GR302)</f>
        <v>119</v>
      </c>
      <c r="GS12" s="41"/>
      <c r="GT12" s="41">
        <f>AVERAGE(B12:GR12)</f>
        <v>68.83</v>
      </c>
      <c r="GU12" s="2">
        <f t="shared" si="0"/>
        <v>6883</v>
      </c>
    </row>
    <row r="13" spans="1:203" hidden="1">
      <c r="A13" s="42" t="s">
        <v>648</v>
      </c>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8"/>
      <c r="AM13" s="25"/>
      <c r="AN13" s="28"/>
      <c r="AO13" s="25"/>
      <c r="AP13" s="28"/>
      <c r="AQ13" s="25"/>
      <c r="AR13" s="28"/>
      <c r="AS13" s="25"/>
      <c r="AT13" s="25"/>
      <c r="AU13" s="25"/>
    </row>
    <row r="14" spans="1:203" hidden="1">
      <c r="A14" s="43" t="s">
        <v>649</v>
      </c>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8"/>
      <c r="AM14" s="25"/>
      <c r="AN14" s="28"/>
      <c r="AO14" s="25"/>
      <c r="AP14" s="28"/>
      <c r="AQ14" s="25"/>
      <c r="AR14" s="25"/>
      <c r="AS14" s="25"/>
      <c r="AT14" s="25"/>
      <c r="AU14" s="25"/>
    </row>
    <row r="15" spans="1:203" hidden="1">
      <c r="A15" s="44" t="s">
        <v>650</v>
      </c>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8"/>
      <c r="AM15" s="25"/>
      <c r="AN15" s="28"/>
      <c r="AO15" s="25"/>
      <c r="AP15" s="28"/>
      <c r="AQ15" s="25"/>
      <c r="AR15" s="25"/>
      <c r="AS15" s="25"/>
      <c r="AT15" s="25"/>
      <c r="AU15" s="25"/>
    </row>
    <row r="16" spans="1:203">
      <c r="A16" s="26"/>
      <c r="B16" s="45">
        <v>37561</v>
      </c>
      <c r="C16" s="46" t="s">
        <v>651</v>
      </c>
      <c r="D16" s="47">
        <v>33442</v>
      </c>
      <c r="E16" s="47" t="s">
        <v>652</v>
      </c>
      <c r="F16" s="47">
        <v>33290</v>
      </c>
      <c r="G16" s="47" t="s">
        <v>652</v>
      </c>
      <c r="H16" s="47">
        <v>32907</v>
      </c>
      <c r="I16" s="47" t="s">
        <v>652</v>
      </c>
      <c r="J16" s="47">
        <v>41464</v>
      </c>
      <c r="K16" s="47" t="s">
        <v>652</v>
      </c>
      <c r="L16" s="48">
        <v>41197</v>
      </c>
      <c r="M16" s="48" t="s">
        <v>653</v>
      </c>
      <c r="N16" s="49">
        <v>39825</v>
      </c>
      <c r="O16" s="49" t="s">
        <v>652</v>
      </c>
      <c r="P16" s="50">
        <v>37567</v>
      </c>
      <c r="Q16" s="50" t="s">
        <v>651</v>
      </c>
      <c r="R16" s="51">
        <v>39294</v>
      </c>
      <c r="S16" s="51" t="s">
        <v>653</v>
      </c>
      <c r="T16" s="48">
        <v>41197</v>
      </c>
      <c r="U16" s="48" t="s">
        <v>653</v>
      </c>
      <c r="V16" s="52">
        <v>12048</v>
      </c>
      <c r="W16" s="51" t="s">
        <v>654</v>
      </c>
      <c r="X16" s="49">
        <v>33666</v>
      </c>
      <c r="Y16" s="49" t="s">
        <v>652</v>
      </c>
      <c r="Z16" s="51">
        <v>42120</v>
      </c>
      <c r="AA16" s="51" t="s">
        <v>655</v>
      </c>
      <c r="AB16" s="51">
        <v>42316</v>
      </c>
      <c r="AC16" s="51" t="s">
        <v>653</v>
      </c>
      <c r="AD16" s="49">
        <v>35809</v>
      </c>
      <c r="AE16" s="49" t="s">
        <v>652</v>
      </c>
      <c r="AF16" s="49">
        <v>37794</v>
      </c>
      <c r="AG16" s="49" t="s">
        <v>652</v>
      </c>
      <c r="AH16" s="49">
        <v>23697</v>
      </c>
      <c r="AI16" s="49" t="s">
        <v>652</v>
      </c>
      <c r="AJ16" s="49">
        <v>38407</v>
      </c>
      <c r="AK16" s="49" t="s">
        <v>652</v>
      </c>
      <c r="AL16" s="49">
        <v>39628</v>
      </c>
      <c r="AM16" s="49" t="s">
        <v>652</v>
      </c>
      <c r="AN16" s="50">
        <v>44756</v>
      </c>
      <c r="AO16" s="50" t="s">
        <v>656</v>
      </c>
      <c r="AP16" s="51">
        <v>37605</v>
      </c>
      <c r="AQ16" s="51" t="s">
        <v>653</v>
      </c>
      <c r="AR16" s="49">
        <v>39036</v>
      </c>
      <c r="AS16" s="49" t="s">
        <v>652</v>
      </c>
      <c r="AT16" s="49">
        <v>39068</v>
      </c>
      <c r="AU16" s="49" t="s">
        <v>652</v>
      </c>
      <c r="AV16" s="49">
        <v>41687</v>
      </c>
      <c r="AW16" s="49" t="s">
        <v>652</v>
      </c>
      <c r="AX16" s="49">
        <v>42410</v>
      </c>
      <c r="AY16" s="49" t="s">
        <v>652</v>
      </c>
      <c r="AZ16" s="49">
        <v>27605</v>
      </c>
      <c r="BA16" s="49" t="s">
        <v>652</v>
      </c>
      <c r="BB16" s="50">
        <v>41162</v>
      </c>
      <c r="BC16" s="50" t="s">
        <v>651</v>
      </c>
      <c r="BD16" s="51">
        <v>41848</v>
      </c>
      <c r="BE16" s="51" t="s">
        <v>655</v>
      </c>
      <c r="BF16" s="49">
        <v>42095</v>
      </c>
      <c r="BG16" s="49" t="s">
        <v>652</v>
      </c>
      <c r="BH16" s="49">
        <v>33507</v>
      </c>
      <c r="BI16" s="49" t="s">
        <v>652</v>
      </c>
      <c r="BJ16" s="50">
        <v>33860</v>
      </c>
      <c r="BK16" s="50" t="s">
        <v>651</v>
      </c>
      <c r="BL16" s="51">
        <v>19820</v>
      </c>
      <c r="BM16" s="51" t="s">
        <v>655</v>
      </c>
      <c r="BN16" s="49">
        <v>33610</v>
      </c>
      <c r="BO16" s="49" t="s">
        <v>652</v>
      </c>
      <c r="BP16" s="49">
        <v>36521</v>
      </c>
      <c r="BQ16" s="49" t="s">
        <v>652</v>
      </c>
      <c r="BR16" s="51">
        <v>43765</v>
      </c>
      <c r="BS16" s="51" t="s">
        <v>653</v>
      </c>
      <c r="BT16" s="51">
        <v>40601</v>
      </c>
      <c r="BU16" s="51" t="s">
        <v>653</v>
      </c>
      <c r="BV16" s="51">
        <v>32867</v>
      </c>
      <c r="BW16" s="51" t="s">
        <v>655</v>
      </c>
      <c r="BX16" s="49">
        <v>40262</v>
      </c>
      <c r="BY16" s="49" t="s">
        <v>652</v>
      </c>
      <c r="BZ16" s="49">
        <v>40960</v>
      </c>
      <c r="CA16" s="49" t="s">
        <v>652</v>
      </c>
      <c r="CB16" s="49">
        <v>39348</v>
      </c>
      <c r="CC16" s="49" t="s">
        <v>652</v>
      </c>
      <c r="CD16" s="51">
        <v>41386</v>
      </c>
      <c r="CE16" s="51" t="s">
        <v>653</v>
      </c>
      <c r="CF16" s="51">
        <v>41393</v>
      </c>
      <c r="CG16" s="51" t="s">
        <v>653</v>
      </c>
      <c r="CH16" s="50">
        <v>40028</v>
      </c>
      <c r="CI16" s="50" t="s">
        <v>657</v>
      </c>
      <c r="CJ16" s="49">
        <v>41333</v>
      </c>
      <c r="CK16" s="49" t="s">
        <v>652</v>
      </c>
      <c r="CL16" s="50">
        <v>44172</v>
      </c>
      <c r="CM16" s="50" t="s">
        <v>651</v>
      </c>
      <c r="CN16" s="49">
        <v>41330</v>
      </c>
      <c r="CO16" s="49" t="s">
        <v>652</v>
      </c>
      <c r="CP16" s="51">
        <v>42562</v>
      </c>
      <c r="CQ16" s="51" t="s">
        <v>653</v>
      </c>
      <c r="CR16" s="50">
        <v>41753</v>
      </c>
      <c r="CS16" s="50" t="s">
        <v>657</v>
      </c>
      <c r="CT16" s="51">
        <v>42465</v>
      </c>
      <c r="CU16" s="51" t="s">
        <v>653</v>
      </c>
      <c r="CV16" s="50">
        <v>43389</v>
      </c>
      <c r="CW16" s="50" t="s">
        <v>651</v>
      </c>
      <c r="CX16" s="50">
        <v>42428</v>
      </c>
      <c r="CY16" s="50" t="s">
        <v>651</v>
      </c>
      <c r="CZ16" s="51">
        <v>43893</v>
      </c>
      <c r="DA16" s="51" t="s">
        <v>653</v>
      </c>
      <c r="DB16" s="51">
        <v>42465</v>
      </c>
      <c r="DC16" s="51" t="s">
        <v>653</v>
      </c>
      <c r="DD16" s="49">
        <v>44297</v>
      </c>
      <c r="DE16" s="49" t="s">
        <v>657</v>
      </c>
      <c r="DF16" s="49">
        <v>41555</v>
      </c>
      <c r="DG16" s="49" t="s">
        <v>652</v>
      </c>
      <c r="DH16" s="50">
        <v>39197</v>
      </c>
      <c r="DI16" s="50" t="s">
        <v>657</v>
      </c>
      <c r="DJ16" s="50">
        <v>43187</v>
      </c>
      <c r="DK16" s="50" t="s">
        <v>657</v>
      </c>
      <c r="DL16" s="50">
        <v>41788</v>
      </c>
      <c r="DM16" s="50" t="s">
        <v>657</v>
      </c>
      <c r="DN16" s="50">
        <v>38062</v>
      </c>
      <c r="DO16" s="50" t="s">
        <v>657</v>
      </c>
      <c r="DP16" s="49">
        <v>41322</v>
      </c>
      <c r="DQ16" s="49" t="s">
        <v>652</v>
      </c>
      <c r="DR16" s="51">
        <v>44262</v>
      </c>
      <c r="DS16" s="51" t="s">
        <v>658</v>
      </c>
      <c r="DT16" s="51">
        <v>44038</v>
      </c>
      <c r="DU16" s="51" t="s">
        <v>653</v>
      </c>
      <c r="DV16" s="50">
        <v>44755</v>
      </c>
      <c r="DW16" s="50" t="s">
        <v>659</v>
      </c>
      <c r="DX16" s="49">
        <v>24433</v>
      </c>
      <c r="DY16" s="49" t="s">
        <v>652</v>
      </c>
      <c r="DZ16" s="51">
        <v>29792</v>
      </c>
      <c r="EA16" s="51" t="s">
        <v>655</v>
      </c>
      <c r="EB16" s="50">
        <v>41614</v>
      </c>
      <c r="EC16" s="50" t="s">
        <v>651</v>
      </c>
      <c r="ED16" s="49">
        <v>39373</v>
      </c>
      <c r="EE16" s="49" t="s">
        <v>652</v>
      </c>
      <c r="EF16" s="51">
        <v>42507</v>
      </c>
      <c r="EG16" s="51" t="s">
        <v>653</v>
      </c>
      <c r="EH16" s="49">
        <v>34662</v>
      </c>
      <c r="EI16" s="49" t="s">
        <v>652</v>
      </c>
      <c r="EJ16" s="51">
        <v>43842</v>
      </c>
      <c r="EK16" s="51" t="s">
        <v>653</v>
      </c>
      <c r="EL16" s="50">
        <v>43730</v>
      </c>
      <c r="EM16" s="50" t="s">
        <v>651</v>
      </c>
      <c r="EN16" s="51">
        <v>43230</v>
      </c>
      <c r="EO16" s="51" t="s">
        <v>653</v>
      </c>
      <c r="EP16" s="51">
        <v>44630</v>
      </c>
      <c r="EQ16" s="51" t="s">
        <v>658</v>
      </c>
      <c r="ER16" s="51">
        <v>44726</v>
      </c>
      <c r="ES16" s="51" t="s">
        <v>658</v>
      </c>
      <c r="ET16" s="50">
        <v>44768</v>
      </c>
      <c r="EU16" s="50" t="s">
        <v>656</v>
      </c>
      <c r="EV16" s="49">
        <v>38782</v>
      </c>
      <c r="EW16" s="49" t="s">
        <v>652</v>
      </c>
      <c r="EX16" s="51">
        <v>43045</v>
      </c>
      <c r="EY16" s="51" t="s">
        <v>655</v>
      </c>
      <c r="EZ16" s="49">
        <v>40962</v>
      </c>
      <c r="FA16" s="49" t="s">
        <v>652</v>
      </c>
      <c r="FB16" s="50">
        <v>41473</v>
      </c>
      <c r="FC16" s="50" t="s">
        <v>651</v>
      </c>
      <c r="FD16" s="50">
        <v>43985</v>
      </c>
      <c r="FE16" s="50" t="s">
        <v>651</v>
      </c>
      <c r="FF16" s="49">
        <v>35515</v>
      </c>
      <c r="FG16" s="49" t="s">
        <v>652</v>
      </c>
      <c r="FH16" s="51">
        <v>44319</v>
      </c>
      <c r="FI16" s="51" t="s">
        <v>658</v>
      </c>
      <c r="FJ16" s="49">
        <v>42593</v>
      </c>
      <c r="FK16" s="49" t="s">
        <v>652</v>
      </c>
      <c r="FL16" s="50">
        <v>36387</v>
      </c>
      <c r="FM16" s="50" t="s">
        <v>657</v>
      </c>
      <c r="FN16" s="49">
        <v>38125</v>
      </c>
      <c r="FO16" s="49" t="s">
        <v>652</v>
      </c>
      <c r="FP16" s="49">
        <v>42127</v>
      </c>
      <c r="FQ16" s="49" t="s">
        <v>652</v>
      </c>
      <c r="FR16" s="51">
        <v>39778</v>
      </c>
      <c r="FS16" s="51" t="s">
        <v>653</v>
      </c>
      <c r="FT16" s="50">
        <v>33870</v>
      </c>
      <c r="FU16" s="50" t="s">
        <v>651</v>
      </c>
      <c r="FV16" s="49">
        <v>37164</v>
      </c>
      <c r="FW16" s="49" t="s">
        <v>652</v>
      </c>
      <c r="FX16" s="50">
        <v>35369</v>
      </c>
      <c r="FY16" s="50" t="s">
        <v>656</v>
      </c>
      <c r="FZ16" s="49">
        <v>39606</v>
      </c>
      <c r="GA16" s="49" t="s">
        <v>652</v>
      </c>
      <c r="GB16" s="49">
        <v>33782</v>
      </c>
      <c r="GC16" s="49" t="s">
        <v>652</v>
      </c>
      <c r="GD16" s="51">
        <v>35637</v>
      </c>
      <c r="GE16" s="51" t="s">
        <v>653</v>
      </c>
      <c r="GF16" s="50">
        <v>42802</v>
      </c>
      <c r="GG16" s="50" t="s">
        <v>656</v>
      </c>
      <c r="GH16" s="49">
        <v>35500</v>
      </c>
      <c r="GI16" s="49" t="s">
        <v>652</v>
      </c>
      <c r="GJ16" s="49">
        <v>41427</v>
      </c>
      <c r="GK16" s="49" t="s">
        <v>652</v>
      </c>
      <c r="GL16" s="50">
        <v>43929</v>
      </c>
      <c r="GM16" s="50" t="s">
        <v>651</v>
      </c>
      <c r="GN16" s="50">
        <v>33684</v>
      </c>
      <c r="GO16" s="50" t="s">
        <v>651</v>
      </c>
      <c r="GP16" s="50">
        <v>35003</v>
      </c>
      <c r="GQ16" s="50" t="s">
        <v>657</v>
      </c>
      <c r="GR16" s="49">
        <v>35830</v>
      </c>
      <c r="GS16" s="49" t="s">
        <v>652</v>
      </c>
      <c r="GU16" s="29">
        <f>GU12/GU11*100</f>
        <v>19.916087962962965</v>
      </c>
    </row>
    <row r="17" spans="1:201">
      <c r="A17" s="53" t="s">
        <v>660</v>
      </c>
      <c r="B17" s="47">
        <v>24463</v>
      </c>
      <c r="C17" s="54" t="s">
        <v>652</v>
      </c>
      <c r="D17" s="47">
        <v>33398</v>
      </c>
      <c r="E17" s="47" t="s">
        <v>652</v>
      </c>
      <c r="F17" s="47">
        <v>33290</v>
      </c>
      <c r="G17" s="47" t="s">
        <v>652</v>
      </c>
      <c r="H17" s="47">
        <v>28113</v>
      </c>
      <c r="I17" s="47" t="s">
        <v>652</v>
      </c>
      <c r="J17" s="47">
        <v>40892</v>
      </c>
      <c r="K17" s="47" t="s">
        <v>652</v>
      </c>
      <c r="L17" s="48">
        <v>41197</v>
      </c>
      <c r="M17" s="48" t="s">
        <v>653</v>
      </c>
      <c r="N17" s="50">
        <v>39482</v>
      </c>
      <c r="O17" s="50" t="s">
        <v>651</v>
      </c>
      <c r="P17" s="50">
        <v>37567</v>
      </c>
      <c r="Q17" s="50" t="s">
        <v>651</v>
      </c>
      <c r="R17" s="51">
        <v>39294</v>
      </c>
      <c r="S17" s="51" t="s">
        <v>655</v>
      </c>
      <c r="T17" s="49">
        <v>38568</v>
      </c>
      <c r="U17" s="49" t="s">
        <v>652</v>
      </c>
      <c r="V17" s="52">
        <v>33080</v>
      </c>
      <c r="W17" s="51" t="s">
        <v>661</v>
      </c>
      <c r="X17" s="49">
        <v>33408</v>
      </c>
      <c r="Y17" s="49" t="s">
        <v>652</v>
      </c>
      <c r="Z17" s="51">
        <v>42114</v>
      </c>
      <c r="AA17" s="51" t="s">
        <v>653</v>
      </c>
      <c r="AB17" s="51">
        <v>42316</v>
      </c>
      <c r="AC17" s="51" t="s">
        <v>653</v>
      </c>
      <c r="AD17" s="49">
        <v>35001</v>
      </c>
      <c r="AE17" s="49" t="s">
        <v>652</v>
      </c>
      <c r="AF17" s="49">
        <v>37762</v>
      </c>
      <c r="AG17" s="49" t="s">
        <v>652</v>
      </c>
      <c r="AH17" s="49">
        <v>23325</v>
      </c>
      <c r="AI17" s="49" t="s">
        <v>652</v>
      </c>
      <c r="AJ17" s="49">
        <v>37822</v>
      </c>
      <c r="AK17" s="49" t="s">
        <v>652</v>
      </c>
      <c r="AL17" s="50">
        <v>38901</v>
      </c>
      <c r="AM17" s="50" t="s">
        <v>651</v>
      </c>
      <c r="AN17" s="51">
        <v>44705</v>
      </c>
      <c r="AO17" s="51" t="s">
        <v>658</v>
      </c>
      <c r="AP17" s="51">
        <v>37605</v>
      </c>
      <c r="AQ17" s="51" t="s">
        <v>653</v>
      </c>
      <c r="AR17" s="49">
        <v>38943</v>
      </c>
      <c r="AS17" s="49" t="s">
        <v>652</v>
      </c>
      <c r="AT17" s="49">
        <v>31225</v>
      </c>
      <c r="AU17" s="49" t="s">
        <v>652</v>
      </c>
      <c r="AV17" s="50">
        <v>39450</v>
      </c>
      <c r="AW17" s="50" t="s">
        <v>657</v>
      </c>
      <c r="AX17" s="49">
        <v>38995</v>
      </c>
      <c r="AY17" s="49" t="s">
        <v>652</v>
      </c>
      <c r="AZ17" s="49">
        <v>26946</v>
      </c>
      <c r="BA17" s="49" t="s">
        <v>652</v>
      </c>
      <c r="BB17" s="50">
        <v>41162</v>
      </c>
      <c r="BC17" s="50" t="s">
        <v>651</v>
      </c>
      <c r="BD17" s="51">
        <v>41848</v>
      </c>
      <c r="BE17" s="51" t="s">
        <v>653</v>
      </c>
      <c r="BF17" s="51">
        <v>42044</v>
      </c>
      <c r="BG17" s="51" t="s">
        <v>653</v>
      </c>
      <c r="BH17" s="49">
        <v>28445</v>
      </c>
      <c r="BI17" s="49" t="s">
        <v>652</v>
      </c>
      <c r="BJ17" s="51">
        <v>31432</v>
      </c>
      <c r="BK17" s="51" t="s">
        <v>653</v>
      </c>
      <c r="BL17" s="51">
        <v>16715</v>
      </c>
      <c r="BM17" s="51" t="s">
        <v>655</v>
      </c>
      <c r="BN17" s="49">
        <v>33553</v>
      </c>
      <c r="BO17" s="49" t="s">
        <v>652</v>
      </c>
      <c r="BP17" s="49">
        <v>36521</v>
      </c>
      <c r="BQ17" s="49" t="s">
        <v>652</v>
      </c>
      <c r="BR17" s="51">
        <v>43724</v>
      </c>
      <c r="BS17" s="51" t="s">
        <v>655</v>
      </c>
      <c r="BT17" s="50">
        <v>40596</v>
      </c>
      <c r="BU17" s="50" t="s">
        <v>651</v>
      </c>
      <c r="BV17" s="51">
        <v>32798</v>
      </c>
      <c r="BW17" s="51" t="s">
        <v>655</v>
      </c>
      <c r="BX17" s="49">
        <v>40261</v>
      </c>
      <c r="BY17" s="49" t="s">
        <v>652</v>
      </c>
      <c r="BZ17" s="49">
        <v>40276</v>
      </c>
      <c r="CA17" s="49" t="s">
        <v>652</v>
      </c>
      <c r="CB17" s="50">
        <v>36181</v>
      </c>
      <c r="CC17" s="50" t="s">
        <v>651</v>
      </c>
      <c r="CD17" s="51">
        <v>41386</v>
      </c>
      <c r="CE17" s="51" t="s">
        <v>653</v>
      </c>
      <c r="CF17" s="49">
        <v>39572</v>
      </c>
      <c r="CG17" s="49" t="s">
        <v>652</v>
      </c>
      <c r="CH17" s="49">
        <v>39930</v>
      </c>
      <c r="CI17" s="49" t="s">
        <v>652</v>
      </c>
      <c r="CJ17" s="49">
        <v>41158</v>
      </c>
      <c r="CK17" s="49" t="s">
        <v>652</v>
      </c>
      <c r="CL17" s="50">
        <v>44159</v>
      </c>
      <c r="CM17" s="50" t="s">
        <v>657</v>
      </c>
      <c r="CN17" s="49">
        <v>41325</v>
      </c>
      <c r="CO17" s="49" t="s">
        <v>652</v>
      </c>
      <c r="CP17" s="51">
        <v>42562</v>
      </c>
      <c r="CQ17" s="51" t="s">
        <v>653</v>
      </c>
      <c r="CR17" s="50">
        <v>41632</v>
      </c>
      <c r="CS17" s="50" t="s">
        <v>651</v>
      </c>
      <c r="CT17" s="51">
        <v>42465</v>
      </c>
      <c r="CU17" s="51" t="s">
        <v>653</v>
      </c>
      <c r="CV17" s="50">
        <v>43384</v>
      </c>
      <c r="CW17" s="50" t="s">
        <v>657</v>
      </c>
      <c r="CX17" s="50">
        <v>42410</v>
      </c>
      <c r="CY17" s="50" t="s">
        <v>651</v>
      </c>
      <c r="CZ17" s="51">
        <v>43891</v>
      </c>
      <c r="DA17" s="51" t="s">
        <v>655</v>
      </c>
      <c r="DB17" s="49">
        <v>42456</v>
      </c>
      <c r="DC17" s="49" t="s">
        <v>652</v>
      </c>
      <c r="DD17" s="50">
        <v>43741</v>
      </c>
      <c r="DE17" s="50" t="s">
        <v>651</v>
      </c>
      <c r="DF17" s="49">
        <v>40073</v>
      </c>
      <c r="DG17" s="49" t="s">
        <v>652</v>
      </c>
      <c r="DH17" s="50">
        <v>39182</v>
      </c>
      <c r="DI17" s="50" t="s">
        <v>651</v>
      </c>
      <c r="DJ17" s="50">
        <v>43187</v>
      </c>
      <c r="DK17" s="50" t="s">
        <v>651</v>
      </c>
      <c r="DL17" s="50">
        <v>41715</v>
      </c>
      <c r="DM17" s="50" t="s">
        <v>651</v>
      </c>
      <c r="DN17" s="50">
        <v>38062</v>
      </c>
      <c r="DO17" s="50" t="s">
        <v>657</v>
      </c>
      <c r="DP17" s="51">
        <v>39926</v>
      </c>
      <c r="DQ17" s="51" t="s">
        <v>653</v>
      </c>
      <c r="DR17" s="50">
        <v>20645</v>
      </c>
      <c r="DS17" s="50" t="s">
        <v>651</v>
      </c>
      <c r="DT17" s="51">
        <v>44028</v>
      </c>
      <c r="DU17" s="51" t="s">
        <v>655</v>
      </c>
      <c r="DV17" s="50">
        <v>44753</v>
      </c>
      <c r="DW17" s="50" t="s">
        <v>659</v>
      </c>
      <c r="DX17" s="51">
        <v>24433</v>
      </c>
      <c r="DY17" s="51" t="s">
        <v>652</v>
      </c>
      <c r="DZ17" s="49">
        <v>25474</v>
      </c>
      <c r="EA17" s="49" t="s">
        <v>652</v>
      </c>
      <c r="EB17" s="49">
        <v>40532</v>
      </c>
      <c r="EC17" s="49" t="s">
        <v>652</v>
      </c>
      <c r="ED17" s="50">
        <v>38812</v>
      </c>
      <c r="EE17" s="50" t="s">
        <v>651</v>
      </c>
      <c r="EF17" s="49">
        <v>42499</v>
      </c>
      <c r="EG17" s="49" t="s">
        <v>652</v>
      </c>
      <c r="EH17" s="49">
        <v>30880</v>
      </c>
      <c r="EI17" s="49" t="s">
        <v>652</v>
      </c>
      <c r="EJ17" s="49">
        <v>43835</v>
      </c>
      <c r="EK17" s="49" t="s">
        <v>652</v>
      </c>
      <c r="EL17" s="50">
        <v>43727</v>
      </c>
      <c r="EM17" s="50" t="s">
        <v>657</v>
      </c>
      <c r="EN17" s="49">
        <v>43135</v>
      </c>
      <c r="EO17" s="49" t="s">
        <v>652</v>
      </c>
      <c r="EP17" s="51">
        <v>43829</v>
      </c>
      <c r="EQ17" s="51" t="s">
        <v>653</v>
      </c>
      <c r="ER17" s="51">
        <v>44571</v>
      </c>
      <c r="ES17" s="51" t="s">
        <v>658</v>
      </c>
      <c r="ET17" s="50">
        <v>44711</v>
      </c>
      <c r="EU17" s="50" t="s">
        <v>656</v>
      </c>
      <c r="EV17" s="50">
        <v>38412</v>
      </c>
      <c r="EW17" s="50" t="s">
        <v>657</v>
      </c>
      <c r="EX17" s="51">
        <v>43045</v>
      </c>
      <c r="EY17" s="51" t="s">
        <v>655</v>
      </c>
      <c r="EZ17" s="50">
        <v>40511</v>
      </c>
      <c r="FA17" s="50" t="s">
        <v>651</v>
      </c>
      <c r="FB17" s="50">
        <v>41473</v>
      </c>
      <c r="FC17" s="50" t="s">
        <v>651</v>
      </c>
      <c r="FD17" s="50">
        <v>43983</v>
      </c>
      <c r="FE17" s="50" t="s">
        <v>657</v>
      </c>
      <c r="FF17" s="50">
        <v>34087</v>
      </c>
      <c r="FG17" s="50" t="s">
        <v>651</v>
      </c>
      <c r="FH17" s="50">
        <v>36607</v>
      </c>
      <c r="FI17" s="50" t="s">
        <v>651</v>
      </c>
      <c r="FJ17" s="49">
        <v>42592</v>
      </c>
      <c r="FK17" s="49" t="s">
        <v>652</v>
      </c>
      <c r="FL17" s="50">
        <v>36380</v>
      </c>
      <c r="FM17" s="50" t="s">
        <v>651</v>
      </c>
      <c r="FN17" s="49">
        <v>38125</v>
      </c>
      <c r="FO17" s="49" t="s">
        <v>652</v>
      </c>
      <c r="FP17" s="51">
        <v>40078</v>
      </c>
      <c r="FQ17" s="51" t="s">
        <v>653</v>
      </c>
      <c r="FR17" s="51">
        <v>39778</v>
      </c>
      <c r="FS17" s="51" t="s">
        <v>655</v>
      </c>
      <c r="FT17" s="50">
        <v>31370</v>
      </c>
      <c r="FU17" s="50" t="s">
        <v>651</v>
      </c>
      <c r="FV17" s="49">
        <v>35703</v>
      </c>
      <c r="FW17" s="49" t="s">
        <v>652</v>
      </c>
      <c r="FX17" s="50">
        <v>35369</v>
      </c>
      <c r="FY17" s="50" t="s">
        <v>657</v>
      </c>
      <c r="FZ17" s="50">
        <v>36082</v>
      </c>
      <c r="GA17" s="50" t="s">
        <v>657</v>
      </c>
      <c r="GB17" s="50">
        <v>33741</v>
      </c>
      <c r="GC17" s="50" t="s">
        <v>651</v>
      </c>
      <c r="GD17" s="50">
        <v>35479</v>
      </c>
      <c r="GE17" s="50" t="s">
        <v>651</v>
      </c>
      <c r="GF17" s="49">
        <v>37940</v>
      </c>
      <c r="GG17" s="49" t="s">
        <v>652</v>
      </c>
      <c r="GH17" s="50">
        <v>35325</v>
      </c>
      <c r="GI17" s="50" t="s">
        <v>657</v>
      </c>
      <c r="GJ17" s="50">
        <v>36215</v>
      </c>
      <c r="GK17" s="50" t="s">
        <v>657</v>
      </c>
      <c r="GL17" s="50">
        <v>43893</v>
      </c>
      <c r="GM17" s="50" t="s">
        <v>657</v>
      </c>
      <c r="GN17" s="50">
        <v>32289</v>
      </c>
      <c r="GO17" s="50" t="s">
        <v>657</v>
      </c>
      <c r="GP17" s="50">
        <v>34995</v>
      </c>
      <c r="GQ17" s="50" t="s">
        <v>651</v>
      </c>
      <c r="GR17" s="50">
        <v>35270</v>
      </c>
      <c r="GS17" s="50" t="s">
        <v>651</v>
      </c>
    </row>
    <row r="18" spans="1:201">
      <c r="A18" s="55" t="s">
        <v>662</v>
      </c>
      <c r="B18" s="56">
        <v>24389</v>
      </c>
      <c r="C18" s="54" t="s">
        <v>652</v>
      </c>
      <c r="D18" s="47">
        <v>32706</v>
      </c>
      <c r="E18" s="47" t="s">
        <v>652</v>
      </c>
      <c r="F18" s="47">
        <v>31936</v>
      </c>
      <c r="G18" s="47" t="s">
        <v>652</v>
      </c>
      <c r="H18" s="47">
        <v>26638</v>
      </c>
      <c r="I18" s="47" t="s">
        <v>652</v>
      </c>
      <c r="J18" s="47">
        <v>40892</v>
      </c>
      <c r="K18" s="47" t="s">
        <v>652</v>
      </c>
      <c r="L18" s="47">
        <v>41176</v>
      </c>
      <c r="M18" s="47" t="s">
        <v>652</v>
      </c>
      <c r="N18" s="49">
        <v>39433</v>
      </c>
      <c r="O18" s="49" t="s">
        <v>652</v>
      </c>
      <c r="P18" s="50">
        <v>37567</v>
      </c>
      <c r="Q18" s="50" t="s">
        <v>651</v>
      </c>
      <c r="R18" s="51">
        <v>39294</v>
      </c>
      <c r="S18" s="51" t="s">
        <v>653</v>
      </c>
      <c r="T18" s="49">
        <v>36173</v>
      </c>
      <c r="U18" s="49" t="s">
        <v>652</v>
      </c>
      <c r="V18" s="57">
        <v>33037</v>
      </c>
      <c r="W18" s="49" t="s">
        <v>663</v>
      </c>
      <c r="X18" s="49">
        <v>33408</v>
      </c>
      <c r="Y18" s="49"/>
      <c r="Z18" s="49">
        <v>42114</v>
      </c>
      <c r="AA18" s="49" t="s">
        <v>652</v>
      </c>
      <c r="AB18" s="51">
        <v>42305</v>
      </c>
      <c r="AC18" s="51" t="s">
        <v>655</v>
      </c>
      <c r="AD18" s="49">
        <v>33905</v>
      </c>
      <c r="AE18" s="49" t="s">
        <v>652</v>
      </c>
      <c r="AF18" s="49">
        <v>36087</v>
      </c>
      <c r="AG18" s="49" t="s">
        <v>652</v>
      </c>
      <c r="AH18" s="51">
        <v>17949</v>
      </c>
      <c r="AI18" s="51" t="s">
        <v>653</v>
      </c>
      <c r="AJ18" s="49">
        <v>24970</v>
      </c>
      <c r="AK18" s="49" t="s">
        <v>652</v>
      </c>
      <c r="AL18" s="50">
        <v>38567</v>
      </c>
      <c r="AM18" s="50" t="s">
        <v>651</v>
      </c>
      <c r="AN18" s="51">
        <v>43528</v>
      </c>
      <c r="AO18" s="51" t="s">
        <v>655</v>
      </c>
      <c r="AP18" s="51">
        <v>37605</v>
      </c>
      <c r="AQ18" s="51" t="s">
        <v>655</v>
      </c>
      <c r="AR18" s="49">
        <v>36400</v>
      </c>
      <c r="AS18" s="49" t="s">
        <v>652</v>
      </c>
      <c r="AT18" s="49">
        <v>25258</v>
      </c>
      <c r="AU18" s="49" t="s">
        <v>652</v>
      </c>
      <c r="AV18" s="50">
        <v>39418</v>
      </c>
      <c r="AW18" s="50" t="s">
        <v>656</v>
      </c>
      <c r="AX18" s="50">
        <v>38425</v>
      </c>
      <c r="AY18" s="50" t="s">
        <v>651</v>
      </c>
      <c r="AZ18" s="49">
        <v>26875</v>
      </c>
      <c r="BA18" s="49" t="s">
        <v>652</v>
      </c>
      <c r="BB18" s="50">
        <v>40987</v>
      </c>
      <c r="BC18" s="50"/>
      <c r="BD18" s="49">
        <v>41844</v>
      </c>
      <c r="BE18" s="49" t="s">
        <v>652</v>
      </c>
      <c r="BF18" s="51">
        <v>41980</v>
      </c>
      <c r="BG18" s="51" t="s">
        <v>655</v>
      </c>
      <c r="BH18" s="49">
        <v>28438</v>
      </c>
      <c r="BI18" s="49" t="s">
        <v>652</v>
      </c>
      <c r="BJ18" s="51">
        <v>31385</v>
      </c>
      <c r="BK18" s="51" t="s">
        <v>655</v>
      </c>
      <c r="BL18" s="51">
        <v>16715</v>
      </c>
      <c r="BM18" s="51" t="s">
        <v>655</v>
      </c>
      <c r="BN18" s="49">
        <v>33552</v>
      </c>
      <c r="BO18" s="49" t="s">
        <v>652</v>
      </c>
      <c r="BP18" s="49">
        <v>36521</v>
      </c>
      <c r="BQ18" s="49" t="s">
        <v>652</v>
      </c>
      <c r="BR18" s="49">
        <v>43718</v>
      </c>
      <c r="BS18" s="49" t="s">
        <v>652</v>
      </c>
      <c r="BT18" s="51">
        <v>40591</v>
      </c>
      <c r="BU18" s="51" t="s">
        <v>655</v>
      </c>
      <c r="BV18" s="49">
        <v>32783</v>
      </c>
      <c r="BW18" s="49" t="s">
        <v>652</v>
      </c>
      <c r="BX18" s="51">
        <v>40226</v>
      </c>
      <c r="BY18" s="51" t="s">
        <v>653</v>
      </c>
      <c r="BZ18" s="49">
        <v>40106</v>
      </c>
      <c r="CA18" s="49" t="s">
        <v>652</v>
      </c>
      <c r="CB18" s="51">
        <v>19486</v>
      </c>
      <c r="CC18" s="51" t="s">
        <v>653</v>
      </c>
      <c r="CD18" s="51">
        <v>41386</v>
      </c>
      <c r="CE18" s="51" t="s">
        <v>655</v>
      </c>
      <c r="CF18" s="49">
        <v>39516</v>
      </c>
      <c r="CG18" s="49" t="s">
        <v>652</v>
      </c>
      <c r="CH18" s="51">
        <v>39926</v>
      </c>
      <c r="CI18" s="51" t="s">
        <v>653</v>
      </c>
      <c r="CJ18" s="50">
        <v>40566</v>
      </c>
      <c r="CK18" s="50" t="s">
        <v>657</v>
      </c>
      <c r="CL18" s="50">
        <v>44077</v>
      </c>
      <c r="CM18" s="50" t="s">
        <v>651</v>
      </c>
      <c r="CN18" s="49">
        <v>41325</v>
      </c>
      <c r="CO18" s="49" t="s">
        <v>652</v>
      </c>
      <c r="CP18" s="51">
        <v>42561</v>
      </c>
      <c r="CQ18" s="51" t="s">
        <v>655</v>
      </c>
      <c r="CR18" s="50">
        <v>41595</v>
      </c>
      <c r="CS18" s="50" t="s">
        <v>651</v>
      </c>
      <c r="CT18" s="51">
        <v>42463</v>
      </c>
      <c r="CU18" s="51" t="s">
        <v>655</v>
      </c>
      <c r="CV18" s="50">
        <v>43107</v>
      </c>
      <c r="CW18" s="50" t="s">
        <v>651</v>
      </c>
      <c r="CX18" s="51">
        <v>42390</v>
      </c>
      <c r="CY18" s="51" t="s">
        <v>653</v>
      </c>
      <c r="CZ18" s="49">
        <v>43832</v>
      </c>
      <c r="DA18" s="49" t="s">
        <v>652</v>
      </c>
      <c r="DB18" s="49">
        <v>42456</v>
      </c>
      <c r="DC18" s="49" t="s">
        <v>652</v>
      </c>
      <c r="DD18" s="50">
        <v>43740</v>
      </c>
      <c r="DE18" s="50" t="s">
        <v>651</v>
      </c>
      <c r="DF18" s="50">
        <v>38236</v>
      </c>
      <c r="DG18" s="50" t="s">
        <v>651</v>
      </c>
      <c r="DH18" s="50">
        <v>39182</v>
      </c>
      <c r="DI18" s="50" t="s">
        <v>651</v>
      </c>
      <c r="DJ18" s="50">
        <v>43187</v>
      </c>
      <c r="DK18" s="50" t="s">
        <v>651</v>
      </c>
      <c r="DL18" s="50">
        <v>41584</v>
      </c>
      <c r="DM18" s="50" t="s">
        <v>651</v>
      </c>
      <c r="DN18" s="50">
        <v>38057</v>
      </c>
      <c r="DO18" s="50" t="s">
        <v>651</v>
      </c>
      <c r="DP18" s="49">
        <v>39926</v>
      </c>
      <c r="DQ18" s="49" t="s">
        <v>652</v>
      </c>
      <c r="DR18" s="50">
        <v>20533</v>
      </c>
      <c r="DS18" s="50" t="s">
        <v>651</v>
      </c>
      <c r="DT18" s="49">
        <v>43906</v>
      </c>
      <c r="DU18" s="49" t="s">
        <v>652</v>
      </c>
      <c r="DV18" s="51">
        <v>44630</v>
      </c>
      <c r="DW18" s="51" t="s">
        <v>658</v>
      </c>
      <c r="DX18" s="50">
        <v>24008</v>
      </c>
      <c r="DY18" s="50" t="s">
        <v>651</v>
      </c>
      <c r="DZ18" s="49">
        <v>23377</v>
      </c>
      <c r="EA18" s="49"/>
      <c r="EB18" s="50">
        <v>40252</v>
      </c>
      <c r="EC18" s="50" t="s">
        <v>651</v>
      </c>
      <c r="ED18" s="50">
        <v>38495</v>
      </c>
      <c r="EE18" s="50" t="s">
        <v>657</v>
      </c>
      <c r="EF18" s="51">
        <v>41610</v>
      </c>
      <c r="EG18" s="51" t="s">
        <v>653</v>
      </c>
      <c r="EH18" s="49">
        <v>28085</v>
      </c>
      <c r="EI18" s="49" t="s">
        <v>652</v>
      </c>
      <c r="EJ18" s="49">
        <v>43835</v>
      </c>
      <c r="EK18" s="49" t="s">
        <v>652</v>
      </c>
      <c r="EL18" s="50">
        <v>43718</v>
      </c>
      <c r="EM18" s="50" t="s">
        <v>651</v>
      </c>
      <c r="EN18" s="50">
        <v>42940</v>
      </c>
      <c r="EO18" s="50" t="s">
        <v>657</v>
      </c>
      <c r="EP18" s="49">
        <v>43816</v>
      </c>
      <c r="EQ18" s="49" t="s">
        <v>652</v>
      </c>
      <c r="ER18" s="51">
        <v>42688</v>
      </c>
      <c r="ES18" s="51" t="s">
        <v>653</v>
      </c>
      <c r="ET18" s="51">
        <v>44614</v>
      </c>
      <c r="EU18" s="51" t="s">
        <v>658</v>
      </c>
      <c r="EV18" s="50">
        <v>38411</v>
      </c>
      <c r="EW18" s="50" t="s">
        <v>651</v>
      </c>
      <c r="EX18" s="49">
        <v>43037</v>
      </c>
      <c r="EY18" s="49" t="s">
        <v>652</v>
      </c>
      <c r="EZ18" s="51">
        <v>39939</v>
      </c>
      <c r="FA18" s="51" t="s">
        <v>653</v>
      </c>
      <c r="FB18" s="50">
        <v>41456</v>
      </c>
      <c r="FC18" s="50" t="s">
        <v>656</v>
      </c>
      <c r="FD18" s="50">
        <v>43983</v>
      </c>
      <c r="FE18" s="50" t="s">
        <v>651</v>
      </c>
      <c r="FF18" s="50">
        <v>34072</v>
      </c>
      <c r="FG18" s="50" t="s">
        <v>651</v>
      </c>
      <c r="FH18" s="50">
        <v>36605</v>
      </c>
      <c r="FI18" s="50" t="s">
        <v>657</v>
      </c>
      <c r="FJ18" s="51">
        <v>37440</v>
      </c>
      <c r="FK18" s="51" t="s">
        <v>655</v>
      </c>
      <c r="FL18" s="50">
        <v>36380</v>
      </c>
      <c r="FM18" s="50" t="s">
        <v>651</v>
      </c>
      <c r="FN18" s="49">
        <v>36663</v>
      </c>
      <c r="FO18" s="49" t="s">
        <v>652</v>
      </c>
      <c r="FP18" s="49">
        <v>38074</v>
      </c>
      <c r="FQ18" s="49" t="s">
        <v>652</v>
      </c>
      <c r="FR18" s="49">
        <v>39776</v>
      </c>
      <c r="FS18" s="49" t="s">
        <v>652</v>
      </c>
      <c r="FT18" s="50">
        <v>31365</v>
      </c>
      <c r="FU18" s="50" t="s">
        <v>651</v>
      </c>
      <c r="FV18" s="50">
        <v>35467</v>
      </c>
      <c r="FW18" s="50" t="s">
        <v>651</v>
      </c>
      <c r="FX18" s="50">
        <v>35366</v>
      </c>
      <c r="FY18" s="50" t="s">
        <v>651</v>
      </c>
      <c r="FZ18" s="50">
        <v>36082</v>
      </c>
      <c r="GA18" s="50" t="s">
        <v>657</v>
      </c>
      <c r="GB18" s="51">
        <v>33736</v>
      </c>
      <c r="GC18" s="51" t="s">
        <v>655</v>
      </c>
      <c r="GD18" s="50">
        <v>35344</v>
      </c>
      <c r="GE18" s="50" t="s">
        <v>657</v>
      </c>
      <c r="GF18" s="49">
        <v>36047</v>
      </c>
      <c r="GG18" s="49" t="s">
        <v>652</v>
      </c>
      <c r="GH18" s="50">
        <v>35325</v>
      </c>
      <c r="GI18" s="50" t="s">
        <v>651</v>
      </c>
      <c r="GJ18" s="50">
        <v>36215</v>
      </c>
      <c r="GK18" s="50" t="s">
        <v>651</v>
      </c>
      <c r="GL18" s="50">
        <v>43883</v>
      </c>
      <c r="GM18" s="50" t="s">
        <v>651</v>
      </c>
      <c r="GN18" s="50">
        <v>32268</v>
      </c>
      <c r="GO18" s="50" t="s">
        <v>651</v>
      </c>
      <c r="GP18" s="50">
        <v>34995</v>
      </c>
      <c r="GQ18" s="50" t="s">
        <v>651</v>
      </c>
      <c r="GR18" s="50">
        <v>35270</v>
      </c>
      <c r="GS18" s="50" t="s">
        <v>651</v>
      </c>
    </row>
    <row r="19" spans="1:201">
      <c r="A19" s="58" t="s">
        <v>664</v>
      </c>
      <c r="B19" s="48">
        <v>24095</v>
      </c>
      <c r="C19" s="59" t="s">
        <v>653</v>
      </c>
      <c r="D19" s="47">
        <v>31602</v>
      </c>
      <c r="E19" s="47" t="s">
        <v>652</v>
      </c>
      <c r="F19" s="47">
        <v>31389</v>
      </c>
      <c r="G19" s="47" t="s">
        <v>652</v>
      </c>
      <c r="H19" s="47">
        <v>26637</v>
      </c>
      <c r="I19" s="47" t="s">
        <v>652</v>
      </c>
      <c r="J19" s="47">
        <v>34157</v>
      </c>
      <c r="K19" s="47" t="s">
        <v>652</v>
      </c>
      <c r="L19" s="47">
        <v>41165</v>
      </c>
      <c r="M19" s="47" t="s">
        <v>652</v>
      </c>
      <c r="N19" s="50">
        <v>39313</v>
      </c>
      <c r="O19" s="50" t="s">
        <v>651</v>
      </c>
      <c r="P19" s="50">
        <v>37361</v>
      </c>
      <c r="Q19" s="50" t="s">
        <v>651</v>
      </c>
      <c r="R19" s="49">
        <v>39293</v>
      </c>
      <c r="S19" s="49" t="s">
        <v>652</v>
      </c>
      <c r="T19" s="49">
        <v>36173</v>
      </c>
      <c r="U19" s="49" t="s">
        <v>652</v>
      </c>
      <c r="V19" s="57">
        <v>32631</v>
      </c>
      <c r="W19" s="49" t="s">
        <v>665</v>
      </c>
      <c r="X19" s="49">
        <v>32744</v>
      </c>
      <c r="Y19" s="49"/>
      <c r="Z19" s="49">
        <v>42109</v>
      </c>
      <c r="AA19" s="49" t="s">
        <v>652</v>
      </c>
      <c r="AB19" s="51">
        <v>42305</v>
      </c>
      <c r="AC19" s="51" t="s">
        <v>655</v>
      </c>
      <c r="AD19" s="49">
        <v>29823</v>
      </c>
      <c r="AE19" s="49" t="s">
        <v>652</v>
      </c>
      <c r="AF19" s="49">
        <v>35970</v>
      </c>
      <c r="AG19" s="49" t="s">
        <v>652</v>
      </c>
      <c r="AH19" s="51">
        <v>17949</v>
      </c>
      <c r="AI19" s="51" t="s">
        <v>653</v>
      </c>
      <c r="AJ19" s="50">
        <v>15213</v>
      </c>
      <c r="AK19" s="50" t="s">
        <v>657</v>
      </c>
      <c r="AL19" s="50">
        <v>38126</v>
      </c>
      <c r="AM19" s="50" t="s">
        <v>657</v>
      </c>
      <c r="AN19" s="49">
        <v>43522</v>
      </c>
      <c r="AO19" s="49" t="s">
        <v>652</v>
      </c>
      <c r="AP19" s="49">
        <v>37601</v>
      </c>
      <c r="AQ19" s="49" t="s">
        <v>652</v>
      </c>
      <c r="AR19" s="51">
        <v>34148</v>
      </c>
      <c r="AS19" s="51" t="s">
        <v>655</v>
      </c>
      <c r="AT19" s="49">
        <v>25258</v>
      </c>
      <c r="AU19" s="49" t="s">
        <v>652</v>
      </c>
      <c r="AV19" s="51">
        <v>39084</v>
      </c>
      <c r="AW19" s="51" t="s">
        <v>653</v>
      </c>
      <c r="AX19" s="50">
        <v>38425</v>
      </c>
      <c r="AY19" s="50" t="s">
        <v>651</v>
      </c>
      <c r="AZ19" s="49">
        <v>25169</v>
      </c>
      <c r="BA19" s="49" t="s">
        <v>652</v>
      </c>
      <c r="BB19" s="49">
        <v>40633</v>
      </c>
      <c r="BC19" s="49" t="s">
        <v>652</v>
      </c>
      <c r="BD19" s="49">
        <v>41841</v>
      </c>
      <c r="BE19" s="49" t="s">
        <v>652</v>
      </c>
      <c r="BF19" s="49">
        <v>40382</v>
      </c>
      <c r="BG19" s="49" t="s">
        <v>652</v>
      </c>
      <c r="BH19" s="49">
        <v>28141</v>
      </c>
      <c r="BI19" s="49" t="s">
        <v>652</v>
      </c>
      <c r="BJ19" s="50">
        <v>31013</v>
      </c>
      <c r="BK19" s="50" t="s">
        <v>651</v>
      </c>
      <c r="BL19" s="51">
        <v>16715</v>
      </c>
      <c r="BM19" s="51" t="s">
        <v>655</v>
      </c>
      <c r="BN19" s="49">
        <v>33153</v>
      </c>
      <c r="BO19" s="49" t="s">
        <v>652</v>
      </c>
      <c r="BP19" s="49">
        <v>36339</v>
      </c>
      <c r="BQ19" s="49" t="s">
        <v>652</v>
      </c>
      <c r="BR19" s="51">
        <v>43410</v>
      </c>
      <c r="BS19" s="51" t="s">
        <v>653</v>
      </c>
      <c r="BT19" s="49">
        <v>40591</v>
      </c>
      <c r="BU19" s="49" t="s">
        <v>652</v>
      </c>
      <c r="BV19" s="49">
        <v>24482</v>
      </c>
      <c r="BW19" s="49" t="s">
        <v>652</v>
      </c>
      <c r="BX19" s="49">
        <v>39427</v>
      </c>
      <c r="BY19" s="49" t="s">
        <v>652</v>
      </c>
      <c r="BZ19" s="49">
        <v>39369</v>
      </c>
      <c r="CA19" s="49" t="s">
        <v>652</v>
      </c>
      <c r="CB19" s="51">
        <v>19480</v>
      </c>
      <c r="CC19" s="51" t="s">
        <v>655</v>
      </c>
      <c r="CD19" s="49">
        <v>41385</v>
      </c>
      <c r="CE19" s="49" t="s">
        <v>652</v>
      </c>
      <c r="CF19" s="50">
        <v>38050</v>
      </c>
      <c r="CG19" s="50" t="s">
        <v>657</v>
      </c>
      <c r="CH19" s="49">
        <v>39910</v>
      </c>
      <c r="CI19" s="49" t="s">
        <v>652</v>
      </c>
      <c r="CJ19" s="50">
        <v>40566</v>
      </c>
      <c r="CK19" s="50" t="s">
        <v>657</v>
      </c>
      <c r="CL19" s="50">
        <v>44033</v>
      </c>
      <c r="CM19" s="50" t="s">
        <v>651</v>
      </c>
      <c r="CN19" s="49">
        <v>41325</v>
      </c>
      <c r="CO19" s="49" t="s">
        <v>652</v>
      </c>
      <c r="CP19" s="51">
        <v>42561</v>
      </c>
      <c r="CQ19" s="51" t="s">
        <v>655</v>
      </c>
      <c r="CR19" s="50">
        <v>41595</v>
      </c>
      <c r="CS19" s="50" t="s">
        <v>651</v>
      </c>
      <c r="CT19" s="49">
        <v>42445</v>
      </c>
      <c r="CU19" s="49" t="s">
        <v>652</v>
      </c>
      <c r="CV19" s="50">
        <v>43107</v>
      </c>
      <c r="CW19" s="50" t="s">
        <v>651</v>
      </c>
      <c r="CX19" s="51">
        <v>42388</v>
      </c>
      <c r="CY19" s="51" t="s">
        <v>655</v>
      </c>
      <c r="CZ19" s="49">
        <v>43443</v>
      </c>
      <c r="DA19" s="49" t="s">
        <v>652</v>
      </c>
      <c r="DB19" s="51">
        <v>42446</v>
      </c>
      <c r="DC19" s="51" t="s">
        <v>655</v>
      </c>
      <c r="DD19" s="49">
        <v>43740</v>
      </c>
      <c r="DE19" s="49" t="s">
        <v>656</v>
      </c>
      <c r="DF19" s="50">
        <v>38236</v>
      </c>
      <c r="DG19" s="50" t="s">
        <v>651</v>
      </c>
      <c r="DH19" s="50">
        <v>39168</v>
      </c>
      <c r="DI19" s="50" t="s">
        <v>651</v>
      </c>
      <c r="DJ19" s="50">
        <v>43185</v>
      </c>
      <c r="DK19" s="50" t="s">
        <v>651</v>
      </c>
      <c r="DL19" s="50">
        <v>41519</v>
      </c>
      <c r="DM19" s="50" t="s">
        <v>651</v>
      </c>
      <c r="DN19" s="50">
        <v>38057</v>
      </c>
      <c r="DO19" s="50" t="s">
        <v>651</v>
      </c>
      <c r="DP19" s="51">
        <v>39923</v>
      </c>
      <c r="DQ19" s="51" t="s">
        <v>653</v>
      </c>
      <c r="DR19" s="50">
        <v>20497</v>
      </c>
      <c r="DS19" s="50" t="s">
        <v>651</v>
      </c>
      <c r="DT19" s="49">
        <v>41326</v>
      </c>
      <c r="DU19" s="49" t="s">
        <v>652</v>
      </c>
      <c r="DV19" s="51">
        <v>44598</v>
      </c>
      <c r="DW19" s="51" t="s">
        <v>658</v>
      </c>
      <c r="DX19" s="49">
        <v>23986</v>
      </c>
      <c r="DY19" s="49" t="s">
        <v>652</v>
      </c>
      <c r="DZ19" s="51">
        <v>23193</v>
      </c>
      <c r="EA19" s="51" t="s">
        <v>653</v>
      </c>
      <c r="EB19" s="49">
        <v>39506</v>
      </c>
      <c r="EC19" s="49" t="s">
        <v>652</v>
      </c>
      <c r="ED19" s="50">
        <v>38491</v>
      </c>
      <c r="EE19" s="50" t="s">
        <v>651</v>
      </c>
      <c r="EF19" s="51">
        <v>41610</v>
      </c>
      <c r="EG19" s="51" t="s">
        <v>653</v>
      </c>
      <c r="EH19" s="49">
        <v>26727</v>
      </c>
      <c r="EI19" s="49" t="s">
        <v>652</v>
      </c>
      <c r="EJ19" s="51">
        <v>41882</v>
      </c>
      <c r="EK19" s="51" t="s">
        <v>653</v>
      </c>
      <c r="EL19" s="50">
        <v>43717</v>
      </c>
      <c r="EM19" s="50" t="s">
        <v>651</v>
      </c>
      <c r="EN19" s="49">
        <v>42934</v>
      </c>
      <c r="EO19" s="49" t="s">
        <v>652</v>
      </c>
      <c r="EP19" s="51">
        <v>43573</v>
      </c>
      <c r="EQ19" s="51" t="s">
        <v>653</v>
      </c>
      <c r="ER19" s="51">
        <v>42688</v>
      </c>
      <c r="ES19" s="51" t="s">
        <v>653</v>
      </c>
      <c r="ET19" s="50">
        <v>44434</v>
      </c>
      <c r="EU19" s="50" t="s">
        <v>651</v>
      </c>
      <c r="EV19" s="50">
        <v>38054</v>
      </c>
      <c r="EW19" s="50" t="s">
        <v>651</v>
      </c>
      <c r="EX19" s="49">
        <v>43033</v>
      </c>
      <c r="EY19" s="49" t="s">
        <v>652</v>
      </c>
      <c r="EZ19" s="49">
        <v>39411</v>
      </c>
      <c r="FA19" s="49" t="s">
        <v>652</v>
      </c>
      <c r="FB19" s="50">
        <v>41450</v>
      </c>
      <c r="FC19" s="50" t="s">
        <v>651</v>
      </c>
      <c r="FD19" s="50">
        <v>43891</v>
      </c>
      <c r="FE19" s="50" t="s">
        <v>651</v>
      </c>
      <c r="FF19" s="50">
        <v>33834</v>
      </c>
      <c r="FG19" s="50" t="s">
        <v>651</v>
      </c>
      <c r="FH19" s="50">
        <v>36605</v>
      </c>
      <c r="FI19" s="50" t="s">
        <v>657</v>
      </c>
      <c r="FJ19" s="49">
        <v>37440</v>
      </c>
      <c r="FK19" s="49" t="s">
        <v>652</v>
      </c>
      <c r="FL19" s="50">
        <v>36376</v>
      </c>
      <c r="FM19" s="50" t="s">
        <v>651</v>
      </c>
      <c r="FN19" s="51">
        <v>36576</v>
      </c>
      <c r="FO19" s="51" t="s">
        <v>653</v>
      </c>
      <c r="FP19" s="49">
        <v>36328</v>
      </c>
      <c r="FQ19" s="49" t="s">
        <v>652</v>
      </c>
      <c r="FR19" s="49">
        <v>39775</v>
      </c>
      <c r="FS19" s="49" t="s">
        <v>652</v>
      </c>
      <c r="FT19" s="50">
        <v>31361</v>
      </c>
      <c r="FU19" s="50" t="s">
        <v>651</v>
      </c>
      <c r="FV19" s="50">
        <v>35467</v>
      </c>
      <c r="FW19" s="50" t="s">
        <v>651</v>
      </c>
      <c r="FX19" s="50">
        <v>35360</v>
      </c>
      <c r="FY19" s="50" t="s">
        <v>651</v>
      </c>
      <c r="FZ19" s="50">
        <v>36066</v>
      </c>
      <c r="GA19" s="50" t="s">
        <v>651</v>
      </c>
      <c r="GB19" s="49">
        <v>33726</v>
      </c>
      <c r="GC19" s="49" t="s">
        <v>652</v>
      </c>
      <c r="GD19" s="50">
        <v>35333</v>
      </c>
      <c r="GE19" s="50" t="s">
        <v>651</v>
      </c>
      <c r="GF19" s="49">
        <v>35729</v>
      </c>
      <c r="GG19" s="49" t="s">
        <v>652</v>
      </c>
      <c r="GH19" s="50">
        <v>35227</v>
      </c>
      <c r="GI19" s="50" t="s">
        <v>651</v>
      </c>
      <c r="GJ19" s="50">
        <v>36208</v>
      </c>
      <c r="GK19" s="50" t="s">
        <v>656</v>
      </c>
      <c r="GL19" s="50">
        <v>43877</v>
      </c>
      <c r="GM19" s="50" t="s">
        <v>651</v>
      </c>
      <c r="GN19" s="50">
        <v>32268</v>
      </c>
      <c r="GO19" s="50" t="s">
        <v>651</v>
      </c>
      <c r="GP19" s="50">
        <v>34991</v>
      </c>
      <c r="GQ19" s="50" t="s">
        <v>651</v>
      </c>
      <c r="GR19" s="50">
        <v>35269</v>
      </c>
      <c r="GS19" s="50" t="s">
        <v>651</v>
      </c>
    </row>
    <row r="20" spans="1:201">
      <c r="A20" s="60" t="s">
        <v>666</v>
      </c>
      <c r="B20" s="47">
        <v>24091</v>
      </c>
      <c r="C20" s="54" t="s">
        <v>652</v>
      </c>
      <c r="D20" s="47">
        <v>30105</v>
      </c>
      <c r="E20" s="47" t="s">
        <v>652</v>
      </c>
      <c r="F20" s="47">
        <v>31363</v>
      </c>
      <c r="G20" s="47" t="s">
        <v>652</v>
      </c>
      <c r="H20" s="47">
        <v>26472</v>
      </c>
      <c r="I20" s="47" t="s">
        <v>652</v>
      </c>
      <c r="J20" s="47">
        <v>33391</v>
      </c>
      <c r="K20" s="47" t="s">
        <v>652</v>
      </c>
      <c r="L20" s="47">
        <v>41165</v>
      </c>
      <c r="M20" s="47" t="s">
        <v>652</v>
      </c>
      <c r="N20" s="49">
        <v>39077</v>
      </c>
      <c r="O20" s="49" t="s">
        <v>652</v>
      </c>
      <c r="P20" s="50">
        <v>37340</v>
      </c>
      <c r="Q20" s="50" t="s">
        <v>651</v>
      </c>
      <c r="R20" s="49">
        <v>39293</v>
      </c>
      <c r="S20" s="49" t="s">
        <v>652</v>
      </c>
      <c r="T20" s="49">
        <v>36151</v>
      </c>
      <c r="U20" s="49" t="s">
        <v>652</v>
      </c>
      <c r="V20" s="57">
        <v>32558</v>
      </c>
      <c r="W20" s="49" t="s">
        <v>667</v>
      </c>
      <c r="X20" s="49">
        <v>32342</v>
      </c>
      <c r="Y20" s="49"/>
      <c r="Z20" s="51">
        <v>42086</v>
      </c>
      <c r="AA20" s="51" t="s">
        <v>655</v>
      </c>
      <c r="AB20" s="49">
        <v>42296</v>
      </c>
      <c r="AC20" s="49" t="s">
        <v>652</v>
      </c>
      <c r="AD20" s="51">
        <v>17786</v>
      </c>
      <c r="AE20" s="51" t="s">
        <v>653</v>
      </c>
      <c r="AF20" s="50">
        <v>35624</v>
      </c>
      <c r="AG20" s="50" t="s">
        <v>651</v>
      </c>
      <c r="AH20" s="51">
        <v>12983</v>
      </c>
      <c r="AI20" s="51" t="s">
        <v>655</v>
      </c>
      <c r="AJ20" s="50">
        <v>15213</v>
      </c>
      <c r="AK20" s="50" t="s">
        <v>657</v>
      </c>
      <c r="AL20" s="50">
        <v>38126</v>
      </c>
      <c r="AM20" s="50" t="s">
        <v>651</v>
      </c>
      <c r="AN20" s="49">
        <v>43521</v>
      </c>
      <c r="AO20" s="49" t="s">
        <v>652</v>
      </c>
      <c r="AP20" s="49">
        <v>37601</v>
      </c>
      <c r="AQ20" s="49" t="s">
        <v>652</v>
      </c>
      <c r="AR20" s="49">
        <v>33980</v>
      </c>
      <c r="AS20" s="49" t="s">
        <v>652</v>
      </c>
      <c r="AT20" s="49">
        <v>22947</v>
      </c>
      <c r="AU20" s="49" t="s">
        <v>652</v>
      </c>
      <c r="AV20" s="49">
        <v>39076</v>
      </c>
      <c r="AW20" s="49" t="s">
        <v>652</v>
      </c>
      <c r="AX20" s="49">
        <v>33191</v>
      </c>
      <c r="AY20" s="49" t="s">
        <v>652</v>
      </c>
      <c r="AZ20" s="49">
        <v>24573</v>
      </c>
      <c r="BA20" s="49" t="s">
        <v>652</v>
      </c>
      <c r="BB20" s="51">
        <v>40500</v>
      </c>
      <c r="BC20" s="51" t="s">
        <v>653</v>
      </c>
      <c r="BD20" s="49">
        <v>39545</v>
      </c>
      <c r="BE20" s="49" t="s">
        <v>652</v>
      </c>
      <c r="BF20" s="49">
        <v>39573</v>
      </c>
      <c r="BG20" s="49" t="s">
        <v>652</v>
      </c>
      <c r="BH20" s="49">
        <v>28088</v>
      </c>
      <c r="BI20" s="49" t="s">
        <v>652</v>
      </c>
      <c r="BJ20" s="51">
        <v>30981</v>
      </c>
      <c r="BK20" s="51" t="s">
        <v>653</v>
      </c>
      <c r="BL20" s="51">
        <v>16715</v>
      </c>
      <c r="BM20" s="51" t="s">
        <v>655</v>
      </c>
      <c r="BN20" s="49">
        <v>33146</v>
      </c>
      <c r="BO20" s="49" t="s">
        <v>652</v>
      </c>
      <c r="BP20" s="49">
        <v>36339</v>
      </c>
      <c r="BQ20" s="49" t="s">
        <v>652</v>
      </c>
      <c r="BR20" s="51">
        <v>43401</v>
      </c>
      <c r="BS20" s="51" t="s">
        <v>655</v>
      </c>
      <c r="BT20" s="49">
        <v>40591</v>
      </c>
      <c r="BU20" s="49" t="s">
        <v>652</v>
      </c>
      <c r="BV20" s="49">
        <v>14390</v>
      </c>
      <c r="BW20" s="49" t="s">
        <v>652</v>
      </c>
      <c r="BX20" s="50">
        <v>23054</v>
      </c>
      <c r="BY20" s="50" t="s">
        <v>651</v>
      </c>
      <c r="BZ20" s="51">
        <v>37468</v>
      </c>
      <c r="CA20" s="51" t="s">
        <v>655</v>
      </c>
      <c r="CB20" s="49">
        <v>19346</v>
      </c>
      <c r="CC20" s="49"/>
      <c r="CD20" s="49">
        <v>41375</v>
      </c>
      <c r="CE20" s="49" t="s">
        <v>652</v>
      </c>
      <c r="CF20" s="50">
        <v>38050</v>
      </c>
      <c r="CG20" s="50" t="s">
        <v>651</v>
      </c>
      <c r="CH20" s="49">
        <v>39910</v>
      </c>
      <c r="CI20" s="49" t="s">
        <v>652</v>
      </c>
      <c r="CJ20" s="50">
        <v>40554</v>
      </c>
      <c r="CK20" s="50" t="s">
        <v>651</v>
      </c>
      <c r="CL20" s="50">
        <v>43881</v>
      </c>
      <c r="CM20" s="50" t="s">
        <v>651</v>
      </c>
      <c r="CN20" s="49">
        <v>41325</v>
      </c>
      <c r="CO20" s="49" t="s">
        <v>652</v>
      </c>
      <c r="CP20" s="49">
        <v>42556</v>
      </c>
      <c r="CQ20" s="49" t="s">
        <v>652</v>
      </c>
      <c r="CR20" s="50">
        <v>41585</v>
      </c>
      <c r="CS20" s="50" t="s">
        <v>651</v>
      </c>
      <c r="CT20" s="49">
        <v>42430</v>
      </c>
      <c r="CU20" s="49" t="s">
        <v>652</v>
      </c>
      <c r="CV20" s="50">
        <v>43104</v>
      </c>
      <c r="CW20" s="50" t="s">
        <v>656</v>
      </c>
      <c r="CX20" s="49">
        <v>42381</v>
      </c>
      <c r="CY20" s="49" t="s">
        <v>652</v>
      </c>
      <c r="CZ20" s="51">
        <v>41001</v>
      </c>
      <c r="DA20" s="51" t="s">
        <v>653</v>
      </c>
      <c r="DB20" s="49">
        <v>42296</v>
      </c>
      <c r="DC20" s="49" t="s">
        <v>652</v>
      </c>
      <c r="DD20" s="50">
        <v>43732</v>
      </c>
      <c r="DE20" s="50" t="s">
        <v>651</v>
      </c>
      <c r="DF20" s="50">
        <v>38224</v>
      </c>
      <c r="DG20" s="50" t="s">
        <v>651</v>
      </c>
      <c r="DH20" s="50">
        <v>39168</v>
      </c>
      <c r="DI20" s="50" t="s">
        <v>651</v>
      </c>
      <c r="DJ20" s="50">
        <v>43151</v>
      </c>
      <c r="DK20" s="50" t="s">
        <v>651</v>
      </c>
      <c r="DL20" s="50">
        <v>41465</v>
      </c>
      <c r="DM20" s="50" t="s">
        <v>651</v>
      </c>
      <c r="DN20" s="50">
        <v>38050</v>
      </c>
      <c r="DO20" s="50" t="s">
        <v>651</v>
      </c>
      <c r="DP20" s="49">
        <v>39910</v>
      </c>
      <c r="DQ20" s="49" t="s">
        <v>652</v>
      </c>
      <c r="DR20" s="50">
        <v>20485</v>
      </c>
      <c r="DS20" s="50" t="s">
        <v>651</v>
      </c>
      <c r="DT20" s="49">
        <v>40742</v>
      </c>
      <c r="DU20" s="49" t="s">
        <v>652</v>
      </c>
      <c r="DV20" s="51">
        <v>39344</v>
      </c>
      <c r="DW20" s="51" t="s">
        <v>655</v>
      </c>
      <c r="DX20" s="51">
        <v>23986</v>
      </c>
      <c r="DY20" s="51" t="s">
        <v>652</v>
      </c>
      <c r="DZ20" s="50">
        <v>22408</v>
      </c>
      <c r="EA20" s="50" t="s">
        <v>651</v>
      </c>
      <c r="EB20" s="50">
        <v>38854</v>
      </c>
      <c r="EC20" s="50" t="s">
        <v>651</v>
      </c>
      <c r="ED20" s="50">
        <v>38491</v>
      </c>
      <c r="EE20" s="50" t="s">
        <v>651</v>
      </c>
      <c r="EF20" s="51">
        <v>41610</v>
      </c>
      <c r="EG20" s="51" t="s">
        <v>655</v>
      </c>
      <c r="EH20" s="49">
        <v>26720</v>
      </c>
      <c r="EI20" s="49" t="s">
        <v>652</v>
      </c>
      <c r="EJ20" s="51">
        <v>41882</v>
      </c>
      <c r="EK20" s="51" t="s">
        <v>653</v>
      </c>
      <c r="EL20" s="50">
        <v>43702</v>
      </c>
      <c r="EM20" s="50" t="s">
        <v>651</v>
      </c>
      <c r="EN20" s="50">
        <v>42915</v>
      </c>
      <c r="EO20" s="50" t="s">
        <v>656</v>
      </c>
      <c r="EP20" s="51">
        <v>43569</v>
      </c>
      <c r="EQ20" s="51" t="s">
        <v>655</v>
      </c>
      <c r="ER20" s="49">
        <v>42421</v>
      </c>
      <c r="ES20" s="49" t="s">
        <v>652</v>
      </c>
      <c r="ET20" s="50">
        <v>44431</v>
      </c>
      <c r="EU20" s="50" t="s">
        <v>656</v>
      </c>
      <c r="EV20" s="49">
        <v>36597</v>
      </c>
      <c r="EW20" s="49" t="s">
        <v>652</v>
      </c>
      <c r="EX20" s="49">
        <v>43033</v>
      </c>
      <c r="EY20" s="49" t="s">
        <v>652</v>
      </c>
      <c r="EZ20" s="49">
        <v>39342</v>
      </c>
      <c r="FA20" s="49" t="s">
        <v>652</v>
      </c>
      <c r="FB20" s="50">
        <v>41448</v>
      </c>
      <c r="FC20" s="50" t="s">
        <v>651</v>
      </c>
      <c r="FD20" s="50">
        <v>43881</v>
      </c>
      <c r="FE20" s="50" t="s">
        <v>651</v>
      </c>
      <c r="FF20" s="50">
        <v>33828</v>
      </c>
      <c r="FG20" s="50" t="s">
        <v>651</v>
      </c>
      <c r="FH20" s="50">
        <v>36600</v>
      </c>
      <c r="FI20" s="50" t="s">
        <v>656</v>
      </c>
      <c r="FJ20" s="49">
        <v>37440</v>
      </c>
      <c r="FK20" s="49" t="s">
        <v>652</v>
      </c>
      <c r="FL20" s="50">
        <v>36362</v>
      </c>
      <c r="FM20" s="50" t="s">
        <v>651</v>
      </c>
      <c r="FN20" s="51">
        <v>36576</v>
      </c>
      <c r="FO20" s="51" t="s">
        <v>655</v>
      </c>
      <c r="FP20" s="50">
        <v>34511</v>
      </c>
      <c r="FQ20" s="50" t="s">
        <v>657</v>
      </c>
      <c r="FR20" s="49">
        <v>39775</v>
      </c>
      <c r="FS20" s="49" t="s">
        <v>652</v>
      </c>
      <c r="FT20" s="50">
        <v>31354</v>
      </c>
      <c r="FU20" s="50" t="s">
        <v>651</v>
      </c>
      <c r="FV20" s="50">
        <v>35466</v>
      </c>
      <c r="FW20" s="50" t="s">
        <v>651</v>
      </c>
      <c r="FX20" s="50">
        <v>35327</v>
      </c>
      <c r="FY20" s="50" t="s">
        <v>651</v>
      </c>
      <c r="FZ20" s="50">
        <v>36051</v>
      </c>
      <c r="GA20" s="50" t="s">
        <v>651</v>
      </c>
      <c r="GB20" s="49">
        <v>33724</v>
      </c>
      <c r="GC20" s="49" t="s">
        <v>652</v>
      </c>
      <c r="GD20" s="50">
        <v>35319</v>
      </c>
      <c r="GE20" s="50" t="s">
        <v>651</v>
      </c>
      <c r="GF20" s="50">
        <v>34329</v>
      </c>
      <c r="GG20" s="50" t="s">
        <v>651</v>
      </c>
      <c r="GH20" s="50">
        <v>35206</v>
      </c>
      <c r="GI20" s="50" t="s">
        <v>651</v>
      </c>
      <c r="GJ20" s="50">
        <v>36208</v>
      </c>
      <c r="GK20" s="50" t="s">
        <v>656</v>
      </c>
      <c r="GL20" s="50">
        <v>43744</v>
      </c>
      <c r="GM20" s="50" t="s">
        <v>651</v>
      </c>
      <c r="GN20" s="50">
        <v>32265</v>
      </c>
      <c r="GO20" s="50" t="s">
        <v>651</v>
      </c>
      <c r="GP20" s="50">
        <v>34991</v>
      </c>
      <c r="GQ20" s="50" t="s">
        <v>651</v>
      </c>
      <c r="GR20" s="50">
        <v>35250</v>
      </c>
      <c r="GS20" s="50" t="s">
        <v>657</v>
      </c>
    </row>
    <row r="21" spans="1:201">
      <c r="A21" s="61"/>
      <c r="B21" s="56">
        <v>24014</v>
      </c>
      <c r="C21" s="54" t="s">
        <v>652</v>
      </c>
      <c r="D21" s="47">
        <v>28930</v>
      </c>
      <c r="E21" s="47" t="s">
        <v>652</v>
      </c>
      <c r="F21" s="47">
        <v>31334</v>
      </c>
      <c r="G21" s="47" t="s">
        <v>652</v>
      </c>
      <c r="H21" s="47">
        <v>26435</v>
      </c>
      <c r="I21" s="47" t="s">
        <v>652</v>
      </c>
      <c r="J21" s="48">
        <v>33045</v>
      </c>
      <c r="K21" s="48" t="s">
        <v>653</v>
      </c>
      <c r="L21" s="47">
        <v>41165</v>
      </c>
      <c r="M21" s="47" t="s">
        <v>652</v>
      </c>
      <c r="N21" s="49">
        <v>39056</v>
      </c>
      <c r="O21" s="49" t="s">
        <v>652</v>
      </c>
      <c r="P21" s="50">
        <v>37326</v>
      </c>
      <c r="Q21" s="50" t="s">
        <v>651</v>
      </c>
      <c r="R21" s="49">
        <v>39286</v>
      </c>
      <c r="S21" s="49" t="s">
        <v>652</v>
      </c>
      <c r="T21" s="51">
        <v>36149</v>
      </c>
      <c r="U21" s="51" t="s">
        <v>655</v>
      </c>
      <c r="V21" s="52">
        <v>32074</v>
      </c>
      <c r="W21" s="51" t="s">
        <v>668</v>
      </c>
      <c r="X21" s="49">
        <v>32339</v>
      </c>
      <c r="Y21" s="49"/>
      <c r="Z21" s="51">
        <v>42030</v>
      </c>
      <c r="AA21" s="51" t="s">
        <v>655</v>
      </c>
      <c r="AB21" s="49">
        <v>42292</v>
      </c>
      <c r="AC21" s="49" t="s">
        <v>652</v>
      </c>
      <c r="AD21" s="50">
        <v>16629</v>
      </c>
      <c r="AE21" s="50" t="s">
        <v>651</v>
      </c>
      <c r="AF21" s="50">
        <v>35624</v>
      </c>
      <c r="AG21" s="50" t="s">
        <v>651</v>
      </c>
      <c r="AH21" s="51">
        <v>12983</v>
      </c>
      <c r="AI21" s="51" t="s">
        <v>653</v>
      </c>
      <c r="AJ21" s="49">
        <v>13578</v>
      </c>
      <c r="AK21" s="49" t="s">
        <v>652</v>
      </c>
      <c r="AL21" s="50">
        <v>38126</v>
      </c>
      <c r="AM21" s="50" t="s">
        <v>651</v>
      </c>
      <c r="AN21" s="51">
        <v>43418</v>
      </c>
      <c r="AO21" s="51" t="s">
        <v>653</v>
      </c>
      <c r="AP21" s="49">
        <v>37601</v>
      </c>
      <c r="AQ21" s="49" t="s">
        <v>652</v>
      </c>
      <c r="AR21" s="51">
        <v>29861</v>
      </c>
      <c r="AS21" s="51" t="s">
        <v>653</v>
      </c>
      <c r="AT21" s="49">
        <v>21527</v>
      </c>
      <c r="AU21" s="49" t="s">
        <v>652</v>
      </c>
      <c r="AV21" s="49">
        <v>39076</v>
      </c>
      <c r="AW21" s="49" t="s">
        <v>652</v>
      </c>
      <c r="AX21" s="49">
        <v>28074</v>
      </c>
      <c r="AY21" s="49" t="s">
        <v>652</v>
      </c>
      <c r="AZ21" s="49">
        <v>22403</v>
      </c>
      <c r="BA21" s="49" t="s">
        <v>652</v>
      </c>
      <c r="BB21" s="51">
        <v>40500</v>
      </c>
      <c r="BC21" s="51" t="s">
        <v>653</v>
      </c>
      <c r="BD21" s="49">
        <v>27518</v>
      </c>
      <c r="BE21" s="49" t="s">
        <v>652</v>
      </c>
      <c r="BF21" s="49">
        <v>26950</v>
      </c>
      <c r="BG21" s="49" t="s">
        <v>652</v>
      </c>
      <c r="BH21" s="50">
        <v>21453</v>
      </c>
      <c r="BI21" s="50" t="s">
        <v>651</v>
      </c>
      <c r="BJ21" s="49">
        <v>30965</v>
      </c>
      <c r="BK21" s="49" t="s">
        <v>652</v>
      </c>
      <c r="BL21" s="51">
        <v>16715</v>
      </c>
      <c r="BM21" s="51" t="s">
        <v>653</v>
      </c>
      <c r="BN21" s="49">
        <v>28639</v>
      </c>
      <c r="BO21" s="49" t="s">
        <v>652</v>
      </c>
      <c r="BP21" s="49">
        <v>36339</v>
      </c>
      <c r="BQ21" s="49" t="s">
        <v>652</v>
      </c>
      <c r="BR21" s="49">
        <v>43387</v>
      </c>
      <c r="BS21" s="49" t="s">
        <v>652</v>
      </c>
      <c r="BT21" s="49">
        <v>40371</v>
      </c>
      <c r="BU21" s="49" t="s">
        <v>652</v>
      </c>
      <c r="BV21" s="50">
        <v>14062</v>
      </c>
      <c r="BW21" s="50" t="s">
        <v>651</v>
      </c>
      <c r="BX21" s="51">
        <v>22892</v>
      </c>
      <c r="BY21" s="51" t="s">
        <v>653</v>
      </c>
      <c r="BZ21" s="49">
        <v>37468</v>
      </c>
      <c r="CA21" s="49" t="s">
        <v>652</v>
      </c>
      <c r="CB21" s="50">
        <v>19263</v>
      </c>
      <c r="CC21" s="50" t="s">
        <v>651</v>
      </c>
      <c r="CD21" s="49">
        <v>41305</v>
      </c>
      <c r="CE21" s="49" t="s">
        <v>652</v>
      </c>
      <c r="CF21" s="50">
        <v>38034</v>
      </c>
      <c r="CG21" s="50" t="s">
        <v>651</v>
      </c>
      <c r="CH21" s="49">
        <v>39784</v>
      </c>
      <c r="CI21" s="49" t="s">
        <v>652</v>
      </c>
      <c r="CJ21" s="50">
        <v>40328</v>
      </c>
      <c r="CK21" s="50" t="s">
        <v>651</v>
      </c>
      <c r="CL21" s="50">
        <v>43516</v>
      </c>
      <c r="CM21" s="50" t="s">
        <v>651</v>
      </c>
      <c r="CN21" s="51">
        <v>41322</v>
      </c>
      <c r="CO21" s="51" t="s">
        <v>655</v>
      </c>
      <c r="CP21" s="49">
        <v>42551</v>
      </c>
      <c r="CQ21" s="49" t="s">
        <v>652</v>
      </c>
      <c r="CR21" s="50">
        <v>41560</v>
      </c>
      <c r="CS21" s="50" t="s">
        <v>651</v>
      </c>
      <c r="CT21" s="49">
        <v>42430</v>
      </c>
      <c r="CU21" s="49" t="s">
        <v>652</v>
      </c>
      <c r="CV21" s="50">
        <v>43102</v>
      </c>
      <c r="CW21" s="50" t="s">
        <v>651</v>
      </c>
      <c r="CX21" s="49">
        <v>42381</v>
      </c>
      <c r="CY21" s="49" t="s">
        <v>652</v>
      </c>
      <c r="CZ21" s="50">
        <v>40995</v>
      </c>
      <c r="DA21" s="50" t="s">
        <v>656</v>
      </c>
      <c r="DB21" s="49">
        <v>41294</v>
      </c>
      <c r="DC21" s="49" t="s">
        <v>652</v>
      </c>
      <c r="DD21" s="50">
        <v>43732</v>
      </c>
      <c r="DE21" s="50" t="s">
        <v>651</v>
      </c>
      <c r="DF21" s="50">
        <v>38215</v>
      </c>
      <c r="DG21" s="50" t="s">
        <v>651</v>
      </c>
      <c r="DH21" s="50">
        <v>39159</v>
      </c>
      <c r="DI21" s="50" t="s">
        <v>651</v>
      </c>
      <c r="DJ21" s="50">
        <v>43130</v>
      </c>
      <c r="DK21" s="50" t="s">
        <v>651</v>
      </c>
      <c r="DL21" s="50">
        <v>41450</v>
      </c>
      <c r="DM21" s="50" t="s">
        <v>656</v>
      </c>
      <c r="DN21" s="50">
        <v>38050</v>
      </c>
      <c r="DO21" s="50" t="s">
        <v>651</v>
      </c>
      <c r="DP21" s="49">
        <v>39910</v>
      </c>
      <c r="DQ21" s="49" t="s">
        <v>652</v>
      </c>
      <c r="DR21" s="50">
        <v>20485</v>
      </c>
      <c r="DS21" s="50" t="s">
        <v>651</v>
      </c>
      <c r="DT21" s="50">
        <v>29562</v>
      </c>
      <c r="DU21" s="50" t="s">
        <v>651</v>
      </c>
      <c r="DV21" s="51">
        <v>39344</v>
      </c>
      <c r="DW21" s="51" t="s">
        <v>653</v>
      </c>
      <c r="DX21" s="51">
        <v>23673</v>
      </c>
      <c r="DY21" s="51" t="s">
        <v>653</v>
      </c>
      <c r="DZ21" s="51">
        <v>22089</v>
      </c>
      <c r="EA21" s="51"/>
      <c r="EB21" s="50">
        <v>38789</v>
      </c>
      <c r="EC21" s="50" t="s">
        <v>656</v>
      </c>
      <c r="ED21" s="50">
        <v>38491</v>
      </c>
      <c r="EE21" s="50" t="s">
        <v>651</v>
      </c>
      <c r="EF21" s="49">
        <v>41609</v>
      </c>
      <c r="EG21" s="49" t="s">
        <v>652</v>
      </c>
      <c r="EH21" s="49">
        <v>26706</v>
      </c>
      <c r="EI21" s="49" t="s">
        <v>652</v>
      </c>
      <c r="EJ21" s="51">
        <v>41858</v>
      </c>
      <c r="EK21" s="51" t="s">
        <v>655</v>
      </c>
      <c r="EL21" s="50">
        <v>43696</v>
      </c>
      <c r="EM21" s="50" t="s">
        <v>651</v>
      </c>
      <c r="EN21" s="50">
        <v>42870</v>
      </c>
      <c r="EO21" s="50" t="s">
        <v>656</v>
      </c>
      <c r="EP21" s="49">
        <v>43557</v>
      </c>
      <c r="EQ21" s="49" t="s">
        <v>652</v>
      </c>
      <c r="ER21" s="51">
        <v>42059</v>
      </c>
      <c r="ES21" s="51" t="s">
        <v>653</v>
      </c>
      <c r="ET21" s="51">
        <v>44136</v>
      </c>
      <c r="EU21" s="51" t="s">
        <v>653</v>
      </c>
      <c r="EV21" s="49">
        <v>36555</v>
      </c>
      <c r="EW21" s="49" t="s">
        <v>652</v>
      </c>
      <c r="EX21" s="51">
        <v>42808</v>
      </c>
      <c r="EY21" s="51" t="s">
        <v>653</v>
      </c>
      <c r="EZ21" s="49">
        <v>37402</v>
      </c>
      <c r="FA21" s="49" t="s">
        <v>652</v>
      </c>
      <c r="FB21" s="50">
        <v>41421</v>
      </c>
      <c r="FC21" s="50" t="s">
        <v>651</v>
      </c>
      <c r="FD21" s="50">
        <v>43551</v>
      </c>
      <c r="FE21" s="50" t="s">
        <v>651</v>
      </c>
      <c r="FF21" s="50">
        <v>33827</v>
      </c>
      <c r="FG21" s="50" t="s">
        <v>657</v>
      </c>
      <c r="FH21" s="50">
        <v>36593</v>
      </c>
      <c r="FI21" s="50" t="s">
        <v>651</v>
      </c>
      <c r="FJ21" s="49">
        <v>37438</v>
      </c>
      <c r="FK21" s="49" t="s">
        <v>652</v>
      </c>
      <c r="FL21" s="50">
        <v>36360</v>
      </c>
      <c r="FM21" s="50" t="s">
        <v>651</v>
      </c>
      <c r="FN21" s="49">
        <v>36576</v>
      </c>
      <c r="FO21" s="49" t="s">
        <v>652</v>
      </c>
      <c r="FP21" s="50">
        <v>34508</v>
      </c>
      <c r="FQ21" s="50" t="s">
        <v>651</v>
      </c>
      <c r="FR21" s="49">
        <v>39765</v>
      </c>
      <c r="FS21" s="49" t="s">
        <v>652</v>
      </c>
      <c r="FT21" s="50">
        <v>31350</v>
      </c>
      <c r="FU21" s="50" t="s">
        <v>651</v>
      </c>
      <c r="FV21" s="50">
        <v>35464</v>
      </c>
      <c r="FW21" s="50" t="s">
        <v>651</v>
      </c>
      <c r="FX21" s="50">
        <v>35317</v>
      </c>
      <c r="FY21" s="50" t="s">
        <v>651</v>
      </c>
      <c r="FZ21" s="50">
        <v>36039</v>
      </c>
      <c r="GA21" s="50" t="s">
        <v>651</v>
      </c>
      <c r="GB21" s="51">
        <v>33695</v>
      </c>
      <c r="GC21" s="51" t="s">
        <v>653</v>
      </c>
      <c r="GD21" s="50">
        <v>35319</v>
      </c>
      <c r="GE21" s="50" t="s">
        <v>651</v>
      </c>
      <c r="GF21" s="50">
        <v>34323</v>
      </c>
      <c r="GG21" s="50" t="s">
        <v>657</v>
      </c>
      <c r="GH21" s="50">
        <v>35053</v>
      </c>
      <c r="GI21" s="50" t="s">
        <v>651</v>
      </c>
      <c r="GJ21" s="50">
        <v>36207</v>
      </c>
      <c r="GK21" s="50" t="s">
        <v>651</v>
      </c>
      <c r="GL21" s="50">
        <v>43744</v>
      </c>
      <c r="GM21" s="50" t="s">
        <v>651</v>
      </c>
      <c r="GN21" s="50">
        <v>32232</v>
      </c>
      <c r="GO21" s="50" t="s">
        <v>651</v>
      </c>
      <c r="GP21" s="50">
        <v>34961</v>
      </c>
      <c r="GQ21" s="50" t="s">
        <v>651</v>
      </c>
      <c r="GR21" s="51">
        <v>35211</v>
      </c>
      <c r="GS21" s="51" t="s">
        <v>653</v>
      </c>
    </row>
    <row r="22" spans="1:201">
      <c r="A22" s="61"/>
      <c r="B22" s="48">
        <v>23365</v>
      </c>
      <c r="C22" s="59" t="s">
        <v>655</v>
      </c>
      <c r="D22" s="47">
        <v>26953</v>
      </c>
      <c r="E22" s="47" t="s">
        <v>652</v>
      </c>
      <c r="F22" s="47">
        <v>31050</v>
      </c>
      <c r="G22" s="47" t="s">
        <v>652</v>
      </c>
      <c r="H22" s="47">
        <v>26434</v>
      </c>
      <c r="I22" s="47" t="s">
        <v>652</v>
      </c>
      <c r="J22" s="48">
        <v>33044</v>
      </c>
      <c r="K22" s="48" t="s">
        <v>655</v>
      </c>
      <c r="L22" s="47">
        <v>40917</v>
      </c>
      <c r="M22" s="47" t="s">
        <v>652</v>
      </c>
      <c r="N22" s="50">
        <v>35591</v>
      </c>
      <c r="O22" s="50"/>
      <c r="P22" s="50">
        <v>37313</v>
      </c>
      <c r="Q22" s="50" t="s">
        <v>651</v>
      </c>
      <c r="R22" s="49">
        <v>38925</v>
      </c>
      <c r="S22" s="49" t="s">
        <v>652</v>
      </c>
      <c r="T22" s="49">
        <v>36081</v>
      </c>
      <c r="U22" s="49" t="s">
        <v>652</v>
      </c>
      <c r="V22" s="57">
        <v>31233</v>
      </c>
      <c r="W22" s="49" t="s">
        <v>669</v>
      </c>
      <c r="X22" s="51">
        <v>32338</v>
      </c>
      <c r="Y22" s="51" t="s">
        <v>655</v>
      </c>
      <c r="Z22" s="49">
        <v>41913</v>
      </c>
      <c r="AA22" s="49" t="s">
        <v>652</v>
      </c>
      <c r="AB22" s="49">
        <v>42078</v>
      </c>
      <c r="AC22" s="49" t="s">
        <v>652</v>
      </c>
      <c r="AD22" s="49">
        <v>12952</v>
      </c>
      <c r="AE22" s="49" t="s">
        <v>652</v>
      </c>
      <c r="AF22" s="49">
        <v>34340</v>
      </c>
      <c r="AG22" s="49" t="s">
        <v>652</v>
      </c>
      <c r="AH22" s="51">
        <v>12983</v>
      </c>
      <c r="AI22" s="51" t="s">
        <v>655</v>
      </c>
      <c r="AJ22" s="49">
        <v>13184</v>
      </c>
      <c r="AK22" s="49" t="s">
        <v>652</v>
      </c>
      <c r="AL22" s="50">
        <v>38112</v>
      </c>
      <c r="AM22" s="50" t="s">
        <v>651</v>
      </c>
      <c r="AN22" s="49">
        <v>42708</v>
      </c>
      <c r="AO22" s="49" t="s">
        <v>652</v>
      </c>
      <c r="AP22" s="49">
        <v>37420</v>
      </c>
      <c r="AQ22" s="49" t="s">
        <v>652</v>
      </c>
      <c r="AR22" s="49">
        <v>29840</v>
      </c>
      <c r="AS22" s="49" t="s">
        <v>652</v>
      </c>
      <c r="AT22" s="51">
        <v>16526</v>
      </c>
      <c r="AU22" s="51" t="s">
        <v>655</v>
      </c>
      <c r="AV22" s="49">
        <v>39075</v>
      </c>
      <c r="AW22" s="49" t="s">
        <v>652</v>
      </c>
      <c r="AX22" s="49">
        <v>27519</v>
      </c>
      <c r="AY22" s="49" t="s">
        <v>652</v>
      </c>
      <c r="AZ22" s="49">
        <v>22245</v>
      </c>
      <c r="BA22" s="49" t="s">
        <v>652</v>
      </c>
      <c r="BB22" s="51">
        <v>40498</v>
      </c>
      <c r="BC22" s="51" t="s">
        <v>655</v>
      </c>
      <c r="BD22" s="49">
        <v>27457</v>
      </c>
      <c r="BE22" s="49" t="s">
        <v>652</v>
      </c>
      <c r="BF22" s="49">
        <v>26588</v>
      </c>
      <c r="BG22" s="49" t="s">
        <v>652</v>
      </c>
      <c r="BH22" s="51">
        <v>21265</v>
      </c>
      <c r="BI22" s="51" t="s">
        <v>655</v>
      </c>
      <c r="BJ22" s="51">
        <v>30958</v>
      </c>
      <c r="BK22" s="51" t="s">
        <v>655</v>
      </c>
      <c r="BL22" s="49">
        <v>16700</v>
      </c>
      <c r="BM22" s="49" t="s">
        <v>652</v>
      </c>
      <c r="BN22" s="49">
        <v>28633</v>
      </c>
      <c r="BO22" s="49" t="s">
        <v>652</v>
      </c>
      <c r="BP22" s="49">
        <v>35985</v>
      </c>
      <c r="BQ22" s="49" t="s">
        <v>652</v>
      </c>
      <c r="BR22" s="49">
        <v>43387</v>
      </c>
      <c r="BS22" s="49" t="s">
        <v>652</v>
      </c>
      <c r="BT22" s="49">
        <v>40371</v>
      </c>
      <c r="BU22" s="49" t="s">
        <v>652</v>
      </c>
      <c r="BV22" s="51">
        <v>14054</v>
      </c>
      <c r="BW22" s="51" t="s">
        <v>655</v>
      </c>
      <c r="BX22" s="51">
        <v>22851</v>
      </c>
      <c r="BY22" s="51" t="s">
        <v>655</v>
      </c>
      <c r="BZ22" s="49">
        <v>37462</v>
      </c>
      <c r="CA22" s="49" t="s">
        <v>652</v>
      </c>
      <c r="CB22" s="50">
        <v>18876</v>
      </c>
      <c r="CC22" s="50" t="s">
        <v>651</v>
      </c>
      <c r="CD22" s="49">
        <v>41305</v>
      </c>
      <c r="CE22" s="49" t="s">
        <v>652</v>
      </c>
      <c r="CF22" s="50">
        <v>38032</v>
      </c>
      <c r="CG22" s="50" t="s">
        <v>651</v>
      </c>
      <c r="CH22" s="49">
        <v>39646</v>
      </c>
      <c r="CI22" s="49" t="s">
        <v>652</v>
      </c>
      <c r="CJ22" s="50">
        <v>40328</v>
      </c>
      <c r="CK22" s="50" t="s">
        <v>651</v>
      </c>
      <c r="CL22" s="50">
        <v>43321</v>
      </c>
      <c r="CM22" s="50" t="s">
        <v>651</v>
      </c>
      <c r="CN22" s="51">
        <v>41241</v>
      </c>
      <c r="CO22" s="51" t="s">
        <v>653</v>
      </c>
      <c r="CP22" s="51">
        <v>42087</v>
      </c>
      <c r="CQ22" s="51" t="s">
        <v>653</v>
      </c>
      <c r="CR22" s="50">
        <v>41529</v>
      </c>
      <c r="CS22" s="50" t="s">
        <v>656</v>
      </c>
      <c r="CT22" s="51">
        <v>41876</v>
      </c>
      <c r="CU22" s="51" t="s">
        <v>653</v>
      </c>
      <c r="CV22" s="50">
        <v>43093</v>
      </c>
      <c r="CW22" s="50" t="s">
        <v>651</v>
      </c>
      <c r="CX22" s="50">
        <v>42334</v>
      </c>
      <c r="CY22" s="50" t="s">
        <v>651</v>
      </c>
      <c r="CZ22" s="49">
        <v>40993</v>
      </c>
      <c r="DA22" s="49" t="s">
        <v>652</v>
      </c>
      <c r="DB22" s="50">
        <v>40554</v>
      </c>
      <c r="DC22" s="50" t="s">
        <v>651</v>
      </c>
      <c r="DD22" s="50">
        <v>43732</v>
      </c>
      <c r="DE22" s="50" t="s">
        <v>651</v>
      </c>
      <c r="DF22" s="50">
        <v>38214</v>
      </c>
      <c r="DG22" s="50" t="s">
        <v>651</v>
      </c>
      <c r="DH22" s="51">
        <v>39149</v>
      </c>
      <c r="DI22" s="51" t="s">
        <v>653</v>
      </c>
      <c r="DJ22" s="51">
        <v>43006</v>
      </c>
      <c r="DK22" s="51" t="s">
        <v>653</v>
      </c>
      <c r="DL22" s="50">
        <v>41450</v>
      </c>
      <c r="DM22" s="50" t="s">
        <v>651</v>
      </c>
      <c r="DN22" s="49">
        <v>38046</v>
      </c>
      <c r="DO22" s="49" t="s">
        <v>652</v>
      </c>
      <c r="DP22" s="49">
        <v>39910</v>
      </c>
      <c r="DQ22" s="49" t="s">
        <v>652</v>
      </c>
      <c r="DR22" s="50">
        <v>20479</v>
      </c>
      <c r="DS22" s="50" t="s">
        <v>651</v>
      </c>
      <c r="DT22" s="50">
        <v>29562</v>
      </c>
      <c r="DU22" s="50" t="s">
        <v>651</v>
      </c>
      <c r="DV22" s="49">
        <v>39344</v>
      </c>
      <c r="DW22" s="49" t="s">
        <v>652</v>
      </c>
      <c r="DX22" s="50">
        <v>23524</v>
      </c>
      <c r="DY22" s="50" t="s">
        <v>651</v>
      </c>
      <c r="EB22" s="50">
        <v>38784</v>
      </c>
      <c r="EC22" s="50" t="s">
        <v>651</v>
      </c>
      <c r="ED22" s="50">
        <v>38491</v>
      </c>
      <c r="EE22" s="50" t="s">
        <v>651</v>
      </c>
      <c r="EF22" s="49">
        <v>41609</v>
      </c>
      <c r="EG22" s="49" t="s">
        <v>652</v>
      </c>
      <c r="EH22" s="49">
        <v>26352</v>
      </c>
      <c r="EI22" s="49" t="s">
        <v>652</v>
      </c>
      <c r="EJ22" s="51">
        <v>41858</v>
      </c>
      <c r="EK22" s="51" t="s">
        <v>653</v>
      </c>
      <c r="EL22" s="50">
        <v>43689</v>
      </c>
      <c r="EM22" s="50" t="s">
        <v>651</v>
      </c>
      <c r="EN22" s="51">
        <v>42863</v>
      </c>
      <c r="EO22" s="51" t="s">
        <v>653</v>
      </c>
      <c r="EP22" s="49">
        <v>42960</v>
      </c>
      <c r="EQ22" s="49" t="s">
        <v>652</v>
      </c>
      <c r="ER22" s="51">
        <v>42058</v>
      </c>
      <c r="ES22" s="51" t="s">
        <v>655</v>
      </c>
      <c r="ET22" s="51">
        <v>42813</v>
      </c>
      <c r="EU22" s="51" t="s">
        <v>653</v>
      </c>
      <c r="EV22" s="49">
        <v>36552</v>
      </c>
      <c r="EW22" s="49" t="s">
        <v>652</v>
      </c>
      <c r="EX22" s="49">
        <v>41875</v>
      </c>
      <c r="EY22" s="49" t="s">
        <v>652</v>
      </c>
      <c r="EZ22" s="49">
        <v>37360</v>
      </c>
      <c r="FA22" s="49" t="s">
        <v>652</v>
      </c>
      <c r="FB22" s="50">
        <v>41386</v>
      </c>
      <c r="FC22" s="50" t="s">
        <v>651</v>
      </c>
      <c r="FD22" s="50">
        <v>43521</v>
      </c>
      <c r="FE22" s="50" t="s">
        <v>651</v>
      </c>
      <c r="FF22" s="50">
        <v>33827</v>
      </c>
      <c r="FG22" s="50" t="s">
        <v>657</v>
      </c>
      <c r="FH22" s="50">
        <v>36593</v>
      </c>
      <c r="FI22" s="50" t="s">
        <v>651</v>
      </c>
      <c r="FJ22" s="49">
        <v>37438</v>
      </c>
      <c r="FK22" s="49" t="s">
        <v>652</v>
      </c>
      <c r="FL22" s="51">
        <v>36354</v>
      </c>
      <c r="FM22" s="51" t="s">
        <v>655</v>
      </c>
      <c r="FN22" s="49">
        <v>36573</v>
      </c>
      <c r="FO22" s="49" t="s">
        <v>652</v>
      </c>
      <c r="FP22" s="50">
        <v>34508</v>
      </c>
      <c r="FQ22" s="50" t="s">
        <v>651</v>
      </c>
      <c r="FR22" s="49">
        <v>39765</v>
      </c>
      <c r="FS22" s="49" t="s">
        <v>652</v>
      </c>
      <c r="FT22" s="50">
        <v>31335</v>
      </c>
      <c r="FU22" s="50" t="s">
        <v>651</v>
      </c>
      <c r="FV22" s="50">
        <v>35458</v>
      </c>
      <c r="FW22" s="50" t="s">
        <v>651</v>
      </c>
      <c r="FX22" s="50">
        <v>35316</v>
      </c>
      <c r="FY22" s="50" t="s">
        <v>651</v>
      </c>
      <c r="FZ22" s="50">
        <v>36039</v>
      </c>
      <c r="GA22" s="50" t="s">
        <v>651</v>
      </c>
      <c r="GB22" s="51">
        <v>33695</v>
      </c>
      <c r="GC22" s="51" t="s">
        <v>653</v>
      </c>
      <c r="GD22" s="51">
        <v>35309</v>
      </c>
      <c r="GE22" s="51" t="s">
        <v>655</v>
      </c>
      <c r="GF22" s="50">
        <v>34315</v>
      </c>
      <c r="GG22" s="50" t="s">
        <v>651</v>
      </c>
      <c r="GH22" s="50">
        <v>35053</v>
      </c>
      <c r="GI22" s="50" t="s">
        <v>651</v>
      </c>
      <c r="GJ22" s="50">
        <v>36205</v>
      </c>
      <c r="GK22" s="50" t="s">
        <v>651</v>
      </c>
      <c r="GL22" s="50">
        <v>43733</v>
      </c>
      <c r="GM22" s="50" t="s">
        <v>651</v>
      </c>
      <c r="GN22" s="50">
        <v>32195</v>
      </c>
      <c r="GO22" s="50" t="s">
        <v>651</v>
      </c>
      <c r="GP22" s="50">
        <v>34924</v>
      </c>
      <c r="GQ22" s="50" t="s">
        <v>656</v>
      </c>
      <c r="GR22" s="51">
        <v>35211</v>
      </c>
      <c r="GS22" s="51" t="s">
        <v>653</v>
      </c>
    </row>
    <row r="23" spans="1:201">
      <c r="A23" s="62"/>
      <c r="B23" s="63">
        <v>23303</v>
      </c>
      <c r="C23" s="46" t="s">
        <v>651</v>
      </c>
      <c r="D23" s="47">
        <v>26927</v>
      </c>
      <c r="E23" s="47" t="s">
        <v>652</v>
      </c>
      <c r="F23" s="47">
        <v>26496</v>
      </c>
      <c r="G23" s="47" t="s">
        <v>652</v>
      </c>
      <c r="H23" s="47">
        <v>26432</v>
      </c>
      <c r="I23" s="47" t="s">
        <v>652</v>
      </c>
      <c r="J23" s="47">
        <v>33035</v>
      </c>
      <c r="K23" s="47" t="s">
        <v>652</v>
      </c>
      <c r="L23" s="45">
        <v>33860</v>
      </c>
      <c r="M23" s="45" t="s">
        <v>651</v>
      </c>
      <c r="N23" s="49">
        <v>34144</v>
      </c>
      <c r="O23" s="49" t="s">
        <v>652</v>
      </c>
      <c r="P23" s="50">
        <v>37313</v>
      </c>
      <c r="Q23" s="50" t="s">
        <v>651</v>
      </c>
      <c r="R23" s="51">
        <v>37987</v>
      </c>
      <c r="S23" s="51" t="s">
        <v>653</v>
      </c>
      <c r="T23" s="49">
        <v>34553</v>
      </c>
      <c r="U23" s="49" t="s">
        <v>652</v>
      </c>
      <c r="V23" s="52">
        <v>31159</v>
      </c>
      <c r="W23" s="51" t="s">
        <v>670</v>
      </c>
      <c r="X23" s="49">
        <v>32142</v>
      </c>
      <c r="Y23" s="49"/>
      <c r="Z23" s="49">
        <v>41911</v>
      </c>
      <c r="AA23" s="49" t="s">
        <v>652</v>
      </c>
      <c r="AB23" s="49">
        <v>40874</v>
      </c>
      <c r="AC23" s="49" t="s">
        <v>652</v>
      </c>
      <c r="AD23" s="49">
        <v>12624</v>
      </c>
      <c r="AE23" s="49" t="s">
        <v>652</v>
      </c>
      <c r="AF23" s="50">
        <v>33549</v>
      </c>
      <c r="AG23" s="50" t="s">
        <v>651</v>
      </c>
      <c r="AH23" s="49">
        <v>12983</v>
      </c>
      <c r="AI23" s="49" t="s">
        <v>652</v>
      </c>
      <c r="AJ23" s="51">
        <v>10604</v>
      </c>
      <c r="AK23" s="51" t="s">
        <v>653</v>
      </c>
      <c r="AL23" s="51">
        <v>38050</v>
      </c>
      <c r="AM23" s="51" t="s">
        <v>653</v>
      </c>
      <c r="AN23" s="49">
        <v>42705</v>
      </c>
      <c r="AO23" s="49" t="s">
        <v>652</v>
      </c>
      <c r="AP23" s="49">
        <v>36832</v>
      </c>
      <c r="AQ23" s="49" t="s">
        <v>652</v>
      </c>
      <c r="AR23" s="51">
        <v>29286</v>
      </c>
      <c r="AS23" s="51" t="s">
        <v>655</v>
      </c>
      <c r="AT23" s="51">
        <v>16526</v>
      </c>
      <c r="AU23" s="51" t="s">
        <v>655</v>
      </c>
      <c r="AV23" s="49">
        <v>38837</v>
      </c>
      <c r="AW23" s="49" t="s">
        <v>652</v>
      </c>
      <c r="AX23" s="49">
        <v>26325</v>
      </c>
      <c r="AY23" s="49" t="s">
        <v>652</v>
      </c>
      <c r="AZ23" s="50">
        <v>19956</v>
      </c>
      <c r="BA23" s="50" t="s">
        <v>657</v>
      </c>
      <c r="BB23" s="49">
        <v>40493</v>
      </c>
      <c r="BC23" s="49" t="s">
        <v>652</v>
      </c>
      <c r="BD23" s="49">
        <v>23797</v>
      </c>
      <c r="BE23" s="49" t="s">
        <v>652</v>
      </c>
      <c r="BF23" s="49">
        <v>26587</v>
      </c>
      <c r="BG23" s="49" t="s">
        <v>652</v>
      </c>
      <c r="BH23" s="51">
        <v>21265</v>
      </c>
      <c r="BI23" s="51" t="s">
        <v>653</v>
      </c>
      <c r="BJ23" s="50">
        <v>30946</v>
      </c>
      <c r="BK23" s="50" t="s">
        <v>651</v>
      </c>
      <c r="BL23" s="49">
        <v>16693</v>
      </c>
      <c r="BM23" s="49" t="s">
        <v>652</v>
      </c>
      <c r="BN23" s="49">
        <v>28277</v>
      </c>
      <c r="BO23" s="49" t="s">
        <v>652</v>
      </c>
      <c r="BP23" s="49">
        <v>35975</v>
      </c>
      <c r="BQ23" s="49" t="s">
        <v>652</v>
      </c>
      <c r="BR23" s="49">
        <v>42898</v>
      </c>
      <c r="BS23" s="49" t="s">
        <v>652</v>
      </c>
      <c r="BT23" s="49">
        <v>40370</v>
      </c>
      <c r="BU23" s="49" t="s">
        <v>652</v>
      </c>
      <c r="BV23" s="51">
        <v>14054</v>
      </c>
      <c r="BW23" s="51" t="s">
        <v>655</v>
      </c>
      <c r="BX23" s="49">
        <v>22839</v>
      </c>
      <c r="BY23" s="49" t="s">
        <v>652</v>
      </c>
      <c r="BZ23" s="51">
        <v>37375</v>
      </c>
      <c r="CA23" s="51" t="s">
        <v>655</v>
      </c>
      <c r="CB23" s="50">
        <v>18862</v>
      </c>
      <c r="CC23" s="50" t="s">
        <v>651</v>
      </c>
      <c r="CD23" s="49">
        <v>41303</v>
      </c>
      <c r="CE23" s="49" t="s">
        <v>652</v>
      </c>
      <c r="CF23" s="50">
        <v>37998</v>
      </c>
      <c r="CG23" s="50" t="s">
        <v>651</v>
      </c>
      <c r="CH23" s="50">
        <v>39408</v>
      </c>
      <c r="CI23" s="50" t="s">
        <v>656</v>
      </c>
      <c r="CJ23" s="50">
        <v>40328</v>
      </c>
      <c r="CK23" s="50" t="s">
        <v>651</v>
      </c>
      <c r="CL23" s="50">
        <v>43310</v>
      </c>
      <c r="CM23" s="50" t="s">
        <v>651</v>
      </c>
      <c r="CN23" s="49">
        <v>41239</v>
      </c>
      <c r="CO23" s="49" t="s">
        <v>652</v>
      </c>
      <c r="CP23" s="49">
        <v>42073</v>
      </c>
      <c r="CQ23" s="49" t="s">
        <v>652</v>
      </c>
      <c r="CR23" s="50">
        <v>41528</v>
      </c>
      <c r="CS23" s="50" t="s">
        <v>651</v>
      </c>
      <c r="CT23" s="51">
        <v>41822</v>
      </c>
      <c r="CU23" s="51" t="s">
        <v>655</v>
      </c>
      <c r="CV23" s="50">
        <v>43093</v>
      </c>
      <c r="CW23" s="50" t="s">
        <v>651</v>
      </c>
      <c r="CX23" s="50">
        <v>42310</v>
      </c>
      <c r="CY23" s="50" t="s">
        <v>651</v>
      </c>
      <c r="CZ23" s="49">
        <v>40972</v>
      </c>
      <c r="DA23" s="49" t="s">
        <v>652</v>
      </c>
      <c r="DB23" s="49">
        <v>40542</v>
      </c>
      <c r="DC23" s="49" t="s">
        <v>652</v>
      </c>
      <c r="DD23" s="50">
        <v>43731</v>
      </c>
      <c r="DE23" s="50" t="s">
        <v>651</v>
      </c>
      <c r="DF23" s="50">
        <v>38076</v>
      </c>
      <c r="DG23" s="50" t="s">
        <v>651</v>
      </c>
      <c r="DH23" s="51">
        <v>39147</v>
      </c>
      <c r="DI23" s="51" t="s">
        <v>655</v>
      </c>
      <c r="DJ23" s="50">
        <v>43006</v>
      </c>
      <c r="DK23" s="50" t="s">
        <v>651</v>
      </c>
      <c r="DL23" s="50">
        <v>41443</v>
      </c>
      <c r="DM23" s="50" t="s">
        <v>651</v>
      </c>
      <c r="DN23" s="51">
        <v>38041</v>
      </c>
      <c r="DO23" s="51" t="s">
        <v>653</v>
      </c>
      <c r="DP23" s="49">
        <v>39910</v>
      </c>
      <c r="DQ23" s="49" t="s">
        <v>652</v>
      </c>
      <c r="DR23" s="50">
        <v>20477</v>
      </c>
      <c r="DS23" s="50" t="s">
        <v>651</v>
      </c>
      <c r="DT23" s="49">
        <v>29195</v>
      </c>
      <c r="DU23" s="49" t="s">
        <v>652</v>
      </c>
      <c r="DV23" s="49">
        <v>39344</v>
      </c>
      <c r="DW23" s="49" t="s">
        <v>652</v>
      </c>
      <c r="DX23" s="50">
        <v>23497</v>
      </c>
      <c r="DY23" s="50" t="s">
        <v>651</v>
      </c>
      <c r="EB23" s="50">
        <v>38728</v>
      </c>
      <c r="EC23" s="50" t="s">
        <v>651</v>
      </c>
      <c r="ED23" s="50">
        <v>38481</v>
      </c>
      <c r="EE23" s="50" t="s">
        <v>651</v>
      </c>
      <c r="EF23" s="49">
        <v>41609</v>
      </c>
      <c r="EG23" s="49" t="s">
        <v>652</v>
      </c>
      <c r="EH23" s="49">
        <v>26352</v>
      </c>
      <c r="EI23" s="49" t="s">
        <v>652</v>
      </c>
      <c r="EJ23" s="49">
        <v>41858</v>
      </c>
      <c r="EK23" s="49" t="s">
        <v>652</v>
      </c>
      <c r="EL23" s="50">
        <v>43653</v>
      </c>
      <c r="EM23" s="50" t="s">
        <v>651</v>
      </c>
      <c r="EN23" s="51">
        <v>42859</v>
      </c>
      <c r="EO23" s="51" t="s">
        <v>655</v>
      </c>
      <c r="EP23" s="49">
        <v>41333</v>
      </c>
      <c r="EQ23" s="49" t="s">
        <v>652</v>
      </c>
      <c r="ER23" s="51">
        <v>42058</v>
      </c>
      <c r="ES23" s="51" t="s">
        <v>655</v>
      </c>
      <c r="ET23" s="51">
        <v>42813</v>
      </c>
      <c r="EU23" s="51" t="s">
        <v>653</v>
      </c>
      <c r="EV23" s="50">
        <v>36373</v>
      </c>
      <c r="EW23" s="50" t="s">
        <v>656</v>
      </c>
      <c r="EX23" s="50">
        <v>33923</v>
      </c>
      <c r="EY23" s="50" t="s">
        <v>651</v>
      </c>
      <c r="EZ23" s="49">
        <v>36521</v>
      </c>
      <c r="FA23" s="49" t="s">
        <v>652</v>
      </c>
      <c r="FB23" s="50">
        <v>41357</v>
      </c>
      <c r="FC23" s="50" t="s">
        <v>651</v>
      </c>
      <c r="FD23" s="50">
        <v>43521</v>
      </c>
      <c r="FE23" s="50" t="s">
        <v>651</v>
      </c>
      <c r="FF23" s="50">
        <v>33820</v>
      </c>
      <c r="FG23" s="50" t="s">
        <v>651</v>
      </c>
      <c r="FH23" s="50">
        <v>36577</v>
      </c>
      <c r="FI23" s="50" t="s">
        <v>651</v>
      </c>
      <c r="FJ23" s="51">
        <v>37377</v>
      </c>
      <c r="FK23" s="51" t="s">
        <v>653</v>
      </c>
      <c r="FL23" s="51">
        <v>36354</v>
      </c>
      <c r="FM23" s="51" t="s">
        <v>653</v>
      </c>
      <c r="FN23" s="49">
        <v>36538</v>
      </c>
      <c r="FO23" s="49" t="s">
        <v>652</v>
      </c>
      <c r="FP23" s="50">
        <v>34465</v>
      </c>
      <c r="FQ23" s="50" t="s">
        <v>651</v>
      </c>
      <c r="FR23" s="49">
        <v>39765</v>
      </c>
      <c r="FS23" s="49" t="s">
        <v>652</v>
      </c>
      <c r="FT23" s="50">
        <v>31294</v>
      </c>
      <c r="FU23" s="50" t="s">
        <v>651</v>
      </c>
      <c r="FV23" s="50">
        <v>35458</v>
      </c>
      <c r="FW23" s="50" t="s">
        <v>656</v>
      </c>
      <c r="FX23" s="50">
        <v>35316</v>
      </c>
      <c r="FY23" s="50" t="s">
        <v>651</v>
      </c>
      <c r="FZ23" s="50">
        <v>36023</v>
      </c>
      <c r="GA23" s="50" t="s">
        <v>651</v>
      </c>
      <c r="GB23" s="49">
        <v>33687</v>
      </c>
      <c r="GC23" s="49" t="s">
        <v>652</v>
      </c>
      <c r="GD23" s="51">
        <v>35309</v>
      </c>
      <c r="GE23" s="51" t="s">
        <v>653</v>
      </c>
      <c r="GF23" s="50">
        <v>34315</v>
      </c>
      <c r="GG23" s="50" t="s">
        <v>651</v>
      </c>
      <c r="GH23" s="50">
        <v>35047</v>
      </c>
      <c r="GI23" s="50" t="s">
        <v>651</v>
      </c>
      <c r="GJ23" s="50">
        <v>36195</v>
      </c>
      <c r="GK23" s="50" t="s">
        <v>651</v>
      </c>
      <c r="GL23" s="50">
        <v>43732</v>
      </c>
      <c r="GM23" s="50" t="s">
        <v>651</v>
      </c>
      <c r="GN23" s="50">
        <v>32195</v>
      </c>
      <c r="GO23" s="50" t="s">
        <v>651</v>
      </c>
      <c r="GP23" s="50">
        <v>34924</v>
      </c>
      <c r="GQ23" s="50" t="s">
        <v>656</v>
      </c>
      <c r="GR23" s="51">
        <v>35211</v>
      </c>
      <c r="GS23" s="51" t="s">
        <v>655</v>
      </c>
    </row>
    <row r="24" spans="1:201">
      <c r="A24" s="61"/>
      <c r="B24" s="64">
        <v>23290</v>
      </c>
      <c r="C24" s="59" t="s">
        <v>655</v>
      </c>
      <c r="D24" s="47">
        <v>26895</v>
      </c>
      <c r="E24" s="47" t="s">
        <v>652</v>
      </c>
      <c r="F24" s="47">
        <v>26496</v>
      </c>
      <c r="G24" s="47" t="s">
        <v>652</v>
      </c>
      <c r="H24" s="47">
        <v>25031</v>
      </c>
      <c r="I24" s="47" t="s">
        <v>652</v>
      </c>
      <c r="J24" s="47">
        <v>32924</v>
      </c>
      <c r="K24" s="47" t="s">
        <v>652</v>
      </c>
      <c r="L24" s="45">
        <v>31158</v>
      </c>
      <c r="M24" s="45" t="s">
        <v>657</v>
      </c>
      <c r="N24" s="49">
        <v>28593</v>
      </c>
      <c r="O24" s="49" t="s">
        <v>652</v>
      </c>
      <c r="P24" s="50">
        <v>37291</v>
      </c>
      <c r="Q24" s="50" t="s">
        <v>651</v>
      </c>
      <c r="R24" s="51">
        <v>37987</v>
      </c>
      <c r="S24" s="51" t="s">
        <v>653</v>
      </c>
      <c r="T24" s="49">
        <v>34437</v>
      </c>
      <c r="U24" s="49" t="s">
        <v>652</v>
      </c>
      <c r="V24" s="57">
        <v>31158</v>
      </c>
      <c r="W24" s="49" t="s">
        <v>663</v>
      </c>
      <c r="X24" s="49">
        <v>26330</v>
      </c>
      <c r="Y24" s="49"/>
      <c r="Z24" s="49">
        <v>41730</v>
      </c>
      <c r="AA24" s="49" t="s">
        <v>652</v>
      </c>
      <c r="AB24" s="49">
        <v>40848</v>
      </c>
      <c r="AC24" s="49" t="s">
        <v>652</v>
      </c>
      <c r="AD24" s="49">
        <v>12599</v>
      </c>
      <c r="AE24" s="49" t="s">
        <v>652</v>
      </c>
      <c r="AF24" s="49">
        <v>28649</v>
      </c>
      <c r="AG24" s="49" t="s">
        <v>652</v>
      </c>
      <c r="AH24" s="49">
        <v>12983</v>
      </c>
      <c r="AI24" s="49" t="s">
        <v>652</v>
      </c>
      <c r="AJ24" s="51">
        <v>10604</v>
      </c>
      <c r="AK24" s="51" t="s">
        <v>655</v>
      </c>
      <c r="AL24" s="51">
        <v>38050</v>
      </c>
      <c r="AM24" s="51" t="s">
        <v>655</v>
      </c>
      <c r="AN24" s="49">
        <v>42705</v>
      </c>
      <c r="AO24" s="49" t="s">
        <v>652</v>
      </c>
      <c r="AP24" s="49">
        <v>30042</v>
      </c>
      <c r="AQ24" s="49" t="s">
        <v>652</v>
      </c>
      <c r="AR24" s="49">
        <v>29255</v>
      </c>
      <c r="AS24" s="49" t="s">
        <v>652</v>
      </c>
      <c r="AT24" s="51">
        <v>16526</v>
      </c>
      <c r="AU24" s="51" t="s">
        <v>655</v>
      </c>
      <c r="AV24" s="51">
        <v>38785</v>
      </c>
      <c r="AW24" s="51" t="s">
        <v>653</v>
      </c>
      <c r="AX24" s="49">
        <v>26325</v>
      </c>
      <c r="AY24" s="49" t="s">
        <v>652</v>
      </c>
      <c r="AZ24" s="50">
        <v>19956</v>
      </c>
      <c r="BA24" s="50" t="s">
        <v>657</v>
      </c>
      <c r="BB24" s="49">
        <v>40493</v>
      </c>
      <c r="BC24" s="49" t="s">
        <v>652</v>
      </c>
      <c r="BD24" s="49">
        <v>23780</v>
      </c>
      <c r="BE24" s="49" t="s">
        <v>652</v>
      </c>
      <c r="BF24" s="49">
        <v>26587</v>
      </c>
      <c r="BG24" s="49" t="s">
        <v>652</v>
      </c>
      <c r="BH24" s="49">
        <v>21198</v>
      </c>
      <c r="BI24" s="49" t="s">
        <v>652</v>
      </c>
      <c r="BJ24" s="50">
        <v>30932</v>
      </c>
      <c r="BK24" s="50" t="s">
        <v>651</v>
      </c>
      <c r="BL24" s="49">
        <v>16691</v>
      </c>
      <c r="BM24" s="49" t="s">
        <v>652</v>
      </c>
      <c r="BN24" s="51">
        <v>16613</v>
      </c>
      <c r="BO24" s="51" t="s">
        <v>653</v>
      </c>
      <c r="BP24" s="49">
        <v>35975</v>
      </c>
      <c r="BQ24" s="49" t="s">
        <v>652</v>
      </c>
      <c r="BR24" s="50">
        <v>40423</v>
      </c>
      <c r="BS24" s="50" t="s">
        <v>656</v>
      </c>
      <c r="BT24" s="49">
        <v>39763</v>
      </c>
      <c r="BU24" s="49" t="s">
        <v>652</v>
      </c>
      <c r="BV24" s="51">
        <v>14054</v>
      </c>
      <c r="BW24" s="51" t="s">
        <v>655</v>
      </c>
      <c r="BX24" s="49">
        <v>22830</v>
      </c>
      <c r="BY24" s="49" t="s">
        <v>652</v>
      </c>
      <c r="BZ24" s="51">
        <v>37375</v>
      </c>
      <c r="CA24" s="51" t="s">
        <v>653</v>
      </c>
      <c r="CB24" s="50">
        <v>18835</v>
      </c>
      <c r="CC24" s="50" t="s">
        <v>651</v>
      </c>
      <c r="CD24" s="49">
        <v>41303</v>
      </c>
      <c r="CE24" s="49" t="s">
        <v>652</v>
      </c>
      <c r="CF24" s="50">
        <v>37998</v>
      </c>
      <c r="CG24" s="50" t="s">
        <v>651</v>
      </c>
      <c r="CH24" s="51">
        <v>38139</v>
      </c>
      <c r="CI24" s="51" t="s">
        <v>653</v>
      </c>
      <c r="CJ24" s="51">
        <v>40295</v>
      </c>
      <c r="CK24" s="51" t="s">
        <v>655</v>
      </c>
      <c r="CL24" s="50">
        <v>43305</v>
      </c>
      <c r="CM24" s="50" t="s">
        <v>651</v>
      </c>
      <c r="CN24" s="49">
        <v>41193</v>
      </c>
      <c r="CO24" s="49" t="s">
        <v>652</v>
      </c>
      <c r="CP24" s="49">
        <v>42073</v>
      </c>
      <c r="CQ24" s="49" t="s">
        <v>652</v>
      </c>
      <c r="CR24" s="50">
        <v>41486</v>
      </c>
      <c r="CS24" s="50" t="s">
        <v>651</v>
      </c>
      <c r="CT24" s="49">
        <v>41820</v>
      </c>
      <c r="CU24" s="49" t="s">
        <v>652</v>
      </c>
      <c r="CV24" s="50">
        <v>43090</v>
      </c>
      <c r="CW24" s="50" t="s">
        <v>651</v>
      </c>
      <c r="CX24" s="50">
        <v>42303</v>
      </c>
      <c r="CY24" s="50" t="s">
        <v>656</v>
      </c>
      <c r="CZ24" s="49">
        <v>40968</v>
      </c>
      <c r="DA24" s="49" t="s">
        <v>652</v>
      </c>
      <c r="DB24" s="50">
        <v>40540</v>
      </c>
      <c r="DC24" s="50" t="s">
        <v>657</v>
      </c>
      <c r="DD24" s="50">
        <v>43720</v>
      </c>
      <c r="DE24" s="50" t="s">
        <v>651</v>
      </c>
      <c r="DF24" s="51">
        <v>37979</v>
      </c>
      <c r="DG24" s="51" t="s">
        <v>653</v>
      </c>
      <c r="DH24" s="49">
        <v>39142</v>
      </c>
      <c r="DI24" s="49" t="s">
        <v>652</v>
      </c>
      <c r="DJ24" s="49">
        <v>42997</v>
      </c>
      <c r="DK24" s="49" t="s">
        <v>652</v>
      </c>
      <c r="DL24" s="50">
        <v>41441</v>
      </c>
      <c r="DM24" s="50" t="s">
        <v>651</v>
      </c>
      <c r="DN24" s="51">
        <v>38041</v>
      </c>
      <c r="DO24" s="51" t="s">
        <v>655</v>
      </c>
      <c r="DP24" s="49">
        <v>39749</v>
      </c>
      <c r="DQ24" s="49" t="s">
        <v>652</v>
      </c>
      <c r="DR24" s="50">
        <v>20476</v>
      </c>
      <c r="DS24" s="50" t="s">
        <v>651</v>
      </c>
      <c r="DT24" s="51">
        <v>29195</v>
      </c>
      <c r="DU24" s="51" t="s">
        <v>653</v>
      </c>
      <c r="DV24" s="49">
        <v>39341</v>
      </c>
      <c r="DW24" s="49" t="s">
        <v>652</v>
      </c>
      <c r="DX24" s="50">
        <v>23481</v>
      </c>
      <c r="DY24" s="50" t="s">
        <v>651</v>
      </c>
      <c r="EB24" s="50">
        <v>38714</v>
      </c>
      <c r="EC24" s="50" t="s">
        <v>651</v>
      </c>
      <c r="ED24" s="50">
        <v>38461</v>
      </c>
      <c r="EE24" s="50" t="s">
        <v>651</v>
      </c>
      <c r="EF24" s="49">
        <v>41609</v>
      </c>
      <c r="EG24" s="49" t="s">
        <v>652</v>
      </c>
      <c r="EH24" s="49">
        <v>26233</v>
      </c>
      <c r="EI24" s="49" t="s">
        <v>652</v>
      </c>
      <c r="EJ24" s="49">
        <v>41858</v>
      </c>
      <c r="EK24" s="49" t="s">
        <v>652</v>
      </c>
      <c r="EL24" s="50">
        <v>43537</v>
      </c>
      <c r="EM24" s="50" t="s">
        <v>651</v>
      </c>
      <c r="EN24" s="49">
        <v>42810</v>
      </c>
      <c r="EO24" s="49" t="s">
        <v>652</v>
      </c>
      <c r="EP24" s="49">
        <v>41071</v>
      </c>
      <c r="EQ24" s="49" t="s">
        <v>652</v>
      </c>
      <c r="ER24" s="50">
        <v>42051</v>
      </c>
      <c r="ES24" s="50" t="s">
        <v>651</v>
      </c>
      <c r="ET24" s="49">
        <v>42751</v>
      </c>
      <c r="EU24" s="49" t="s">
        <v>652</v>
      </c>
      <c r="EV24" s="50">
        <v>36348</v>
      </c>
      <c r="EW24" s="50" t="s">
        <v>651</v>
      </c>
      <c r="EX24" s="50">
        <v>32910</v>
      </c>
      <c r="EY24" s="50" t="s">
        <v>657</v>
      </c>
      <c r="EZ24" s="50">
        <v>36475</v>
      </c>
      <c r="FA24" s="50" t="s">
        <v>651</v>
      </c>
      <c r="FB24" s="50">
        <v>41357</v>
      </c>
      <c r="FC24" s="50" t="s">
        <v>651</v>
      </c>
      <c r="FD24" s="50">
        <v>43517</v>
      </c>
      <c r="FE24" s="50" t="s">
        <v>651</v>
      </c>
      <c r="FF24" s="50">
        <v>33798</v>
      </c>
      <c r="FG24" s="50" t="s">
        <v>657</v>
      </c>
      <c r="FH24" s="50">
        <v>36577</v>
      </c>
      <c r="FI24" s="50" t="s">
        <v>651</v>
      </c>
      <c r="FJ24" s="50">
        <v>33597</v>
      </c>
      <c r="FK24" s="50" t="s">
        <v>657</v>
      </c>
      <c r="FL24" s="49">
        <v>36354</v>
      </c>
      <c r="FM24" s="49" t="s">
        <v>652</v>
      </c>
      <c r="FN24" s="49">
        <v>36538</v>
      </c>
      <c r="FO24" s="49" t="s">
        <v>652</v>
      </c>
      <c r="FP24" s="50">
        <v>34457</v>
      </c>
      <c r="FQ24" s="50" t="s">
        <v>651</v>
      </c>
      <c r="FR24" s="49">
        <v>39765</v>
      </c>
      <c r="FS24" s="49" t="s">
        <v>652</v>
      </c>
      <c r="FT24" s="50">
        <v>31288</v>
      </c>
      <c r="FU24" s="50" t="s">
        <v>651</v>
      </c>
      <c r="FV24" s="50">
        <v>35458</v>
      </c>
      <c r="FW24" s="50" t="s">
        <v>651</v>
      </c>
      <c r="FX24" s="50">
        <v>35309</v>
      </c>
      <c r="FY24" s="50" t="s">
        <v>651</v>
      </c>
      <c r="FZ24" s="50">
        <v>36023</v>
      </c>
      <c r="GA24" s="50" t="s">
        <v>651</v>
      </c>
      <c r="GB24" s="50">
        <v>33630</v>
      </c>
      <c r="GC24" s="50" t="s">
        <v>651</v>
      </c>
      <c r="GD24" s="49">
        <v>35309</v>
      </c>
      <c r="GE24" s="49" t="s">
        <v>652</v>
      </c>
      <c r="GF24" s="50">
        <v>34315</v>
      </c>
      <c r="GG24" s="50" t="s">
        <v>651</v>
      </c>
      <c r="GH24" s="50">
        <v>35047</v>
      </c>
      <c r="GI24" s="50" t="s">
        <v>651</v>
      </c>
      <c r="GJ24" s="50">
        <v>36191</v>
      </c>
      <c r="GK24" s="50" t="s">
        <v>651</v>
      </c>
      <c r="GL24" s="50">
        <v>43731</v>
      </c>
      <c r="GM24" s="50" t="s">
        <v>651</v>
      </c>
      <c r="GN24" s="50">
        <v>32195</v>
      </c>
      <c r="GO24" s="50" t="s">
        <v>651</v>
      </c>
      <c r="GP24" s="51">
        <v>34921</v>
      </c>
      <c r="GQ24" s="51" t="s">
        <v>653</v>
      </c>
      <c r="GR24" s="49">
        <v>35204</v>
      </c>
      <c r="GS24" s="49" t="s">
        <v>652</v>
      </c>
    </row>
    <row r="25" spans="1:201">
      <c r="A25" s="53"/>
      <c r="B25" s="64">
        <v>23290</v>
      </c>
      <c r="C25" s="59" t="s">
        <v>653</v>
      </c>
      <c r="D25" s="47">
        <v>26890</v>
      </c>
      <c r="E25" s="47" t="s">
        <v>652</v>
      </c>
      <c r="F25" s="47">
        <v>26448</v>
      </c>
      <c r="G25" s="47" t="s">
        <v>652</v>
      </c>
      <c r="H25" s="47">
        <v>25027</v>
      </c>
      <c r="I25" s="47" t="s">
        <v>652</v>
      </c>
      <c r="J25" s="47">
        <v>32919</v>
      </c>
      <c r="K25" s="47" t="s">
        <v>652</v>
      </c>
      <c r="L25" s="45">
        <v>31140</v>
      </c>
      <c r="M25" s="45" t="s">
        <v>651</v>
      </c>
      <c r="N25" s="49">
        <v>26767</v>
      </c>
      <c r="O25" s="49" t="s">
        <v>652</v>
      </c>
      <c r="P25" s="50">
        <v>37194</v>
      </c>
      <c r="Q25" s="50" t="s">
        <v>651</v>
      </c>
      <c r="R25" s="49">
        <v>37987</v>
      </c>
      <c r="S25" s="49" t="s">
        <v>652</v>
      </c>
      <c r="T25" s="51">
        <v>33982</v>
      </c>
      <c r="U25" s="51" t="s">
        <v>653</v>
      </c>
      <c r="V25" s="57">
        <v>31154</v>
      </c>
      <c r="W25" s="49" t="s">
        <v>671</v>
      </c>
      <c r="X25" s="50">
        <v>12806</v>
      </c>
      <c r="Y25" s="50" t="s">
        <v>657</v>
      </c>
      <c r="Z25" s="50">
        <v>39417</v>
      </c>
      <c r="AA25" s="50" t="s">
        <v>651</v>
      </c>
      <c r="AB25" s="49">
        <v>40848</v>
      </c>
      <c r="AC25" s="49" t="s">
        <v>652</v>
      </c>
      <c r="AD25" s="50">
        <v>12595</v>
      </c>
      <c r="AE25" s="50" t="s">
        <v>651</v>
      </c>
      <c r="AF25" s="49">
        <v>19517</v>
      </c>
      <c r="AG25" s="49" t="s">
        <v>652</v>
      </c>
      <c r="AH25" s="49">
        <v>12965</v>
      </c>
      <c r="AI25" s="49"/>
      <c r="AJ25" s="49">
        <v>10604</v>
      </c>
      <c r="AK25" s="49" t="s">
        <v>652</v>
      </c>
      <c r="AL25" s="49">
        <v>38050</v>
      </c>
      <c r="AM25" s="49" t="s">
        <v>652</v>
      </c>
      <c r="AN25" s="49">
        <v>42705</v>
      </c>
      <c r="AO25" s="49" t="s">
        <v>652</v>
      </c>
      <c r="AP25" s="51">
        <v>29971</v>
      </c>
      <c r="AQ25" s="51" t="s">
        <v>653</v>
      </c>
      <c r="AR25" s="49">
        <v>17124</v>
      </c>
      <c r="AS25" s="49" t="s">
        <v>652</v>
      </c>
      <c r="AT25" s="51">
        <v>16522</v>
      </c>
      <c r="AU25" s="51" t="s">
        <v>653</v>
      </c>
      <c r="AV25" s="49">
        <v>38782</v>
      </c>
      <c r="AW25" s="49" t="s">
        <v>652</v>
      </c>
      <c r="AX25" s="49">
        <v>25878</v>
      </c>
      <c r="AY25" s="49" t="s">
        <v>652</v>
      </c>
      <c r="AZ25" s="50">
        <v>19952</v>
      </c>
      <c r="BA25" s="50" t="s">
        <v>651</v>
      </c>
      <c r="BB25" s="49">
        <v>40462</v>
      </c>
      <c r="BC25" s="49" t="s">
        <v>652</v>
      </c>
      <c r="BD25" s="49">
        <v>23777</v>
      </c>
      <c r="BE25" s="49" t="s">
        <v>652</v>
      </c>
      <c r="BF25" s="49">
        <v>25747</v>
      </c>
      <c r="BG25" s="49" t="s">
        <v>652</v>
      </c>
      <c r="BH25" s="50">
        <v>21190</v>
      </c>
      <c r="BI25" s="50"/>
      <c r="BJ25" s="49">
        <v>30927</v>
      </c>
      <c r="BK25" s="49" t="s">
        <v>652</v>
      </c>
      <c r="BL25" s="49">
        <v>15111</v>
      </c>
      <c r="BM25" s="49" t="s">
        <v>652</v>
      </c>
      <c r="BN25" s="51">
        <v>16613</v>
      </c>
      <c r="BO25" s="51" t="s">
        <v>655</v>
      </c>
      <c r="BP25" s="49">
        <v>35975</v>
      </c>
      <c r="BQ25" s="49" t="s">
        <v>652</v>
      </c>
      <c r="BR25" s="50">
        <v>40421</v>
      </c>
      <c r="BS25" s="50" t="s">
        <v>656</v>
      </c>
      <c r="BT25" s="49">
        <v>39518</v>
      </c>
      <c r="BU25" s="49" t="s">
        <v>652</v>
      </c>
      <c r="BV25" s="51">
        <v>14054</v>
      </c>
      <c r="BW25" s="51" t="s">
        <v>655</v>
      </c>
      <c r="BX25" s="50">
        <v>22320</v>
      </c>
      <c r="BY25" s="50" t="s">
        <v>651</v>
      </c>
      <c r="BZ25" s="49">
        <v>37368</v>
      </c>
      <c r="CA25" s="49" t="s">
        <v>652</v>
      </c>
      <c r="CB25" s="50">
        <v>18813</v>
      </c>
      <c r="CC25" s="50" t="s">
        <v>651</v>
      </c>
      <c r="CD25" s="49">
        <v>39800</v>
      </c>
      <c r="CE25" s="49" t="s">
        <v>652</v>
      </c>
      <c r="CF25" s="50">
        <v>37985</v>
      </c>
      <c r="CG25" s="50" t="s">
        <v>651</v>
      </c>
      <c r="CH25" s="49">
        <v>38137</v>
      </c>
      <c r="CI25" s="49" t="s">
        <v>652</v>
      </c>
      <c r="CJ25" s="49">
        <v>40294</v>
      </c>
      <c r="CK25" s="49" t="s">
        <v>652</v>
      </c>
      <c r="CL25" s="50">
        <v>43298</v>
      </c>
      <c r="CM25" s="50" t="s">
        <v>651</v>
      </c>
      <c r="CN25" s="50">
        <v>40911</v>
      </c>
      <c r="CO25" s="50" t="s">
        <v>651</v>
      </c>
      <c r="CP25" s="49">
        <v>42071</v>
      </c>
      <c r="CQ25" s="49" t="s">
        <v>652</v>
      </c>
      <c r="CR25" s="50">
        <v>41470</v>
      </c>
      <c r="CS25" s="50" t="s">
        <v>651</v>
      </c>
      <c r="CT25" s="49">
        <v>41795</v>
      </c>
      <c r="CU25" s="49" t="s">
        <v>652</v>
      </c>
      <c r="CV25" s="50">
        <v>43079</v>
      </c>
      <c r="CW25" s="50" t="s">
        <v>651</v>
      </c>
      <c r="CX25" s="50">
        <v>42240</v>
      </c>
      <c r="CY25" s="50" t="s">
        <v>651</v>
      </c>
      <c r="CZ25" s="49">
        <v>40968</v>
      </c>
      <c r="DA25" s="49" t="s">
        <v>652</v>
      </c>
      <c r="DB25" s="50">
        <v>40540</v>
      </c>
      <c r="DC25" s="50" t="s">
        <v>657</v>
      </c>
      <c r="DD25" s="50">
        <v>43684</v>
      </c>
      <c r="DE25" s="50" t="s">
        <v>651</v>
      </c>
      <c r="DF25" s="51">
        <v>37979</v>
      </c>
      <c r="DG25" s="51" t="s">
        <v>653</v>
      </c>
      <c r="DH25" s="49">
        <v>39139</v>
      </c>
      <c r="DI25" s="49" t="s">
        <v>652</v>
      </c>
      <c r="DJ25" s="49">
        <v>42996</v>
      </c>
      <c r="DK25" s="49" t="s">
        <v>652</v>
      </c>
      <c r="DL25" s="50">
        <v>41428</v>
      </c>
      <c r="DM25" s="50" t="s">
        <v>651</v>
      </c>
      <c r="DN25" s="49">
        <v>38041</v>
      </c>
      <c r="DO25" s="49" t="s">
        <v>652</v>
      </c>
      <c r="DP25" s="50">
        <v>39624</v>
      </c>
      <c r="DQ25" s="50" t="s">
        <v>657</v>
      </c>
      <c r="DR25" s="50">
        <v>20471</v>
      </c>
      <c r="DS25" s="50" t="s">
        <v>651</v>
      </c>
      <c r="DT25" s="51">
        <v>29195</v>
      </c>
      <c r="DU25" s="51" t="s">
        <v>653</v>
      </c>
      <c r="DV25" s="49">
        <v>39336</v>
      </c>
      <c r="DW25" s="49" t="s">
        <v>652</v>
      </c>
      <c r="DX25" s="50">
        <v>23459</v>
      </c>
      <c r="DY25" s="50" t="s">
        <v>651</v>
      </c>
      <c r="EB25" s="50">
        <v>38693</v>
      </c>
      <c r="EC25" s="50" t="s">
        <v>651</v>
      </c>
      <c r="ED25" s="50">
        <v>38456</v>
      </c>
      <c r="EE25" s="50" t="s">
        <v>656</v>
      </c>
      <c r="EF25" s="49">
        <v>41570</v>
      </c>
      <c r="EG25" s="49" t="s">
        <v>652</v>
      </c>
      <c r="EH25" s="49">
        <v>26231</v>
      </c>
      <c r="EI25" s="49" t="s">
        <v>652</v>
      </c>
      <c r="EJ25" s="49">
        <v>41829</v>
      </c>
      <c r="EK25" s="49" t="s">
        <v>652</v>
      </c>
      <c r="EL25" s="50">
        <v>43536</v>
      </c>
      <c r="EM25" s="50" t="s">
        <v>651</v>
      </c>
      <c r="EN25" s="49">
        <v>42810</v>
      </c>
      <c r="EO25" s="49" t="s">
        <v>652</v>
      </c>
      <c r="EP25" s="49">
        <v>41071</v>
      </c>
      <c r="EQ25" s="49" t="s">
        <v>652</v>
      </c>
      <c r="ER25" s="49">
        <v>41973</v>
      </c>
      <c r="ES25" s="49" t="s">
        <v>652</v>
      </c>
      <c r="ET25" s="49">
        <v>42746</v>
      </c>
      <c r="EU25" s="49" t="s">
        <v>652</v>
      </c>
      <c r="EV25" s="50">
        <v>36348</v>
      </c>
      <c r="EW25" s="50" t="s">
        <v>651</v>
      </c>
      <c r="EX25" s="50">
        <v>32909</v>
      </c>
      <c r="EY25" s="50" t="s">
        <v>651</v>
      </c>
      <c r="EZ25" s="50">
        <v>36475</v>
      </c>
      <c r="FA25" s="50" t="s">
        <v>651</v>
      </c>
      <c r="FB25" s="50">
        <v>41352</v>
      </c>
      <c r="FC25" s="50" t="s">
        <v>651</v>
      </c>
      <c r="FD25" s="50">
        <v>43507</v>
      </c>
      <c r="FE25" s="50" t="s">
        <v>651</v>
      </c>
      <c r="FF25" s="50">
        <v>33798</v>
      </c>
      <c r="FG25" s="50" t="s">
        <v>657</v>
      </c>
      <c r="FH25" s="50">
        <v>36236</v>
      </c>
      <c r="FI25" s="50" t="s">
        <v>656</v>
      </c>
      <c r="FJ25" s="50">
        <v>33597</v>
      </c>
      <c r="FK25" s="50" t="s">
        <v>657</v>
      </c>
      <c r="FL25" s="49">
        <v>36354</v>
      </c>
      <c r="FM25" s="49" t="s">
        <v>652</v>
      </c>
      <c r="FN25" s="49">
        <v>36538</v>
      </c>
      <c r="FO25" s="49" t="s">
        <v>652</v>
      </c>
      <c r="FP25" s="50">
        <v>34403</v>
      </c>
      <c r="FQ25" s="50" t="s">
        <v>651</v>
      </c>
      <c r="FR25" s="49">
        <v>39765</v>
      </c>
      <c r="FS25" s="49" t="s">
        <v>652</v>
      </c>
      <c r="FT25" s="50">
        <v>31278</v>
      </c>
      <c r="FU25" s="50" t="s">
        <v>656</v>
      </c>
      <c r="FV25" s="50">
        <v>35452</v>
      </c>
      <c r="FW25" s="50" t="s">
        <v>651</v>
      </c>
      <c r="FX25" s="50">
        <v>35306</v>
      </c>
      <c r="FY25" s="50" t="s">
        <v>651</v>
      </c>
      <c r="FZ25" s="50">
        <v>35983</v>
      </c>
      <c r="GA25" s="50" t="s">
        <v>656</v>
      </c>
      <c r="GB25" s="50">
        <v>33580</v>
      </c>
      <c r="GC25" s="50" t="s">
        <v>651</v>
      </c>
      <c r="GD25" s="49">
        <v>35302</v>
      </c>
      <c r="GE25" s="49" t="s">
        <v>652</v>
      </c>
      <c r="GF25" s="51">
        <v>34283</v>
      </c>
      <c r="GG25" s="51" t="s">
        <v>653</v>
      </c>
      <c r="GH25" s="50">
        <v>35043</v>
      </c>
      <c r="GI25" s="50" t="s">
        <v>651</v>
      </c>
      <c r="GJ25" s="50">
        <v>36176</v>
      </c>
      <c r="GK25" s="50" t="s">
        <v>651</v>
      </c>
      <c r="GL25" s="51">
        <v>43718</v>
      </c>
      <c r="GM25" s="51" t="s">
        <v>653</v>
      </c>
      <c r="GN25" s="50">
        <v>32195</v>
      </c>
      <c r="GO25" s="50" t="s">
        <v>651</v>
      </c>
      <c r="GP25" s="51">
        <v>34921</v>
      </c>
      <c r="GQ25" s="51" t="s">
        <v>655</v>
      </c>
      <c r="GR25" s="49">
        <v>35204</v>
      </c>
      <c r="GS25" s="49" t="s">
        <v>652</v>
      </c>
    </row>
    <row r="26" spans="1:201">
      <c r="B26" s="56">
        <v>23290</v>
      </c>
      <c r="C26" s="54" t="s">
        <v>652</v>
      </c>
      <c r="D26" s="47">
        <v>26889</v>
      </c>
      <c r="E26" s="47" t="s">
        <v>652</v>
      </c>
      <c r="F26" s="47">
        <v>26448</v>
      </c>
      <c r="G26" s="47" t="s">
        <v>652</v>
      </c>
      <c r="H26" s="47">
        <v>23911</v>
      </c>
      <c r="I26" s="47" t="s">
        <v>652</v>
      </c>
      <c r="J26" s="47">
        <v>31980</v>
      </c>
      <c r="K26" s="47" t="s">
        <v>652</v>
      </c>
      <c r="L26" s="45">
        <v>31126</v>
      </c>
      <c r="M26" s="45" t="s">
        <v>651</v>
      </c>
      <c r="N26" s="49">
        <v>25481</v>
      </c>
      <c r="O26" s="49" t="s">
        <v>652</v>
      </c>
      <c r="P26" s="50">
        <v>37194</v>
      </c>
      <c r="Q26" s="50" t="s">
        <v>651</v>
      </c>
      <c r="R26" s="49">
        <v>37978</v>
      </c>
      <c r="S26" s="49" t="s">
        <v>652</v>
      </c>
      <c r="T26" s="51">
        <v>33610</v>
      </c>
      <c r="U26" s="51" t="s">
        <v>653</v>
      </c>
      <c r="V26" s="57">
        <v>31125</v>
      </c>
      <c r="W26" s="49" t="s">
        <v>672</v>
      </c>
      <c r="X26" s="50">
        <v>12806</v>
      </c>
      <c r="Y26" s="50"/>
      <c r="Z26" s="50">
        <v>39036</v>
      </c>
      <c r="AA26" s="50" t="s">
        <v>651</v>
      </c>
      <c r="AB26" s="49">
        <v>36066</v>
      </c>
      <c r="AC26" s="49" t="s">
        <v>652</v>
      </c>
      <c r="AD26" s="50">
        <v>12500</v>
      </c>
      <c r="AE26" s="50" t="s">
        <v>651</v>
      </c>
      <c r="AF26" s="51">
        <v>17827</v>
      </c>
      <c r="AG26" s="51" t="s">
        <v>653</v>
      </c>
      <c r="AH26" s="51">
        <v>12133</v>
      </c>
      <c r="AI26" s="51" t="s">
        <v>655</v>
      </c>
      <c r="AJ26" s="49">
        <v>9283</v>
      </c>
      <c r="AK26" s="49" t="s">
        <v>652</v>
      </c>
      <c r="AL26" s="49">
        <v>38050</v>
      </c>
      <c r="AM26" s="49" t="s">
        <v>652</v>
      </c>
      <c r="AN26" s="51">
        <v>42704</v>
      </c>
      <c r="AO26" s="51" t="s">
        <v>653</v>
      </c>
      <c r="AP26" s="49">
        <v>29793</v>
      </c>
      <c r="AQ26" s="49" t="s">
        <v>652</v>
      </c>
      <c r="AR26" s="49">
        <v>16144</v>
      </c>
      <c r="AS26" s="49" t="s">
        <v>652</v>
      </c>
      <c r="AT26" s="51">
        <v>16522</v>
      </c>
      <c r="AU26" s="51"/>
      <c r="AV26" s="49">
        <v>38782</v>
      </c>
      <c r="AW26" s="49" t="s">
        <v>652</v>
      </c>
      <c r="AX26" s="49">
        <v>25878</v>
      </c>
      <c r="AY26" s="49" t="s">
        <v>652</v>
      </c>
      <c r="AZ26" s="51">
        <v>19923</v>
      </c>
      <c r="BA26" s="51" t="s">
        <v>653</v>
      </c>
      <c r="BB26" s="49">
        <v>40353</v>
      </c>
      <c r="BC26" s="49" t="s">
        <v>652</v>
      </c>
      <c r="BD26" s="49">
        <v>23776</v>
      </c>
      <c r="BE26" s="49" t="s">
        <v>652</v>
      </c>
      <c r="BF26" s="50">
        <v>15374</v>
      </c>
      <c r="BG26" s="50" t="s">
        <v>651</v>
      </c>
      <c r="BH26" s="49">
        <v>21180</v>
      </c>
      <c r="BI26" s="49" t="s">
        <v>652</v>
      </c>
      <c r="BJ26" s="50">
        <v>30927</v>
      </c>
      <c r="BK26" s="50" t="s">
        <v>651</v>
      </c>
      <c r="BL26" s="51">
        <v>14071</v>
      </c>
      <c r="BM26" s="51" t="s">
        <v>655</v>
      </c>
      <c r="BN26" s="51">
        <v>16613</v>
      </c>
      <c r="BO26" s="51" t="s">
        <v>655</v>
      </c>
      <c r="BP26" s="49">
        <v>35904</v>
      </c>
      <c r="BQ26" s="49" t="s">
        <v>652</v>
      </c>
      <c r="BR26" s="50">
        <v>40421</v>
      </c>
      <c r="BS26" s="50" t="s">
        <v>651</v>
      </c>
      <c r="BT26" s="49">
        <v>39436</v>
      </c>
      <c r="BU26" s="49" t="s">
        <v>652</v>
      </c>
      <c r="BV26" s="51">
        <v>14054</v>
      </c>
      <c r="BW26" s="51" t="s">
        <v>655</v>
      </c>
      <c r="BX26" s="49">
        <v>22199</v>
      </c>
      <c r="BY26" s="49" t="s">
        <v>652</v>
      </c>
      <c r="BZ26" s="49">
        <v>37347</v>
      </c>
      <c r="CA26" s="49" t="s">
        <v>652</v>
      </c>
      <c r="CB26" s="50">
        <v>18791</v>
      </c>
      <c r="CC26" s="50" t="s">
        <v>651</v>
      </c>
      <c r="CD26" s="51">
        <v>37646</v>
      </c>
      <c r="CE26" s="51" t="s">
        <v>655</v>
      </c>
      <c r="CF26" s="50">
        <v>37980</v>
      </c>
      <c r="CG26" s="50" t="s">
        <v>651</v>
      </c>
      <c r="CH26" s="49">
        <v>38064</v>
      </c>
      <c r="CI26" s="49" t="s">
        <v>652</v>
      </c>
      <c r="CJ26" s="49">
        <v>40294</v>
      </c>
      <c r="CK26" s="49" t="s">
        <v>652</v>
      </c>
      <c r="CL26" s="50">
        <v>43272</v>
      </c>
      <c r="CM26" s="50" t="s">
        <v>651</v>
      </c>
      <c r="CN26" s="50">
        <v>40897</v>
      </c>
      <c r="CO26" s="50" t="s">
        <v>651</v>
      </c>
      <c r="CP26" s="51">
        <v>41987</v>
      </c>
      <c r="CQ26" s="51" t="s">
        <v>655</v>
      </c>
      <c r="CR26" s="50">
        <v>41469</v>
      </c>
      <c r="CS26" s="50" t="s">
        <v>651</v>
      </c>
      <c r="CT26" s="49">
        <v>41786</v>
      </c>
      <c r="CU26" s="49" t="s">
        <v>652</v>
      </c>
      <c r="CV26" s="51">
        <v>43056</v>
      </c>
      <c r="CW26" s="51" t="s">
        <v>653</v>
      </c>
      <c r="CX26" s="50">
        <v>42228</v>
      </c>
      <c r="CY26" s="50" t="s">
        <v>651</v>
      </c>
      <c r="CZ26" s="49">
        <v>40968</v>
      </c>
      <c r="DA26" s="49" t="s">
        <v>652</v>
      </c>
      <c r="DB26" s="50">
        <v>40533</v>
      </c>
      <c r="DC26" s="50" t="s">
        <v>651</v>
      </c>
      <c r="DD26" s="50">
        <v>43684</v>
      </c>
      <c r="DE26" s="50" t="s">
        <v>651</v>
      </c>
      <c r="DF26" s="51">
        <v>37979</v>
      </c>
      <c r="DG26" s="51" t="s">
        <v>655</v>
      </c>
      <c r="DH26" s="49">
        <v>39137</v>
      </c>
      <c r="DI26" s="49" t="s">
        <v>652</v>
      </c>
      <c r="DJ26" s="50">
        <v>42939</v>
      </c>
      <c r="DK26" s="50" t="s">
        <v>651</v>
      </c>
      <c r="DL26" s="50">
        <v>41424</v>
      </c>
      <c r="DM26" s="50" t="s">
        <v>651</v>
      </c>
      <c r="DN26" s="50">
        <v>37929</v>
      </c>
      <c r="DO26" s="50" t="s">
        <v>651</v>
      </c>
      <c r="DP26" s="50">
        <v>39624</v>
      </c>
      <c r="DQ26" s="50" t="s">
        <v>657</v>
      </c>
      <c r="DR26" s="50">
        <v>20466</v>
      </c>
      <c r="DS26" s="50" t="s">
        <v>651</v>
      </c>
      <c r="DT26" s="51">
        <v>29026</v>
      </c>
      <c r="DU26" s="51" t="s">
        <v>655</v>
      </c>
      <c r="DV26" s="49">
        <v>39083</v>
      </c>
      <c r="DW26" s="49" t="s">
        <v>652</v>
      </c>
      <c r="DX26" s="50">
        <v>23441</v>
      </c>
      <c r="DY26" s="50" t="s">
        <v>651</v>
      </c>
      <c r="EB26" s="50">
        <v>38693</v>
      </c>
      <c r="EC26" s="50" t="s">
        <v>651</v>
      </c>
      <c r="ED26" s="50">
        <v>38456</v>
      </c>
      <c r="EE26" s="50" t="s">
        <v>656</v>
      </c>
      <c r="EF26" s="49">
        <v>41569</v>
      </c>
      <c r="EG26" s="49" t="s">
        <v>652</v>
      </c>
      <c r="EH26" s="49">
        <v>26231</v>
      </c>
      <c r="EI26" s="49" t="s">
        <v>652</v>
      </c>
      <c r="EJ26" s="49">
        <v>41233</v>
      </c>
      <c r="EK26" s="49" t="s">
        <v>652</v>
      </c>
      <c r="EL26" s="50">
        <v>43535</v>
      </c>
      <c r="EM26" s="50" t="s">
        <v>656</v>
      </c>
      <c r="EN26" s="49">
        <v>42809</v>
      </c>
      <c r="EO26" s="49" t="s">
        <v>652</v>
      </c>
      <c r="EP26" s="49">
        <v>41071</v>
      </c>
      <c r="EQ26" s="49" t="s">
        <v>652</v>
      </c>
      <c r="ER26" s="51">
        <v>41917</v>
      </c>
      <c r="ES26" s="51" t="s">
        <v>653</v>
      </c>
      <c r="ET26" s="49">
        <v>42746</v>
      </c>
      <c r="EU26" s="49" t="s">
        <v>652</v>
      </c>
      <c r="EV26" s="50">
        <v>36311</v>
      </c>
      <c r="EW26" s="50" t="s">
        <v>651</v>
      </c>
      <c r="EX26" s="50">
        <v>32908</v>
      </c>
      <c r="EY26" s="50" t="s">
        <v>651</v>
      </c>
      <c r="EZ26" s="50">
        <v>36475</v>
      </c>
      <c r="FA26" s="50" t="s">
        <v>651</v>
      </c>
      <c r="FB26" s="50">
        <v>41234</v>
      </c>
      <c r="FC26" s="50" t="s">
        <v>651</v>
      </c>
      <c r="FD26" s="50">
        <v>43507</v>
      </c>
      <c r="FE26" s="50" t="s">
        <v>651</v>
      </c>
      <c r="FF26" s="50">
        <v>33797</v>
      </c>
      <c r="FG26" s="50" t="s">
        <v>651</v>
      </c>
      <c r="FH26" s="50">
        <v>36236</v>
      </c>
      <c r="FI26" s="50" t="s">
        <v>656</v>
      </c>
      <c r="FJ26" s="50">
        <v>33597</v>
      </c>
      <c r="FK26" s="50" t="s">
        <v>657</v>
      </c>
      <c r="FL26" s="49">
        <v>36349</v>
      </c>
      <c r="FM26" s="49" t="s">
        <v>652</v>
      </c>
      <c r="FN26" s="49">
        <v>36535</v>
      </c>
      <c r="FO26" s="49" t="s">
        <v>652</v>
      </c>
      <c r="FP26" s="50">
        <v>34402</v>
      </c>
      <c r="FQ26" s="50" t="s">
        <v>651</v>
      </c>
      <c r="FR26" s="49">
        <v>39765</v>
      </c>
      <c r="FS26" s="49" t="s">
        <v>652</v>
      </c>
      <c r="FT26" s="50">
        <v>31278</v>
      </c>
      <c r="FU26" s="50" t="s">
        <v>651</v>
      </c>
      <c r="FV26" s="50">
        <v>35452</v>
      </c>
      <c r="FW26" s="50" t="s">
        <v>651</v>
      </c>
      <c r="FX26" s="50">
        <v>35285</v>
      </c>
      <c r="FY26" s="50" t="s">
        <v>651</v>
      </c>
      <c r="FZ26" s="50">
        <v>35983</v>
      </c>
      <c r="GA26" s="50" t="s">
        <v>656</v>
      </c>
      <c r="GB26" s="50">
        <v>33576</v>
      </c>
      <c r="GC26" s="50" t="s">
        <v>651</v>
      </c>
      <c r="GD26" s="50">
        <v>35285</v>
      </c>
      <c r="GE26" s="50" t="s">
        <v>651</v>
      </c>
      <c r="GF26" s="51">
        <v>34283</v>
      </c>
      <c r="GG26" s="51" t="s">
        <v>655</v>
      </c>
      <c r="GH26" s="50">
        <v>35043</v>
      </c>
      <c r="GI26" s="50" t="s">
        <v>651</v>
      </c>
      <c r="GJ26" s="50">
        <v>36172</v>
      </c>
      <c r="GK26" s="50" t="s">
        <v>651</v>
      </c>
      <c r="GL26" s="51">
        <v>43718</v>
      </c>
      <c r="GM26" s="51" t="s">
        <v>655</v>
      </c>
      <c r="GN26" s="50">
        <v>32195</v>
      </c>
      <c r="GO26" s="50" t="s">
        <v>651</v>
      </c>
      <c r="GP26" s="51">
        <v>34921</v>
      </c>
      <c r="GQ26" s="51" t="s">
        <v>653</v>
      </c>
      <c r="GR26" s="49">
        <v>35204</v>
      </c>
      <c r="GS26" s="49" t="s">
        <v>652</v>
      </c>
    </row>
    <row r="27" spans="1:201">
      <c r="B27" s="64">
        <v>19798</v>
      </c>
      <c r="C27" s="59" t="s">
        <v>655</v>
      </c>
      <c r="D27" s="47">
        <v>26849</v>
      </c>
      <c r="E27" s="47" t="s">
        <v>652</v>
      </c>
      <c r="F27" s="47">
        <v>23823</v>
      </c>
      <c r="G27" s="47" t="s">
        <v>652</v>
      </c>
      <c r="H27" s="47">
        <v>22958</v>
      </c>
      <c r="I27" s="47" t="s">
        <v>652</v>
      </c>
      <c r="J27" s="47">
        <v>31937</v>
      </c>
      <c r="K27" s="47" t="s">
        <v>652</v>
      </c>
      <c r="L27" s="45">
        <v>31092</v>
      </c>
      <c r="M27" s="45" t="s">
        <v>651</v>
      </c>
      <c r="N27" s="49">
        <v>25472</v>
      </c>
      <c r="O27" s="49" t="s">
        <v>652</v>
      </c>
      <c r="P27" s="49">
        <v>37180</v>
      </c>
      <c r="Q27" s="49" t="s">
        <v>652</v>
      </c>
      <c r="R27" s="49">
        <v>37977</v>
      </c>
      <c r="S27" s="49" t="s">
        <v>652</v>
      </c>
      <c r="T27" s="51">
        <v>33610</v>
      </c>
      <c r="U27" s="51" t="s">
        <v>653</v>
      </c>
      <c r="V27" s="57">
        <v>31111</v>
      </c>
      <c r="W27" s="49" t="s">
        <v>673</v>
      </c>
      <c r="X27" s="51">
        <v>12538</v>
      </c>
      <c r="Y27" s="51" t="s">
        <v>655</v>
      </c>
      <c r="Z27" s="50">
        <v>39036</v>
      </c>
      <c r="AA27" s="50" t="s">
        <v>651</v>
      </c>
      <c r="AB27" s="50">
        <v>34868</v>
      </c>
      <c r="AC27" s="50" t="s">
        <v>651</v>
      </c>
      <c r="AD27" s="50">
        <v>12459</v>
      </c>
      <c r="AE27" s="50" t="s">
        <v>651</v>
      </c>
      <c r="AF27" s="50">
        <v>17243</v>
      </c>
      <c r="AG27" s="50" t="s">
        <v>651</v>
      </c>
      <c r="AH27" s="51">
        <v>12133</v>
      </c>
      <c r="AI27" s="51" t="s">
        <v>655</v>
      </c>
      <c r="AJ27" s="49">
        <v>9273</v>
      </c>
      <c r="AK27" s="49"/>
      <c r="AL27" s="49">
        <v>38046</v>
      </c>
      <c r="AM27" s="49" t="s">
        <v>652</v>
      </c>
      <c r="AN27" s="50">
        <v>41596</v>
      </c>
      <c r="AO27" s="50" t="s">
        <v>651</v>
      </c>
      <c r="AP27" s="51">
        <v>29765</v>
      </c>
      <c r="AQ27" s="51" t="s">
        <v>655</v>
      </c>
      <c r="AR27" s="50">
        <v>14953</v>
      </c>
      <c r="AS27" s="50"/>
      <c r="AT27" s="49">
        <v>16504</v>
      </c>
      <c r="AU27" s="49" t="s">
        <v>652</v>
      </c>
      <c r="AV27" s="49">
        <v>38778</v>
      </c>
      <c r="AW27" s="49" t="s">
        <v>652</v>
      </c>
      <c r="AX27" s="49">
        <v>25427</v>
      </c>
      <c r="AY27" s="49" t="s">
        <v>652</v>
      </c>
      <c r="AZ27" s="51">
        <v>19923</v>
      </c>
      <c r="BA27" s="51" t="s">
        <v>655</v>
      </c>
      <c r="BB27" s="49">
        <v>40003</v>
      </c>
      <c r="BC27" s="49" t="s">
        <v>652</v>
      </c>
      <c r="BD27" s="49">
        <v>23550</v>
      </c>
      <c r="BE27" s="49" t="s">
        <v>652</v>
      </c>
      <c r="BF27" s="51">
        <v>14352</v>
      </c>
      <c r="BG27" s="51"/>
      <c r="BH27" s="49">
        <v>21178</v>
      </c>
      <c r="BI27" s="49" t="s">
        <v>652</v>
      </c>
      <c r="BJ27" s="50">
        <v>30927</v>
      </c>
      <c r="BK27" s="50" t="s">
        <v>651</v>
      </c>
      <c r="BL27" s="51">
        <v>14071</v>
      </c>
      <c r="BM27" s="51" t="s">
        <v>655</v>
      </c>
      <c r="BN27" s="51">
        <v>16613</v>
      </c>
      <c r="BO27" s="51" t="s">
        <v>655</v>
      </c>
      <c r="BP27" s="49">
        <v>35904</v>
      </c>
      <c r="BQ27" s="49" t="s">
        <v>652</v>
      </c>
      <c r="BR27" s="50">
        <v>40413</v>
      </c>
      <c r="BS27" s="50" t="s">
        <v>651</v>
      </c>
      <c r="BT27" s="49">
        <v>39119</v>
      </c>
      <c r="BU27" s="49" t="s">
        <v>652</v>
      </c>
      <c r="BV27" s="51">
        <v>14054</v>
      </c>
      <c r="BW27" s="51" t="s">
        <v>655</v>
      </c>
      <c r="BX27" s="50">
        <v>21957</v>
      </c>
      <c r="BY27" s="50" t="s">
        <v>651</v>
      </c>
      <c r="BZ27" s="49">
        <v>37340</v>
      </c>
      <c r="CA27" s="49" t="s">
        <v>652</v>
      </c>
      <c r="CB27" s="50">
        <v>18765</v>
      </c>
      <c r="CC27" s="50" t="s">
        <v>651</v>
      </c>
      <c r="CD27" s="51">
        <v>35519</v>
      </c>
      <c r="CE27" s="51" t="s">
        <v>655</v>
      </c>
      <c r="CF27" s="50">
        <v>37979</v>
      </c>
      <c r="CG27" s="50" t="s">
        <v>656</v>
      </c>
      <c r="CH27" s="51">
        <v>38055</v>
      </c>
      <c r="CI27" s="51" t="s">
        <v>655</v>
      </c>
      <c r="CJ27" s="49">
        <v>40276</v>
      </c>
      <c r="CK27" s="49" t="s">
        <v>652</v>
      </c>
      <c r="CL27" s="50">
        <v>43251</v>
      </c>
      <c r="CM27" s="50" t="s">
        <v>651</v>
      </c>
      <c r="CN27" s="50">
        <v>40825</v>
      </c>
      <c r="CO27" s="50" t="s">
        <v>651</v>
      </c>
      <c r="CP27" s="51">
        <v>41984</v>
      </c>
      <c r="CQ27" s="51" t="s">
        <v>653</v>
      </c>
      <c r="CR27" s="50">
        <v>41465</v>
      </c>
      <c r="CS27" s="50" t="s">
        <v>651</v>
      </c>
      <c r="CT27" s="49">
        <v>41781</v>
      </c>
      <c r="CU27" s="49" t="s">
        <v>652</v>
      </c>
      <c r="CV27" s="50">
        <v>43030</v>
      </c>
      <c r="CW27" s="50" t="s">
        <v>651</v>
      </c>
      <c r="CX27" s="50">
        <v>42201</v>
      </c>
      <c r="CY27" s="50" t="s">
        <v>651</v>
      </c>
      <c r="CZ27" s="51">
        <v>40465</v>
      </c>
      <c r="DA27" s="51" t="s">
        <v>653</v>
      </c>
      <c r="DB27" s="50">
        <v>40533</v>
      </c>
      <c r="DC27" s="50" t="s">
        <v>651</v>
      </c>
      <c r="DD27" s="50">
        <v>43681</v>
      </c>
      <c r="DE27" s="50" t="s">
        <v>651</v>
      </c>
      <c r="DF27" s="49">
        <v>37979</v>
      </c>
      <c r="DG27" s="49" t="s">
        <v>652</v>
      </c>
      <c r="DH27" s="49">
        <v>39133</v>
      </c>
      <c r="DI27" s="49" t="s">
        <v>652</v>
      </c>
      <c r="DJ27" s="50">
        <v>42939</v>
      </c>
      <c r="DK27" s="50" t="s">
        <v>651</v>
      </c>
      <c r="DL27" s="50">
        <v>41400</v>
      </c>
      <c r="DM27" s="50" t="s">
        <v>651</v>
      </c>
      <c r="DN27" s="50">
        <v>37920</v>
      </c>
      <c r="DO27" s="50" t="s">
        <v>651</v>
      </c>
      <c r="DP27" s="50">
        <v>39624</v>
      </c>
      <c r="DQ27" s="50" t="s">
        <v>651</v>
      </c>
      <c r="DR27" s="50">
        <v>20457</v>
      </c>
      <c r="DS27" s="50" t="s">
        <v>651</v>
      </c>
      <c r="DT27" s="51">
        <v>29026</v>
      </c>
      <c r="DU27" s="51" t="s">
        <v>655</v>
      </c>
      <c r="DV27" s="51">
        <v>20478</v>
      </c>
      <c r="DW27" s="51" t="s">
        <v>655</v>
      </c>
      <c r="DX27" s="50">
        <v>23416</v>
      </c>
      <c r="DY27" s="50"/>
      <c r="EB27" s="50">
        <v>38663</v>
      </c>
      <c r="EC27" s="50" t="s">
        <v>651</v>
      </c>
      <c r="ED27" s="50">
        <v>38455</v>
      </c>
      <c r="EE27" s="50" t="s">
        <v>651</v>
      </c>
      <c r="EF27" s="49">
        <v>41569</v>
      </c>
      <c r="EG27" s="49" t="s">
        <v>652</v>
      </c>
      <c r="EH27" s="49">
        <v>25828</v>
      </c>
      <c r="EI27" s="49" t="s">
        <v>652</v>
      </c>
      <c r="EJ27" s="49">
        <v>41148</v>
      </c>
      <c r="EK27" s="49" t="s">
        <v>652</v>
      </c>
      <c r="EL27" s="50">
        <v>43535</v>
      </c>
      <c r="EM27" s="50" t="s">
        <v>651</v>
      </c>
      <c r="EN27" s="51">
        <v>42421</v>
      </c>
      <c r="EO27" s="51" t="s">
        <v>655</v>
      </c>
      <c r="EP27" s="49">
        <v>41052</v>
      </c>
      <c r="EQ27" s="49" t="s">
        <v>652</v>
      </c>
      <c r="ER27" s="51">
        <v>41917</v>
      </c>
      <c r="ES27" s="51" t="s">
        <v>653</v>
      </c>
      <c r="ET27" s="49">
        <v>42746</v>
      </c>
      <c r="EU27" s="49" t="s">
        <v>652</v>
      </c>
      <c r="EV27" s="50">
        <v>36311</v>
      </c>
      <c r="EW27" s="50" t="s">
        <v>651</v>
      </c>
      <c r="EX27" s="50">
        <v>32904</v>
      </c>
      <c r="EY27" s="50" t="s">
        <v>651</v>
      </c>
      <c r="EZ27" s="49">
        <v>35632</v>
      </c>
      <c r="FA27" s="49" t="s">
        <v>652</v>
      </c>
      <c r="FB27" s="51">
        <v>40742</v>
      </c>
      <c r="FC27" s="51" t="s">
        <v>653</v>
      </c>
      <c r="FD27" s="50">
        <v>43480</v>
      </c>
      <c r="FE27" s="50" t="s">
        <v>651</v>
      </c>
      <c r="FF27" s="50">
        <v>33790</v>
      </c>
      <c r="FG27" s="50" t="s">
        <v>651</v>
      </c>
      <c r="FH27" s="50">
        <v>36230</v>
      </c>
      <c r="FI27" s="50" t="s">
        <v>651</v>
      </c>
      <c r="FJ27" s="50">
        <v>33595</v>
      </c>
      <c r="FK27" s="50" t="s">
        <v>651</v>
      </c>
      <c r="FL27" s="50">
        <v>36338</v>
      </c>
      <c r="FM27" s="50" t="s">
        <v>656</v>
      </c>
      <c r="FN27" s="49">
        <v>36535</v>
      </c>
      <c r="FO27" s="49" t="s">
        <v>652</v>
      </c>
      <c r="FP27" s="50">
        <v>34396</v>
      </c>
      <c r="FQ27" s="50" t="s">
        <v>651</v>
      </c>
      <c r="FR27" s="49">
        <v>39765</v>
      </c>
      <c r="FS27" s="49" t="s">
        <v>652</v>
      </c>
      <c r="FT27" s="50">
        <v>31278</v>
      </c>
      <c r="FU27" s="50" t="s">
        <v>651</v>
      </c>
      <c r="FV27" s="50">
        <v>35451</v>
      </c>
      <c r="FW27" s="50" t="s">
        <v>651</v>
      </c>
      <c r="FX27" s="50">
        <v>35275</v>
      </c>
      <c r="FY27" s="50" t="s">
        <v>651</v>
      </c>
      <c r="FZ27" s="50">
        <v>35982</v>
      </c>
      <c r="GA27" s="50" t="s">
        <v>651</v>
      </c>
      <c r="GB27" s="50">
        <v>33570</v>
      </c>
      <c r="GC27" s="50" t="s">
        <v>651</v>
      </c>
      <c r="GD27" s="49">
        <v>35283</v>
      </c>
      <c r="GE27" s="49" t="s">
        <v>652</v>
      </c>
      <c r="GF27" s="50">
        <v>34283</v>
      </c>
      <c r="GG27" s="50" t="s">
        <v>657</v>
      </c>
      <c r="GH27" s="50">
        <v>35015</v>
      </c>
      <c r="GI27" s="50" t="s">
        <v>651</v>
      </c>
      <c r="GJ27" s="50">
        <v>36166</v>
      </c>
      <c r="GK27" s="50" t="s">
        <v>651</v>
      </c>
      <c r="GL27" s="50">
        <v>43713</v>
      </c>
      <c r="GM27" s="50" t="s">
        <v>651</v>
      </c>
      <c r="GN27" s="50">
        <v>32113</v>
      </c>
      <c r="GO27" s="50" t="s">
        <v>651</v>
      </c>
      <c r="GP27" s="51">
        <v>34921</v>
      </c>
      <c r="GQ27" s="51" t="s">
        <v>655</v>
      </c>
      <c r="GR27" s="49">
        <v>35178</v>
      </c>
      <c r="GS27" s="49" t="s">
        <v>652</v>
      </c>
    </row>
    <row r="28" spans="1:201">
      <c r="B28" s="64">
        <v>19798</v>
      </c>
      <c r="C28" s="59" t="s">
        <v>653</v>
      </c>
      <c r="D28" s="47">
        <v>26703</v>
      </c>
      <c r="E28" s="47" t="s">
        <v>652</v>
      </c>
      <c r="F28" s="47">
        <v>23823</v>
      </c>
      <c r="G28" s="47" t="s">
        <v>652</v>
      </c>
      <c r="H28" s="48">
        <v>20638</v>
      </c>
      <c r="I28" s="48" t="s">
        <v>653</v>
      </c>
      <c r="J28" s="47">
        <v>31925</v>
      </c>
      <c r="K28" s="47" t="s">
        <v>652</v>
      </c>
      <c r="L28" s="45">
        <v>31090</v>
      </c>
      <c r="M28" s="45" t="s">
        <v>651</v>
      </c>
      <c r="N28" s="49">
        <v>25090</v>
      </c>
      <c r="O28" s="49" t="s">
        <v>652</v>
      </c>
      <c r="P28" s="49">
        <v>37180</v>
      </c>
      <c r="Q28" s="49" t="s">
        <v>652</v>
      </c>
      <c r="R28" s="49">
        <v>37977</v>
      </c>
      <c r="S28" s="49" t="s">
        <v>652</v>
      </c>
      <c r="T28" s="49">
        <v>33182</v>
      </c>
      <c r="U28" s="49" t="s">
        <v>652</v>
      </c>
      <c r="V28" s="52">
        <v>31098</v>
      </c>
      <c r="W28" s="51" t="s">
        <v>674</v>
      </c>
      <c r="X28" s="51">
        <v>12538</v>
      </c>
      <c r="Y28" s="51" t="s">
        <v>653</v>
      </c>
      <c r="Z28" s="50">
        <v>39027</v>
      </c>
      <c r="AA28" s="50" t="s">
        <v>651</v>
      </c>
      <c r="AB28" s="51">
        <v>30728</v>
      </c>
      <c r="AC28" s="51" t="s">
        <v>655</v>
      </c>
      <c r="AD28" s="50">
        <v>12456</v>
      </c>
      <c r="AE28" s="50" t="s">
        <v>651</v>
      </c>
      <c r="AF28" s="50">
        <v>17205</v>
      </c>
      <c r="AG28" s="50" t="s">
        <v>651</v>
      </c>
      <c r="AH28" s="51">
        <v>11697</v>
      </c>
      <c r="AI28" s="51"/>
      <c r="AJ28" s="25"/>
      <c r="AK28" s="25"/>
      <c r="AL28" s="49">
        <v>38043</v>
      </c>
      <c r="AM28" s="49" t="s">
        <v>652</v>
      </c>
      <c r="AN28" s="51">
        <v>41595</v>
      </c>
      <c r="AO28" s="51" t="s">
        <v>655</v>
      </c>
      <c r="AP28" s="49">
        <v>29700</v>
      </c>
      <c r="AQ28" s="49" t="s">
        <v>652</v>
      </c>
      <c r="AR28" s="51">
        <v>13378</v>
      </c>
      <c r="AS28" s="51" t="s">
        <v>655</v>
      </c>
      <c r="AT28" s="50">
        <v>16407</v>
      </c>
      <c r="AU28" s="50" t="s">
        <v>651</v>
      </c>
      <c r="AV28" s="49">
        <v>38778</v>
      </c>
      <c r="AW28" s="49" t="s">
        <v>652</v>
      </c>
      <c r="AX28" s="49">
        <v>25374</v>
      </c>
      <c r="AY28" s="49" t="s">
        <v>652</v>
      </c>
      <c r="AZ28" s="49">
        <v>19917</v>
      </c>
      <c r="BA28" s="49" t="s">
        <v>652</v>
      </c>
      <c r="BB28" s="49">
        <v>39974</v>
      </c>
      <c r="BC28" s="49" t="s">
        <v>652</v>
      </c>
      <c r="BD28" s="51">
        <v>23546</v>
      </c>
      <c r="BE28" s="51" t="s">
        <v>653</v>
      </c>
      <c r="BF28" s="50">
        <v>14345</v>
      </c>
      <c r="BG28" s="50"/>
      <c r="BH28" s="49">
        <v>21176</v>
      </c>
      <c r="BI28" s="49" t="s">
        <v>652</v>
      </c>
      <c r="BJ28" s="50">
        <v>30927</v>
      </c>
      <c r="BK28" s="50" t="s">
        <v>651</v>
      </c>
      <c r="BL28" s="51">
        <v>14071</v>
      </c>
      <c r="BM28" s="51" t="s">
        <v>653</v>
      </c>
      <c r="BN28" s="50">
        <v>16269</v>
      </c>
      <c r="BO28" s="50" t="s">
        <v>651</v>
      </c>
      <c r="BP28" s="49">
        <v>35870</v>
      </c>
      <c r="BQ28" s="49" t="s">
        <v>652</v>
      </c>
      <c r="BR28" s="50">
        <v>40412</v>
      </c>
      <c r="BS28" s="50" t="s">
        <v>651</v>
      </c>
      <c r="BT28" s="49">
        <v>36602</v>
      </c>
      <c r="BU28" s="49" t="s">
        <v>652</v>
      </c>
      <c r="BV28" s="51">
        <v>14054</v>
      </c>
      <c r="BW28" s="51" t="s">
        <v>655</v>
      </c>
      <c r="BX28" s="50">
        <v>21943</v>
      </c>
      <c r="BY28" s="50" t="s">
        <v>651</v>
      </c>
      <c r="BZ28" s="49">
        <v>36968</v>
      </c>
      <c r="CA28" s="49" t="s">
        <v>652</v>
      </c>
      <c r="CB28" s="50">
        <v>18713</v>
      </c>
      <c r="CC28" s="50" t="s">
        <v>651</v>
      </c>
      <c r="CD28" s="51">
        <v>35494</v>
      </c>
      <c r="CE28" s="51" t="s">
        <v>653</v>
      </c>
      <c r="CF28" s="50">
        <v>37971</v>
      </c>
      <c r="CG28" s="50" t="s">
        <v>651</v>
      </c>
      <c r="CH28" s="49">
        <v>36810</v>
      </c>
      <c r="CI28" s="49" t="s">
        <v>652</v>
      </c>
      <c r="CJ28" s="49">
        <v>40276</v>
      </c>
      <c r="CK28" s="49" t="s">
        <v>652</v>
      </c>
      <c r="CL28" s="50">
        <v>41956</v>
      </c>
      <c r="CM28" s="50" t="s">
        <v>651</v>
      </c>
      <c r="CN28" s="50">
        <v>40680</v>
      </c>
      <c r="CO28" s="50" t="s">
        <v>651</v>
      </c>
      <c r="CP28" s="51">
        <v>41857</v>
      </c>
      <c r="CQ28" s="51" t="s">
        <v>653</v>
      </c>
      <c r="CR28" s="50">
        <v>41445</v>
      </c>
      <c r="CS28" s="50" t="s">
        <v>651</v>
      </c>
      <c r="CT28" s="49">
        <v>41575</v>
      </c>
      <c r="CU28" s="49" t="s">
        <v>652</v>
      </c>
      <c r="CV28" s="50">
        <v>43023</v>
      </c>
      <c r="CW28" s="50" t="s">
        <v>651</v>
      </c>
      <c r="CX28" s="50">
        <v>42184</v>
      </c>
      <c r="CY28" s="50" t="s">
        <v>651</v>
      </c>
      <c r="CZ28" s="51">
        <v>40465</v>
      </c>
      <c r="DA28" s="51" t="s">
        <v>655</v>
      </c>
      <c r="DB28" s="50">
        <v>40533</v>
      </c>
      <c r="DC28" s="50" t="s">
        <v>651</v>
      </c>
      <c r="DD28" s="50">
        <v>43670</v>
      </c>
      <c r="DE28" s="50" t="s">
        <v>651</v>
      </c>
      <c r="DF28" s="49">
        <v>37979</v>
      </c>
      <c r="DG28" s="49" t="s">
        <v>652</v>
      </c>
      <c r="DH28" s="49">
        <v>39068</v>
      </c>
      <c r="DI28" s="49" t="s">
        <v>652</v>
      </c>
      <c r="DJ28" s="50">
        <v>42933</v>
      </c>
      <c r="DK28" s="50" t="s">
        <v>656</v>
      </c>
      <c r="DL28" s="50">
        <v>41318</v>
      </c>
      <c r="DM28" s="50" t="s">
        <v>651</v>
      </c>
      <c r="DN28" s="50">
        <v>37917</v>
      </c>
      <c r="DO28" s="50" t="s">
        <v>651</v>
      </c>
      <c r="DP28" s="49">
        <v>39503</v>
      </c>
      <c r="DQ28" s="49" t="s">
        <v>652</v>
      </c>
      <c r="DR28" s="51">
        <v>20439</v>
      </c>
      <c r="DS28" s="51" t="s">
        <v>653</v>
      </c>
      <c r="DT28" s="50">
        <v>22795</v>
      </c>
      <c r="DU28" s="50" t="s">
        <v>651</v>
      </c>
      <c r="DV28" s="51">
        <v>20478</v>
      </c>
      <c r="DW28" s="51" t="s">
        <v>653</v>
      </c>
      <c r="DX28" s="51">
        <v>23361</v>
      </c>
      <c r="DY28" s="51" t="s">
        <v>655</v>
      </c>
      <c r="EB28" s="50">
        <v>38634</v>
      </c>
      <c r="EC28" s="50" t="s">
        <v>651</v>
      </c>
      <c r="ED28" s="50">
        <v>38454</v>
      </c>
      <c r="EE28" s="50" t="s">
        <v>651</v>
      </c>
      <c r="EF28" s="49">
        <v>41564</v>
      </c>
      <c r="EG28" s="49" t="s">
        <v>652</v>
      </c>
      <c r="EH28" s="49">
        <v>25827</v>
      </c>
      <c r="EI28" s="49" t="s">
        <v>652</v>
      </c>
      <c r="EJ28" s="49">
        <v>40199</v>
      </c>
      <c r="EK28" s="49" t="s">
        <v>652</v>
      </c>
      <c r="EL28" s="50">
        <v>43530</v>
      </c>
      <c r="EM28" s="50" t="s">
        <v>651</v>
      </c>
      <c r="EN28" s="49">
        <v>42380</v>
      </c>
      <c r="EO28" s="49" t="s">
        <v>652</v>
      </c>
      <c r="EP28" s="49">
        <v>41052</v>
      </c>
      <c r="EQ28" s="49" t="s">
        <v>652</v>
      </c>
      <c r="ER28" s="51">
        <v>41632</v>
      </c>
      <c r="ES28" s="51" t="s">
        <v>653</v>
      </c>
      <c r="ET28" s="49">
        <v>42746</v>
      </c>
      <c r="EU28" s="49" t="s">
        <v>652</v>
      </c>
      <c r="EV28" s="50">
        <v>36306</v>
      </c>
      <c r="EW28" s="50" t="s">
        <v>651</v>
      </c>
      <c r="EX28" s="50">
        <v>32903</v>
      </c>
      <c r="EY28" s="50" t="s">
        <v>651</v>
      </c>
      <c r="EZ28" s="49">
        <v>35320</v>
      </c>
      <c r="FA28" s="49" t="s">
        <v>652</v>
      </c>
      <c r="FB28" s="51">
        <v>40742</v>
      </c>
      <c r="FC28" s="51" t="s">
        <v>653</v>
      </c>
      <c r="FD28" s="50">
        <v>43468</v>
      </c>
      <c r="FE28" s="50" t="s">
        <v>651</v>
      </c>
      <c r="FF28" s="50">
        <v>33790</v>
      </c>
      <c r="FG28" s="50" t="s">
        <v>651</v>
      </c>
      <c r="FH28" s="51">
        <v>36139</v>
      </c>
      <c r="FI28" s="51" t="s">
        <v>655</v>
      </c>
      <c r="FJ28" s="50">
        <v>33423</v>
      </c>
      <c r="FK28" s="50" t="s">
        <v>651</v>
      </c>
      <c r="FL28" s="50">
        <v>36335</v>
      </c>
      <c r="FM28" s="50" t="s">
        <v>651</v>
      </c>
      <c r="FN28" s="49">
        <v>36535</v>
      </c>
      <c r="FO28" s="49" t="s">
        <v>652</v>
      </c>
      <c r="FP28" s="50">
        <v>34395</v>
      </c>
      <c r="FQ28" s="50" t="s">
        <v>651</v>
      </c>
      <c r="FR28" s="51">
        <v>39659</v>
      </c>
      <c r="FS28" s="51" t="s">
        <v>653</v>
      </c>
      <c r="FT28" s="50">
        <v>31275</v>
      </c>
      <c r="FU28" s="50" t="s">
        <v>651</v>
      </c>
      <c r="FV28" s="50">
        <v>35449</v>
      </c>
      <c r="FW28" s="50" t="s">
        <v>651</v>
      </c>
      <c r="FX28" s="50">
        <v>35274</v>
      </c>
      <c r="FY28" s="50" t="s">
        <v>651</v>
      </c>
      <c r="FZ28" s="50">
        <v>35981</v>
      </c>
      <c r="GA28" s="50" t="s">
        <v>651</v>
      </c>
      <c r="GB28" s="50">
        <v>33570</v>
      </c>
      <c r="GC28" s="50" t="s">
        <v>651</v>
      </c>
      <c r="GD28" s="50">
        <v>35276</v>
      </c>
      <c r="GE28" s="50" t="s">
        <v>651</v>
      </c>
      <c r="GF28" s="49">
        <v>34280</v>
      </c>
      <c r="GG28" s="49" t="s">
        <v>652</v>
      </c>
      <c r="GH28" s="50">
        <v>34921</v>
      </c>
      <c r="GI28" s="50" t="s">
        <v>651</v>
      </c>
      <c r="GJ28" s="50">
        <v>36151</v>
      </c>
      <c r="GK28" s="50" t="s">
        <v>651</v>
      </c>
      <c r="GL28" s="50">
        <v>43713</v>
      </c>
      <c r="GM28" s="50" t="s">
        <v>651</v>
      </c>
      <c r="GN28" s="50">
        <v>32086</v>
      </c>
      <c r="GO28" s="50" t="s">
        <v>651</v>
      </c>
      <c r="GP28" s="50">
        <v>34921</v>
      </c>
      <c r="GQ28" s="50" t="s">
        <v>651</v>
      </c>
      <c r="GR28" s="50">
        <v>35171</v>
      </c>
      <c r="GS28" s="50" t="s">
        <v>651</v>
      </c>
    </row>
    <row r="29" spans="1:201">
      <c r="B29" s="56">
        <v>19729</v>
      </c>
      <c r="C29" s="54" t="s">
        <v>652</v>
      </c>
      <c r="D29" s="47">
        <v>26696</v>
      </c>
      <c r="E29" s="47" t="s">
        <v>652</v>
      </c>
      <c r="F29" s="48">
        <v>21232</v>
      </c>
      <c r="G29" s="48" t="s">
        <v>653</v>
      </c>
      <c r="H29" s="48">
        <v>20638</v>
      </c>
      <c r="I29" s="48" t="s">
        <v>655</v>
      </c>
      <c r="J29" s="48">
        <v>21116</v>
      </c>
      <c r="K29" s="48" t="s">
        <v>653</v>
      </c>
      <c r="L29" s="45">
        <v>31053</v>
      </c>
      <c r="M29" s="45" t="s">
        <v>651</v>
      </c>
      <c r="N29" s="49">
        <v>23136</v>
      </c>
      <c r="O29" s="49" t="s">
        <v>652</v>
      </c>
      <c r="P29" s="50">
        <v>37175</v>
      </c>
      <c r="Q29" s="50" t="s">
        <v>651</v>
      </c>
      <c r="R29" s="50">
        <v>37977</v>
      </c>
      <c r="S29" s="50" t="s">
        <v>651</v>
      </c>
      <c r="T29" s="51">
        <v>33132</v>
      </c>
      <c r="U29" s="51" t="s">
        <v>653</v>
      </c>
      <c r="V29" s="52">
        <v>24744</v>
      </c>
      <c r="W29" s="51" t="s">
        <v>675</v>
      </c>
      <c r="X29" s="51">
        <v>12538</v>
      </c>
      <c r="Y29" s="51" t="s">
        <v>653</v>
      </c>
      <c r="Z29" s="50">
        <v>39014</v>
      </c>
      <c r="AA29" s="50" t="s">
        <v>657</v>
      </c>
      <c r="AB29" s="49">
        <v>28799</v>
      </c>
      <c r="AC29" s="49" t="s">
        <v>652</v>
      </c>
      <c r="AD29" s="50">
        <v>12455</v>
      </c>
      <c r="AE29" s="50" t="s">
        <v>651</v>
      </c>
      <c r="AF29" s="50">
        <v>17200</v>
      </c>
      <c r="AG29" s="50" t="s">
        <v>651</v>
      </c>
      <c r="AH29" s="25"/>
      <c r="AI29" s="25"/>
      <c r="AJ29" s="25"/>
      <c r="AK29" s="25"/>
      <c r="AL29" s="50">
        <v>37900</v>
      </c>
      <c r="AM29" s="50" t="s">
        <v>651</v>
      </c>
      <c r="AN29" s="49">
        <v>41591</v>
      </c>
      <c r="AO29" s="49" t="s">
        <v>652</v>
      </c>
      <c r="AP29" s="51">
        <v>29606</v>
      </c>
      <c r="AQ29" s="51" t="s">
        <v>653</v>
      </c>
      <c r="AR29" s="51">
        <v>13378</v>
      </c>
      <c r="AS29" s="51" t="s">
        <v>653</v>
      </c>
      <c r="AT29" s="49">
        <v>13005</v>
      </c>
      <c r="AU29" s="49" t="s">
        <v>652</v>
      </c>
      <c r="AV29" s="49">
        <v>38777</v>
      </c>
      <c r="AW29" s="49" t="s">
        <v>652</v>
      </c>
      <c r="AX29" s="51">
        <v>25301</v>
      </c>
      <c r="AY29" s="51" t="s">
        <v>653</v>
      </c>
      <c r="AZ29" s="49">
        <v>19916</v>
      </c>
      <c r="BA29" s="49" t="s">
        <v>652</v>
      </c>
      <c r="BB29" s="49">
        <v>39826</v>
      </c>
      <c r="BC29" s="49" t="s">
        <v>652</v>
      </c>
      <c r="BD29" s="51">
        <v>23546</v>
      </c>
      <c r="BE29" s="51" t="s">
        <v>655</v>
      </c>
      <c r="BF29" s="49">
        <v>12123</v>
      </c>
      <c r="BG29" s="49"/>
      <c r="BH29" s="51">
        <v>21048</v>
      </c>
      <c r="BI29" s="51" t="s">
        <v>653</v>
      </c>
      <c r="BJ29" s="50">
        <v>30927</v>
      </c>
      <c r="BK29" s="50" t="s">
        <v>651</v>
      </c>
      <c r="BL29" s="51">
        <v>14071</v>
      </c>
      <c r="BM29" s="51" t="s">
        <v>655</v>
      </c>
      <c r="BN29" s="49">
        <v>13864</v>
      </c>
      <c r="BO29" s="49" t="s">
        <v>652</v>
      </c>
      <c r="BP29" s="49">
        <v>34893</v>
      </c>
      <c r="BQ29" s="49" t="s">
        <v>652</v>
      </c>
      <c r="BR29" s="50">
        <v>40412</v>
      </c>
      <c r="BS29" s="50" t="s">
        <v>651</v>
      </c>
      <c r="BT29" s="49">
        <v>35521</v>
      </c>
      <c r="BU29" s="49" t="s">
        <v>652</v>
      </c>
      <c r="BV29" s="51">
        <v>14054</v>
      </c>
      <c r="BW29" s="51" t="s">
        <v>655</v>
      </c>
      <c r="BX29" s="50">
        <v>21937</v>
      </c>
      <c r="BY29" s="50" t="s">
        <v>651</v>
      </c>
      <c r="BZ29" s="51">
        <v>28886</v>
      </c>
      <c r="CA29" s="51" t="s">
        <v>655</v>
      </c>
      <c r="CB29" s="50">
        <v>18691</v>
      </c>
      <c r="CC29" s="50" t="s">
        <v>651</v>
      </c>
      <c r="CD29" s="51">
        <v>35494</v>
      </c>
      <c r="CE29" s="51" t="s">
        <v>653</v>
      </c>
      <c r="CF29" s="50">
        <v>37969</v>
      </c>
      <c r="CG29" s="50" t="s">
        <v>651</v>
      </c>
      <c r="CH29" s="51">
        <v>36635</v>
      </c>
      <c r="CI29" s="51" t="s">
        <v>655</v>
      </c>
      <c r="CJ29" s="49">
        <v>40276</v>
      </c>
      <c r="CK29" s="49" t="s">
        <v>652</v>
      </c>
      <c r="CL29" s="50">
        <v>41858</v>
      </c>
      <c r="CM29" s="50" t="s">
        <v>651</v>
      </c>
      <c r="CN29" s="50">
        <v>40646</v>
      </c>
      <c r="CO29" s="50" t="s">
        <v>651</v>
      </c>
      <c r="CP29" s="49">
        <v>41693</v>
      </c>
      <c r="CQ29" s="49" t="s">
        <v>652</v>
      </c>
      <c r="CR29" s="50">
        <v>41441</v>
      </c>
      <c r="CS29" s="50" t="s">
        <v>651</v>
      </c>
      <c r="CT29" s="49">
        <v>41160</v>
      </c>
      <c r="CU29" s="49" t="s">
        <v>652</v>
      </c>
      <c r="CV29" s="49">
        <v>42997</v>
      </c>
      <c r="CW29" s="49" t="s">
        <v>652</v>
      </c>
      <c r="CX29" s="50">
        <v>42177</v>
      </c>
      <c r="CY29" s="50" t="s">
        <v>651</v>
      </c>
      <c r="CZ29" s="51">
        <v>40465</v>
      </c>
      <c r="DA29" s="51" t="s">
        <v>653</v>
      </c>
      <c r="DB29" s="50">
        <v>40533</v>
      </c>
      <c r="DC29" s="50" t="s">
        <v>651</v>
      </c>
      <c r="DD29" s="50">
        <v>43668</v>
      </c>
      <c r="DE29" s="50" t="s">
        <v>651</v>
      </c>
      <c r="DF29" s="49">
        <v>37977</v>
      </c>
      <c r="DG29" s="49" t="s">
        <v>652</v>
      </c>
      <c r="DH29" s="49">
        <v>38995</v>
      </c>
      <c r="DI29" s="49" t="s">
        <v>652</v>
      </c>
      <c r="DJ29" s="50">
        <v>42925</v>
      </c>
      <c r="DK29" s="50" t="s">
        <v>651</v>
      </c>
      <c r="DL29" s="51">
        <v>41261</v>
      </c>
      <c r="DM29" s="51" t="s">
        <v>653</v>
      </c>
      <c r="DN29" s="50">
        <v>37903</v>
      </c>
      <c r="DO29" s="50" t="s">
        <v>651</v>
      </c>
      <c r="DP29" s="49">
        <v>39496</v>
      </c>
      <c r="DQ29" s="49" t="s">
        <v>652</v>
      </c>
      <c r="DR29" s="51">
        <v>20439</v>
      </c>
      <c r="DS29" s="51" t="s">
        <v>655</v>
      </c>
      <c r="DT29" s="51">
        <v>22564</v>
      </c>
      <c r="DU29" s="51" t="s">
        <v>655</v>
      </c>
      <c r="DV29" s="49">
        <v>20378</v>
      </c>
      <c r="DW29" s="49"/>
      <c r="DX29" s="51">
        <v>23348</v>
      </c>
      <c r="DY29" s="51" t="s">
        <v>652</v>
      </c>
      <c r="EB29" s="50">
        <v>38589</v>
      </c>
      <c r="EC29" s="50" t="s">
        <v>651</v>
      </c>
      <c r="ED29" s="50">
        <v>38453</v>
      </c>
      <c r="EE29" s="50" t="s">
        <v>651</v>
      </c>
      <c r="EF29" s="49">
        <v>41556</v>
      </c>
      <c r="EG29" s="49" t="s">
        <v>652</v>
      </c>
      <c r="EH29" s="49">
        <v>25826</v>
      </c>
      <c r="EI29" s="49" t="s">
        <v>652</v>
      </c>
      <c r="EJ29" s="49">
        <v>39366</v>
      </c>
      <c r="EK29" s="49" t="s">
        <v>652</v>
      </c>
      <c r="EL29" s="50">
        <v>43529</v>
      </c>
      <c r="EM29" s="50" t="s">
        <v>651</v>
      </c>
      <c r="EN29" s="51">
        <v>41864</v>
      </c>
      <c r="EO29" s="51" t="s">
        <v>653</v>
      </c>
      <c r="EP29" s="51">
        <v>41015</v>
      </c>
      <c r="EQ29" s="51" t="s">
        <v>653</v>
      </c>
      <c r="ER29" s="49">
        <v>41091</v>
      </c>
      <c r="ES29" s="49" t="s">
        <v>652</v>
      </c>
      <c r="ET29" s="49">
        <v>42697</v>
      </c>
      <c r="EU29" s="49" t="s">
        <v>652</v>
      </c>
      <c r="EV29" s="51">
        <v>36296</v>
      </c>
      <c r="EW29" s="51" t="s">
        <v>653</v>
      </c>
      <c r="EX29" s="50">
        <v>32895</v>
      </c>
      <c r="EY29" s="50" t="s">
        <v>651</v>
      </c>
      <c r="EZ29" s="49">
        <v>34816</v>
      </c>
      <c r="FA29" s="49" t="s">
        <v>652</v>
      </c>
      <c r="FB29" s="51">
        <v>40742</v>
      </c>
      <c r="FC29" s="51" t="s">
        <v>653</v>
      </c>
      <c r="FD29" s="50">
        <v>42311</v>
      </c>
      <c r="FE29" s="50" t="s">
        <v>651</v>
      </c>
      <c r="FF29" s="50">
        <v>33738</v>
      </c>
      <c r="FG29" s="50" t="s">
        <v>651</v>
      </c>
      <c r="FH29" s="51">
        <v>36139</v>
      </c>
      <c r="FI29" s="51" t="s">
        <v>653</v>
      </c>
      <c r="FJ29" s="50">
        <v>33412</v>
      </c>
      <c r="FK29" s="50" t="s">
        <v>651</v>
      </c>
      <c r="FL29" s="50">
        <v>36330</v>
      </c>
      <c r="FM29" s="50" t="s">
        <v>651</v>
      </c>
      <c r="FN29" s="49">
        <v>36535</v>
      </c>
      <c r="FO29" s="49" t="s">
        <v>652</v>
      </c>
      <c r="FP29" s="50">
        <v>34388</v>
      </c>
      <c r="FQ29" s="50" t="s">
        <v>651</v>
      </c>
      <c r="FR29" s="49">
        <v>38834</v>
      </c>
      <c r="FS29" s="49" t="s">
        <v>652</v>
      </c>
      <c r="FT29" s="50">
        <v>31272</v>
      </c>
      <c r="FU29" s="50" t="s">
        <v>651</v>
      </c>
      <c r="FV29" s="50">
        <v>35446</v>
      </c>
      <c r="FW29" s="50" t="s">
        <v>651</v>
      </c>
      <c r="FX29" s="50">
        <v>35269</v>
      </c>
      <c r="FY29" s="50" t="s">
        <v>651</v>
      </c>
      <c r="FZ29" s="50">
        <v>35974</v>
      </c>
      <c r="GA29" s="50" t="s">
        <v>651</v>
      </c>
      <c r="GB29" s="50">
        <v>33570</v>
      </c>
      <c r="GC29" s="50" t="s">
        <v>651</v>
      </c>
      <c r="GD29" s="50">
        <v>35274</v>
      </c>
      <c r="GE29" s="50" t="s">
        <v>651</v>
      </c>
      <c r="GF29" s="49">
        <v>34276</v>
      </c>
      <c r="GG29" s="49" t="s">
        <v>652</v>
      </c>
      <c r="GH29" s="50">
        <v>34914</v>
      </c>
      <c r="GI29" s="50" t="s">
        <v>651</v>
      </c>
      <c r="GJ29" s="50">
        <v>36124</v>
      </c>
      <c r="GK29" s="50" t="s">
        <v>651</v>
      </c>
      <c r="GL29" s="50">
        <v>43703</v>
      </c>
      <c r="GM29" s="50" t="s">
        <v>656</v>
      </c>
      <c r="GN29" s="50">
        <v>32020</v>
      </c>
      <c r="GO29" s="50" t="s">
        <v>651</v>
      </c>
      <c r="GP29" s="49">
        <v>34920</v>
      </c>
      <c r="GQ29" s="49" t="s">
        <v>652</v>
      </c>
      <c r="GR29" s="49">
        <v>35150</v>
      </c>
      <c r="GS29" s="49" t="s">
        <v>652</v>
      </c>
    </row>
    <row r="30" spans="1:201">
      <c r="A30" s="26"/>
      <c r="B30" s="45">
        <v>19526</v>
      </c>
      <c r="C30" s="46" t="s">
        <v>651</v>
      </c>
      <c r="D30" s="47">
        <v>25757</v>
      </c>
      <c r="E30" s="47" t="s">
        <v>652</v>
      </c>
      <c r="F30" s="48">
        <v>21232</v>
      </c>
      <c r="G30" s="48" t="s">
        <v>653</v>
      </c>
      <c r="H30" s="47">
        <v>20620</v>
      </c>
      <c r="I30" s="47" t="s">
        <v>652</v>
      </c>
      <c r="J30" s="48">
        <v>21116</v>
      </c>
      <c r="K30" s="48" t="s">
        <v>655</v>
      </c>
      <c r="L30" s="48">
        <v>31033</v>
      </c>
      <c r="M30" s="48" t="s">
        <v>653</v>
      </c>
      <c r="N30" s="49">
        <v>23085</v>
      </c>
      <c r="O30" s="49" t="s">
        <v>652</v>
      </c>
      <c r="P30" s="50">
        <v>37175</v>
      </c>
      <c r="Q30" s="50" t="s">
        <v>651</v>
      </c>
      <c r="R30" s="50">
        <v>37881</v>
      </c>
      <c r="S30" s="50" t="s">
        <v>657</v>
      </c>
      <c r="T30" s="51">
        <v>33101</v>
      </c>
      <c r="U30" s="51" t="s">
        <v>655</v>
      </c>
      <c r="V30" s="57">
        <v>24744</v>
      </c>
      <c r="W30" s="49" t="s">
        <v>676</v>
      </c>
      <c r="X30" s="51">
        <v>12538</v>
      </c>
      <c r="Y30" s="51" t="s">
        <v>653</v>
      </c>
      <c r="Z30" s="50">
        <v>39014</v>
      </c>
      <c r="AA30" s="50" t="s">
        <v>657</v>
      </c>
      <c r="AB30" s="49">
        <v>26903</v>
      </c>
      <c r="AC30" s="49" t="s">
        <v>652</v>
      </c>
      <c r="AD30" s="50">
        <v>12444</v>
      </c>
      <c r="AE30" s="50" t="s">
        <v>651</v>
      </c>
      <c r="AF30" s="50">
        <v>17197</v>
      </c>
      <c r="AG30" s="50" t="s">
        <v>651</v>
      </c>
      <c r="AH30" s="25"/>
      <c r="AI30" s="25"/>
      <c r="AJ30" s="25"/>
      <c r="AK30" s="25"/>
      <c r="AL30" s="50">
        <v>37878</v>
      </c>
      <c r="AM30" s="50" t="s">
        <v>651</v>
      </c>
      <c r="AN30" s="49">
        <v>41583</v>
      </c>
      <c r="AO30" s="49" t="s">
        <v>652</v>
      </c>
      <c r="AP30" s="49">
        <v>23031</v>
      </c>
      <c r="AQ30" s="49" t="s">
        <v>652</v>
      </c>
      <c r="AR30" s="51">
        <v>13378</v>
      </c>
      <c r="AS30" s="51" t="s">
        <v>655</v>
      </c>
      <c r="AT30" s="49">
        <v>12892</v>
      </c>
      <c r="AU30" s="49" t="s">
        <v>652</v>
      </c>
      <c r="AV30" s="49">
        <v>38777</v>
      </c>
      <c r="AW30" s="49" t="s">
        <v>652</v>
      </c>
      <c r="AX30" s="51">
        <v>25275</v>
      </c>
      <c r="AY30" s="51" t="s">
        <v>655</v>
      </c>
      <c r="AZ30" s="49">
        <v>18726</v>
      </c>
      <c r="BA30" s="49" t="s">
        <v>652</v>
      </c>
      <c r="BB30" s="49">
        <v>39587</v>
      </c>
      <c r="BC30" s="49" t="s">
        <v>652</v>
      </c>
      <c r="BD30" s="49">
        <v>22833</v>
      </c>
      <c r="BE30" s="49" t="s">
        <v>652</v>
      </c>
      <c r="BH30" s="51">
        <v>21048</v>
      </c>
      <c r="BI30" s="51" t="s">
        <v>655</v>
      </c>
      <c r="BJ30" s="50">
        <v>30925</v>
      </c>
      <c r="BK30" s="50" t="s">
        <v>651</v>
      </c>
      <c r="BL30" s="51">
        <v>14071</v>
      </c>
      <c r="BM30" s="51" t="s">
        <v>655</v>
      </c>
      <c r="BN30" s="51">
        <v>13137</v>
      </c>
      <c r="BO30" s="51" t="s">
        <v>655</v>
      </c>
      <c r="BP30" s="49">
        <v>34428</v>
      </c>
      <c r="BQ30" s="49" t="s">
        <v>652</v>
      </c>
      <c r="BR30" s="50">
        <v>40370</v>
      </c>
      <c r="BS30" s="50" t="s">
        <v>651</v>
      </c>
      <c r="BT30" s="49">
        <v>35521</v>
      </c>
      <c r="BU30" s="49" t="s">
        <v>652</v>
      </c>
      <c r="BV30" s="51">
        <v>14054</v>
      </c>
      <c r="BW30" s="51" t="s">
        <v>655</v>
      </c>
      <c r="BX30" s="50">
        <v>21925</v>
      </c>
      <c r="BY30" s="50" t="s">
        <v>651</v>
      </c>
      <c r="BZ30" s="51">
        <v>24205</v>
      </c>
      <c r="CA30" s="51" t="s">
        <v>653</v>
      </c>
      <c r="CB30" s="51">
        <v>18485</v>
      </c>
      <c r="CC30" s="51" t="s">
        <v>653</v>
      </c>
      <c r="CD30" s="51">
        <v>35494</v>
      </c>
      <c r="CE30" s="51" t="s">
        <v>653</v>
      </c>
      <c r="CF30" s="50">
        <v>37956</v>
      </c>
      <c r="CG30" s="50" t="s">
        <v>651</v>
      </c>
      <c r="CH30" s="49">
        <v>35792</v>
      </c>
      <c r="CI30" s="49" t="s">
        <v>652</v>
      </c>
      <c r="CJ30" s="50">
        <v>40205</v>
      </c>
      <c r="CK30" s="50" t="s">
        <v>651</v>
      </c>
      <c r="CL30" s="50">
        <v>41694</v>
      </c>
      <c r="CM30" s="50" t="s">
        <v>651</v>
      </c>
      <c r="CN30" s="50">
        <v>40645</v>
      </c>
      <c r="CO30" s="50" t="s">
        <v>651</v>
      </c>
      <c r="CP30" s="49">
        <v>41554</v>
      </c>
      <c r="CQ30" s="49" t="s">
        <v>652</v>
      </c>
      <c r="CR30" s="50">
        <v>41431</v>
      </c>
      <c r="CS30" s="50" t="s">
        <v>651</v>
      </c>
      <c r="CT30" s="51">
        <v>41037</v>
      </c>
      <c r="CU30" s="51" t="s">
        <v>653</v>
      </c>
      <c r="CV30" s="49">
        <v>42996</v>
      </c>
      <c r="CW30" s="49" t="s">
        <v>652</v>
      </c>
      <c r="CX30" s="50">
        <v>42059</v>
      </c>
      <c r="CY30" s="50" t="s">
        <v>651</v>
      </c>
      <c r="CZ30" s="49">
        <v>40464</v>
      </c>
      <c r="DA30" s="49" t="s">
        <v>652</v>
      </c>
      <c r="DB30" s="50">
        <v>40394</v>
      </c>
      <c r="DC30" s="50" t="s">
        <v>651</v>
      </c>
      <c r="DD30" s="50">
        <v>43615</v>
      </c>
      <c r="DE30" s="50" t="s">
        <v>651</v>
      </c>
      <c r="DF30" s="50">
        <v>37762</v>
      </c>
      <c r="DG30" s="50" t="s">
        <v>656</v>
      </c>
      <c r="DH30" s="50">
        <v>38995</v>
      </c>
      <c r="DI30" s="50" t="s">
        <v>651</v>
      </c>
      <c r="DJ30" s="50">
        <v>42922</v>
      </c>
      <c r="DK30" s="50" t="s">
        <v>651</v>
      </c>
      <c r="DL30" s="51">
        <v>41255</v>
      </c>
      <c r="DM30" s="51" t="s">
        <v>655</v>
      </c>
      <c r="DN30" s="50">
        <v>37853</v>
      </c>
      <c r="DO30" s="50" t="s">
        <v>651</v>
      </c>
      <c r="DP30" s="49">
        <v>39496</v>
      </c>
      <c r="DQ30" s="49" t="s">
        <v>652</v>
      </c>
      <c r="DR30" s="51">
        <v>20439</v>
      </c>
      <c r="DS30" s="51" t="s">
        <v>655</v>
      </c>
      <c r="DT30" s="50">
        <v>21453</v>
      </c>
      <c r="DU30" s="50" t="s">
        <v>651</v>
      </c>
      <c r="DV30" s="51">
        <v>20283</v>
      </c>
      <c r="DW30" s="51" t="s">
        <v>655</v>
      </c>
      <c r="DX30" s="49">
        <v>23348</v>
      </c>
      <c r="DY30" s="49" t="s">
        <v>652</v>
      </c>
      <c r="EB30" s="50">
        <v>38573</v>
      </c>
      <c r="EC30" s="50" t="s">
        <v>651</v>
      </c>
      <c r="ED30" s="51">
        <v>38446</v>
      </c>
      <c r="EE30" s="51" t="s">
        <v>653</v>
      </c>
      <c r="EF30" s="49">
        <v>41072</v>
      </c>
      <c r="EG30" s="49" t="s">
        <v>652</v>
      </c>
      <c r="EH30" s="49">
        <v>25825</v>
      </c>
      <c r="EI30" s="49" t="s">
        <v>652</v>
      </c>
      <c r="EJ30" s="49">
        <v>38846</v>
      </c>
      <c r="EK30" s="49" t="s">
        <v>652</v>
      </c>
      <c r="EL30" s="50">
        <v>43527</v>
      </c>
      <c r="EM30" s="50" t="s">
        <v>651</v>
      </c>
      <c r="EN30" s="51">
        <v>41862</v>
      </c>
      <c r="EO30" s="51" t="s">
        <v>655</v>
      </c>
      <c r="EP30" s="51">
        <v>40290</v>
      </c>
      <c r="EQ30" s="51" t="s">
        <v>653</v>
      </c>
      <c r="ER30" s="49">
        <v>40860</v>
      </c>
      <c r="ES30" s="49" t="s">
        <v>652</v>
      </c>
      <c r="ET30" s="49">
        <v>42691</v>
      </c>
      <c r="EU30" s="49" t="s">
        <v>652</v>
      </c>
      <c r="EV30" s="49">
        <v>36290</v>
      </c>
      <c r="EW30" s="49" t="s">
        <v>652</v>
      </c>
      <c r="EX30" s="50">
        <v>32894</v>
      </c>
      <c r="EY30" s="50" t="s">
        <v>651</v>
      </c>
      <c r="EZ30" s="49">
        <v>34374</v>
      </c>
      <c r="FA30" s="49" t="s">
        <v>652</v>
      </c>
      <c r="FB30" s="50">
        <v>40741</v>
      </c>
      <c r="FC30" s="50" t="s">
        <v>651</v>
      </c>
      <c r="FD30" s="49">
        <v>40820</v>
      </c>
      <c r="FE30" s="49" t="s">
        <v>652</v>
      </c>
      <c r="FF30" s="50">
        <v>33729</v>
      </c>
      <c r="FG30" s="50" t="s">
        <v>657</v>
      </c>
      <c r="FH30" s="49">
        <v>36139</v>
      </c>
      <c r="FI30" s="49" t="s">
        <v>652</v>
      </c>
      <c r="FJ30" s="50">
        <v>33310</v>
      </c>
      <c r="FK30" s="50" t="s">
        <v>651</v>
      </c>
      <c r="FL30" s="50">
        <v>36328</v>
      </c>
      <c r="FM30" s="50" t="s">
        <v>651</v>
      </c>
      <c r="FN30" s="49">
        <v>36535</v>
      </c>
      <c r="FO30" s="49" t="s">
        <v>652</v>
      </c>
      <c r="FP30" s="50">
        <v>34358</v>
      </c>
      <c r="FQ30" s="50" t="s">
        <v>651</v>
      </c>
      <c r="FR30" s="49">
        <v>38694</v>
      </c>
      <c r="FS30" s="49" t="s">
        <v>652</v>
      </c>
      <c r="FT30" s="49">
        <v>31258</v>
      </c>
      <c r="FU30" s="49" t="s">
        <v>652</v>
      </c>
      <c r="FV30" s="50">
        <v>35400</v>
      </c>
      <c r="FW30" s="50" t="s">
        <v>651</v>
      </c>
      <c r="FX30" s="50">
        <v>35264</v>
      </c>
      <c r="FY30" s="50" t="s">
        <v>651</v>
      </c>
      <c r="FZ30" s="50">
        <v>35974</v>
      </c>
      <c r="GA30" s="50" t="s">
        <v>651</v>
      </c>
      <c r="GB30" s="50">
        <v>33570</v>
      </c>
      <c r="GC30" s="50" t="s">
        <v>651</v>
      </c>
      <c r="GD30" s="50">
        <v>35270</v>
      </c>
      <c r="GE30" s="50" t="s">
        <v>656</v>
      </c>
      <c r="GF30" s="49">
        <v>34273</v>
      </c>
      <c r="GG30" s="49" t="s">
        <v>652</v>
      </c>
      <c r="GH30" s="51">
        <v>34912</v>
      </c>
      <c r="GI30" s="51" t="s">
        <v>653</v>
      </c>
      <c r="GJ30" s="50">
        <v>36123</v>
      </c>
      <c r="GK30" s="50" t="s">
        <v>651</v>
      </c>
      <c r="GL30" s="50">
        <v>43696</v>
      </c>
      <c r="GM30" s="50" t="s">
        <v>651</v>
      </c>
      <c r="GN30" s="50">
        <v>31944</v>
      </c>
      <c r="GO30" s="50" t="s">
        <v>651</v>
      </c>
      <c r="GP30" s="49">
        <v>34918</v>
      </c>
      <c r="GQ30" s="49" t="s">
        <v>652</v>
      </c>
      <c r="GR30" s="50">
        <v>35123</v>
      </c>
      <c r="GS30" s="50" t="s">
        <v>651</v>
      </c>
    </row>
    <row r="31" spans="1:201">
      <c r="A31" s="26"/>
      <c r="B31" s="64">
        <v>19472</v>
      </c>
      <c r="C31" s="59" t="s">
        <v>655</v>
      </c>
      <c r="D31" s="47">
        <v>25630</v>
      </c>
      <c r="E31" s="47" t="s">
        <v>652</v>
      </c>
      <c r="F31" s="48">
        <v>20984</v>
      </c>
      <c r="G31" s="48" t="s">
        <v>655</v>
      </c>
      <c r="H31" s="47">
        <v>18725</v>
      </c>
      <c r="I31" s="47" t="s">
        <v>652</v>
      </c>
      <c r="J31" s="45">
        <v>15878</v>
      </c>
      <c r="K31" s="45" t="s">
        <v>651</v>
      </c>
      <c r="L31" s="48">
        <v>31020</v>
      </c>
      <c r="M31" s="48" t="s">
        <v>655</v>
      </c>
      <c r="N31" s="49">
        <v>23085</v>
      </c>
      <c r="O31" s="49" t="s">
        <v>652</v>
      </c>
      <c r="P31" s="50">
        <v>37111</v>
      </c>
      <c r="Q31" s="50" t="s">
        <v>651</v>
      </c>
      <c r="R31" s="50">
        <v>37881</v>
      </c>
      <c r="S31" s="50" t="s">
        <v>657</v>
      </c>
      <c r="T31" s="49">
        <v>33070</v>
      </c>
      <c r="U31" s="49" t="s">
        <v>652</v>
      </c>
      <c r="V31" s="57">
        <v>24740</v>
      </c>
      <c r="W31" s="49" t="s">
        <v>677</v>
      </c>
      <c r="X31" s="51">
        <v>12538</v>
      </c>
      <c r="Y31" s="51" t="s">
        <v>653</v>
      </c>
      <c r="Z31" s="50">
        <v>39014</v>
      </c>
      <c r="AA31" s="50" t="s">
        <v>651</v>
      </c>
      <c r="AB31" s="49">
        <v>26903</v>
      </c>
      <c r="AC31" s="49" t="s">
        <v>652</v>
      </c>
      <c r="AD31" s="51">
        <v>12375</v>
      </c>
      <c r="AE31" s="51" t="s">
        <v>653</v>
      </c>
      <c r="AF31" s="50">
        <v>17197</v>
      </c>
      <c r="AG31" s="50" t="s">
        <v>651</v>
      </c>
      <c r="AH31" s="25"/>
      <c r="AI31" s="25"/>
      <c r="AJ31" s="25"/>
      <c r="AK31" s="25"/>
      <c r="AL31" s="50">
        <v>37865</v>
      </c>
      <c r="AM31" s="50" t="s">
        <v>651</v>
      </c>
      <c r="AN31" s="49">
        <v>41571</v>
      </c>
      <c r="AO31" s="49" t="s">
        <v>652</v>
      </c>
      <c r="AP31" s="49">
        <v>22814</v>
      </c>
      <c r="AQ31" s="49" t="s">
        <v>652</v>
      </c>
      <c r="AR31" s="51">
        <v>13378</v>
      </c>
      <c r="AS31" s="51" t="s">
        <v>655</v>
      </c>
      <c r="AT31" s="50">
        <v>12709</v>
      </c>
      <c r="AU31" s="50"/>
      <c r="AV31" s="49">
        <v>38659</v>
      </c>
      <c r="AW31" s="49" t="s">
        <v>652</v>
      </c>
      <c r="AX31" s="49">
        <v>25267</v>
      </c>
      <c r="AY31" s="49" t="s">
        <v>652</v>
      </c>
      <c r="AZ31" s="49">
        <v>18044</v>
      </c>
      <c r="BA31" s="49" t="s">
        <v>652</v>
      </c>
      <c r="BB31" s="50">
        <v>35431</v>
      </c>
      <c r="BC31" s="50" t="s">
        <v>651</v>
      </c>
      <c r="BD31" s="49">
        <v>22833</v>
      </c>
      <c r="BE31" s="49" t="s">
        <v>652</v>
      </c>
      <c r="BF31" s="65"/>
      <c r="BH31" s="49">
        <v>21019</v>
      </c>
      <c r="BI31" s="49" t="s">
        <v>652</v>
      </c>
      <c r="BJ31" s="50">
        <v>30892</v>
      </c>
      <c r="BK31" s="50" t="s">
        <v>651</v>
      </c>
      <c r="BL31" s="51">
        <v>14071</v>
      </c>
      <c r="BM31" s="51" t="s">
        <v>655</v>
      </c>
      <c r="BN31" s="51">
        <v>13137</v>
      </c>
      <c r="BO31" s="51" t="s">
        <v>655</v>
      </c>
      <c r="BP31" s="49">
        <v>32278</v>
      </c>
      <c r="BQ31" s="49" t="s">
        <v>652</v>
      </c>
      <c r="BR31" s="50">
        <v>40175</v>
      </c>
      <c r="BS31" s="50" t="s">
        <v>651</v>
      </c>
      <c r="BT31" s="49">
        <v>35521</v>
      </c>
      <c r="BU31" s="49" t="s">
        <v>652</v>
      </c>
      <c r="BV31" s="51">
        <v>14054</v>
      </c>
      <c r="BW31" s="51" t="s">
        <v>655</v>
      </c>
      <c r="BX31" s="50">
        <v>21911</v>
      </c>
      <c r="BY31" s="50" t="s">
        <v>651</v>
      </c>
      <c r="BZ31" s="51">
        <v>24145</v>
      </c>
      <c r="CA31" s="51" t="s">
        <v>655</v>
      </c>
      <c r="CB31" s="50">
        <v>18442</v>
      </c>
      <c r="CC31" s="50"/>
      <c r="CD31" s="51">
        <v>35494</v>
      </c>
      <c r="CE31" s="51" t="s">
        <v>653</v>
      </c>
      <c r="CF31" s="50">
        <v>37955</v>
      </c>
      <c r="CG31" s="50" t="s">
        <v>651</v>
      </c>
      <c r="CH31" s="49">
        <v>29254</v>
      </c>
      <c r="CI31" s="49" t="s">
        <v>652</v>
      </c>
      <c r="CJ31" s="49">
        <v>40169</v>
      </c>
      <c r="CK31" s="49" t="s">
        <v>652</v>
      </c>
      <c r="CL31" s="50">
        <v>41632</v>
      </c>
      <c r="CM31" s="50" t="s">
        <v>651</v>
      </c>
      <c r="CN31" s="50">
        <v>40632</v>
      </c>
      <c r="CO31" s="50" t="s">
        <v>651</v>
      </c>
      <c r="CP31" s="49">
        <v>41480</v>
      </c>
      <c r="CQ31" s="49" t="s">
        <v>652</v>
      </c>
      <c r="CR31" s="50">
        <v>41427</v>
      </c>
      <c r="CS31" s="50" t="s">
        <v>651</v>
      </c>
      <c r="CT31" s="51">
        <v>41022</v>
      </c>
      <c r="CU31" s="51"/>
      <c r="CV31" s="50">
        <v>42988</v>
      </c>
      <c r="CW31" s="50" t="s">
        <v>651</v>
      </c>
      <c r="CX31" s="49">
        <v>41940</v>
      </c>
      <c r="CY31" s="49" t="s">
        <v>652</v>
      </c>
      <c r="CZ31" s="49">
        <v>40464</v>
      </c>
      <c r="DA31" s="49" t="s">
        <v>652</v>
      </c>
      <c r="DB31" s="50">
        <v>40384</v>
      </c>
      <c r="DC31" s="50" t="s">
        <v>651</v>
      </c>
      <c r="DD31" s="50">
        <v>43572</v>
      </c>
      <c r="DE31" s="50" t="s">
        <v>651</v>
      </c>
      <c r="DF31" s="50">
        <v>37762</v>
      </c>
      <c r="DG31" s="50" t="s">
        <v>656</v>
      </c>
      <c r="DH31" s="50">
        <v>38930</v>
      </c>
      <c r="DI31" s="50" t="s">
        <v>651</v>
      </c>
      <c r="DJ31" s="50">
        <v>42897</v>
      </c>
      <c r="DK31" s="50" t="s">
        <v>651</v>
      </c>
      <c r="DL31" s="51">
        <v>41255</v>
      </c>
      <c r="DM31" s="51" t="s">
        <v>655</v>
      </c>
      <c r="DN31" s="50">
        <v>37853</v>
      </c>
      <c r="DO31" s="50" t="s">
        <v>656</v>
      </c>
      <c r="DP31" s="50">
        <v>38861</v>
      </c>
      <c r="DQ31" s="50" t="s">
        <v>651</v>
      </c>
      <c r="DR31" s="50">
        <v>20436</v>
      </c>
      <c r="DS31" s="50" t="s">
        <v>651</v>
      </c>
      <c r="DT31" s="49">
        <v>21309</v>
      </c>
      <c r="DU31" s="49" t="s">
        <v>652</v>
      </c>
      <c r="DV31" s="51">
        <v>20283</v>
      </c>
      <c r="DW31" s="51"/>
      <c r="DX31" s="51">
        <v>23326</v>
      </c>
      <c r="DY31" s="51" t="s">
        <v>652</v>
      </c>
      <c r="EB31" s="50">
        <v>38565</v>
      </c>
      <c r="EC31" s="50" t="s">
        <v>651</v>
      </c>
      <c r="ED31" s="51">
        <v>38446</v>
      </c>
      <c r="EE31" s="51" t="s">
        <v>655</v>
      </c>
      <c r="EF31" s="49">
        <v>40122</v>
      </c>
      <c r="EG31" s="49" t="s">
        <v>652</v>
      </c>
      <c r="EH31" s="49">
        <v>25821</v>
      </c>
      <c r="EI31" s="49" t="s">
        <v>652</v>
      </c>
      <c r="EJ31" s="49">
        <v>35421</v>
      </c>
      <c r="EK31" s="49" t="s">
        <v>652</v>
      </c>
      <c r="EL31" s="50">
        <v>43524</v>
      </c>
      <c r="EM31" s="50" t="s">
        <v>651</v>
      </c>
      <c r="EN31" s="50">
        <v>41862</v>
      </c>
      <c r="EO31" s="50" t="s">
        <v>651</v>
      </c>
      <c r="EP31" s="51">
        <v>40290</v>
      </c>
      <c r="EQ31" s="51" t="s">
        <v>653</v>
      </c>
      <c r="ER31" s="49">
        <v>40365</v>
      </c>
      <c r="ES31" s="49" t="s">
        <v>652</v>
      </c>
      <c r="ET31" s="51">
        <v>42676</v>
      </c>
      <c r="EU31" s="51" t="s">
        <v>655</v>
      </c>
      <c r="EV31" s="49">
        <v>36290</v>
      </c>
      <c r="EW31" s="49" t="s">
        <v>652</v>
      </c>
      <c r="EX31" s="50">
        <v>32876</v>
      </c>
      <c r="EY31" s="50" t="s">
        <v>651</v>
      </c>
      <c r="EZ31" s="50">
        <v>34123</v>
      </c>
      <c r="FA31" s="50" t="s">
        <v>651</v>
      </c>
      <c r="FB31" s="51">
        <v>40737</v>
      </c>
      <c r="FC31" s="51" t="s">
        <v>655</v>
      </c>
      <c r="FD31" s="49">
        <v>40519</v>
      </c>
      <c r="FE31" s="49" t="s">
        <v>652</v>
      </c>
      <c r="FF31" s="50">
        <v>33729</v>
      </c>
      <c r="FG31" s="50" t="s">
        <v>657</v>
      </c>
      <c r="FH31" s="49">
        <v>36139</v>
      </c>
      <c r="FI31" s="49" t="s">
        <v>652</v>
      </c>
      <c r="FJ31" s="50">
        <v>33310</v>
      </c>
      <c r="FK31" s="50" t="s">
        <v>651</v>
      </c>
      <c r="FL31" s="50">
        <v>36327</v>
      </c>
      <c r="FM31" s="50" t="s">
        <v>651</v>
      </c>
      <c r="FN31" s="49">
        <v>36535</v>
      </c>
      <c r="FO31" s="49" t="s">
        <v>652</v>
      </c>
      <c r="FP31" s="50">
        <v>34358</v>
      </c>
      <c r="FQ31" s="50" t="s">
        <v>651</v>
      </c>
      <c r="FR31" s="49">
        <v>38249</v>
      </c>
      <c r="FS31" s="49" t="s">
        <v>652</v>
      </c>
      <c r="FT31" s="50">
        <v>31257</v>
      </c>
      <c r="FU31" s="50" t="s">
        <v>651</v>
      </c>
      <c r="FV31" s="50">
        <v>35393</v>
      </c>
      <c r="FW31" s="50" t="s">
        <v>651</v>
      </c>
      <c r="FX31" s="50">
        <v>35016</v>
      </c>
      <c r="FY31" s="50" t="s">
        <v>651</v>
      </c>
      <c r="FZ31" s="50">
        <v>35974</v>
      </c>
      <c r="GA31" s="50" t="s">
        <v>651</v>
      </c>
      <c r="GB31" s="50">
        <v>33570</v>
      </c>
      <c r="GC31" s="50" t="s">
        <v>651</v>
      </c>
      <c r="GD31" s="50">
        <v>35270</v>
      </c>
      <c r="GE31" s="50" t="s">
        <v>651</v>
      </c>
      <c r="GF31" s="50">
        <v>34224</v>
      </c>
      <c r="GG31" s="50" t="s">
        <v>651</v>
      </c>
      <c r="GH31" s="51">
        <v>34912</v>
      </c>
      <c r="GI31" s="51" t="s">
        <v>655</v>
      </c>
      <c r="GJ31" s="50">
        <v>36115</v>
      </c>
      <c r="GK31" s="50" t="s">
        <v>651</v>
      </c>
      <c r="GL31" s="50">
        <v>43696</v>
      </c>
      <c r="GM31" s="50" t="s">
        <v>651</v>
      </c>
      <c r="GN31" s="50">
        <v>31944</v>
      </c>
      <c r="GO31" s="50" t="s">
        <v>651</v>
      </c>
      <c r="GP31" s="49">
        <v>34914</v>
      </c>
      <c r="GQ31" s="49" t="s">
        <v>652</v>
      </c>
      <c r="GR31" s="50">
        <v>35123</v>
      </c>
      <c r="GS31" s="50" t="s">
        <v>651</v>
      </c>
    </row>
    <row r="32" spans="1:201">
      <c r="A32" s="26"/>
      <c r="B32" s="56">
        <v>19459</v>
      </c>
      <c r="C32" s="54" t="s">
        <v>652</v>
      </c>
      <c r="D32" s="47">
        <v>25521</v>
      </c>
      <c r="E32" s="47" t="s">
        <v>652</v>
      </c>
      <c r="F32" s="47">
        <v>13830</v>
      </c>
      <c r="G32" s="47" t="s">
        <v>652</v>
      </c>
      <c r="H32" s="48">
        <v>17499</v>
      </c>
      <c r="I32" s="48" t="s">
        <v>655</v>
      </c>
      <c r="J32" s="48">
        <v>14169</v>
      </c>
      <c r="K32" s="48" t="s">
        <v>655</v>
      </c>
      <c r="L32" s="45">
        <v>30981</v>
      </c>
      <c r="M32" s="45" t="s">
        <v>651</v>
      </c>
      <c r="N32" s="49">
        <v>23084</v>
      </c>
      <c r="O32" s="49" t="s">
        <v>652</v>
      </c>
      <c r="P32" s="50">
        <v>37098</v>
      </c>
      <c r="Q32" s="50" t="s">
        <v>651</v>
      </c>
      <c r="R32" s="50">
        <v>37881</v>
      </c>
      <c r="S32" s="50" t="s">
        <v>651</v>
      </c>
      <c r="T32" s="51">
        <v>32957</v>
      </c>
      <c r="U32" s="51" t="s">
        <v>653</v>
      </c>
      <c r="V32" s="57">
        <v>24664</v>
      </c>
      <c r="W32" s="49" t="s">
        <v>676</v>
      </c>
      <c r="X32" s="49">
        <v>12519</v>
      </c>
      <c r="Y32" s="49"/>
      <c r="Z32" s="50">
        <v>39007</v>
      </c>
      <c r="AA32" s="50" t="s">
        <v>651</v>
      </c>
      <c r="AB32" s="49">
        <v>26888</v>
      </c>
      <c r="AC32" s="49" t="s">
        <v>652</v>
      </c>
      <c r="AD32" s="49">
        <v>12367</v>
      </c>
      <c r="AE32" s="49" t="s">
        <v>652</v>
      </c>
      <c r="AF32" s="50">
        <v>17187</v>
      </c>
      <c r="AG32" s="50" t="s">
        <v>651</v>
      </c>
      <c r="AH32" s="25"/>
      <c r="AI32" s="25"/>
      <c r="AJ32" s="25"/>
      <c r="AK32" s="25"/>
      <c r="AL32" s="50">
        <v>37808</v>
      </c>
      <c r="AM32" s="50" t="s">
        <v>651</v>
      </c>
      <c r="AN32" s="49">
        <v>41539</v>
      </c>
      <c r="AO32" s="49" t="s">
        <v>652</v>
      </c>
      <c r="AP32" s="49">
        <v>22814</v>
      </c>
      <c r="AQ32" s="49" t="s">
        <v>652</v>
      </c>
      <c r="AR32" s="49">
        <v>13345</v>
      </c>
      <c r="AS32" s="49" t="s">
        <v>652</v>
      </c>
      <c r="AT32" s="49">
        <v>12626</v>
      </c>
      <c r="AU32" s="49" t="s">
        <v>652</v>
      </c>
      <c r="AV32" s="50">
        <v>38512</v>
      </c>
      <c r="AW32" s="50" t="s">
        <v>651</v>
      </c>
      <c r="AX32" s="49">
        <v>25264</v>
      </c>
      <c r="AY32" s="49" t="s">
        <v>652</v>
      </c>
      <c r="AZ32" s="51">
        <v>15601</v>
      </c>
      <c r="BA32" s="51" t="s">
        <v>653</v>
      </c>
      <c r="BB32" s="50">
        <v>35218</v>
      </c>
      <c r="BC32" s="50" t="s">
        <v>651</v>
      </c>
      <c r="BD32" s="49">
        <v>22833</v>
      </c>
      <c r="BE32" s="49" t="s">
        <v>652</v>
      </c>
      <c r="BH32" s="49">
        <v>21019</v>
      </c>
      <c r="BI32" s="49" t="s">
        <v>652</v>
      </c>
      <c r="BJ32" s="50">
        <v>30883</v>
      </c>
      <c r="BK32" s="50" t="s">
        <v>651</v>
      </c>
      <c r="BL32" s="51">
        <v>14071</v>
      </c>
      <c r="BM32" s="51" t="s">
        <v>655</v>
      </c>
      <c r="BN32" s="51">
        <v>13137</v>
      </c>
      <c r="BO32" s="51" t="s">
        <v>655</v>
      </c>
      <c r="BP32" s="49">
        <v>32278</v>
      </c>
      <c r="BQ32" s="49" t="s">
        <v>652</v>
      </c>
      <c r="BR32" s="50">
        <v>40169</v>
      </c>
      <c r="BS32" s="50" t="s">
        <v>651</v>
      </c>
      <c r="BT32" s="49">
        <v>35502</v>
      </c>
      <c r="BU32" s="49" t="s">
        <v>652</v>
      </c>
      <c r="BV32" s="51">
        <v>14054</v>
      </c>
      <c r="BW32" s="51" t="s">
        <v>655</v>
      </c>
      <c r="BX32" s="50">
        <v>21869</v>
      </c>
      <c r="BY32" s="50" t="s">
        <v>651</v>
      </c>
      <c r="BZ32" s="51">
        <v>23928</v>
      </c>
      <c r="CA32" s="51" t="s">
        <v>655</v>
      </c>
      <c r="CB32" s="51">
        <v>18393</v>
      </c>
      <c r="CC32" s="51"/>
      <c r="CD32" s="51">
        <v>35494</v>
      </c>
      <c r="CE32" s="51" t="s">
        <v>655</v>
      </c>
      <c r="CF32" s="50">
        <v>37951</v>
      </c>
      <c r="CG32" s="50" t="s">
        <v>651</v>
      </c>
      <c r="CH32" s="49">
        <v>25241</v>
      </c>
      <c r="CI32" s="49" t="s">
        <v>652</v>
      </c>
      <c r="CJ32" s="50">
        <v>40153</v>
      </c>
      <c r="CK32" s="50" t="s">
        <v>651</v>
      </c>
      <c r="CL32" s="50">
        <v>41631</v>
      </c>
      <c r="CM32" s="50" t="s">
        <v>651</v>
      </c>
      <c r="CN32" s="50">
        <v>40609</v>
      </c>
      <c r="CO32" s="50" t="s">
        <v>656</v>
      </c>
      <c r="CP32" s="49">
        <v>41021</v>
      </c>
      <c r="CQ32" s="49" t="s">
        <v>652</v>
      </c>
      <c r="CR32" s="50">
        <v>41400</v>
      </c>
      <c r="CS32" s="50" t="s">
        <v>651</v>
      </c>
      <c r="CT32" s="49">
        <v>41022</v>
      </c>
      <c r="CU32" s="49" t="s">
        <v>652</v>
      </c>
      <c r="CV32" s="51">
        <v>42955</v>
      </c>
      <c r="CW32" s="51" t="s">
        <v>653</v>
      </c>
      <c r="CX32" s="50">
        <v>41919</v>
      </c>
      <c r="CY32" s="50" t="s">
        <v>651</v>
      </c>
      <c r="CZ32" s="49">
        <v>40464</v>
      </c>
      <c r="DA32" s="49" t="s">
        <v>652</v>
      </c>
      <c r="DB32" s="50">
        <v>40160</v>
      </c>
      <c r="DC32" s="50" t="s">
        <v>651</v>
      </c>
      <c r="DD32" s="50">
        <v>43566</v>
      </c>
      <c r="DE32" s="50" t="s">
        <v>651</v>
      </c>
      <c r="DF32" s="50">
        <v>37762</v>
      </c>
      <c r="DG32" s="50" t="s">
        <v>657</v>
      </c>
      <c r="DH32" s="50">
        <v>38930</v>
      </c>
      <c r="DI32" s="50" t="s">
        <v>651</v>
      </c>
      <c r="DJ32" s="50">
        <v>42871</v>
      </c>
      <c r="DK32" s="50" t="s">
        <v>651</v>
      </c>
      <c r="DL32" s="49">
        <v>41254</v>
      </c>
      <c r="DM32" s="49" t="s">
        <v>652</v>
      </c>
      <c r="DN32" s="50">
        <v>37853</v>
      </c>
      <c r="DO32" s="50"/>
      <c r="DP32" s="50">
        <v>38861</v>
      </c>
      <c r="DQ32" s="50" t="s">
        <v>651</v>
      </c>
      <c r="DR32" s="51">
        <v>18561</v>
      </c>
      <c r="DS32" s="51" t="s">
        <v>653</v>
      </c>
      <c r="DT32" s="49">
        <v>21303</v>
      </c>
      <c r="DU32" s="49" t="s">
        <v>652</v>
      </c>
      <c r="DX32" s="49">
        <v>23326</v>
      </c>
      <c r="DY32" s="49" t="s">
        <v>652</v>
      </c>
      <c r="EB32" s="50">
        <v>38565</v>
      </c>
      <c r="EC32" s="50" t="s">
        <v>651</v>
      </c>
      <c r="ED32" s="49">
        <v>38445</v>
      </c>
      <c r="EE32" s="49" t="s">
        <v>652</v>
      </c>
      <c r="EF32" s="49">
        <v>35054</v>
      </c>
      <c r="EG32" s="49" t="s">
        <v>652</v>
      </c>
      <c r="EH32" s="49">
        <v>21862</v>
      </c>
      <c r="EI32" s="49" t="s">
        <v>652</v>
      </c>
      <c r="EJ32" s="49">
        <v>35397</v>
      </c>
      <c r="EK32" s="49"/>
      <c r="EL32" s="50">
        <v>43514</v>
      </c>
      <c r="EM32" s="50" t="s">
        <v>651</v>
      </c>
      <c r="EN32" s="50">
        <v>41862</v>
      </c>
      <c r="EO32" s="50" t="s">
        <v>651</v>
      </c>
      <c r="EP32" s="51">
        <v>40290</v>
      </c>
      <c r="EQ32" s="51" t="s">
        <v>653</v>
      </c>
      <c r="ER32" s="49">
        <v>38568</v>
      </c>
      <c r="ES32" s="49" t="s">
        <v>652</v>
      </c>
      <c r="ET32" s="51">
        <v>42362</v>
      </c>
      <c r="EU32" s="51" t="s">
        <v>653</v>
      </c>
      <c r="EV32" s="51">
        <v>36289</v>
      </c>
      <c r="EW32" s="51" t="s">
        <v>655</v>
      </c>
      <c r="EX32" s="50">
        <v>32848</v>
      </c>
      <c r="EY32" s="50" t="s">
        <v>651</v>
      </c>
      <c r="EZ32" s="51">
        <v>34092</v>
      </c>
      <c r="FA32" s="51" t="s">
        <v>653</v>
      </c>
      <c r="FB32" s="49">
        <v>40734</v>
      </c>
      <c r="FC32" s="49" t="s">
        <v>652</v>
      </c>
      <c r="FD32" s="50">
        <v>40344</v>
      </c>
      <c r="FE32" s="50" t="s">
        <v>651</v>
      </c>
      <c r="FF32" s="50">
        <v>33706</v>
      </c>
      <c r="FG32" s="50" t="s">
        <v>651</v>
      </c>
      <c r="FH32" s="49">
        <v>36139</v>
      </c>
      <c r="FI32" s="49" t="s">
        <v>652</v>
      </c>
      <c r="FJ32" s="50">
        <v>33302</v>
      </c>
      <c r="FK32" s="50" t="s">
        <v>651</v>
      </c>
      <c r="FL32" s="50">
        <v>36325</v>
      </c>
      <c r="FM32" s="50" t="s">
        <v>651</v>
      </c>
      <c r="FN32" s="49">
        <v>36488</v>
      </c>
      <c r="FO32" s="49" t="s">
        <v>652</v>
      </c>
      <c r="FP32" s="50">
        <v>34357</v>
      </c>
      <c r="FQ32" s="50" t="s">
        <v>651</v>
      </c>
      <c r="FR32" s="49">
        <v>38249</v>
      </c>
      <c r="FS32" s="49" t="s">
        <v>652</v>
      </c>
      <c r="FT32" s="50">
        <v>31253</v>
      </c>
      <c r="FU32" s="50" t="s">
        <v>651</v>
      </c>
      <c r="FV32" s="50">
        <v>35388</v>
      </c>
      <c r="FW32" s="50" t="s">
        <v>651</v>
      </c>
      <c r="FX32" s="51">
        <v>34901</v>
      </c>
      <c r="FY32" s="51" t="s">
        <v>655</v>
      </c>
      <c r="FZ32" s="50">
        <v>35970</v>
      </c>
      <c r="GA32" s="50" t="s">
        <v>651</v>
      </c>
      <c r="GB32" s="50">
        <v>33547</v>
      </c>
      <c r="GC32" s="50" t="s">
        <v>651</v>
      </c>
      <c r="GD32" s="50">
        <v>35255</v>
      </c>
      <c r="GE32" s="50" t="s">
        <v>651</v>
      </c>
      <c r="GF32" s="50">
        <v>34147</v>
      </c>
      <c r="GG32" s="50" t="s">
        <v>651</v>
      </c>
      <c r="GH32" s="49">
        <v>34912</v>
      </c>
      <c r="GI32" s="49" t="s">
        <v>652</v>
      </c>
      <c r="GJ32" s="50">
        <v>36108</v>
      </c>
      <c r="GK32" s="50" t="s">
        <v>651</v>
      </c>
      <c r="GL32" s="50">
        <v>43692</v>
      </c>
      <c r="GM32" s="50" t="s">
        <v>651</v>
      </c>
      <c r="GN32" s="50">
        <v>31944</v>
      </c>
      <c r="GO32" s="50" t="s">
        <v>651</v>
      </c>
      <c r="GP32" s="49">
        <v>34913</v>
      </c>
      <c r="GQ32" s="49" t="s">
        <v>652</v>
      </c>
      <c r="GR32" s="50">
        <v>35121</v>
      </c>
      <c r="GS32" s="50" t="s">
        <v>651</v>
      </c>
    </row>
    <row r="33" spans="1:201">
      <c r="A33" s="26"/>
      <c r="B33" s="64">
        <v>19452</v>
      </c>
      <c r="C33" s="59" t="s">
        <v>653</v>
      </c>
      <c r="D33" s="48">
        <v>25520</v>
      </c>
      <c r="E33" s="48" t="s">
        <v>655</v>
      </c>
      <c r="F33" s="47">
        <v>13830</v>
      </c>
      <c r="G33" s="47" t="s">
        <v>652</v>
      </c>
      <c r="H33" s="45">
        <v>17371</v>
      </c>
      <c r="I33" s="45" t="s">
        <v>651</v>
      </c>
      <c r="J33" s="48">
        <v>14104</v>
      </c>
      <c r="K33" s="48" t="s">
        <v>655</v>
      </c>
      <c r="L33" s="45">
        <v>30972</v>
      </c>
      <c r="M33" s="45" t="s">
        <v>651</v>
      </c>
      <c r="N33" s="49">
        <v>18162</v>
      </c>
      <c r="O33" s="49" t="s">
        <v>652</v>
      </c>
      <c r="P33" s="50">
        <v>37098</v>
      </c>
      <c r="Q33" s="50" t="s">
        <v>651</v>
      </c>
      <c r="R33" s="50">
        <v>37868</v>
      </c>
      <c r="S33" s="50" t="s">
        <v>651</v>
      </c>
      <c r="T33" s="49">
        <v>32901</v>
      </c>
      <c r="U33" s="49" t="s">
        <v>652</v>
      </c>
      <c r="V33" s="52">
        <v>24611</v>
      </c>
      <c r="W33" s="51" t="s">
        <v>678</v>
      </c>
      <c r="X33" s="51">
        <v>12518</v>
      </c>
      <c r="Y33" s="51"/>
      <c r="Z33" s="50">
        <v>38939</v>
      </c>
      <c r="AA33" s="50" t="s">
        <v>651</v>
      </c>
      <c r="AB33" s="49">
        <v>26888</v>
      </c>
      <c r="AC33" s="49" t="s">
        <v>652</v>
      </c>
      <c r="AD33" s="51">
        <v>12329</v>
      </c>
      <c r="AE33" s="51" t="s">
        <v>655</v>
      </c>
      <c r="AF33" s="50">
        <v>17156</v>
      </c>
      <c r="AG33" s="50"/>
      <c r="AH33" s="25"/>
      <c r="AI33" s="25"/>
      <c r="AJ33" s="25"/>
      <c r="AK33" s="25"/>
      <c r="AL33" s="50">
        <v>37808</v>
      </c>
      <c r="AM33" s="50" t="s">
        <v>651</v>
      </c>
      <c r="AN33" s="49">
        <v>41493</v>
      </c>
      <c r="AO33" s="49" t="s">
        <v>652</v>
      </c>
      <c r="AP33" s="49">
        <v>22814</v>
      </c>
      <c r="AQ33" s="49" t="s">
        <v>652</v>
      </c>
      <c r="AR33" s="49">
        <v>13306</v>
      </c>
      <c r="AS33" s="49" t="s">
        <v>652</v>
      </c>
      <c r="AT33" s="49">
        <v>12410</v>
      </c>
      <c r="AU33" s="49" t="s">
        <v>652</v>
      </c>
      <c r="AV33" s="51">
        <v>38511</v>
      </c>
      <c r="AW33" s="51" t="s">
        <v>655</v>
      </c>
      <c r="AX33" s="49">
        <v>25062</v>
      </c>
      <c r="AY33" s="49" t="s">
        <v>652</v>
      </c>
      <c r="AZ33" s="51">
        <v>14019</v>
      </c>
      <c r="BA33" s="51" t="s">
        <v>655</v>
      </c>
      <c r="BB33" s="50">
        <v>35065</v>
      </c>
      <c r="BC33" s="50" t="s">
        <v>651</v>
      </c>
      <c r="BD33" s="49">
        <v>22833</v>
      </c>
      <c r="BE33" s="49" t="s">
        <v>652</v>
      </c>
      <c r="BH33" s="49">
        <v>21019</v>
      </c>
      <c r="BI33" s="49" t="s">
        <v>652</v>
      </c>
      <c r="BJ33" s="51">
        <v>30855</v>
      </c>
      <c r="BK33" s="51" t="s">
        <v>653</v>
      </c>
      <c r="BL33" s="51">
        <v>14071</v>
      </c>
      <c r="BM33" s="51" t="s">
        <v>655</v>
      </c>
      <c r="BN33" s="51">
        <v>13088</v>
      </c>
      <c r="BO33" s="51" t="s">
        <v>653</v>
      </c>
      <c r="BP33" s="49">
        <v>32265</v>
      </c>
      <c r="BQ33" s="49" t="s">
        <v>652</v>
      </c>
      <c r="BR33" s="50">
        <v>40107</v>
      </c>
      <c r="BS33" s="50" t="s">
        <v>651</v>
      </c>
      <c r="BT33" s="49">
        <v>35502</v>
      </c>
      <c r="BU33" s="49" t="s">
        <v>652</v>
      </c>
      <c r="BV33" s="51">
        <v>14054</v>
      </c>
      <c r="BW33" s="51" t="s">
        <v>653</v>
      </c>
      <c r="BX33" s="50">
        <v>21846</v>
      </c>
      <c r="BY33" s="50"/>
      <c r="BZ33" s="51">
        <v>23928</v>
      </c>
      <c r="CA33" s="51" t="s">
        <v>655</v>
      </c>
      <c r="CD33" s="51">
        <v>35494</v>
      </c>
      <c r="CE33" s="51" t="s">
        <v>653</v>
      </c>
      <c r="CF33" s="50">
        <v>37951</v>
      </c>
      <c r="CG33" s="50" t="s">
        <v>651</v>
      </c>
      <c r="CH33" s="49">
        <v>24531</v>
      </c>
      <c r="CI33" s="49" t="s">
        <v>652</v>
      </c>
      <c r="CJ33" s="51">
        <v>40149</v>
      </c>
      <c r="CK33" s="51" t="s">
        <v>653</v>
      </c>
      <c r="CL33" s="50">
        <v>41630</v>
      </c>
      <c r="CM33" s="50" t="s">
        <v>651</v>
      </c>
      <c r="CN33" s="50">
        <v>40602</v>
      </c>
      <c r="CO33" s="50" t="s">
        <v>651</v>
      </c>
      <c r="CP33" s="51">
        <v>40680</v>
      </c>
      <c r="CQ33" s="51" t="s">
        <v>653</v>
      </c>
      <c r="CR33" s="49">
        <v>41371</v>
      </c>
      <c r="CS33" s="49" t="s">
        <v>652</v>
      </c>
      <c r="CT33" s="49">
        <v>41022</v>
      </c>
      <c r="CU33" s="49" t="s">
        <v>652</v>
      </c>
      <c r="CV33" s="50">
        <v>42941</v>
      </c>
      <c r="CW33" s="50" t="s">
        <v>651</v>
      </c>
      <c r="CX33" s="51">
        <v>41571</v>
      </c>
      <c r="CY33" s="51" t="s">
        <v>653</v>
      </c>
      <c r="CZ33" s="49">
        <v>40399</v>
      </c>
      <c r="DA33" s="49" t="s">
        <v>652</v>
      </c>
      <c r="DB33" s="51">
        <v>40129</v>
      </c>
      <c r="DC33" s="51" t="s">
        <v>653</v>
      </c>
      <c r="DD33" s="50">
        <v>43544</v>
      </c>
      <c r="DE33" s="50" t="s">
        <v>651</v>
      </c>
      <c r="DF33" s="50">
        <v>37762</v>
      </c>
      <c r="DG33" s="50" t="s">
        <v>657</v>
      </c>
      <c r="DH33" s="50">
        <v>38854</v>
      </c>
      <c r="DI33" s="50" t="s">
        <v>651</v>
      </c>
      <c r="DJ33" s="50">
        <v>42870</v>
      </c>
      <c r="DK33" s="50" t="s">
        <v>651</v>
      </c>
      <c r="DL33" s="49">
        <v>41254</v>
      </c>
      <c r="DM33" s="49" t="s">
        <v>652</v>
      </c>
      <c r="DN33" s="50">
        <v>37852</v>
      </c>
      <c r="DO33" s="50" t="s">
        <v>651</v>
      </c>
      <c r="DP33" s="50">
        <v>38844</v>
      </c>
      <c r="DQ33" s="50" t="s">
        <v>651</v>
      </c>
      <c r="DR33" s="51">
        <v>18561</v>
      </c>
      <c r="DS33" s="51"/>
      <c r="DT33" s="51">
        <v>21262</v>
      </c>
      <c r="DU33" s="51" t="s">
        <v>653</v>
      </c>
      <c r="DX33" s="51">
        <v>23194</v>
      </c>
      <c r="DY33" s="51"/>
      <c r="EB33" s="49">
        <v>38557</v>
      </c>
      <c r="EC33" s="49" t="s">
        <v>652</v>
      </c>
      <c r="ED33" s="49">
        <v>38445</v>
      </c>
      <c r="EE33" s="49" t="s">
        <v>652</v>
      </c>
      <c r="EF33" s="49">
        <v>33954</v>
      </c>
      <c r="EG33" s="49" t="s">
        <v>652</v>
      </c>
      <c r="EH33" s="49">
        <v>19890</v>
      </c>
      <c r="EI33" s="49" t="s">
        <v>652</v>
      </c>
      <c r="EL33" s="50">
        <v>43514</v>
      </c>
      <c r="EM33" s="50" t="s">
        <v>651</v>
      </c>
      <c r="EN33" s="49">
        <v>41858</v>
      </c>
      <c r="EO33" s="49" t="s">
        <v>652</v>
      </c>
      <c r="EP33" s="51">
        <v>40287</v>
      </c>
      <c r="EQ33" s="51" t="s">
        <v>655</v>
      </c>
      <c r="ER33" s="49">
        <v>38566</v>
      </c>
      <c r="ES33" s="49" t="s">
        <v>652</v>
      </c>
      <c r="ET33" s="49">
        <v>41760</v>
      </c>
      <c r="EU33" s="49" t="s">
        <v>652</v>
      </c>
      <c r="EV33" s="50">
        <v>36237</v>
      </c>
      <c r="EW33" s="50" t="s">
        <v>651</v>
      </c>
      <c r="EX33" s="50">
        <v>32838</v>
      </c>
      <c r="EY33" s="50" t="s">
        <v>651</v>
      </c>
      <c r="EZ33" s="49">
        <v>34074</v>
      </c>
      <c r="FA33" s="49" t="s">
        <v>652</v>
      </c>
      <c r="FB33" s="49">
        <v>40734</v>
      </c>
      <c r="FC33" s="49" t="s">
        <v>652</v>
      </c>
      <c r="FD33" s="50">
        <v>34556</v>
      </c>
      <c r="FE33" s="50" t="s">
        <v>651</v>
      </c>
      <c r="FF33" s="51">
        <v>33702</v>
      </c>
      <c r="FG33" s="51" t="s">
        <v>653</v>
      </c>
      <c r="FH33" s="49">
        <v>36132</v>
      </c>
      <c r="FI33" s="49" t="s">
        <v>652</v>
      </c>
      <c r="FJ33" s="50">
        <v>33302</v>
      </c>
      <c r="FK33" s="50" t="s">
        <v>651</v>
      </c>
      <c r="FL33" s="50">
        <v>36312</v>
      </c>
      <c r="FM33" s="50" t="s">
        <v>651</v>
      </c>
      <c r="FN33" s="49">
        <v>36488</v>
      </c>
      <c r="FO33" s="49" t="s">
        <v>652</v>
      </c>
      <c r="FP33" s="50">
        <v>34346</v>
      </c>
      <c r="FQ33" s="50" t="s">
        <v>651</v>
      </c>
      <c r="FR33" s="49">
        <v>37832</v>
      </c>
      <c r="FS33" s="49" t="s">
        <v>652</v>
      </c>
      <c r="FT33" s="50">
        <v>31252</v>
      </c>
      <c r="FU33" s="50" t="s">
        <v>651</v>
      </c>
      <c r="FV33" s="50">
        <v>35386</v>
      </c>
      <c r="FW33" s="50" t="s">
        <v>651</v>
      </c>
      <c r="FX33" s="51">
        <v>34884</v>
      </c>
      <c r="FY33" s="51"/>
      <c r="FZ33" s="50">
        <v>35967</v>
      </c>
      <c r="GA33" s="50" t="s">
        <v>651</v>
      </c>
      <c r="GB33" s="50">
        <v>33455</v>
      </c>
      <c r="GC33" s="50" t="s">
        <v>657</v>
      </c>
      <c r="GD33" s="50">
        <v>35255</v>
      </c>
      <c r="GE33" s="50" t="s">
        <v>651</v>
      </c>
      <c r="GF33" s="50">
        <v>34130</v>
      </c>
      <c r="GG33" s="50" t="s">
        <v>651</v>
      </c>
      <c r="GH33" s="50">
        <v>34910</v>
      </c>
      <c r="GI33" s="50" t="s">
        <v>651</v>
      </c>
      <c r="GJ33" s="50">
        <v>36034</v>
      </c>
      <c r="GK33" s="50" t="s">
        <v>651</v>
      </c>
      <c r="GL33" s="50">
        <v>43690</v>
      </c>
      <c r="GM33" s="50" t="s">
        <v>651</v>
      </c>
      <c r="GN33" s="50">
        <v>31939</v>
      </c>
      <c r="GO33" s="50" t="s">
        <v>651</v>
      </c>
      <c r="GP33" s="49">
        <v>34898</v>
      </c>
      <c r="GQ33" s="49" t="s">
        <v>652</v>
      </c>
      <c r="GR33" s="50">
        <v>35116</v>
      </c>
      <c r="GS33" s="50" t="s">
        <v>656</v>
      </c>
    </row>
    <row r="34" spans="1:201">
      <c r="A34" s="26"/>
      <c r="B34" s="63">
        <v>17523</v>
      </c>
      <c r="C34" s="46" t="s">
        <v>651</v>
      </c>
      <c r="D34" s="47">
        <v>25512</v>
      </c>
      <c r="E34" s="47" t="s">
        <v>652</v>
      </c>
      <c r="F34" s="48">
        <v>13215</v>
      </c>
      <c r="G34" s="48" t="s">
        <v>655</v>
      </c>
      <c r="H34" s="47">
        <v>17344</v>
      </c>
      <c r="I34" s="47" t="s">
        <v>652</v>
      </c>
      <c r="J34" s="48">
        <v>14104</v>
      </c>
      <c r="K34" s="48" t="s">
        <v>655</v>
      </c>
      <c r="L34" s="45">
        <v>30969</v>
      </c>
      <c r="M34" s="45" t="s">
        <v>651</v>
      </c>
      <c r="N34" s="51">
        <v>13543</v>
      </c>
      <c r="O34" s="51" t="s">
        <v>655</v>
      </c>
      <c r="P34" s="50">
        <v>37098</v>
      </c>
      <c r="Q34" s="50" t="s">
        <v>651</v>
      </c>
      <c r="R34" s="50">
        <v>37868</v>
      </c>
      <c r="S34" s="50" t="s">
        <v>651</v>
      </c>
      <c r="T34" s="51">
        <v>32754</v>
      </c>
      <c r="U34" s="51" t="s">
        <v>653</v>
      </c>
      <c r="V34" s="57">
        <v>24609</v>
      </c>
      <c r="W34" s="49" t="s">
        <v>679</v>
      </c>
      <c r="X34" s="49">
        <v>12513</v>
      </c>
      <c r="Y34" s="49"/>
      <c r="Z34" s="50">
        <v>38818</v>
      </c>
      <c r="AA34" s="50" t="s">
        <v>651</v>
      </c>
      <c r="AB34" s="49">
        <v>26881</v>
      </c>
      <c r="AC34" s="49" t="s">
        <v>652</v>
      </c>
      <c r="AD34" s="49">
        <v>12246</v>
      </c>
      <c r="AE34" s="49" t="s">
        <v>652</v>
      </c>
      <c r="AF34" s="51">
        <v>17119</v>
      </c>
      <c r="AG34" s="51" t="s">
        <v>655</v>
      </c>
      <c r="AH34" s="25"/>
      <c r="AI34" s="25"/>
      <c r="AJ34" s="25"/>
      <c r="AK34" s="25"/>
      <c r="AL34" s="50">
        <v>37808</v>
      </c>
      <c r="AM34" s="50" t="s">
        <v>656</v>
      </c>
      <c r="AN34" s="51">
        <v>41487</v>
      </c>
      <c r="AO34" s="51" t="s">
        <v>653</v>
      </c>
      <c r="AP34" s="49">
        <v>22751</v>
      </c>
      <c r="AQ34" s="49" t="s">
        <v>652</v>
      </c>
      <c r="AR34" s="51">
        <v>13216</v>
      </c>
      <c r="AS34" s="51" t="s">
        <v>655</v>
      </c>
      <c r="AT34" s="49">
        <v>12410</v>
      </c>
      <c r="AU34" s="49" t="s">
        <v>652</v>
      </c>
      <c r="AV34" s="49">
        <v>38511</v>
      </c>
      <c r="AW34" s="49" t="s">
        <v>652</v>
      </c>
      <c r="AX34" s="49">
        <v>23976</v>
      </c>
      <c r="AY34" s="49" t="s">
        <v>652</v>
      </c>
      <c r="AZ34" s="51">
        <v>14012</v>
      </c>
      <c r="BA34" s="51" t="s">
        <v>653</v>
      </c>
      <c r="BB34" s="49">
        <v>34142</v>
      </c>
      <c r="BC34" s="49" t="s">
        <v>652</v>
      </c>
      <c r="BD34" s="49">
        <v>22833</v>
      </c>
      <c r="BE34" s="49" t="s">
        <v>652</v>
      </c>
      <c r="BH34" s="49">
        <v>20960</v>
      </c>
      <c r="BI34" s="49" t="s">
        <v>652</v>
      </c>
      <c r="BJ34" s="51">
        <v>30850</v>
      </c>
      <c r="BK34" s="51" t="s">
        <v>655</v>
      </c>
      <c r="BL34" s="49">
        <v>13980</v>
      </c>
      <c r="BM34" s="49" t="s">
        <v>652</v>
      </c>
      <c r="BN34" s="50">
        <v>12573</v>
      </c>
      <c r="BO34" s="50"/>
      <c r="BP34" s="49">
        <v>32066</v>
      </c>
      <c r="BQ34" s="49" t="s">
        <v>652</v>
      </c>
      <c r="BR34" s="51">
        <v>39657</v>
      </c>
      <c r="BS34" s="51" t="s">
        <v>653</v>
      </c>
      <c r="BT34" s="49">
        <v>35502</v>
      </c>
      <c r="BU34" s="49" t="s">
        <v>652</v>
      </c>
      <c r="BV34" s="51">
        <v>14054</v>
      </c>
      <c r="BW34" s="51" t="s">
        <v>655</v>
      </c>
      <c r="BX34" s="51">
        <v>21829</v>
      </c>
      <c r="BY34" s="51" t="s">
        <v>655</v>
      </c>
      <c r="BZ34" s="49">
        <v>23880</v>
      </c>
      <c r="CA34" s="49" t="s">
        <v>652</v>
      </c>
      <c r="CD34" s="49">
        <v>35491</v>
      </c>
      <c r="CE34" s="49" t="s">
        <v>652</v>
      </c>
      <c r="CF34" s="50">
        <v>37924</v>
      </c>
      <c r="CG34" s="50" t="s">
        <v>651</v>
      </c>
      <c r="CH34" s="49">
        <v>23337</v>
      </c>
      <c r="CI34" s="49" t="s">
        <v>652</v>
      </c>
      <c r="CJ34" s="51">
        <v>40149</v>
      </c>
      <c r="CK34" s="51" t="s">
        <v>653</v>
      </c>
      <c r="CL34" s="50">
        <v>41625</v>
      </c>
      <c r="CM34" s="50" t="s">
        <v>656</v>
      </c>
      <c r="CN34" s="50">
        <v>40597</v>
      </c>
      <c r="CO34" s="50" t="s">
        <v>651</v>
      </c>
      <c r="CP34" s="51">
        <v>40680</v>
      </c>
      <c r="CQ34" s="51" t="s">
        <v>653</v>
      </c>
      <c r="CR34" s="51">
        <v>41347</v>
      </c>
      <c r="CS34" s="51" t="s">
        <v>655</v>
      </c>
      <c r="CT34" s="49">
        <v>41003</v>
      </c>
      <c r="CU34" s="49" t="s">
        <v>652</v>
      </c>
      <c r="CV34" s="50">
        <v>42935</v>
      </c>
      <c r="CW34" s="50" t="s">
        <v>651</v>
      </c>
      <c r="CX34" s="51">
        <v>41568</v>
      </c>
      <c r="CY34" s="51" t="s">
        <v>655</v>
      </c>
      <c r="CZ34" s="49">
        <v>40127</v>
      </c>
      <c r="DA34" s="49" t="s">
        <v>652</v>
      </c>
      <c r="DB34" s="49">
        <v>40125</v>
      </c>
      <c r="DC34" s="49" t="s">
        <v>652</v>
      </c>
      <c r="DD34" s="50">
        <v>43543</v>
      </c>
      <c r="DE34" s="50" t="s">
        <v>651</v>
      </c>
      <c r="DF34" s="50">
        <v>37754</v>
      </c>
      <c r="DG34" s="50" t="s">
        <v>651</v>
      </c>
      <c r="DH34" s="50">
        <v>38677</v>
      </c>
      <c r="DI34" s="50" t="s">
        <v>656</v>
      </c>
      <c r="DJ34" s="50">
        <v>42866</v>
      </c>
      <c r="DK34" s="50" t="s">
        <v>651</v>
      </c>
      <c r="DL34" s="49">
        <v>41246</v>
      </c>
      <c r="DM34" s="49" t="s">
        <v>652</v>
      </c>
      <c r="DN34" s="50">
        <v>37852</v>
      </c>
      <c r="DO34" s="50" t="s">
        <v>651</v>
      </c>
      <c r="DP34" s="50">
        <v>38223</v>
      </c>
      <c r="DQ34" s="50" t="s">
        <v>656</v>
      </c>
      <c r="DR34" s="49">
        <v>18555</v>
      </c>
      <c r="DS34" s="49" t="s">
        <v>652</v>
      </c>
      <c r="DT34" s="50">
        <v>21257</v>
      </c>
      <c r="DU34" s="50" t="s">
        <v>651</v>
      </c>
      <c r="DX34" s="49">
        <v>23194</v>
      </c>
      <c r="DY34" s="49" t="s">
        <v>652</v>
      </c>
      <c r="EB34" s="50">
        <v>38552</v>
      </c>
      <c r="EC34" s="50" t="s">
        <v>651</v>
      </c>
      <c r="ED34" s="49">
        <v>38445</v>
      </c>
      <c r="EE34" s="49" t="s">
        <v>652</v>
      </c>
      <c r="EF34" s="49">
        <v>33954</v>
      </c>
      <c r="EG34" s="49" t="s">
        <v>652</v>
      </c>
      <c r="EH34" s="50">
        <v>17853</v>
      </c>
      <c r="EI34" s="50" t="s">
        <v>651</v>
      </c>
      <c r="EL34" s="50">
        <v>43510</v>
      </c>
      <c r="EM34" s="50" t="s">
        <v>651</v>
      </c>
      <c r="EN34" s="49">
        <v>41857</v>
      </c>
      <c r="EO34" s="49" t="s">
        <v>652</v>
      </c>
      <c r="EP34" s="49">
        <v>40286</v>
      </c>
      <c r="EQ34" s="49" t="s">
        <v>652</v>
      </c>
      <c r="ER34" s="49">
        <v>38118</v>
      </c>
      <c r="ES34" s="49" t="s">
        <v>652</v>
      </c>
      <c r="ET34" s="49">
        <v>41435</v>
      </c>
      <c r="EU34" s="49" t="s">
        <v>652</v>
      </c>
      <c r="EV34" s="49">
        <v>36235</v>
      </c>
      <c r="EW34" s="49" t="s">
        <v>652</v>
      </c>
      <c r="EX34" s="50">
        <v>32838</v>
      </c>
      <c r="EY34" s="50" t="s">
        <v>651</v>
      </c>
      <c r="EZ34" s="49">
        <v>34074</v>
      </c>
      <c r="FA34" s="49" t="s">
        <v>652</v>
      </c>
      <c r="FB34" s="49">
        <v>40687</v>
      </c>
      <c r="FC34" s="49" t="s">
        <v>652</v>
      </c>
      <c r="FD34" s="51">
        <v>34072</v>
      </c>
      <c r="FE34" s="51" t="s">
        <v>653</v>
      </c>
      <c r="FF34" s="51">
        <v>33702</v>
      </c>
      <c r="FG34" s="51" t="s">
        <v>655</v>
      </c>
      <c r="FH34" s="49">
        <v>36132</v>
      </c>
      <c r="FI34" s="49" t="s">
        <v>652</v>
      </c>
      <c r="FJ34" s="50">
        <v>33302</v>
      </c>
      <c r="FK34" s="50" t="s">
        <v>651</v>
      </c>
      <c r="FL34" s="50">
        <v>36299</v>
      </c>
      <c r="FM34" s="50" t="s">
        <v>651</v>
      </c>
      <c r="FN34" s="49">
        <v>36488</v>
      </c>
      <c r="FO34" s="49" t="s">
        <v>652</v>
      </c>
      <c r="FP34" s="50">
        <v>34336</v>
      </c>
      <c r="FQ34" s="50" t="s">
        <v>651</v>
      </c>
      <c r="FR34" s="49">
        <v>37831</v>
      </c>
      <c r="FS34" s="49" t="s">
        <v>652</v>
      </c>
      <c r="FT34" s="50">
        <v>31252</v>
      </c>
      <c r="FU34" s="50" t="s">
        <v>651</v>
      </c>
      <c r="FV34" s="50">
        <v>35019</v>
      </c>
      <c r="FW34" s="50" t="s">
        <v>651</v>
      </c>
      <c r="FX34" s="51">
        <v>34884</v>
      </c>
      <c r="FY34" s="51" t="s">
        <v>653</v>
      </c>
      <c r="FZ34" s="50">
        <v>35964</v>
      </c>
      <c r="GA34" s="50" t="s">
        <v>651</v>
      </c>
      <c r="GB34" s="51">
        <v>33303</v>
      </c>
      <c r="GC34" s="51" t="s">
        <v>655</v>
      </c>
      <c r="GD34" s="50">
        <v>35255</v>
      </c>
      <c r="GE34" s="50" t="s">
        <v>651</v>
      </c>
      <c r="GF34" s="50">
        <v>34099</v>
      </c>
      <c r="GG34" s="50" t="s">
        <v>651</v>
      </c>
      <c r="GH34" s="49">
        <v>34910</v>
      </c>
      <c r="GI34" s="49" t="s">
        <v>652</v>
      </c>
      <c r="GJ34" s="51">
        <v>36018</v>
      </c>
      <c r="GK34" s="51" t="s">
        <v>655</v>
      </c>
      <c r="GL34" s="50">
        <v>43684</v>
      </c>
      <c r="GM34" s="50" t="s">
        <v>651</v>
      </c>
      <c r="GN34" s="50">
        <v>31939</v>
      </c>
      <c r="GO34" s="50" t="s">
        <v>651</v>
      </c>
      <c r="GP34" s="50">
        <v>34891</v>
      </c>
      <c r="GQ34" s="50" t="s">
        <v>651</v>
      </c>
      <c r="GR34" s="50">
        <v>35116</v>
      </c>
      <c r="GS34" s="50" t="s">
        <v>656</v>
      </c>
    </row>
    <row r="35" spans="1:201">
      <c r="A35" s="26"/>
      <c r="B35" s="64">
        <v>17432</v>
      </c>
      <c r="C35" s="59" t="s">
        <v>653</v>
      </c>
      <c r="D35" s="47">
        <v>23549</v>
      </c>
      <c r="E35" s="47" t="s">
        <v>652</v>
      </c>
      <c r="F35" s="48">
        <v>13215</v>
      </c>
      <c r="G35" s="48" t="s">
        <v>653</v>
      </c>
      <c r="H35" s="48">
        <v>17328</v>
      </c>
      <c r="I35" s="48" t="s">
        <v>653</v>
      </c>
      <c r="J35" s="48">
        <v>14104</v>
      </c>
      <c r="K35" s="48" t="s">
        <v>655</v>
      </c>
      <c r="L35" s="45">
        <v>30958</v>
      </c>
      <c r="M35" s="45" t="s">
        <v>651</v>
      </c>
      <c r="N35" s="51">
        <v>13543</v>
      </c>
      <c r="O35" s="51" t="s">
        <v>655</v>
      </c>
      <c r="P35" s="50">
        <v>37098</v>
      </c>
      <c r="Q35" s="50" t="s">
        <v>651</v>
      </c>
      <c r="R35" s="50">
        <v>37836</v>
      </c>
      <c r="S35" s="50" t="s">
        <v>651</v>
      </c>
      <c r="T35" s="49">
        <v>32734</v>
      </c>
      <c r="U35" s="49" t="s">
        <v>652</v>
      </c>
      <c r="V35" s="57">
        <v>24608</v>
      </c>
      <c r="W35" s="49" t="s">
        <v>680</v>
      </c>
      <c r="X35" s="49">
        <v>12473</v>
      </c>
      <c r="Y35" s="49"/>
      <c r="Z35" s="50">
        <v>38817</v>
      </c>
      <c r="AA35" s="50" t="s">
        <v>651</v>
      </c>
      <c r="AB35" s="49">
        <v>26758</v>
      </c>
      <c r="AC35" s="49" t="s">
        <v>652</v>
      </c>
      <c r="AD35" s="49">
        <v>11833</v>
      </c>
      <c r="AE35" s="49" t="s">
        <v>652</v>
      </c>
      <c r="AF35" s="49">
        <v>17099</v>
      </c>
      <c r="AG35" s="49" t="s">
        <v>652</v>
      </c>
      <c r="AH35" s="25"/>
      <c r="AI35" s="25"/>
      <c r="AJ35" s="25"/>
      <c r="AK35" s="25"/>
      <c r="AL35" s="50">
        <v>37803</v>
      </c>
      <c r="AM35" s="50" t="s">
        <v>651</v>
      </c>
      <c r="AN35" s="49">
        <v>40953</v>
      </c>
      <c r="AO35" s="49" t="s">
        <v>652</v>
      </c>
      <c r="AP35" s="51">
        <v>22709</v>
      </c>
      <c r="AQ35" s="51" t="s">
        <v>655</v>
      </c>
      <c r="AR35" s="51">
        <v>13216</v>
      </c>
      <c r="AS35" s="51" t="s">
        <v>655</v>
      </c>
      <c r="AT35" s="49">
        <v>12323</v>
      </c>
      <c r="AU35" s="49"/>
      <c r="AV35" s="49">
        <v>38511</v>
      </c>
      <c r="AW35" s="49" t="s">
        <v>652</v>
      </c>
      <c r="AX35" s="49">
        <v>22587</v>
      </c>
      <c r="AY35" s="49" t="s">
        <v>652</v>
      </c>
      <c r="AZ35" s="49">
        <v>14006</v>
      </c>
      <c r="BA35" s="49" t="s">
        <v>652</v>
      </c>
      <c r="BB35" s="50">
        <v>33926</v>
      </c>
      <c r="BC35" s="50" t="s">
        <v>651</v>
      </c>
      <c r="BD35" s="49">
        <v>22807</v>
      </c>
      <c r="BE35" s="49" t="s">
        <v>652</v>
      </c>
      <c r="BH35" s="51">
        <v>20900</v>
      </c>
      <c r="BI35" s="51" t="s">
        <v>655</v>
      </c>
      <c r="BJ35" s="49">
        <v>30841</v>
      </c>
      <c r="BK35" s="49" t="s">
        <v>652</v>
      </c>
      <c r="BL35" s="49">
        <v>12395</v>
      </c>
      <c r="BM35" s="49" t="s">
        <v>652</v>
      </c>
      <c r="BN35" s="51">
        <v>12407</v>
      </c>
      <c r="BO35" s="51" t="s">
        <v>653</v>
      </c>
      <c r="BP35" s="49">
        <v>25992</v>
      </c>
      <c r="BQ35" s="49" t="s">
        <v>652</v>
      </c>
      <c r="BR35" s="51">
        <v>39632</v>
      </c>
      <c r="BS35" s="51" t="s">
        <v>655</v>
      </c>
      <c r="BT35" s="51">
        <v>18110</v>
      </c>
      <c r="BU35" s="51" t="s">
        <v>655</v>
      </c>
      <c r="BV35" s="49">
        <v>14045</v>
      </c>
      <c r="BW35" s="49" t="s">
        <v>652</v>
      </c>
      <c r="BX35" s="51">
        <v>21829</v>
      </c>
      <c r="BY35" s="51" t="s">
        <v>655</v>
      </c>
      <c r="BZ35" s="49">
        <v>23880</v>
      </c>
      <c r="CA35" s="49" t="s">
        <v>652</v>
      </c>
      <c r="CD35" s="51">
        <v>35207</v>
      </c>
      <c r="CE35" s="51" t="s">
        <v>653</v>
      </c>
      <c r="CF35" s="50">
        <v>37903</v>
      </c>
      <c r="CG35" s="50" t="s">
        <v>651</v>
      </c>
      <c r="CH35" s="49">
        <v>23337</v>
      </c>
      <c r="CI35" s="49" t="s">
        <v>652</v>
      </c>
      <c r="CJ35" s="50">
        <v>40113</v>
      </c>
      <c r="CK35" s="50" t="s">
        <v>656</v>
      </c>
      <c r="CL35" s="50">
        <v>41624</v>
      </c>
      <c r="CM35" s="50" t="s">
        <v>651</v>
      </c>
      <c r="CN35" s="50">
        <v>40584</v>
      </c>
      <c r="CO35" s="50" t="s">
        <v>651</v>
      </c>
      <c r="CP35" s="49">
        <v>40666</v>
      </c>
      <c r="CQ35" s="49" t="s">
        <v>652</v>
      </c>
      <c r="CR35" s="49">
        <v>41315</v>
      </c>
      <c r="CS35" s="49" t="s">
        <v>652</v>
      </c>
      <c r="CT35" s="49">
        <v>40710</v>
      </c>
      <c r="CU35" s="49" t="s">
        <v>652</v>
      </c>
      <c r="CV35" s="50">
        <v>42926</v>
      </c>
      <c r="CW35" s="50" t="s">
        <v>651</v>
      </c>
      <c r="CX35" s="50">
        <v>41567</v>
      </c>
      <c r="CY35" s="50" t="s">
        <v>651</v>
      </c>
      <c r="CZ35" s="49">
        <v>40000</v>
      </c>
      <c r="DA35" s="49" t="s">
        <v>652</v>
      </c>
      <c r="DB35" s="51">
        <v>40113</v>
      </c>
      <c r="DC35" s="51" t="s">
        <v>655</v>
      </c>
      <c r="DD35" s="49">
        <v>43543</v>
      </c>
      <c r="DE35" s="49"/>
      <c r="DF35" s="50">
        <v>37754</v>
      </c>
      <c r="DG35" s="50" t="s">
        <v>651</v>
      </c>
      <c r="DH35" s="50">
        <v>38663</v>
      </c>
      <c r="DI35" s="50" t="s">
        <v>651</v>
      </c>
      <c r="DJ35" s="50">
        <v>42859</v>
      </c>
      <c r="DK35" s="50" t="s">
        <v>651</v>
      </c>
      <c r="DL35" s="49">
        <v>41238</v>
      </c>
      <c r="DM35" s="49" t="s">
        <v>652</v>
      </c>
      <c r="DN35" s="50">
        <v>37850</v>
      </c>
      <c r="DO35" s="50" t="s">
        <v>651</v>
      </c>
      <c r="DP35" s="50">
        <v>38223</v>
      </c>
      <c r="DQ35" s="50" t="s">
        <v>656</v>
      </c>
      <c r="DR35" s="50">
        <v>18549</v>
      </c>
      <c r="DS35" s="50"/>
      <c r="DT35" s="50">
        <v>21254</v>
      </c>
      <c r="DU35" s="50" t="s">
        <v>651</v>
      </c>
      <c r="EB35" s="50">
        <v>38551</v>
      </c>
      <c r="EC35" s="50" t="s">
        <v>651</v>
      </c>
      <c r="ED35" s="49">
        <v>38445</v>
      </c>
      <c r="EE35" s="49" t="s">
        <v>652</v>
      </c>
      <c r="EF35" s="49">
        <v>33221</v>
      </c>
      <c r="EG35" s="49"/>
      <c r="EH35" s="51">
        <v>15300</v>
      </c>
      <c r="EI35" s="51" t="s">
        <v>653</v>
      </c>
      <c r="EL35" s="50">
        <v>43509</v>
      </c>
      <c r="EM35" s="50" t="s">
        <v>651</v>
      </c>
      <c r="EN35" s="49">
        <v>41784</v>
      </c>
      <c r="EO35" s="49" t="s">
        <v>652</v>
      </c>
      <c r="EP35" s="51">
        <v>40283</v>
      </c>
      <c r="EQ35" s="51" t="s">
        <v>655</v>
      </c>
      <c r="ER35" s="49">
        <v>26167</v>
      </c>
      <c r="ES35" s="49" t="s">
        <v>652</v>
      </c>
      <c r="ET35" s="49">
        <v>41287</v>
      </c>
      <c r="EU35" s="49" t="s">
        <v>652</v>
      </c>
      <c r="EV35" s="50">
        <v>36188</v>
      </c>
      <c r="EW35" s="50" t="s">
        <v>651</v>
      </c>
      <c r="EX35" s="50">
        <v>32838</v>
      </c>
      <c r="EY35" s="50" t="s">
        <v>651</v>
      </c>
      <c r="EZ35" s="49">
        <v>34059</v>
      </c>
      <c r="FA35" s="49" t="s">
        <v>652</v>
      </c>
      <c r="FB35" s="49">
        <v>40687</v>
      </c>
      <c r="FC35" s="49" t="s">
        <v>652</v>
      </c>
      <c r="FD35" s="51">
        <v>34072</v>
      </c>
      <c r="FE35" s="51" t="s">
        <v>655</v>
      </c>
      <c r="FF35" s="49">
        <v>33702</v>
      </c>
      <c r="FG35" s="49" t="s">
        <v>652</v>
      </c>
      <c r="FH35" s="49">
        <v>36132</v>
      </c>
      <c r="FI35" s="49" t="s">
        <v>652</v>
      </c>
      <c r="FJ35" s="50">
        <v>33160</v>
      </c>
      <c r="FK35" s="50" t="s">
        <v>651</v>
      </c>
      <c r="FL35" s="50">
        <v>36292</v>
      </c>
      <c r="FM35" s="50" t="s">
        <v>651</v>
      </c>
      <c r="FN35" s="50">
        <v>35669</v>
      </c>
      <c r="FO35" s="50" t="s">
        <v>657</v>
      </c>
      <c r="FP35" s="50">
        <v>34326</v>
      </c>
      <c r="FQ35" s="50" t="s">
        <v>651</v>
      </c>
      <c r="FR35" s="51">
        <v>36850</v>
      </c>
      <c r="FS35" s="51" t="s">
        <v>653</v>
      </c>
      <c r="FT35" s="50">
        <v>31252</v>
      </c>
      <c r="FU35" s="50" t="s">
        <v>651</v>
      </c>
      <c r="FV35" s="49">
        <v>34820</v>
      </c>
      <c r="FW35" s="49" t="s">
        <v>652</v>
      </c>
      <c r="FX35" s="51">
        <v>34884</v>
      </c>
      <c r="FY35" s="51" t="s">
        <v>653</v>
      </c>
      <c r="FZ35" s="50">
        <v>35964</v>
      </c>
      <c r="GA35" s="50" t="s">
        <v>651</v>
      </c>
      <c r="GB35" s="51">
        <v>33303</v>
      </c>
      <c r="GC35" s="51" t="s">
        <v>653</v>
      </c>
      <c r="GD35" s="50">
        <v>35253</v>
      </c>
      <c r="GE35" s="50" t="s">
        <v>651</v>
      </c>
      <c r="GF35" s="50">
        <v>34099</v>
      </c>
      <c r="GG35" s="50" t="s">
        <v>651</v>
      </c>
      <c r="GH35" s="49">
        <v>34906</v>
      </c>
      <c r="GI35" s="49" t="s">
        <v>652</v>
      </c>
      <c r="GJ35" s="51">
        <v>36018</v>
      </c>
      <c r="GK35" s="51" t="s">
        <v>653</v>
      </c>
      <c r="GL35" s="50">
        <v>43635</v>
      </c>
      <c r="GM35" s="50" t="s">
        <v>651</v>
      </c>
      <c r="GN35" s="51">
        <v>31695</v>
      </c>
      <c r="GO35" s="51" t="s">
        <v>655</v>
      </c>
      <c r="GP35" s="50">
        <v>34891</v>
      </c>
      <c r="GQ35" s="50" t="s">
        <v>651</v>
      </c>
      <c r="GR35" s="50">
        <v>35116</v>
      </c>
      <c r="GS35" s="50" t="s">
        <v>651</v>
      </c>
    </row>
    <row r="36" spans="1:201">
      <c r="A36" s="26"/>
      <c r="B36" s="64">
        <v>17432</v>
      </c>
      <c r="C36" s="59" t="s">
        <v>655</v>
      </c>
      <c r="D36" s="47">
        <v>23477</v>
      </c>
      <c r="E36" s="47" t="s">
        <v>652</v>
      </c>
      <c r="F36" s="48">
        <v>13215</v>
      </c>
      <c r="G36" s="48" t="s">
        <v>655</v>
      </c>
      <c r="H36" s="47">
        <v>17291</v>
      </c>
      <c r="I36" s="47" t="s">
        <v>652</v>
      </c>
      <c r="J36" s="48">
        <v>14104</v>
      </c>
      <c r="K36" s="48" t="s">
        <v>655</v>
      </c>
      <c r="L36" s="45">
        <v>30877</v>
      </c>
      <c r="M36" s="45" t="s">
        <v>651</v>
      </c>
      <c r="N36" s="51">
        <v>13528</v>
      </c>
      <c r="O36" s="51" t="s">
        <v>653</v>
      </c>
      <c r="P36" s="50">
        <v>37096</v>
      </c>
      <c r="Q36" s="50" t="s">
        <v>651</v>
      </c>
      <c r="R36" s="50">
        <v>37819</v>
      </c>
      <c r="S36" s="50" t="s">
        <v>651</v>
      </c>
      <c r="T36" s="51">
        <v>32687</v>
      </c>
      <c r="U36" s="51" t="s">
        <v>655</v>
      </c>
      <c r="V36" s="50">
        <v>24513</v>
      </c>
      <c r="W36" s="50" t="s">
        <v>681</v>
      </c>
      <c r="X36" s="49">
        <v>12473</v>
      </c>
      <c r="Y36" s="49"/>
      <c r="Z36" s="50">
        <v>38812</v>
      </c>
      <c r="AA36" s="50" t="s">
        <v>651</v>
      </c>
      <c r="AB36" s="49">
        <v>26722</v>
      </c>
      <c r="AC36" s="49" t="s">
        <v>652</v>
      </c>
      <c r="AD36" s="49">
        <v>9659</v>
      </c>
      <c r="AE36" s="49" t="s">
        <v>652</v>
      </c>
      <c r="AF36" s="51">
        <v>15244</v>
      </c>
      <c r="AG36" s="51" t="s">
        <v>653</v>
      </c>
      <c r="AH36" s="25"/>
      <c r="AI36" s="25"/>
      <c r="AJ36" s="25"/>
      <c r="AK36" s="25"/>
      <c r="AL36" s="50">
        <v>37803</v>
      </c>
      <c r="AM36" s="50" t="s">
        <v>651</v>
      </c>
      <c r="AN36" s="49">
        <v>40735</v>
      </c>
      <c r="AO36" s="49" t="s">
        <v>652</v>
      </c>
      <c r="AP36" s="51">
        <v>22709</v>
      </c>
      <c r="AQ36" s="51" t="s">
        <v>655</v>
      </c>
      <c r="AR36" s="51">
        <v>12977</v>
      </c>
      <c r="AS36" s="51" t="s">
        <v>655</v>
      </c>
      <c r="AT36" s="25"/>
      <c r="AU36" s="25"/>
      <c r="AV36" s="49">
        <v>38510</v>
      </c>
      <c r="AW36" s="49" t="s">
        <v>652</v>
      </c>
      <c r="AX36" s="49">
        <v>22444</v>
      </c>
      <c r="AY36" s="49" t="s">
        <v>652</v>
      </c>
      <c r="AZ36" s="49">
        <v>13936</v>
      </c>
      <c r="BA36" s="49" t="s">
        <v>652</v>
      </c>
      <c r="BB36" s="50">
        <v>33763</v>
      </c>
      <c r="BC36" s="50" t="s">
        <v>651</v>
      </c>
      <c r="BD36" s="51">
        <v>22269</v>
      </c>
      <c r="BE36" s="51" t="s">
        <v>653</v>
      </c>
      <c r="BH36" s="50">
        <v>20204</v>
      </c>
      <c r="BI36" s="50" t="s">
        <v>651</v>
      </c>
      <c r="BJ36" s="50">
        <v>30817</v>
      </c>
      <c r="BK36" s="50" t="s">
        <v>651</v>
      </c>
      <c r="BL36" s="49">
        <v>12354</v>
      </c>
      <c r="BM36" s="49" t="s">
        <v>652</v>
      </c>
      <c r="BN36" s="51">
        <v>12407</v>
      </c>
      <c r="BO36" s="51" t="s">
        <v>655</v>
      </c>
      <c r="BP36" s="49">
        <v>21493</v>
      </c>
      <c r="BQ36" s="49" t="s">
        <v>652</v>
      </c>
      <c r="BR36" s="49">
        <v>39630</v>
      </c>
      <c r="BS36" s="49" t="s">
        <v>652</v>
      </c>
      <c r="BT36" s="51">
        <v>18110</v>
      </c>
      <c r="BU36" s="51" t="s">
        <v>655</v>
      </c>
      <c r="BV36" s="51">
        <v>14019</v>
      </c>
      <c r="BW36" s="51" t="s">
        <v>655</v>
      </c>
      <c r="BX36" s="51">
        <v>21829</v>
      </c>
      <c r="BY36" s="51"/>
      <c r="BZ36" s="51">
        <v>23378</v>
      </c>
      <c r="CA36" s="51" t="s">
        <v>653</v>
      </c>
      <c r="CD36" s="49">
        <v>35193</v>
      </c>
      <c r="CE36" s="49" t="s">
        <v>652</v>
      </c>
      <c r="CF36" s="49">
        <v>37738</v>
      </c>
      <c r="CG36" s="49" t="s">
        <v>652</v>
      </c>
      <c r="CH36" s="51">
        <v>23250</v>
      </c>
      <c r="CI36" s="51" t="s">
        <v>653</v>
      </c>
      <c r="CJ36" s="50">
        <v>40108</v>
      </c>
      <c r="CK36" s="50" t="s">
        <v>656</v>
      </c>
      <c r="CL36" s="50">
        <v>41623</v>
      </c>
      <c r="CM36" s="50" t="s">
        <v>651</v>
      </c>
      <c r="CN36" s="50">
        <v>40581</v>
      </c>
      <c r="CO36" s="50" t="s">
        <v>651</v>
      </c>
      <c r="CP36" s="49">
        <v>40666</v>
      </c>
      <c r="CQ36" s="49" t="s">
        <v>652</v>
      </c>
      <c r="CR36" s="50">
        <v>41246</v>
      </c>
      <c r="CS36" s="50" t="s">
        <v>651</v>
      </c>
      <c r="CT36" s="49">
        <v>27040</v>
      </c>
      <c r="CU36" s="49" t="s">
        <v>652</v>
      </c>
      <c r="CV36" s="50">
        <v>42915</v>
      </c>
      <c r="CW36" s="50" t="s">
        <v>651</v>
      </c>
      <c r="CX36" s="49">
        <v>41562</v>
      </c>
      <c r="CY36" s="49" t="s">
        <v>652</v>
      </c>
      <c r="CZ36" s="51">
        <v>39901</v>
      </c>
      <c r="DA36" s="51" t="s">
        <v>653</v>
      </c>
      <c r="DB36" s="49">
        <v>40108</v>
      </c>
      <c r="DC36" s="49" t="s">
        <v>652</v>
      </c>
      <c r="DD36" s="50">
        <v>43537</v>
      </c>
      <c r="DE36" s="50" t="s">
        <v>651</v>
      </c>
      <c r="DF36" s="50">
        <v>37754</v>
      </c>
      <c r="DG36" s="50" t="s">
        <v>651</v>
      </c>
      <c r="DH36" s="50">
        <v>38656</v>
      </c>
      <c r="DI36" s="50" t="s">
        <v>651</v>
      </c>
      <c r="DJ36" s="50">
        <v>42859</v>
      </c>
      <c r="DK36" s="50" t="s">
        <v>651</v>
      </c>
      <c r="DL36" s="49">
        <v>41196</v>
      </c>
      <c r="DM36" s="49" t="s">
        <v>652</v>
      </c>
      <c r="DN36" s="49">
        <v>37839</v>
      </c>
      <c r="DO36" s="49" t="s">
        <v>652</v>
      </c>
      <c r="DP36" s="50">
        <v>38223</v>
      </c>
      <c r="DQ36" s="50" t="s">
        <v>656</v>
      </c>
      <c r="DT36" s="50">
        <v>21213</v>
      </c>
      <c r="DU36" s="50" t="s">
        <v>651</v>
      </c>
      <c r="EB36" s="50">
        <v>38551</v>
      </c>
      <c r="EC36" s="50" t="s">
        <v>651</v>
      </c>
      <c r="ED36" s="49">
        <v>38445</v>
      </c>
      <c r="EE36" s="49" t="s">
        <v>652</v>
      </c>
      <c r="EF36" s="48">
        <v>25239</v>
      </c>
      <c r="EG36" s="48" t="s">
        <v>653</v>
      </c>
      <c r="EH36" s="51">
        <v>15038</v>
      </c>
      <c r="EI36" s="51" t="s">
        <v>655</v>
      </c>
      <c r="EL36" s="50">
        <v>43509</v>
      </c>
      <c r="EM36" s="50" t="s">
        <v>651</v>
      </c>
      <c r="EN36" s="49">
        <v>40563</v>
      </c>
      <c r="EO36" s="49" t="s">
        <v>652</v>
      </c>
      <c r="EP36" s="49">
        <v>40281</v>
      </c>
      <c r="EQ36" s="49" t="s">
        <v>652</v>
      </c>
      <c r="ER36" s="49">
        <v>26163</v>
      </c>
      <c r="ES36" s="49" t="s">
        <v>652</v>
      </c>
      <c r="ET36" s="49">
        <v>41287</v>
      </c>
      <c r="EU36" s="49" t="s">
        <v>652</v>
      </c>
      <c r="EV36" s="50">
        <v>36165</v>
      </c>
      <c r="EW36" s="50" t="s">
        <v>651</v>
      </c>
      <c r="EX36" s="50">
        <v>32821</v>
      </c>
      <c r="EY36" s="50" t="s">
        <v>651</v>
      </c>
      <c r="EZ36" s="51">
        <v>34053</v>
      </c>
      <c r="FA36" s="51" t="s">
        <v>655</v>
      </c>
      <c r="FB36" s="49">
        <v>40687</v>
      </c>
      <c r="FC36" s="49" t="s">
        <v>652</v>
      </c>
      <c r="FD36" s="49">
        <v>34063</v>
      </c>
      <c r="FE36" s="49" t="s">
        <v>652</v>
      </c>
      <c r="FF36" s="49">
        <v>33680</v>
      </c>
      <c r="FG36" s="49" t="s">
        <v>652</v>
      </c>
      <c r="FH36" s="49">
        <v>36124</v>
      </c>
      <c r="FI36" s="49" t="s">
        <v>652</v>
      </c>
      <c r="FJ36" s="50">
        <v>33134</v>
      </c>
      <c r="FK36" s="50" t="s">
        <v>651</v>
      </c>
      <c r="FL36" s="50">
        <v>36289</v>
      </c>
      <c r="FM36" s="50" t="s">
        <v>651</v>
      </c>
      <c r="FN36" s="50">
        <v>35669</v>
      </c>
      <c r="FO36" s="50" t="s">
        <v>657</v>
      </c>
      <c r="FP36" s="50">
        <v>34291</v>
      </c>
      <c r="FQ36" s="50" t="s">
        <v>651</v>
      </c>
      <c r="FR36" s="50">
        <v>34458</v>
      </c>
      <c r="FS36" s="50" t="s">
        <v>657</v>
      </c>
      <c r="FT36" s="50">
        <v>31252</v>
      </c>
      <c r="FU36" s="50" t="s">
        <v>651</v>
      </c>
      <c r="FV36" s="50">
        <v>34809</v>
      </c>
      <c r="FW36" s="50" t="s">
        <v>651</v>
      </c>
      <c r="FX36" s="51">
        <v>34884</v>
      </c>
      <c r="FY36" s="51" t="s">
        <v>655</v>
      </c>
      <c r="FZ36" s="50">
        <v>35963</v>
      </c>
      <c r="GA36" s="50" t="s">
        <v>651</v>
      </c>
      <c r="GB36" s="51">
        <v>33303</v>
      </c>
      <c r="GC36" s="51" t="s">
        <v>653</v>
      </c>
      <c r="GD36" s="50">
        <v>35247</v>
      </c>
      <c r="GE36" s="50" t="s">
        <v>651</v>
      </c>
      <c r="GF36" s="50">
        <v>34098</v>
      </c>
      <c r="GG36" s="50" t="s">
        <v>656</v>
      </c>
      <c r="GH36" s="49">
        <v>34906</v>
      </c>
      <c r="GI36" s="49" t="s">
        <v>652</v>
      </c>
      <c r="GJ36" s="49">
        <v>36018</v>
      </c>
      <c r="GK36" s="49" t="s">
        <v>652</v>
      </c>
      <c r="GL36" s="50">
        <v>43620</v>
      </c>
      <c r="GM36" s="50" t="s">
        <v>651</v>
      </c>
      <c r="GN36" s="49">
        <v>31614</v>
      </c>
      <c r="GO36" s="49" t="s">
        <v>652</v>
      </c>
      <c r="GP36" s="50">
        <v>34889</v>
      </c>
      <c r="GQ36" s="50" t="s">
        <v>651</v>
      </c>
      <c r="GR36" s="50">
        <v>35110</v>
      </c>
      <c r="GS36" s="50" t="s">
        <v>651</v>
      </c>
    </row>
    <row r="37" spans="1:201">
      <c r="A37" s="26"/>
      <c r="B37" s="45">
        <v>16550</v>
      </c>
      <c r="C37" s="46" t="s">
        <v>651</v>
      </c>
      <c r="D37" s="47">
        <v>23467</v>
      </c>
      <c r="E37" s="47" t="s">
        <v>652</v>
      </c>
      <c r="F37" s="48">
        <v>13215</v>
      </c>
      <c r="G37" s="48" t="s">
        <v>653</v>
      </c>
      <c r="H37" s="47">
        <v>17285</v>
      </c>
      <c r="I37" s="47" t="s">
        <v>652</v>
      </c>
      <c r="J37" s="48">
        <v>14104</v>
      </c>
      <c r="K37" s="48" t="s">
        <v>655</v>
      </c>
      <c r="L37" s="45">
        <v>30854</v>
      </c>
      <c r="M37" s="45" t="s">
        <v>651</v>
      </c>
      <c r="N37" s="51">
        <v>13213</v>
      </c>
      <c r="O37" s="51" t="s">
        <v>653</v>
      </c>
      <c r="P37" s="50">
        <v>37095</v>
      </c>
      <c r="Q37" s="50" t="s">
        <v>651</v>
      </c>
      <c r="R37" s="49">
        <v>37804</v>
      </c>
      <c r="S37" s="49" t="s">
        <v>652</v>
      </c>
      <c r="T37" s="49">
        <v>32680</v>
      </c>
      <c r="U37" s="49" t="s">
        <v>652</v>
      </c>
      <c r="V37" s="57">
        <v>24483</v>
      </c>
      <c r="W37" s="49" t="s">
        <v>682</v>
      </c>
      <c r="X37" s="25"/>
      <c r="Y37" s="25"/>
      <c r="Z37" s="50">
        <v>38803</v>
      </c>
      <c r="AA37" s="50" t="s">
        <v>651</v>
      </c>
      <c r="AB37" s="49">
        <v>25344</v>
      </c>
      <c r="AC37" s="49" t="s">
        <v>652</v>
      </c>
      <c r="AD37" s="50">
        <v>9659</v>
      </c>
      <c r="AE37" s="50"/>
      <c r="AF37" s="51">
        <v>12533</v>
      </c>
      <c r="AG37" s="51" t="s">
        <v>655</v>
      </c>
      <c r="AH37" s="25"/>
      <c r="AI37" s="25"/>
      <c r="AJ37" s="25"/>
      <c r="AK37" s="25"/>
      <c r="AL37" s="50">
        <v>37802</v>
      </c>
      <c r="AM37" s="50" t="s">
        <v>651</v>
      </c>
      <c r="AN37" s="49">
        <v>40337</v>
      </c>
      <c r="AO37" s="49" t="s">
        <v>652</v>
      </c>
      <c r="AP37" s="51">
        <v>18049</v>
      </c>
      <c r="AQ37" s="51" t="s">
        <v>655</v>
      </c>
      <c r="AR37" s="51">
        <v>12977</v>
      </c>
      <c r="AS37" s="51" t="s">
        <v>655</v>
      </c>
      <c r="AT37" s="25"/>
      <c r="AU37" s="25"/>
      <c r="AV37" s="51">
        <v>38496</v>
      </c>
      <c r="AW37" s="51" t="s">
        <v>653</v>
      </c>
      <c r="AX37" s="49">
        <v>22444</v>
      </c>
      <c r="AY37" s="49" t="s">
        <v>652</v>
      </c>
      <c r="AZ37" s="51">
        <v>13687</v>
      </c>
      <c r="BA37" s="51" t="s">
        <v>653</v>
      </c>
      <c r="BB37" s="51">
        <v>33356</v>
      </c>
      <c r="BC37" s="51" t="s">
        <v>655</v>
      </c>
      <c r="BD37" s="51">
        <v>22269</v>
      </c>
      <c r="BE37" s="51" t="s">
        <v>655</v>
      </c>
      <c r="BH37" s="51">
        <v>20123</v>
      </c>
      <c r="BI37" s="51" t="s">
        <v>653</v>
      </c>
      <c r="BJ37" s="50">
        <v>30817</v>
      </c>
      <c r="BK37" s="50" t="s">
        <v>651</v>
      </c>
      <c r="BL37" s="49">
        <v>12354</v>
      </c>
      <c r="BM37" s="49" t="s">
        <v>652</v>
      </c>
      <c r="BN37" s="51">
        <v>12407</v>
      </c>
      <c r="BO37" s="51"/>
      <c r="BP37" s="49">
        <v>16693</v>
      </c>
      <c r="BQ37" s="49" t="s">
        <v>652</v>
      </c>
      <c r="BR37" s="49">
        <v>39630</v>
      </c>
      <c r="BS37" s="49" t="s">
        <v>652</v>
      </c>
      <c r="BT37" s="51">
        <v>18110</v>
      </c>
      <c r="BU37" s="51" t="s">
        <v>653</v>
      </c>
      <c r="BV37" s="51">
        <v>14019</v>
      </c>
      <c r="BW37" s="51" t="s">
        <v>655</v>
      </c>
      <c r="BX37" s="49">
        <v>21771</v>
      </c>
      <c r="BY37" s="49"/>
      <c r="BZ37" s="51">
        <v>23315</v>
      </c>
      <c r="CA37" s="51" t="s">
        <v>653</v>
      </c>
      <c r="CD37" s="51">
        <v>35191</v>
      </c>
      <c r="CE37" s="51" t="s">
        <v>655</v>
      </c>
      <c r="CF37" s="49">
        <v>37738</v>
      </c>
      <c r="CG37" s="49" t="s">
        <v>652</v>
      </c>
      <c r="CH37" s="51">
        <v>23232</v>
      </c>
      <c r="CI37" s="51" t="s">
        <v>655</v>
      </c>
      <c r="CJ37" s="50">
        <v>40107</v>
      </c>
      <c r="CK37" s="50" t="s">
        <v>651</v>
      </c>
      <c r="CL37" s="50">
        <v>41609</v>
      </c>
      <c r="CM37" s="50" t="s">
        <v>651</v>
      </c>
      <c r="CN37" s="50">
        <v>40560</v>
      </c>
      <c r="CO37" s="50" t="s">
        <v>651</v>
      </c>
      <c r="CP37" s="49">
        <v>40665</v>
      </c>
      <c r="CQ37" s="49" t="s">
        <v>652</v>
      </c>
      <c r="CR37" s="50">
        <v>41246</v>
      </c>
      <c r="CS37" s="50" t="s">
        <v>651</v>
      </c>
      <c r="CT37" s="49">
        <v>27040</v>
      </c>
      <c r="CU37" s="49" t="s">
        <v>652</v>
      </c>
      <c r="CV37" s="50">
        <v>42887</v>
      </c>
      <c r="CW37" s="50" t="s">
        <v>651</v>
      </c>
      <c r="CX37" s="49">
        <v>41199</v>
      </c>
      <c r="CY37" s="49" t="s">
        <v>652</v>
      </c>
      <c r="CZ37" s="51">
        <v>39901</v>
      </c>
      <c r="DA37" s="51" t="s">
        <v>653</v>
      </c>
      <c r="DB37" s="49">
        <v>40108</v>
      </c>
      <c r="DC37" s="49" t="s">
        <v>652</v>
      </c>
      <c r="DD37" s="50">
        <v>43511</v>
      </c>
      <c r="DE37" s="50" t="s">
        <v>651</v>
      </c>
      <c r="DF37" s="50">
        <v>37753</v>
      </c>
      <c r="DG37" s="50" t="s">
        <v>651</v>
      </c>
      <c r="DH37" s="50">
        <v>38656</v>
      </c>
      <c r="DI37" s="50" t="s">
        <v>651</v>
      </c>
      <c r="DJ37" s="50">
        <v>42858</v>
      </c>
      <c r="DK37" s="50" t="s">
        <v>651</v>
      </c>
      <c r="DL37" s="50">
        <v>41088</v>
      </c>
      <c r="DM37" s="50" t="s">
        <v>651</v>
      </c>
      <c r="DN37" s="50">
        <v>37838</v>
      </c>
      <c r="DO37" s="50" t="s">
        <v>651</v>
      </c>
      <c r="DP37" s="50">
        <v>38223</v>
      </c>
      <c r="DQ37" s="50" t="s">
        <v>656</v>
      </c>
      <c r="DT37" s="50">
        <v>21204</v>
      </c>
      <c r="DU37" s="50" t="s">
        <v>651</v>
      </c>
      <c r="EB37" s="50">
        <v>38550</v>
      </c>
      <c r="EC37" s="50" t="s">
        <v>651</v>
      </c>
      <c r="ED37" s="50">
        <v>38433</v>
      </c>
      <c r="EE37" s="50" t="s">
        <v>651</v>
      </c>
      <c r="EF37" s="51">
        <v>25239</v>
      </c>
      <c r="EG37" s="51" t="s">
        <v>653</v>
      </c>
      <c r="EH37" s="51">
        <v>15038</v>
      </c>
      <c r="EI37" s="51" t="s">
        <v>653</v>
      </c>
      <c r="EL37" s="50">
        <v>43508</v>
      </c>
      <c r="EM37" s="50" t="s">
        <v>651</v>
      </c>
      <c r="EN37" s="49">
        <v>39856</v>
      </c>
      <c r="EO37" s="49" t="s">
        <v>652</v>
      </c>
      <c r="EP37" s="49">
        <v>40184</v>
      </c>
      <c r="EQ37" s="49" t="s">
        <v>652</v>
      </c>
      <c r="ER37" s="49">
        <v>26158</v>
      </c>
      <c r="ES37" s="49" t="s">
        <v>652</v>
      </c>
      <c r="ET37" s="49">
        <v>40013</v>
      </c>
      <c r="EU37" s="49" t="s">
        <v>652</v>
      </c>
      <c r="EV37" s="50">
        <v>36159</v>
      </c>
      <c r="EW37" s="50" t="s">
        <v>651</v>
      </c>
      <c r="EX37" s="50">
        <v>32726</v>
      </c>
      <c r="EY37" s="50" t="s">
        <v>651</v>
      </c>
      <c r="EZ37" s="50">
        <v>33867</v>
      </c>
      <c r="FA37" s="50" t="s">
        <v>651</v>
      </c>
      <c r="FB37" s="51">
        <v>40401</v>
      </c>
      <c r="FC37" s="51" t="s">
        <v>653</v>
      </c>
      <c r="FD37" s="49">
        <v>34053</v>
      </c>
      <c r="FE37" s="49" t="s">
        <v>652</v>
      </c>
      <c r="FF37" s="50">
        <v>33637</v>
      </c>
      <c r="FG37" s="50" t="s">
        <v>651</v>
      </c>
      <c r="FH37" s="49">
        <v>36124</v>
      </c>
      <c r="FI37" s="49" t="s">
        <v>652</v>
      </c>
      <c r="FJ37" s="50">
        <v>32994</v>
      </c>
      <c r="FK37" s="50" t="s">
        <v>651</v>
      </c>
      <c r="FL37" s="50">
        <v>36276</v>
      </c>
      <c r="FM37" s="50" t="s">
        <v>651</v>
      </c>
      <c r="FN37" s="50">
        <v>35668</v>
      </c>
      <c r="FO37" s="50" t="s">
        <v>651</v>
      </c>
      <c r="FP37" s="50">
        <v>34291</v>
      </c>
      <c r="FQ37" s="50" t="s">
        <v>651</v>
      </c>
      <c r="FR37" s="50">
        <v>34458</v>
      </c>
      <c r="FS37" s="50" t="s">
        <v>657</v>
      </c>
      <c r="FT37" s="50">
        <v>31242</v>
      </c>
      <c r="FU37" s="50" t="s">
        <v>651</v>
      </c>
      <c r="FV37" s="50">
        <v>34789</v>
      </c>
      <c r="FW37" s="50" t="s">
        <v>651</v>
      </c>
      <c r="FX37" s="49">
        <v>34875</v>
      </c>
      <c r="FY37" s="49" t="s">
        <v>652</v>
      </c>
      <c r="FZ37" s="50">
        <v>35961</v>
      </c>
      <c r="GA37" s="50" t="s">
        <v>651</v>
      </c>
      <c r="GB37" s="51">
        <v>33303</v>
      </c>
      <c r="GC37" s="51" t="s">
        <v>653</v>
      </c>
      <c r="GD37" s="50">
        <v>35247</v>
      </c>
      <c r="GE37" s="50" t="s">
        <v>651</v>
      </c>
      <c r="GF37" s="49">
        <v>34086</v>
      </c>
      <c r="GG37" s="49" t="s">
        <v>652</v>
      </c>
      <c r="GH37" s="50">
        <v>34899</v>
      </c>
      <c r="GI37" s="50" t="s">
        <v>651</v>
      </c>
      <c r="GJ37" s="49">
        <v>36004</v>
      </c>
      <c r="GK37" s="49" t="s">
        <v>652</v>
      </c>
      <c r="GL37" s="50">
        <v>43620</v>
      </c>
      <c r="GM37" s="50" t="s">
        <v>651</v>
      </c>
      <c r="GN37" s="51">
        <v>31539</v>
      </c>
      <c r="GO37" s="51" t="s">
        <v>653</v>
      </c>
      <c r="GP37" s="50">
        <v>34886</v>
      </c>
      <c r="GQ37" s="50" t="s">
        <v>651</v>
      </c>
      <c r="GR37" s="50">
        <v>35106</v>
      </c>
      <c r="GS37" s="50" t="s">
        <v>651</v>
      </c>
    </row>
    <row r="38" spans="1:201">
      <c r="A38" s="26"/>
      <c r="B38" s="45">
        <v>16550</v>
      </c>
      <c r="C38" s="46" t="s">
        <v>651</v>
      </c>
      <c r="D38" s="47">
        <v>21685</v>
      </c>
      <c r="E38" s="47" t="s">
        <v>652</v>
      </c>
      <c r="F38" s="48">
        <v>13212</v>
      </c>
      <c r="G38" s="48" t="s">
        <v>655</v>
      </c>
      <c r="H38" s="47">
        <v>17285</v>
      </c>
      <c r="I38" s="47" t="s">
        <v>652</v>
      </c>
      <c r="J38" s="48">
        <v>14104</v>
      </c>
      <c r="K38" s="48" t="s">
        <v>655</v>
      </c>
      <c r="L38" s="48">
        <v>30837</v>
      </c>
      <c r="M38" s="48" t="s">
        <v>655</v>
      </c>
      <c r="N38" s="49">
        <v>13210</v>
      </c>
      <c r="O38" s="49" t="s">
        <v>652</v>
      </c>
      <c r="P38" s="50">
        <v>37095</v>
      </c>
      <c r="Q38" s="50" t="s">
        <v>651</v>
      </c>
      <c r="R38" s="49">
        <v>37801</v>
      </c>
      <c r="S38" s="49" t="s">
        <v>652</v>
      </c>
      <c r="T38" s="49">
        <v>32679</v>
      </c>
      <c r="U38" s="49" t="s">
        <v>652</v>
      </c>
      <c r="V38" s="57">
        <v>24331</v>
      </c>
      <c r="W38" s="49" t="s">
        <v>683</v>
      </c>
      <c r="X38" s="25"/>
      <c r="Y38" s="25"/>
      <c r="Z38" s="50">
        <v>38803</v>
      </c>
      <c r="AA38" s="50" t="s">
        <v>651</v>
      </c>
      <c r="AB38" s="49">
        <v>25343</v>
      </c>
      <c r="AC38" s="49" t="s">
        <v>652</v>
      </c>
      <c r="AD38" s="51">
        <v>9656</v>
      </c>
      <c r="AE38" s="51" t="s">
        <v>655</v>
      </c>
      <c r="AF38" s="51">
        <v>12533</v>
      </c>
      <c r="AG38" s="51" t="s">
        <v>655</v>
      </c>
      <c r="AH38" s="25"/>
      <c r="AI38" s="25"/>
      <c r="AJ38" s="25"/>
      <c r="AK38" s="25"/>
      <c r="AL38" s="50">
        <v>37801</v>
      </c>
      <c r="AM38" s="50" t="s">
        <v>651</v>
      </c>
      <c r="AN38" s="49">
        <v>39390</v>
      </c>
      <c r="AO38" s="49" t="s">
        <v>652</v>
      </c>
      <c r="AP38" s="49">
        <v>18021</v>
      </c>
      <c r="AQ38" s="49" t="s">
        <v>652</v>
      </c>
      <c r="AR38" s="51">
        <v>12975</v>
      </c>
      <c r="AS38" s="51" t="s">
        <v>653</v>
      </c>
      <c r="AT38" s="25"/>
      <c r="AU38" s="25"/>
      <c r="AV38" s="49">
        <v>38161</v>
      </c>
      <c r="AW38" s="49" t="s">
        <v>652</v>
      </c>
      <c r="AX38" s="49">
        <v>22318</v>
      </c>
      <c r="AY38" s="49" t="s">
        <v>652</v>
      </c>
      <c r="AZ38" s="51">
        <v>13542</v>
      </c>
      <c r="BA38" s="51" t="s">
        <v>655</v>
      </c>
      <c r="BB38" s="51">
        <v>33356</v>
      </c>
      <c r="BC38" s="51" t="s">
        <v>655</v>
      </c>
      <c r="BD38" s="49">
        <v>22266</v>
      </c>
      <c r="BE38" s="49" t="s">
        <v>652</v>
      </c>
      <c r="BH38" s="51">
        <v>20123</v>
      </c>
      <c r="BI38" s="51" t="s">
        <v>655</v>
      </c>
      <c r="BJ38" s="50">
        <v>30810</v>
      </c>
      <c r="BK38" s="50" t="s">
        <v>651</v>
      </c>
      <c r="BL38" s="51">
        <v>12281</v>
      </c>
      <c r="BM38" s="51" t="s">
        <v>655</v>
      </c>
      <c r="BN38" s="49">
        <v>12371</v>
      </c>
      <c r="BO38" s="49" t="s">
        <v>652</v>
      </c>
      <c r="BP38" s="49">
        <v>13882</v>
      </c>
      <c r="BQ38" s="49" t="s">
        <v>652</v>
      </c>
      <c r="BR38" s="49">
        <v>39630</v>
      </c>
      <c r="BS38" s="49" t="s">
        <v>652</v>
      </c>
      <c r="BT38" s="51">
        <v>18110</v>
      </c>
      <c r="BU38" s="51" t="s">
        <v>653</v>
      </c>
      <c r="BV38" s="51">
        <v>14019</v>
      </c>
      <c r="BW38" s="51" t="s">
        <v>655</v>
      </c>
      <c r="BZ38" s="51">
        <v>23315</v>
      </c>
      <c r="CA38" s="51" t="s">
        <v>655</v>
      </c>
      <c r="CD38" s="50">
        <v>35117</v>
      </c>
      <c r="CE38" s="50" t="s">
        <v>651</v>
      </c>
      <c r="CF38" s="49">
        <v>37697</v>
      </c>
      <c r="CG38" s="49" t="s">
        <v>652</v>
      </c>
      <c r="CH38" s="49">
        <v>22826</v>
      </c>
      <c r="CI38" s="49" t="s">
        <v>652</v>
      </c>
      <c r="CJ38" s="50">
        <v>40106</v>
      </c>
      <c r="CK38" s="50" t="s">
        <v>651</v>
      </c>
      <c r="CL38" s="50">
        <v>41605</v>
      </c>
      <c r="CM38" s="50" t="s">
        <v>651</v>
      </c>
      <c r="CN38" s="50">
        <v>40560</v>
      </c>
      <c r="CO38" s="50" t="s">
        <v>651</v>
      </c>
      <c r="CP38" s="49">
        <v>40644</v>
      </c>
      <c r="CQ38" s="49" t="s">
        <v>652</v>
      </c>
      <c r="CR38" s="50">
        <v>41246</v>
      </c>
      <c r="CS38" s="50" t="s">
        <v>651</v>
      </c>
      <c r="CT38" s="49">
        <v>26035</v>
      </c>
      <c r="CU38" s="49" t="s">
        <v>652</v>
      </c>
      <c r="CV38" s="50">
        <v>42844</v>
      </c>
      <c r="CW38" s="50" t="s">
        <v>651</v>
      </c>
      <c r="CX38" s="49">
        <v>15312</v>
      </c>
      <c r="CY38" s="49" t="s">
        <v>652</v>
      </c>
      <c r="CZ38" s="51">
        <v>39897</v>
      </c>
      <c r="DA38" s="51" t="s">
        <v>655</v>
      </c>
      <c r="DB38" s="49">
        <v>40100</v>
      </c>
      <c r="DC38" s="49" t="s">
        <v>652</v>
      </c>
      <c r="DD38" s="50">
        <v>43487</v>
      </c>
      <c r="DE38" s="50" t="s">
        <v>651</v>
      </c>
      <c r="DF38" s="51">
        <v>37703</v>
      </c>
      <c r="DG38" s="51" t="s">
        <v>653</v>
      </c>
      <c r="DH38" s="50">
        <v>38652</v>
      </c>
      <c r="DI38" s="50" t="s">
        <v>651</v>
      </c>
      <c r="DJ38" s="50">
        <v>42856</v>
      </c>
      <c r="DK38" s="50" t="s">
        <v>651</v>
      </c>
      <c r="DL38" s="50">
        <v>41067</v>
      </c>
      <c r="DM38" s="50" t="s">
        <v>651</v>
      </c>
      <c r="DN38" s="50">
        <v>37833</v>
      </c>
      <c r="DO38" s="50" t="s">
        <v>651</v>
      </c>
      <c r="DP38" s="50">
        <v>38223</v>
      </c>
      <c r="DQ38" s="50" t="s">
        <v>656</v>
      </c>
      <c r="DT38" s="50">
        <v>21199</v>
      </c>
      <c r="DU38" s="50" t="s">
        <v>651</v>
      </c>
      <c r="EB38" s="50">
        <v>38550</v>
      </c>
      <c r="EC38" s="50" t="s">
        <v>651</v>
      </c>
      <c r="ED38" s="49">
        <v>38431</v>
      </c>
      <c r="EE38" s="49" t="s">
        <v>652</v>
      </c>
      <c r="EF38" s="51">
        <v>25222</v>
      </c>
      <c r="EG38" s="51" t="s">
        <v>655</v>
      </c>
      <c r="EH38" s="51">
        <v>15038</v>
      </c>
      <c r="EI38" s="51" t="s">
        <v>655</v>
      </c>
      <c r="EL38" s="50">
        <v>43506</v>
      </c>
      <c r="EM38" s="50" t="s">
        <v>651</v>
      </c>
      <c r="EN38" s="49">
        <v>37915</v>
      </c>
      <c r="EO38" s="49" t="s">
        <v>652</v>
      </c>
      <c r="EP38" s="49">
        <v>40184</v>
      </c>
      <c r="EQ38" s="49" t="s">
        <v>652</v>
      </c>
      <c r="ER38" s="49">
        <v>26158</v>
      </c>
      <c r="ES38" s="49" t="s">
        <v>652</v>
      </c>
      <c r="ET38" s="49">
        <v>38746</v>
      </c>
      <c r="EU38" s="49" t="s">
        <v>652</v>
      </c>
      <c r="EV38" s="50">
        <v>36156</v>
      </c>
      <c r="EW38" s="50" t="s">
        <v>651</v>
      </c>
      <c r="EX38" s="50">
        <v>32721</v>
      </c>
      <c r="EY38" s="50" t="s">
        <v>651</v>
      </c>
      <c r="EZ38" s="50">
        <v>33842</v>
      </c>
      <c r="FA38" s="50" t="s">
        <v>651</v>
      </c>
      <c r="FB38" s="51">
        <v>40401</v>
      </c>
      <c r="FC38" s="51" t="s">
        <v>653</v>
      </c>
      <c r="FD38" s="49">
        <v>34039</v>
      </c>
      <c r="FE38" s="49" t="s">
        <v>652</v>
      </c>
      <c r="FF38" s="50">
        <v>33637</v>
      </c>
      <c r="FG38" s="50" t="s">
        <v>651</v>
      </c>
      <c r="FH38" s="50">
        <v>36064</v>
      </c>
      <c r="FI38" s="50" t="s">
        <v>651</v>
      </c>
      <c r="FJ38" s="50">
        <v>32988</v>
      </c>
      <c r="FK38" s="50" t="s">
        <v>651</v>
      </c>
      <c r="FL38" s="49">
        <v>36212</v>
      </c>
      <c r="FM38" s="49" t="s">
        <v>652</v>
      </c>
      <c r="FN38" s="50">
        <v>35666</v>
      </c>
      <c r="FO38" s="50" t="s">
        <v>651</v>
      </c>
      <c r="FP38" s="50">
        <v>34291</v>
      </c>
      <c r="FQ38" s="50" t="s">
        <v>651</v>
      </c>
      <c r="FR38" s="50">
        <v>34458</v>
      </c>
      <c r="FS38" s="50" t="s">
        <v>651</v>
      </c>
      <c r="FT38" s="50">
        <v>31242</v>
      </c>
      <c r="FU38" s="50" t="s">
        <v>651</v>
      </c>
      <c r="FV38" s="50">
        <v>34759</v>
      </c>
      <c r="FW38" s="50" t="s">
        <v>651</v>
      </c>
      <c r="FX38" s="50">
        <v>34870</v>
      </c>
      <c r="FY38" s="50"/>
      <c r="FZ38" s="50">
        <v>35961</v>
      </c>
      <c r="GA38" s="50" t="s">
        <v>651</v>
      </c>
      <c r="GB38" s="50">
        <v>33303</v>
      </c>
      <c r="GC38" s="50"/>
      <c r="GD38" s="50">
        <v>35239</v>
      </c>
      <c r="GE38" s="50" t="s">
        <v>651</v>
      </c>
      <c r="GF38" s="49">
        <v>34086</v>
      </c>
      <c r="GG38" s="49" t="s">
        <v>652</v>
      </c>
      <c r="GH38" s="50">
        <v>34898</v>
      </c>
      <c r="GI38" s="50" t="s">
        <v>656</v>
      </c>
      <c r="GJ38" s="51">
        <v>35997</v>
      </c>
      <c r="GK38" s="51" t="s">
        <v>653</v>
      </c>
      <c r="GL38" s="50">
        <v>43614</v>
      </c>
      <c r="GM38" s="50" t="s">
        <v>651</v>
      </c>
      <c r="GN38" s="51">
        <v>31196</v>
      </c>
      <c r="GO38" s="51" t="s">
        <v>653</v>
      </c>
      <c r="GP38" s="50">
        <v>34884</v>
      </c>
      <c r="GQ38" s="50" t="s">
        <v>651</v>
      </c>
      <c r="GR38" s="50">
        <v>35106</v>
      </c>
      <c r="GS38" s="50" t="s">
        <v>651</v>
      </c>
    </row>
    <row r="39" spans="1:201">
      <c r="A39" s="26"/>
      <c r="B39" s="64">
        <v>16378</v>
      </c>
      <c r="C39" s="59" t="s">
        <v>655</v>
      </c>
      <c r="D39" s="47">
        <v>21559</v>
      </c>
      <c r="E39" s="47" t="s">
        <v>652</v>
      </c>
      <c r="F39" s="48">
        <v>12886</v>
      </c>
      <c r="G39" s="48" t="s">
        <v>655</v>
      </c>
      <c r="H39" s="48">
        <v>17183</v>
      </c>
      <c r="I39" s="48" t="s">
        <v>655</v>
      </c>
      <c r="J39" s="48">
        <v>14104</v>
      </c>
      <c r="K39" s="48" t="s">
        <v>653</v>
      </c>
      <c r="L39" s="48">
        <v>30837</v>
      </c>
      <c r="M39" s="48" t="s">
        <v>653</v>
      </c>
      <c r="N39" s="51">
        <v>13088</v>
      </c>
      <c r="O39" s="51" t="s">
        <v>655</v>
      </c>
      <c r="P39" s="50">
        <v>37095</v>
      </c>
      <c r="Q39" s="50" t="s">
        <v>651</v>
      </c>
      <c r="R39" s="49">
        <v>37796</v>
      </c>
      <c r="S39" s="49" t="s">
        <v>652</v>
      </c>
      <c r="T39" s="49">
        <v>32660</v>
      </c>
      <c r="U39" s="49" t="s">
        <v>652</v>
      </c>
      <c r="V39" s="57">
        <v>24300</v>
      </c>
      <c r="W39" s="49" t="s">
        <v>684</v>
      </c>
      <c r="X39" s="25"/>
      <c r="Y39" s="25"/>
      <c r="Z39" s="50">
        <v>38803</v>
      </c>
      <c r="AA39" s="50" t="s">
        <v>651</v>
      </c>
      <c r="AB39" s="49">
        <v>25342</v>
      </c>
      <c r="AC39" s="49" t="s">
        <v>652</v>
      </c>
      <c r="AD39" s="51">
        <v>9656</v>
      </c>
      <c r="AE39" s="51" t="s">
        <v>655</v>
      </c>
      <c r="AF39" s="51">
        <v>12533</v>
      </c>
      <c r="AG39" s="51" t="s">
        <v>653</v>
      </c>
      <c r="AH39" s="25"/>
      <c r="AI39" s="25"/>
      <c r="AJ39" s="25"/>
      <c r="AK39" s="25"/>
      <c r="AL39" s="50">
        <v>37801</v>
      </c>
      <c r="AM39" s="50" t="s">
        <v>651</v>
      </c>
      <c r="AN39" s="51">
        <v>19231</v>
      </c>
      <c r="AO39" s="51" t="s">
        <v>653</v>
      </c>
      <c r="AP39" s="51">
        <v>15153</v>
      </c>
      <c r="AQ39" s="51" t="s">
        <v>653</v>
      </c>
      <c r="AR39" s="49">
        <v>12952</v>
      </c>
      <c r="AS39" s="49" t="s">
        <v>652</v>
      </c>
      <c r="AT39" s="25"/>
      <c r="AU39" s="25"/>
      <c r="AV39" s="51">
        <v>28184</v>
      </c>
      <c r="AW39" s="51" t="s">
        <v>653</v>
      </c>
      <c r="AX39" s="49">
        <v>22318</v>
      </c>
      <c r="AY39" s="49" t="s">
        <v>652</v>
      </c>
      <c r="AZ39" s="51">
        <v>13542</v>
      </c>
      <c r="BA39" s="51" t="s">
        <v>655</v>
      </c>
      <c r="BB39" s="51">
        <v>33356</v>
      </c>
      <c r="BC39" s="51" t="s">
        <v>655</v>
      </c>
      <c r="BD39" s="50">
        <v>16746</v>
      </c>
      <c r="BE39" s="50" t="s">
        <v>651</v>
      </c>
      <c r="BH39" s="49">
        <v>20116</v>
      </c>
      <c r="BI39" s="49" t="s">
        <v>652</v>
      </c>
      <c r="BJ39" s="50">
        <v>30775</v>
      </c>
      <c r="BK39" s="50" t="s">
        <v>656</v>
      </c>
      <c r="BL39" s="51">
        <v>12281</v>
      </c>
      <c r="BM39" s="51" t="s">
        <v>655</v>
      </c>
      <c r="BN39" s="49">
        <v>12371</v>
      </c>
      <c r="BO39" s="49" t="s">
        <v>652</v>
      </c>
      <c r="BP39" s="49">
        <v>13875</v>
      </c>
      <c r="BQ39" s="49" t="s">
        <v>652</v>
      </c>
      <c r="BR39" s="49">
        <v>38539</v>
      </c>
      <c r="BS39" s="49" t="s">
        <v>652</v>
      </c>
      <c r="BT39" s="51">
        <v>18110</v>
      </c>
      <c r="BU39" s="51" t="s">
        <v>653</v>
      </c>
      <c r="BV39" s="51">
        <v>14019</v>
      </c>
      <c r="BW39" s="51" t="s">
        <v>655</v>
      </c>
      <c r="BZ39" s="51">
        <v>23315</v>
      </c>
      <c r="CA39" s="51" t="s">
        <v>653</v>
      </c>
      <c r="CD39" s="51">
        <v>34924</v>
      </c>
      <c r="CE39" s="51" t="s">
        <v>653</v>
      </c>
      <c r="CF39" s="51">
        <v>37643</v>
      </c>
      <c r="CG39" s="51" t="s">
        <v>653</v>
      </c>
      <c r="CH39" s="49">
        <v>22816</v>
      </c>
      <c r="CI39" s="49" t="s">
        <v>652</v>
      </c>
      <c r="CJ39" s="49">
        <v>40104</v>
      </c>
      <c r="CK39" s="49" t="s">
        <v>652</v>
      </c>
      <c r="CL39" s="50">
        <v>41586</v>
      </c>
      <c r="CM39" s="50" t="s">
        <v>651</v>
      </c>
      <c r="CN39" s="50">
        <v>40559</v>
      </c>
      <c r="CO39" s="50" t="s">
        <v>651</v>
      </c>
      <c r="CP39" s="49">
        <v>40643</v>
      </c>
      <c r="CQ39" s="49" t="s">
        <v>652</v>
      </c>
      <c r="CR39" s="50">
        <v>41214</v>
      </c>
      <c r="CS39" s="50" t="s">
        <v>651</v>
      </c>
      <c r="CT39" s="49">
        <v>18700</v>
      </c>
      <c r="CU39" s="49" t="s">
        <v>652</v>
      </c>
      <c r="CV39" s="50">
        <v>42816</v>
      </c>
      <c r="CW39" s="50" t="s">
        <v>651</v>
      </c>
      <c r="CX39" s="51">
        <v>14104</v>
      </c>
      <c r="CY39" s="51" t="s">
        <v>653</v>
      </c>
      <c r="CZ39" s="49">
        <v>39896</v>
      </c>
      <c r="DA39" s="49" t="s">
        <v>652</v>
      </c>
      <c r="DB39" s="50">
        <v>39947</v>
      </c>
      <c r="DC39" s="50" t="s">
        <v>656</v>
      </c>
      <c r="DD39" s="50">
        <v>43394</v>
      </c>
      <c r="DE39" s="50" t="s">
        <v>651</v>
      </c>
      <c r="DF39" s="51">
        <v>37703</v>
      </c>
      <c r="DG39" s="51" t="s">
        <v>653</v>
      </c>
      <c r="DH39" s="50">
        <v>38635</v>
      </c>
      <c r="DI39" s="50" t="s">
        <v>651</v>
      </c>
      <c r="DJ39" s="50">
        <v>42843</v>
      </c>
      <c r="DK39" s="50" t="s">
        <v>651</v>
      </c>
      <c r="DL39" s="50">
        <v>41066</v>
      </c>
      <c r="DM39" s="50" t="s">
        <v>651</v>
      </c>
      <c r="DN39" s="50">
        <v>37831</v>
      </c>
      <c r="DO39" s="50" t="s">
        <v>651</v>
      </c>
      <c r="DP39" s="50">
        <v>38223</v>
      </c>
      <c r="DQ39" s="50" t="s">
        <v>656</v>
      </c>
      <c r="DT39" s="49">
        <v>21178</v>
      </c>
      <c r="DU39" s="49" t="s">
        <v>652</v>
      </c>
      <c r="EB39" s="50">
        <v>38550</v>
      </c>
      <c r="EC39" s="50" t="s">
        <v>651</v>
      </c>
      <c r="ED39" s="49">
        <v>38431</v>
      </c>
      <c r="EE39" s="49" t="s">
        <v>652</v>
      </c>
      <c r="EF39" s="51">
        <v>25222</v>
      </c>
      <c r="EG39" s="51" t="s">
        <v>655</v>
      </c>
      <c r="EH39" s="51">
        <v>15038</v>
      </c>
      <c r="EI39" s="51" t="s">
        <v>655</v>
      </c>
      <c r="EL39" s="50">
        <v>43504</v>
      </c>
      <c r="EM39" s="50" t="s">
        <v>651</v>
      </c>
      <c r="EN39" s="49">
        <v>33644</v>
      </c>
      <c r="EO39" s="49" t="s">
        <v>652</v>
      </c>
      <c r="EP39" s="51">
        <v>40009</v>
      </c>
      <c r="EQ39" s="51" t="s">
        <v>653</v>
      </c>
      <c r="ER39" s="49">
        <v>26158</v>
      </c>
      <c r="ES39" s="49" t="s">
        <v>652</v>
      </c>
      <c r="ET39" s="49">
        <v>36381</v>
      </c>
      <c r="EU39" s="49" t="s">
        <v>652</v>
      </c>
      <c r="EV39" s="50">
        <v>36138</v>
      </c>
      <c r="EW39" s="50" t="s">
        <v>651</v>
      </c>
      <c r="EX39" s="50">
        <v>32721</v>
      </c>
      <c r="EY39" s="50" t="s">
        <v>651</v>
      </c>
      <c r="EZ39" s="49">
        <v>33570</v>
      </c>
      <c r="FA39" s="49" t="s">
        <v>652</v>
      </c>
      <c r="FB39" s="49">
        <v>40078</v>
      </c>
      <c r="FC39" s="49" t="s">
        <v>652</v>
      </c>
      <c r="FD39" s="50">
        <v>33940</v>
      </c>
      <c r="FE39" s="50" t="s">
        <v>651</v>
      </c>
      <c r="FF39" s="50">
        <v>33636</v>
      </c>
      <c r="FG39" s="50" t="s">
        <v>651</v>
      </c>
      <c r="FH39" s="50">
        <v>36006</v>
      </c>
      <c r="FI39" s="50" t="s">
        <v>656</v>
      </c>
      <c r="FJ39" s="50">
        <v>32946</v>
      </c>
      <c r="FK39" s="50" t="s">
        <v>651</v>
      </c>
      <c r="FL39" s="49">
        <v>36209</v>
      </c>
      <c r="FM39" s="49" t="s">
        <v>652</v>
      </c>
      <c r="FN39" s="50">
        <v>35660</v>
      </c>
      <c r="FO39" s="50" t="s">
        <v>651</v>
      </c>
      <c r="FP39" s="50">
        <v>34268</v>
      </c>
      <c r="FQ39" s="50" t="s">
        <v>651</v>
      </c>
      <c r="FR39" s="50">
        <v>34074</v>
      </c>
      <c r="FS39" s="50" t="s">
        <v>651</v>
      </c>
      <c r="FT39" s="50">
        <v>31118</v>
      </c>
      <c r="FU39" s="50" t="s">
        <v>651</v>
      </c>
      <c r="FV39" s="50">
        <v>34743</v>
      </c>
      <c r="FW39" s="50" t="s">
        <v>651</v>
      </c>
      <c r="FX39" s="49">
        <v>34687</v>
      </c>
      <c r="FY39" s="49" t="s">
        <v>652</v>
      </c>
      <c r="FZ39" s="50">
        <v>35961</v>
      </c>
      <c r="GA39" s="50" t="s">
        <v>651</v>
      </c>
      <c r="GB39" s="50">
        <v>33303</v>
      </c>
      <c r="GC39" s="50" t="s">
        <v>651</v>
      </c>
      <c r="GD39" s="50">
        <v>35222</v>
      </c>
      <c r="GE39" s="50" t="s">
        <v>651</v>
      </c>
      <c r="GF39" s="50">
        <v>34086</v>
      </c>
      <c r="GG39" s="50" t="s">
        <v>651</v>
      </c>
      <c r="GH39" s="49">
        <v>34893</v>
      </c>
      <c r="GI39" s="49" t="s">
        <v>652</v>
      </c>
      <c r="GJ39" s="51">
        <v>35997</v>
      </c>
      <c r="GK39" s="51" t="s">
        <v>653</v>
      </c>
      <c r="GL39" s="50">
        <v>43614</v>
      </c>
      <c r="GM39" s="50" t="s">
        <v>651</v>
      </c>
      <c r="GN39" s="50">
        <v>31172</v>
      </c>
      <c r="GO39" s="50" t="s">
        <v>651</v>
      </c>
      <c r="GP39" s="50">
        <v>34884</v>
      </c>
      <c r="GQ39" s="50" t="s">
        <v>651</v>
      </c>
      <c r="GR39" s="50">
        <v>35105</v>
      </c>
      <c r="GS39" s="50" t="s">
        <v>651</v>
      </c>
    </row>
    <row r="40" spans="1:201">
      <c r="A40" s="26"/>
      <c r="B40" s="64">
        <v>16378</v>
      </c>
      <c r="C40" s="59" t="s">
        <v>655</v>
      </c>
      <c r="D40" s="48">
        <v>17257</v>
      </c>
      <c r="E40" s="48" t="s">
        <v>653</v>
      </c>
      <c r="F40" s="48">
        <v>12886</v>
      </c>
      <c r="G40" s="48" t="s">
        <v>655</v>
      </c>
      <c r="H40" s="48">
        <v>17183</v>
      </c>
      <c r="I40" s="48" t="s">
        <v>655</v>
      </c>
      <c r="J40" s="48">
        <v>14104</v>
      </c>
      <c r="K40" s="48" t="s">
        <v>655</v>
      </c>
      <c r="L40" s="47">
        <v>30832</v>
      </c>
      <c r="M40" s="47" t="s">
        <v>652</v>
      </c>
      <c r="N40" s="51">
        <v>13087</v>
      </c>
      <c r="O40" s="51" t="s">
        <v>653</v>
      </c>
      <c r="P40" s="50">
        <v>37091</v>
      </c>
      <c r="Q40" s="50" t="s">
        <v>651</v>
      </c>
      <c r="R40" s="51">
        <v>37795</v>
      </c>
      <c r="S40" s="51" t="s">
        <v>653</v>
      </c>
      <c r="T40" s="51">
        <v>32646</v>
      </c>
      <c r="U40" s="51" t="s">
        <v>655</v>
      </c>
      <c r="V40" s="52">
        <v>24106</v>
      </c>
      <c r="W40" s="51" t="s">
        <v>685</v>
      </c>
      <c r="X40" s="25"/>
      <c r="Y40" s="25"/>
      <c r="Z40" s="50">
        <v>38792</v>
      </c>
      <c r="AA40" s="50" t="s">
        <v>651</v>
      </c>
      <c r="AB40" s="49">
        <v>25317</v>
      </c>
      <c r="AC40" s="49" t="s">
        <v>652</v>
      </c>
      <c r="AD40" s="51">
        <v>9656</v>
      </c>
      <c r="AE40" s="51" t="s">
        <v>655</v>
      </c>
      <c r="AF40" s="51">
        <v>12533</v>
      </c>
      <c r="AG40" s="51" t="s">
        <v>655</v>
      </c>
      <c r="AH40" s="25"/>
      <c r="AI40" s="25"/>
      <c r="AJ40" s="25"/>
      <c r="AK40" s="25"/>
      <c r="AL40" s="50">
        <v>37801</v>
      </c>
      <c r="AM40" s="50" t="s">
        <v>651</v>
      </c>
      <c r="AN40" s="49">
        <v>17237</v>
      </c>
      <c r="AO40" s="49" t="s">
        <v>652</v>
      </c>
      <c r="AP40" s="51">
        <v>13819</v>
      </c>
      <c r="AQ40" s="51" t="s">
        <v>655</v>
      </c>
      <c r="AR40" s="49">
        <v>12951</v>
      </c>
      <c r="AS40" s="49" t="s">
        <v>652</v>
      </c>
      <c r="AT40" s="25"/>
      <c r="AU40" s="25"/>
      <c r="AV40" s="51">
        <v>28179</v>
      </c>
      <c r="AW40" s="51" t="s">
        <v>655</v>
      </c>
      <c r="AX40" s="49">
        <v>20529</v>
      </c>
      <c r="AY40" s="49" t="s">
        <v>652</v>
      </c>
      <c r="AZ40" s="50">
        <v>13541</v>
      </c>
      <c r="BA40" s="50"/>
      <c r="BB40" s="51">
        <v>33356</v>
      </c>
      <c r="BC40" s="51" t="s">
        <v>655</v>
      </c>
      <c r="BD40" s="49">
        <v>15919</v>
      </c>
      <c r="BE40" s="49" t="s">
        <v>652</v>
      </c>
      <c r="BH40" s="51">
        <v>16343</v>
      </c>
      <c r="BI40" s="51" t="s">
        <v>653</v>
      </c>
      <c r="BJ40" s="51">
        <v>30696</v>
      </c>
      <c r="BK40" s="51" t="s">
        <v>653</v>
      </c>
      <c r="BL40" s="51">
        <v>12281</v>
      </c>
      <c r="BM40" s="51" t="s">
        <v>655</v>
      </c>
      <c r="BN40" s="49">
        <v>11241</v>
      </c>
      <c r="BO40" s="49"/>
      <c r="BP40" s="51">
        <v>13819</v>
      </c>
      <c r="BQ40" s="51" t="s">
        <v>653</v>
      </c>
      <c r="BR40" s="49">
        <v>38539</v>
      </c>
      <c r="BS40" s="49" t="s">
        <v>652</v>
      </c>
      <c r="BT40" s="50">
        <v>18094</v>
      </c>
      <c r="BU40" s="50" t="s">
        <v>651</v>
      </c>
      <c r="BV40" s="51">
        <v>14019</v>
      </c>
      <c r="BW40" s="51" t="s">
        <v>655</v>
      </c>
      <c r="BZ40" s="51">
        <v>23315</v>
      </c>
      <c r="CA40" s="51" t="s">
        <v>655</v>
      </c>
      <c r="CD40" s="50">
        <v>34625</v>
      </c>
      <c r="CE40" s="50" t="s">
        <v>657</v>
      </c>
      <c r="CF40" s="51">
        <v>37217</v>
      </c>
      <c r="CG40" s="51" t="s">
        <v>653</v>
      </c>
      <c r="CH40" s="49">
        <v>22816</v>
      </c>
      <c r="CI40" s="49" t="s">
        <v>652</v>
      </c>
      <c r="CJ40" s="51">
        <v>40069</v>
      </c>
      <c r="CK40" s="51" t="s">
        <v>653</v>
      </c>
      <c r="CL40" s="50">
        <v>41584</v>
      </c>
      <c r="CM40" s="50" t="s">
        <v>651</v>
      </c>
      <c r="CN40" s="50">
        <v>40554</v>
      </c>
      <c r="CO40" s="50" t="s">
        <v>651</v>
      </c>
      <c r="CP40" s="49">
        <v>40616</v>
      </c>
      <c r="CQ40" s="49" t="s">
        <v>652</v>
      </c>
      <c r="CR40" s="50">
        <v>41203</v>
      </c>
      <c r="CS40" s="50" t="s">
        <v>651</v>
      </c>
      <c r="CT40" s="49">
        <v>9661</v>
      </c>
      <c r="CU40" s="49"/>
      <c r="CV40" s="50">
        <v>42786</v>
      </c>
      <c r="CW40" s="50" t="s">
        <v>651</v>
      </c>
      <c r="CX40" s="51">
        <v>14104</v>
      </c>
      <c r="CY40" s="51" t="s">
        <v>655</v>
      </c>
      <c r="CZ40" s="49">
        <v>39895</v>
      </c>
      <c r="DA40" s="49" t="s">
        <v>652</v>
      </c>
      <c r="DB40" s="50">
        <v>39947</v>
      </c>
      <c r="DC40" s="50" t="s">
        <v>651</v>
      </c>
      <c r="DD40" s="51">
        <v>43205</v>
      </c>
      <c r="DE40" s="51" t="s">
        <v>653</v>
      </c>
      <c r="DF40" s="51">
        <v>37703</v>
      </c>
      <c r="DG40" s="51" t="s">
        <v>653</v>
      </c>
      <c r="DH40" s="50">
        <v>38617</v>
      </c>
      <c r="DI40" s="50" t="s">
        <v>651</v>
      </c>
      <c r="DJ40" s="50">
        <v>42830</v>
      </c>
      <c r="DK40" s="50" t="s">
        <v>656</v>
      </c>
      <c r="DL40" s="50">
        <v>41059</v>
      </c>
      <c r="DM40" s="50" t="s">
        <v>651</v>
      </c>
      <c r="DN40" s="50">
        <v>37831</v>
      </c>
      <c r="DO40" s="50" t="s">
        <v>651</v>
      </c>
      <c r="DP40" s="50">
        <v>38223</v>
      </c>
      <c r="DQ40" s="50" t="s">
        <v>651</v>
      </c>
      <c r="DT40" s="50">
        <v>21174</v>
      </c>
      <c r="DU40" s="50" t="s">
        <v>651</v>
      </c>
      <c r="EB40" s="50">
        <v>38546</v>
      </c>
      <c r="EC40" s="50" t="s">
        <v>651</v>
      </c>
      <c r="ED40" s="49">
        <v>38431</v>
      </c>
      <c r="EE40" s="49" t="s">
        <v>652</v>
      </c>
      <c r="EF40" s="51">
        <v>23048</v>
      </c>
      <c r="EG40" s="51" t="s">
        <v>655</v>
      </c>
      <c r="EH40" s="51">
        <v>15038</v>
      </c>
      <c r="EI40" s="51" t="s">
        <v>655</v>
      </c>
      <c r="EL40" s="50">
        <v>43503</v>
      </c>
      <c r="EM40" s="50" t="s">
        <v>651</v>
      </c>
      <c r="EN40" s="49">
        <v>33576</v>
      </c>
      <c r="EO40" s="49" t="s">
        <v>652</v>
      </c>
      <c r="EP40" s="49">
        <v>39992</v>
      </c>
      <c r="EQ40" s="49" t="s">
        <v>652</v>
      </c>
      <c r="ER40" s="49">
        <v>26157</v>
      </c>
      <c r="ES40" s="49" t="s">
        <v>652</v>
      </c>
      <c r="ET40" s="49">
        <v>35099</v>
      </c>
      <c r="EU40" s="49" t="s">
        <v>652</v>
      </c>
      <c r="EV40" s="50">
        <v>36136</v>
      </c>
      <c r="EW40" s="50" t="s">
        <v>651</v>
      </c>
      <c r="EX40" s="50">
        <v>32721</v>
      </c>
      <c r="EY40" s="50" t="s">
        <v>651</v>
      </c>
      <c r="EZ40" s="50">
        <v>33563</v>
      </c>
      <c r="FA40" s="50" t="s">
        <v>651</v>
      </c>
      <c r="FB40" s="49">
        <v>39880</v>
      </c>
      <c r="FC40" s="49" t="s">
        <v>652</v>
      </c>
      <c r="FD40" s="49">
        <v>33938</v>
      </c>
      <c r="FE40" s="49" t="s">
        <v>652</v>
      </c>
      <c r="FF40" s="50">
        <v>33636</v>
      </c>
      <c r="FG40" s="50" t="s">
        <v>651</v>
      </c>
      <c r="FH40" s="50">
        <v>36006</v>
      </c>
      <c r="FI40" s="50" t="s">
        <v>656</v>
      </c>
      <c r="FJ40" s="50">
        <v>32946</v>
      </c>
      <c r="FK40" s="50" t="s">
        <v>651</v>
      </c>
      <c r="FL40" s="50">
        <v>36161</v>
      </c>
      <c r="FM40" s="50" t="s">
        <v>651</v>
      </c>
      <c r="FN40" s="50">
        <v>35659</v>
      </c>
      <c r="FO40" s="50" t="s">
        <v>651</v>
      </c>
      <c r="FP40" s="50">
        <v>34268</v>
      </c>
      <c r="FQ40" s="50" t="s">
        <v>651</v>
      </c>
      <c r="FR40" s="50">
        <v>34052</v>
      </c>
      <c r="FS40" s="50" t="s">
        <v>651</v>
      </c>
      <c r="FT40" s="50">
        <v>31118</v>
      </c>
      <c r="FU40" s="50" t="s">
        <v>651</v>
      </c>
      <c r="FV40" s="50">
        <v>34729</v>
      </c>
      <c r="FW40" s="50" t="s">
        <v>651</v>
      </c>
      <c r="FX40" s="49">
        <v>34581</v>
      </c>
      <c r="FY40" s="49"/>
      <c r="FZ40" s="51">
        <v>35953</v>
      </c>
      <c r="GA40" s="51" t="s">
        <v>653</v>
      </c>
      <c r="GB40" s="49">
        <v>33244</v>
      </c>
      <c r="GC40" s="49" t="s">
        <v>652</v>
      </c>
      <c r="GD40" s="50">
        <v>35209</v>
      </c>
      <c r="GE40" s="50" t="s">
        <v>651</v>
      </c>
      <c r="GF40" s="50">
        <v>34066</v>
      </c>
      <c r="GG40" s="50" t="s">
        <v>651</v>
      </c>
      <c r="GH40" s="50">
        <v>34892</v>
      </c>
      <c r="GI40" s="50" t="s">
        <v>651</v>
      </c>
      <c r="GJ40" s="49">
        <v>35992</v>
      </c>
      <c r="GK40" s="49" t="s">
        <v>652</v>
      </c>
      <c r="GL40" s="50">
        <v>43612</v>
      </c>
      <c r="GM40" s="50" t="s">
        <v>651</v>
      </c>
      <c r="GN40" s="51">
        <v>30564</v>
      </c>
      <c r="GO40" s="51" t="s">
        <v>653</v>
      </c>
      <c r="GP40" s="50">
        <v>34884</v>
      </c>
      <c r="GQ40" s="50" t="s">
        <v>651</v>
      </c>
      <c r="GR40" s="50">
        <v>35101</v>
      </c>
      <c r="GS40" s="50" t="s">
        <v>651</v>
      </c>
    </row>
    <row r="41" spans="1:201">
      <c r="A41" s="26"/>
      <c r="B41" s="64">
        <v>16378</v>
      </c>
      <c r="C41" s="59" t="s">
        <v>655</v>
      </c>
      <c r="D41" s="48">
        <v>17257</v>
      </c>
      <c r="E41" s="48" t="s">
        <v>655</v>
      </c>
      <c r="F41" s="48">
        <v>12886</v>
      </c>
      <c r="G41" s="48" t="s">
        <v>655</v>
      </c>
      <c r="H41" s="47">
        <v>16691</v>
      </c>
      <c r="I41" s="47" t="s">
        <v>652</v>
      </c>
      <c r="J41" s="48">
        <v>14104</v>
      </c>
      <c r="K41" s="48" t="s">
        <v>655</v>
      </c>
      <c r="L41" s="47">
        <v>30832</v>
      </c>
      <c r="M41" s="47" t="s">
        <v>652</v>
      </c>
      <c r="N41" s="49">
        <v>13084</v>
      </c>
      <c r="O41" s="49" t="s">
        <v>652</v>
      </c>
      <c r="P41" s="50">
        <v>37090</v>
      </c>
      <c r="Q41" s="50" t="s">
        <v>651</v>
      </c>
      <c r="R41" s="51">
        <v>37795</v>
      </c>
      <c r="S41" s="51" t="s">
        <v>653</v>
      </c>
      <c r="T41" s="49">
        <v>32646</v>
      </c>
      <c r="U41" s="49" t="s">
        <v>652</v>
      </c>
      <c r="V41" s="57">
        <v>24054</v>
      </c>
      <c r="W41" s="49" t="s">
        <v>686</v>
      </c>
      <c r="X41" s="25"/>
      <c r="Y41" s="25"/>
      <c r="Z41" s="50">
        <v>38760</v>
      </c>
      <c r="AA41" s="50" t="s">
        <v>651</v>
      </c>
      <c r="AB41" s="51">
        <v>23423</v>
      </c>
      <c r="AC41" s="51" t="s">
        <v>653</v>
      </c>
      <c r="AD41" s="49">
        <v>9613</v>
      </c>
      <c r="AE41" s="49" t="s">
        <v>652</v>
      </c>
      <c r="AF41" s="49">
        <v>12522</v>
      </c>
      <c r="AG41" s="49" t="s">
        <v>652</v>
      </c>
      <c r="AH41" s="25"/>
      <c r="AI41" s="25"/>
      <c r="AJ41" s="25"/>
      <c r="AK41" s="25"/>
      <c r="AL41" s="50">
        <v>37794</v>
      </c>
      <c r="AM41" s="50" t="s">
        <v>651</v>
      </c>
      <c r="AN41" s="49">
        <v>17149</v>
      </c>
      <c r="AO41" s="49" t="s">
        <v>652</v>
      </c>
      <c r="AP41" s="51">
        <v>13819</v>
      </c>
      <c r="AQ41" s="51" t="s">
        <v>653</v>
      </c>
      <c r="AR41" s="51">
        <v>11413</v>
      </c>
      <c r="AS41" s="51" t="s">
        <v>653</v>
      </c>
      <c r="AT41" s="25"/>
      <c r="AU41" s="25"/>
      <c r="AV41" s="49">
        <v>28176</v>
      </c>
      <c r="AW41" s="49" t="s">
        <v>652</v>
      </c>
      <c r="AX41" s="51">
        <v>20002</v>
      </c>
      <c r="AY41" s="51" t="s">
        <v>653</v>
      </c>
      <c r="AZ41" s="51">
        <v>13536</v>
      </c>
      <c r="BA41" s="51" t="s">
        <v>655</v>
      </c>
      <c r="BB41" s="49">
        <v>33352</v>
      </c>
      <c r="BC41" s="49" t="s">
        <v>652</v>
      </c>
      <c r="BD41" s="49">
        <v>15354</v>
      </c>
      <c r="BE41" s="49" t="s">
        <v>652</v>
      </c>
      <c r="BH41" s="51">
        <v>14882</v>
      </c>
      <c r="BI41" s="51" t="s">
        <v>655</v>
      </c>
      <c r="BJ41" s="51">
        <v>30696</v>
      </c>
      <c r="BK41" s="51" t="s">
        <v>655</v>
      </c>
      <c r="BL41" s="51">
        <v>12281</v>
      </c>
      <c r="BM41" s="51" t="s">
        <v>655</v>
      </c>
      <c r="BP41" s="51">
        <v>13819</v>
      </c>
      <c r="BQ41" s="51" t="s">
        <v>655</v>
      </c>
      <c r="BR41" s="51">
        <v>34920</v>
      </c>
      <c r="BS41" s="51" t="s">
        <v>653</v>
      </c>
      <c r="BT41" s="49">
        <v>17548</v>
      </c>
      <c r="BU41" s="49" t="s">
        <v>652</v>
      </c>
      <c r="BV41" s="51">
        <v>14019</v>
      </c>
      <c r="BW41" s="51" t="s">
        <v>655</v>
      </c>
      <c r="BZ41" s="51">
        <v>23101</v>
      </c>
      <c r="CA41" s="51" t="s">
        <v>655</v>
      </c>
      <c r="CD41" s="50">
        <v>34324</v>
      </c>
      <c r="CE41" s="50" t="s">
        <v>651</v>
      </c>
      <c r="CF41" s="51">
        <v>37217</v>
      </c>
      <c r="CG41" s="51" t="s">
        <v>655</v>
      </c>
      <c r="CH41" s="49">
        <v>22810</v>
      </c>
      <c r="CI41" s="49" t="s">
        <v>652</v>
      </c>
      <c r="CJ41" s="51">
        <v>40069</v>
      </c>
      <c r="CK41" s="51" t="s">
        <v>653</v>
      </c>
      <c r="CL41" s="50">
        <v>41575</v>
      </c>
      <c r="CM41" s="50" t="s">
        <v>651</v>
      </c>
      <c r="CN41" s="50">
        <v>40552</v>
      </c>
      <c r="CO41" s="50" t="s">
        <v>651</v>
      </c>
      <c r="CP41" s="49">
        <v>40556</v>
      </c>
      <c r="CQ41" s="49" t="s">
        <v>652</v>
      </c>
      <c r="CR41" s="50">
        <v>41203</v>
      </c>
      <c r="CS41" s="50" t="s">
        <v>651</v>
      </c>
      <c r="CV41" s="50">
        <v>42708</v>
      </c>
      <c r="CW41" s="50" t="s">
        <v>651</v>
      </c>
      <c r="CX41" s="50">
        <v>14100</v>
      </c>
      <c r="CY41" s="50" t="s">
        <v>657</v>
      </c>
      <c r="CZ41" s="49">
        <v>39834</v>
      </c>
      <c r="DA41" s="49" t="s">
        <v>652</v>
      </c>
      <c r="DB41" s="50">
        <v>39930</v>
      </c>
      <c r="DC41" s="50" t="s">
        <v>651</v>
      </c>
      <c r="DD41" s="49">
        <v>43187</v>
      </c>
      <c r="DE41" s="49" t="s">
        <v>652</v>
      </c>
      <c r="DF41" s="51">
        <v>37703</v>
      </c>
      <c r="DG41" s="51" t="s">
        <v>655</v>
      </c>
      <c r="DH41" s="50">
        <v>38615</v>
      </c>
      <c r="DI41" s="50" t="s">
        <v>651</v>
      </c>
      <c r="DJ41" s="50">
        <v>42829</v>
      </c>
      <c r="DK41" s="50" t="s">
        <v>651</v>
      </c>
      <c r="DL41" s="49">
        <v>40780</v>
      </c>
      <c r="DM41" s="49" t="s">
        <v>652</v>
      </c>
      <c r="DN41" s="50">
        <v>37823</v>
      </c>
      <c r="DO41" s="50" t="s">
        <v>651</v>
      </c>
      <c r="DP41" s="50">
        <v>38222</v>
      </c>
      <c r="DQ41" s="50" t="s">
        <v>651</v>
      </c>
      <c r="DT41" s="49">
        <v>21115</v>
      </c>
      <c r="DU41" s="49" t="s">
        <v>652</v>
      </c>
      <c r="EB41" s="50">
        <v>38544</v>
      </c>
      <c r="EC41" s="50" t="s">
        <v>651</v>
      </c>
      <c r="ED41" s="49">
        <v>38431</v>
      </c>
      <c r="EE41" s="49" t="s">
        <v>652</v>
      </c>
      <c r="EF41" s="51">
        <v>22368</v>
      </c>
      <c r="EG41" s="51" t="s">
        <v>653</v>
      </c>
      <c r="EH41" s="51">
        <v>12973</v>
      </c>
      <c r="EI41" s="51" t="s">
        <v>655</v>
      </c>
      <c r="EL41" s="50">
        <v>43495</v>
      </c>
      <c r="EM41" s="50" t="s">
        <v>651</v>
      </c>
      <c r="EN41" s="49">
        <v>29920</v>
      </c>
      <c r="EO41" s="49" t="s">
        <v>652</v>
      </c>
      <c r="EP41" s="50">
        <v>39344</v>
      </c>
      <c r="EQ41" s="50" t="s">
        <v>651</v>
      </c>
      <c r="ER41" s="49">
        <v>26157</v>
      </c>
      <c r="ES41" s="49" t="s">
        <v>652</v>
      </c>
      <c r="ET41" s="49">
        <v>32345</v>
      </c>
      <c r="EU41" s="49" t="s">
        <v>652</v>
      </c>
      <c r="EV41" s="50">
        <v>36117</v>
      </c>
      <c r="EW41" s="50" t="s">
        <v>651</v>
      </c>
      <c r="EX41" s="50">
        <v>32721</v>
      </c>
      <c r="EY41" s="50" t="s">
        <v>651</v>
      </c>
      <c r="EZ41" s="49">
        <v>33496</v>
      </c>
      <c r="FA41" s="49" t="s">
        <v>652</v>
      </c>
      <c r="FB41" s="49">
        <v>39373</v>
      </c>
      <c r="FC41" s="49" t="s">
        <v>652</v>
      </c>
      <c r="FD41" s="49">
        <v>33938</v>
      </c>
      <c r="FE41" s="49" t="s">
        <v>652</v>
      </c>
      <c r="FF41" s="50">
        <v>33568</v>
      </c>
      <c r="FG41" s="50" t="s">
        <v>651</v>
      </c>
      <c r="FH41" s="50">
        <v>36006</v>
      </c>
      <c r="FI41" s="50" t="s">
        <v>651</v>
      </c>
      <c r="FJ41" s="50">
        <v>32944</v>
      </c>
      <c r="FK41" s="50" t="s">
        <v>651</v>
      </c>
      <c r="FL41" s="49">
        <v>35869</v>
      </c>
      <c r="FM41" s="49" t="s">
        <v>652</v>
      </c>
      <c r="FN41" s="50">
        <v>35639</v>
      </c>
      <c r="FO41" s="50" t="s">
        <v>651</v>
      </c>
      <c r="FP41" s="50">
        <v>34268</v>
      </c>
      <c r="FQ41" s="50" t="s">
        <v>651</v>
      </c>
      <c r="FR41" s="50">
        <v>33974</v>
      </c>
      <c r="FS41" s="50" t="s">
        <v>651</v>
      </c>
      <c r="FT41" s="50">
        <v>31053</v>
      </c>
      <c r="FU41" s="50" t="s">
        <v>651</v>
      </c>
      <c r="FV41" s="50">
        <v>34703</v>
      </c>
      <c r="FW41" s="50" t="s">
        <v>651</v>
      </c>
      <c r="FZ41" s="51">
        <v>35953</v>
      </c>
      <c r="GA41" s="51" t="s">
        <v>655</v>
      </c>
      <c r="GB41" s="50">
        <v>33239</v>
      </c>
      <c r="GC41" s="50" t="s">
        <v>651</v>
      </c>
      <c r="GD41" s="50">
        <v>35208</v>
      </c>
      <c r="GE41" s="50" t="s">
        <v>651</v>
      </c>
      <c r="GF41" s="50">
        <v>34060</v>
      </c>
      <c r="GG41" s="50" t="s">
        <v>651</v>
      </c>
      <c r="GH41" s="50">
        <v>34879</v>
      </c>
      <c r="GI41" s="50" t="s">
        <v>651</v>
      </c>
      <c r="GJ41" s="49">
        <v>35992</v>
      </c>
      <c r="GK41" s="49" t="s">
        <v>652</v>
      </c>
      <c r="GL41" s="50">
        <v>43611</v>
      </c>
      <c r="GM41" s="50" t="s">
        <v>651</v>
      </c>
      <c r="GN41" s="49">
        <v>30539</v>
      </c>
      <c r="GO41" s="49" t="s">
        <v>652</v>
      </c>
      <c r="GP41" s="50">
        <v>34879</v>
      </c>
      <c r="GQ41" s="50" t="s">
        <v>651</v>
      </c>
      <c r="GR41" s="50">
        <v>35101</v>
      </c>
      <c r="GS41" s="50" t="s">
        <v>651</v>
      </c>
    </row>
    <row r="42" spans="1:201">
      <c r="A42" s="26"/>
      <c r="B42" s="64">
        <v>16348</v>
      </c>
      <c r="C42" s="59" t="s">
        <v>653</v>
      </c>
      <c r="D42" s="47">
        <v>17237</v>
      </c>
      <c r="E42" s="47" t="s">
        <v>652</v>
      </c>
      <c r="F42" s="48">
        <v>12886</v>
      </c>
      <c r="G42" s="48" t="s">
        <v>655</v>
      </c>
      <c r="H42" s="47">
        <v>16410</v>
      </c>
      <c r="I42" s="47" t="s">
        <v>652</v>
      </c>
      <c r="J42" s="47">
        <v>13164</v>
      </c>
      <c r="K42" s="47" t="s">
        <v>652</v>
      </c>
      <c r="L42" s="45">
        <v>30749</v>
      </c>
      <c r="M42" s="45" t="s">
        <v>651</v>
      </c>
      <c r="N42" s="49">
        <v>13036</v>
      </c>
      <c r="O42" s="49" t="s">
        <v>652</v>
      </c>
      <c r="P42" s="50">
        <v>37090</v>
      </c>
      <c r="Q42" s="50"/>
      <c r="R42" s="50">
        <v>37767</v>
      </c>
      <c r="S42" s="50" t="s">
        <v>651</v>
      </c>
      <c r="T42" s="49">
        <v>32636</v>
      </c>
      <c r="U42" s="49" t="s">
        <v>652</v>
      </c>
      <c r="V42" s="57">
        <v>24054</v>
      </c>
      <c r="W42" s="49" t="s">
        <v>687</v>
      </c>
      <c r="X42" s="25"/>
      <c r="Y42" s="25"/>
      <c r="Z42" s="50">
        <v>38692</v>
      </c>
      <c r="AA42" s="50" t="s">
        <v>651</v>
      </c>
      <c r="AB42" s="51">
        <v>23423</v>
      </c>
      <c r="AC42" s="51" t="s">
        <v>655</v>
      </c>
      <c r="AD42" s="51">
        <v>9610</v>
      </c>
      <c r="AE42" s="51" t="s">
        <v>655</v>
      </c>
      <c r="AF42" s="51">
        <v>12309</v>
      </c>
      <c r="AG42" s="51" t="s">
        <v>653</v>
      </c>
      <c r="AH42" s="25"/>
      <c r="AI42" s="25"/>
      <c r="AJ42" s="25"/>
      <c r="AK42" s="25"/>
      <c r="AL42" s="50">
        <v>37794</v>
      </c>
      <c r="AM42" s="50" t="s">
        <v>651</v>
      </c>
      <c r="AN42" s="49">
        <v>17149</v>
      </c>
      <c r="AO42" s="49" t="s">
        <v>652</v>
      </c>
      <c r="AP42" s="51">
        <v>13819</v>
      </c>
      <c r="AQ42" s="51" t="s">
        <v>655</v>
      </c>
      <c r="AR42" s="49">
        <v>11409</v>
      </c>
      <c r="AS42" s="49"/>
      <c r="AT42" s="25"/>
      <c r="AU42" s="25"/>
      <c r="AV42" s="49">
        <v>28173</v>
      </c>
      <c r="AW42" s="49" t="s">
        <v>652</v>
      </c>
      <c r="AX42" s="49">
        <v>18702</v>
      </c>
      <c r="AY42" s="49" t="s">
        <v>652</v>
      </c>
      <c r="AZ42" s="51">
        <v>13536</v>
      </c>
      <c r="BA42" s="51" t="s">
        <v>655</v>
      </c>
      <c r="BB42" s="49">
        <v>33345</v>
      </c>
      <c r="BC42" s="49" t="s">
        <v>652</v>
      </c>
      <c r="BD42" s="50">
        <v>15237</v>
      </c>
      <c r="BE42" s="50" t="s">
        <v>657</v>
      </c>
      <c r="BH42" s="51">
        <v>14317</v>
      </c>
      <c r="BI42" s="51" t="s">
        <v>653</v>
      </c>
      <c r="BJ42" s="49">
        <v>30689</v>
      </c>
      <c r="BK42" s="49" t="s">
        <v>652</v>
      </c>
      <c r="BL42" s="49">
        <v>12260</v>
      </c>
      <c r="BM42" s="49"/>
      <c r="BN42" s="65"/>
      <c r="BP42" s="49">
        <v>13812</v>
      </c>
      <c r="BQ42" s="49"/>
      <c r="BR42" s="51">
        <v>34920</v>
      </c>
      <c r="BS42" s="51" t="s">
        <v>653</v>
      </c>
      <c r="BT42" s="50">
        <v>17145</v>
      </c>
      <c r="BU42" s="50" t="s">
        <v>651</v>
      </c>
      <c r="BV42" s="51">
        <v>14019</v>
      </c>
      <c r="BW42" s="51" t="s">
        <v>655</v>
      </c>
      <c r="BZ42" s="51">
        <v>22759</v>
      </c>
      <c r="CA42" s="51" t="s">
        <v>653</v>
      </c>
      <c r="CD42" s="50">
        <v>34324</v>
      </c>
      <c r="CE42" s="50" t="s">
        <v>651</v>
      </c>
      <c r="CF42" s="51">
        <v>37217</v>
      </c>
      <c r="CG42" s="51" t="s">
        <v>653</v>
      </c>
      <c r="CH42" s="49">
        <v>22090</v>
      </c>
      <c r="CI42" s="49" t="s">
        <v>652</v>
      </c>
      <c r="CJ42" s="49">
        <v>40066</v>
      </c>
      <c r="CK42" s="49" t="s">
        <v>652</v>
      </c>
      <c r="CL42" s="50">
        <v>41562</v>
      </c>
      <c r="CM42" s="50"/>
      <c r="CN42" s="50">
        <v>40552</v>
      </c>
      <c r="CO42" s="50" t="s">
        <v>651</v>
      </c>
      <c r="CP42" s="49">
        <v>40412</v>
      </c>
      <c r="CQ42" s="49" t="s">
        <v>652</v>
      </c>
      <c r="CR42" s="50">
        <v>41193</v>
      </c>
      <c r="CS42" s="50" t="s">
        <v>651</v>
      </c>
      <c r="CV42" s="50">
        <v>42684</v>
      </c>
      <c r="CW42" s="50" t="s">
        <v>651</v>
      </c>
      <c r="CX42" s="51">
        <v>14096</v>
      </c>
      <c r="CY42" s="51" t="s">
        <v>655</v>
      </c>
      <c r="CZ42" s="49">
        <v>39826</v>
      </c>
      <c r="DA42" s="49" t="s">
        <v>652</v>
      </c>
      <c r="DB42" s="50">
        <v>39930</v>
      </c>
      <c r="DC42" s="50" t="s">
        <v>651</v>
      </c>
      <c r="DD42" s="50">
        <v>43167</v>
      </c>
      <c r="DE42" s="50" t="s">
        <v>651</v>
      </c>
      <c r="DF42" s="50">
        <v>37703</v>
      </c>
      <c r="DG42" s="50" t="s">
        <v>651</v>
      </c>
      <c r="DH42" s="50">
        <v>38609</v>
      </c>
      <c r="DI42" s="50" t="s">
        <v>651</v>
      </c>
      <c r="DJ42" s="50">
        <v>42817</v>
      </c>
      <c r="DK42" s="50" t="s">
        <v>651</v>
      </c>
      <c r="DL42" s="51">
        <v>40309</v>
      </c>
      <c r="DM42" s="51" t="s">
        <v>655</v>
      </c>
      <c r="DN42" s="50">
        <v>37816</v>
      </c>
      <c r="DO42" s="50" t="s">
        <v>651</v>
      </c>
      <c r="DP42" s="50">
        <v>38214</v>
      </c>
      <c r="DQ42" s="50" t="s">
        <v>651</v>
      </c>
      <c r="DT42" s="49">
        <v>21113</v>
      </c>
      <c r="DU42" s="49" t="s">
        <v>652</v>
      </c>
      <c r="EB42" s="50">
        <v>38544</v>
      </c>
      <c r="EC42" s="50" t="s">
        <v>651</v>
      </c>
      <c r="ED42" s="49">
        <v>38431</v>
      </c>
      <c r="EE42" s="49" t="s">
        <v>652</v>
      </c>
      <c r="EF42" s="51">
        <v>14481</v>
      </c>
      <c r="EG42" s="51" t="s">
        <v>655</v>
      </c>
      <c r="EH42" s="51">
        <v>12968</v>
      </c>
      <c r="EI42" s="51" t="s">
        <v>655</v>
      </c>
      <c r="EL42" s="50">
        <v>43453</v>
      </c>
      <c r="EM42" s="50"/>
      <c r="EN42" s="49">
        <v>28635</v>
      </c>
      <c r="EO42" s="49" t="s">
        <v>652</v>
      </c>
      <c r="EP42" s="50">
        <v>39328</v>
      </c>
      <c r="EQ42" s="50" t="s">
        <v>651</v>
      </c>
      <c r="ER42" s="49">
        <v>24884</v>
      </c>
      <c r="ES42" s="49" t="s">
        <v>652</v>
      </c>
      <c r="ET42" s="49">
        <v>28726</v>
      </c>
      <c r="EU42" s="49" t="s">
        <v>652</v>
      </c>
      <c r="EV42" s="50">
        <v>36117</v>
      </c>
      <c r="EW42" s="50" t="s">
        <v>651</v>
      </c>
      <c r="EX42" s="50">
        <v>32716</v>
      </c>
      <c r="EY42" s="50" t="s">
        <v>651</v>
      </c>
      <c r="EZ42" s="49">
        <v>33207</v>
      </c>
      <c r="FA42" s="49" t="s">
        <v>652</v>
      </c>
      <c r="FB42" s="49">
        <v>36870</v>
      </c>
      <c r="FC42" s="49" t="s">
        <v>652</v>
      </c>
      <c r="FD42" s="50">
        <v>33931</v>
      </c>
      <c r="FE42" s="50" t="s">
        <v>651</v>
      </c>
      <c r="FF42" s="50">
        <v>33568</v>
      </c>
      <c r="FG42" s="50" t="s">
        <v>651</v>
      </c>
      <c r="FH42" s="50">
        <v>36005</v>
      </c>
      <c r="FI42" s="50" t="s">
        <v>651</v>
      </c>
      <c r="FJ42" s="50">
        <v>32944</v>
      </c>
      <c r="FK42" s="50" t="s">
        <v>651</v>
      </c>
      <c r="FL42" s="51">
        <v>35869</v>
      </c>
      <c r="FM42" s="51" t="s">
        <v>653</v>
      </c>
      <c r="FN42" s="50">
        <v>35639</v>
      </c>
      <c r="FO42" s="50" t="s">
        <v>651</v>
      </c>
      <c r="FP42" s="50">
        <v>34260</v>
      </c>
      <c r="FQ42" s="50" t="s">
        <v>651</v>
      </c>
      <c r="FR42" s="50">
        <v>33970</v>
      </c>
      <c r="FS42" s="50" t="s">
        <v>651</v>
      </c>
      <c r="FT42" s="50">
        <v>31053</v>
      </c>
      <c r="FU42" s="50"/>
      <c r="FV42" s="50">
        <v>34681</v>
      </c>
      <c r="FW42" s="50" t="s">
        <v>651</v>
      </c>
      <c r="FZ42" s="51">
        <v>35953</v>
      </c>
      <c r="GA42" s="51" t="s">
        <v>653</v>
      </c>
      <c r="GB42" s="49">
        <v>33230</v>
      </c>
      <c r="GC42" s="49" t="s">
        <v>652</v>
      </c>
      <c r="GD42" s="50">
        <v>35207</v>
      </c>
      <c r="GE42" s="50" t="s">
        <v>651</v>
      </c>
      <c r="GF42" s="50">
        <v>34046</v>
      </c>
      <c r="GG42" s="50" t="s">
        <v>651</v>
      </c>
      <c r="GH42" s="49">
        <v>34879</v>
      </c>
      <c r="GI42" s="49" t="s">
        <v>652</v>
      </c>
      <c r="GJ42" s="49">
        <v>35974</v>
      </c>
      <c r="GK42" s="49" t="s">
        <v>652</v>
      </c>
      <c r="GL42" s="50">
        <v>43606</v>
      </c>
      <c r="GM42" s="50" t="s">
        <v>656</v>
      </c>
      <c r="GN42" s="49">
        <v>30539</v>
      </c>
      <c r="GO42" s="49" t="s">
        <v>652</v>
      </c>
      <c r="GP42" s="49">
        <v>34877</v>
      </c>
      <c r="GQ42" s="49" t="s">
        <v>652</v>
      </c>
      <c r="GR42" s="50">
        <v>35095</v>
      </c>
      <c r="GS42" s="50" t="s">
        <v>651</v>
      </c>
    </row>
    <row r="43" spans="1:201">
      <c r="A43" s="26"/>
      <c r="B43" s="64">
        <v>14159</v>
      </c>
      <c r="C43" s="59" t="s">
        <v>655</v>
      </c>
      <c r="D43" s="48">
        <v>15670</v>
      </c>
      <c r="E43" s="48" t="s">
        <v>653</v>
      </c>
      <c r="F43" s="48">
        <v>12886</v>
      </c>
      <c r="G43" s="48" t="s">
        <v>653</v>
      </c>
      <c r="H43" s="45">
        <v>15728</v>
      </c>
      <c r="I43" s="45" t="s">
        <v>657</v>
      </c>
      <c r="J43" s="47">
        <v>12548</v>
      </c>
      <c r="K43" s="47" t="s">
        <v>652</v>
      </c>
      <c r="L43" s="45">
        <v>30749</v>
      </c>
      <c r="M43" s="45" t="s">
        <v>651</v>
      </c>
      <c r="N43" s="49">
        <v>13009</v>
      </c>
      <c r="O43" s="49" t="s">
        <v>652</v>
      </c>
      <c r="P43" s="50">
        <v>37090</v>
      </c>
      <c r="Q43" s="50" t="s">
        <v>651</v>
      </c>
      <c r="R43" s="50">
        <v>37762</v>
      </c>
      <c r="S43" s="50" t="s">
        <v>651</v>
      </c>
      <c r="T43" s="49">
        <v>32636</v>
      </c>
      <c r="U43" s="49" t="s">
        <v>652</v>
      </c>
      <c r="V43" s="52">
        <v>23753</v>
      </c>
      <c r="W43" s="51" t="s">
        <v>688</v>
      </c>
      <c r="X43" s="25"/>
      <c r="Y43" s="25"/>
      <c r="Z43" s="50">
        <v>38692</v>
      </c>
      <c r="AA43" s="50" t="s">
        <v>651</v>
      </c>
      <c r="AB43" s="49">
        <v>23414</v>
      </c>
      <c r="AC43" s="49" t="s">
        <v>652</v>
      </c>
      <c r="AD43" s="51">
        <v>9610</v>
      </c>
      <c r="AE43" s="51" t="s">
        <v>655</v>
      </c>
      <c r="AF43" s="51">
        <v>12309</v>
      </c>
      <c r="AG43" s="51" t="s">
        <v>655</v>
      </c>
      <c r="AH43" s="25"/>
      <c r="AI43" s="25"/>
      <c r="AJ43" s="25"/>
      <c r="AK43" s="25"/>
      <c r="AL43" s="50">
        <v>37784</v>
      </c>
      <c r="AM43" s="50" t="s">
        <v>651</v>
      </c>
      <c r="AN43" s="49">
        <v>17149</v>
      </c>
      <c r="AO43" s="49" t="s">
        <v>652</v>
      </c>
      <c r="AP43" s="51">
        <v>13819</v>
      </c>
      <c r="AQ43" s="51" t="s">
        <v>655</v>
      </c>
      <c r="AR43" s="51">
        <v>11374</v>
      </c>
      <c r="AS43" s="51" t="s">
        <v>653</v>
      </c>
      <c r="AT43" s="25"/>
      <c r="AU43" s="25"/>
      <c r="AV43" s="49">
        <v>28173</v>
      </c>
      <c r="AW43" s="49" t="s">
        <v>652</v>
      </c>
      <c r="AX43" s="50">
        <v>18077</v>
      </c>
      <c r="AY43" s="50" t="s">
        <v>657</v>
      </c>
      <c r="AZ43" s="49">
        <v>13498</v>
      </c>
      <c r="BA43" s="49" t="s">
        <v>652</v>
      </c>
      <c r="BB43" s="49">
        <v>33344</v>
      </c>
      <c r="BC43" s="49" t="s">
        <v>652</v>
      </c>
      <c r="BD43" s="51">
        <v>15209</v>
      </c>
      <c r="BE43" s="51" t="s">
        <v>653</v>
      </c>
      <c r="BH43" s="49">
        <v>13365</v>
      </c>
      <c r="BI43" s="49" t="s">
        <v>652</v>
      </c>
      <c r="BJ43" s="49">
        <v>30626</v>
      </c>
      <c r="BK43" s="49" t="s">
        <v>652</v>
      </c>
      <c r="BL43" s="51">
        <v>12256</v>
      </c>
      <c r="BM43" s="51" t="s">
        <v>655</v>
      </c>
      <c r="BP43" s="49">
        <v>13800</v>
      </c>
      <c r="BQ43" s="49" t="s">
        <v>652</v>
      </c>
      <c r="BR43" s="49">
        <v>34914</v>
      </c>
      <c r="BS43" s="49" t="s">
        <v>652</v>
      </c>
      <c r="BT43" s="51">
        <v>17119</v>
      </c>
      <c r="BU43" s="51" t="s">
        <v>655</v>
      </c>
      <c r="BV43" s="51">
        <v>14019</v>
      </c>
      <c r="BW43" s="51" t="s">
        <v>655</v>
      </c>
      <c r="BZ43" s="51">
        <v>22759</v>
      </c>
      <c r="CA43" s="51" t="s">
        <v>653</v>
      </c>
      <c r="CD43" s="50">
        <v>34287</v>
      </c>
      <c r="CE43" s="50" t="s">
        <v>651</v>
      </c>
      <c r="CF43" s="49">
        <v>37217</v>
      </c>
      <c r="CG43" s="49" t="s">
        <v>652</v>
      </c>
      <c r="CH43" s="49">
        <v>21612</v>
      </c>
      <c r="CI43" s="49" t="s">
        <v>652</v>
      </c>
      <c r="CJ43" s="49">
        <v>40066</v>
      </c>
      <c r="CK43" s="49" t="s">
        <v>652</v>
      </c>
      <c r="CL43" s="50">
        <v>41560</v>
      </c>
      <c r="CM43" s="50" t="s">
        <v>651</v>
      </c>
      <c r="CN43" s="50">
        <v>40541</v>
      </c>
      <c r="CO43" s="50" t="s">
        <v>651</v>
      </c>
      <c r="CP43" s="49">
        <v>40155</v>
      </c>
      <c r="CQ43" s="49" t="s">
        <v>652</v>
      </c>
      <c r="CR43" s="50">
        <v>41193</v>
      </c>
      <c r="CS43" s="50" t="s">
        <v>651</v>
      </c>
      <c r="CV43" s="50">
        <v>42684</v>
      </c>
      <c r="CW43" s="50" t="s">
        <v>651</v>
      </c>
      <c r="CX43" s="51">
        <v>14096</v>
      </c>
      <c r="CY43" s="51" t="s">
        <v>655</v>
      </c>
      <c r="CZ43" s="49">
        <v>39826</v>
      </c>
      <c r="DA43" s="49" t="s">
        <v>652</v>
      </c>
      <c r="DB43" s="49">
        <v>39926</v>
      </c>
      <c r="DC43" s="49" t="s">
        <v>652</v>
      </c>
      <c r="DD43" s="50">
        <v>43144</v>
      </c>
      <c r="DE43" s="50" t="s">
        <v>651</v>
      </c>
      <c r="DF43" s="49">
        <v>37700</v>
      </c>
      <c r="DG43" s="49" t="s">
        <v>652</v>
      </c>
      <c r="DH43" s="50">
        <v>38600</v>
      </c>
      <c r="DI43" s="50" t="s">
        <v>651</v>
      </c>
      <c r="DJ43" s="50">
        <v>42814</v>
      </c>
      <c r="DK43" s="50" t="s">
        <v>651</v>
      </c>
      <c r="DL43" s="51">
        <v>40309</v>
      </c>
      <c r="DM43" s="51" t="s">
        <v>655</v>
      </c>
      <c r="DN43" s="50">
        <v>37804</v>
      </c>
      <c r="DO43" s="50" t="s">
        <v>651</v>
      </c>
      <c r="DP43" s="50">
        <v>38193</v>
      </c>
      <c r="DQ43" s="50" t="s">
        <v>651</v>
      </c>
      <c r="DT43" s="49">
        <v>21113</v>
      </c>
      <c r="DU43" s="49" t="s">
        <v>652</v>
      </c>
      <c r="EB43" s="50">
        <v>38442</v>
      </c>
      <c r="EC43" s="50" t="s">
        <v>651</v>
      </c>
      <c r="ED43" s="49">
        <v>38431</v>
      </c>
      <c r="EE43" s="49" t="s">
        <v>652</v>
      </c>
      <c r="EF43" s="51">
        <v>14481</v>
      </c>
      <c r="EG43" s="51" t="s">
        <v>655</v>
      </c>
      <c r="EH43" s="49">
        <v>12017</v>
      </c>
      <c r="EI43" s="49" t="s">
        <v>652</v>
      </c>
      <c r="EL43" s="50">
        <v>43445</v>
      </c>
      <c r="EM43" s="50" t="s">
        <v>651</v>
      </c>
      <c r="EN43" s="49">
        <v>27753</v>
      </c>
      <c r="EO43" s="49" t="s">
        <v>652</v>
      </c>
      <c r="EP43" s="50">
        <v>39328</v>
      </c>
      <c r="EQ43" s="50" t="s">
        <v>651</v>
      </c>
      <c r="ER43" s="49">
        <v>23162</v>
      </c>
      <c r="ES43" s="49" t="s">
        <v>652</v>
      </c>
      <c r="ET43" s="49">
        <v>25052</v>
      </c>
      <c r="EU43" s="49" t="s">
        <v>652</v>
      </c>
      <c r="EV43" s="50">
        <v>36097</v>
      </c>
      <c r="EW43" s="50" t="s">
        <v>651</v>
      </c>
      <c r="EX43" s="51">
        <v>31834</v>
      </c>
      <c r="EY43" s="51" t="s">
        <v>655</v>
      </c>
      <c r="EZ43" s="51">
        <v>33206</v>
      </c>
      <c r="FA43" s="51" t="s">
        <v>653</v>
      </c>
      <c r="FB43" s="49">
        <v>36647</v>
      </c>
      <c r="FC43" s="49" t="s">
        <v>652</v>
      </c>
      <c r="FD43" s="50">
        <v>33931</v>
      </c>
      <c r="FE43" s="50" t="s">
        <v>651</v>
      </c>
      <c r="FF43" s="50">
        <v>33568</v>
      </c>
      <c r="FG43" s="50" t="s">
        <v>651</v>
      </c>
      <c r="FH43" s="50">
        <v>35995</v>
      </c>
      <c r="FI43" s="50" t="s">
        <v>651</v>
      </c>
      <c r="FJ43" s="50">
        <v>32401</v>
      </c>
      <c r="FK43" s="50" t="s">
        <v>651</v>
      </c>
      <c r="FL43" s="51">
        <v>35869</v>
      </c>
      <c r="FM43" s="51" t="s">
        <v>653</v>
      </c>
      <c r="FN43" s="50">
        <v>35624</v>
      </c>
      <c r="FO43" s="50" t="s">
        <v>651</v>
      </c>
      <c r="FP43" s="50">
        <v>34254</v>
      </c>
      <c r="FQ43" s="50" t="s">
        <v>651</v>
      </c>
      <c r="FR43" s="50">
        <v>33962</v>
      </c>
      <c r="FS43" s="50" t="s">
        <v>651</v>
      </c>
      <c r="FT43" s="50">
        <v>31041</v>
      </c>
      <c r="FU43" s="50" t="s">
        <v>651</v>
      </c>
      <c r="FV43" s="50">
        <v>34651</v>
      </c>
      <c r="FW43" s="50" t="s">
        <v>651</v>
      </c>
      <c r="FZ43" s="51">
        <v>35953</v>
      </c>
      <c r="GA43" s="51" t="s">
        <v>653</v>
      </c>
      <c r="GB43" s="51">
        <v>33029</v>
      </c>
      <c r="GC43" s="51" t="s">
        <v>655</v>
      </c>
      <c r="GD43" s="50">
        <v>35206</v>
      </c>
      <c r="GE43" s="50" t="s">
        <v>651</v>
      </c>
      <c r="GF43" s="50">
        <v>34042</v>
      </c>
      <c r="GG43" s="50" t="s">
        <v>651</v>
      </c>
      <c r="GH43" s="50">
        <v>34869</v>
      </c>
      <c r="GI43" s="50" t="s">
        <v>651</v>
      </c>
      <c r="GJ43" s="49">
        <v>35974</v>
      </c>
      <c r="GK43" s="49" t="s">
        <v>652</v>
      </c>
      <c r="GL43" s="50">
        <v>43605</v>
      </c>
      <c r="GM43" s="50" t="s">
        <v>651</v>
      </c>
      <c r="GN43" s="49">
        <v>30539</v>
      </c>
      <c r="GO43" s="49" t="s">
        <v>652</v>
      </c>
      <c r="GP43" s="51">
        <v>34877</v>
      </c>
      <c r="GQ43" s="51" t="s">
        <v>653</v>
      </c>
      <c r="GR43" s="50">
        <v>35081</v>
      </c>
      <c r="GS43" s="50" t="s">
        <v>651</v>
      </c>
    </row>
    <row r="44" spans="1:201">
      <c r="A44" s="26"/>
      <c r="B44" s="64">
        <v>14159</v>
      </c>
      <c r="C44" s="59" t="s">
        <v>655</v>
      </c>
      <c r="D44" s="48">
        <v>14302</v>
      </c>
      <c r="E44" s="48" t="s">
        <v>655</v>
      </c>
      <c r="F44" s="48">
        <v>12886</v>
      </c>
      <c r="G44" s="48" t="s">
        <v>653</v>
      </c>
      <c r="H44" s="48">
        <v>15326</v>
      </c>
      <c r="I44" s="48" t="s">
        <v>655</v>
      </c>
      <c r="J44" s="48">
        <v>12520</v>
      </c>
      <c r="K44" s="48" t="s">
        <v>653</v>
      </c>
      <c r="L44" s="45">
        <v>30749</v>
      </c>
      <c r="M44" s="45" t="s">
        <v>651</v>
      </c>
      <c r="N44" s="51">
        <v>10652</v>
      </c>
      <c r="O44" s="51" t="s">
        <v>653</v>
      </c>
      <c r="P44" s="50">
        <v>37087</v>
      </c>
      <c r="Q44" s="50" t="s">
        <v>651</v>
      </c>
      <c r="R44" s="50">
        <v>37752</v>
      </c>
      <c r="S44" s="50" t="s">
        <v>651</v>
      </c>
      <c r="T44" s="51">
        <v>32611</v>
      </c>
      <c r="U44" s="51" t="s">
        <v>653</v>
      </c>
      <c r="V44" s="57">
        <v>23569</v>
      </c>
      <c r="W44" s="49" t="s">
        <v>684</v>
      </c>
      <c r="X44" s="25"/>
      <c r="Y44" s="25"/>
      <c r="Z44" s="49">
        <v>38151</v>
      </c>
      <c r="AA44" s="49" t="s">
        <v>652</v>
      </c>
      <c r="AB44" s="49">
        <v>23393</v>
      </c>
      <c r="AC44" s="49" t="s">
        <v>652</v>
      </c>
      <c r="AD44" s="51">
        <v>9610</v>
      </c>
      <c r="AE44" s="51" t="s">
        <v>655</v>
      </c>
      <c r="AF44" s="51">
        <v>12309</v>
      </c>
      <c r="AG44" s="51" t="s">
        <v>653</v>
      </c>
      <c r="AH44" s="25"/>
      <c r="AI44" s="25"/>
      <c r="AJ44" s="25"/>
      <c r="AK44" s="25"/>
      <c r="AL44" s="50">
        <v>37781</v>
      </c>
      <c r="AM44" s="50" t="s">
        <v>651</v>
      </c>
      <c r="AN44" s="49">
        <v>16948</v>
      </c>
      <c r="AO44" s="49" t="s">
        <v>652</v>
      </c>
      <c r="AP44" s="51">
        <v>13819</v>
      </c>
      <c r="AQ44" s="51" t="s">
        <v>655</v>
      </c>
      <c r="AR44" s="51">
        <v>11374</v>
      </c>
      <c r="AS44" s="51" t="s">
        <v>655</v>
      </c>
      <c r="AT44" s="25"/>
      <c r="AU44" s="25"/>
      <c r="AV44" s="49">
        <v>27925</v>
      </c>
      <c r="AW44" s="49" t="s">
        <v>652</v>
      </c>
      <c r="AX44" s="50">
        <v>18073</v>
      </c>
      <c r="AY44" s="50" t="s">
        <v>651</v>
      </c>
      <c r="AZ44" s="51">
        <v>13483</v>
      </c>
      <c r="BA44" s="51" t="s">
        <v>655</v>
      </c>
      <c r="BB44" s="49">
        <v>33296</v>
      </c>
      <c r="BC44" s="49" t="s">
        <v>652</v>
      </c>
      <c r="BD44" s="49">
        <v>15207</v>
      </c>
      <c r="BE44" s="49" t="s">
        <v>652</v>
      </c>
      <c r="BH44" s="49">
        <v>12574</v>
      </c>
      <c r="BI44" s="49"/>
      <c r="BJ44" s="50">
        <v>30611</v>
      </c>
      <c r="BK44" s="50" t="s">
        <v>651</v>
      </c>
      <c r="BL44" s="51">
        <v>12225</v>
      </c>
      <c r="BM44" s="51" t="s">
        <v>655</v>
      </c>
      <c r="BP44" s="49">
        <v>13701</v>
      </c>
      <c r="BQ44" s="49" t="s">
        <v>652</v>
      </c>
      <c r="BR44" s="49">
        <v>34912</v>
      </c>
      <c r="BS44" s="49" t="s">
        <v>652</v>
      </c>
      <c r="BT44" s="51">
        <v>17119</v>
      </c>
      <c r="BU44" s="51" t="s">
        <v>655</v>
      </c>
      <c r="BV44" s="51">
        <v>14019</v>
      </c>
      <c r="BW44" s="51" t="s">
        <v>655</v>
      </c>
      <c r="BZ44" s="51">
        <v>22759</v>
      </c>
      <c r="CA44" s="51" t="s">
        <v>653</v>
      </c>
      <c r="CD44" s="50">
        <v>34284</v>
      </c>
      <c r="CE44" s="50" t="s">
        <v>651</v>
      </c>
      <c r="CF44" s="49">
        <v>37217</v>
      </c>
      <c r="CG44" s="49" t="s">
        <v>652</v>
      </c>
      <c r="CH44" s="51">
        <v>20735</v>
      </c>
      <c r="CI44" s="51" t="s">
        <v>653</v>
      </c>
      <c r="CJ44" s="49">
        <v>40065</v>
      </c>
      <c r="CK44" s="49" t="s">
        <v>652</v>
      </c>
      <c r="CL44" s="50">
        <v>41557</v>
      </c>
      <c r="CM44" s="50" t="s">
        <v>651</v>
      </c>
      <c r="CN44" s="50">
        <v>40496</v>
      </c>
      <c r="CO44" s="50" t="s">
        <v>651</v>
      </c>
      <c r="CP44" s="49">
        <v>39950</v>
      </c>
      <c r="CQ44" s="49" t="s">
        <v>652</v>
      </c>
      <c r="CR44" s="51">
        <v>41192</v>
      </c>
      <c r="CS44" s="51" t="s">
        <v>653</v>
      </c>
      <c r="CV44" s="51">
        <v>42310</v>
      </c>
      <c r="CW44" s="51" t="s">
        <v>655</v>
      </c>
      <c r="CX44" s="51">
        <v>14096</v>
      </c>
      <c r="CY44" s="51" t="s">
        <v>655</v>
      </c>
      <c r="CZ44" s="50">
        <v>39791</v>
      </c>
      <c r="DA44" s="50" t="s">
        <v>651</v>
      </c>
      <c r="DB44" s="50">
        <v>39923</v>
      </c>
      <c r="DC44" s="50" t="s">
        <v>651</v>
      </c>
      <c r="DD44" s="51">
        <v>42892</v>
      </c>
      <c r="DE44" s="51" t="s">
        <v>653</v>
      </c>
      <c r="DF44" s="49">
        <v>37699</v>
      </c>
      <c r="DG44" s="49" t="s">
        <v>652</v>
      </c>
      <c r="DH44" s="50">
        <v>38491</v>
      </c>
      <c r="DI44" s="50" t="s">
        <v>651</v>
      </c>
      <c r="DJ44" s="50">
        <v>42803</v>
      </c>
      <c r="DK44" s="50" t="s">
        <v>651</v>
      </c>
      <c r="DL44" s="51">
        <v>40309</v>
      </c>
      <c r="DM44" s="51" t="s">
        <v>653</v>
      </c>
      <c r="DN44" s="50">
        <v>37761</v>
      </c>
      <c r="DO44" s="50" t="s">
        <v>651</v>
      </c>
      <c r="DP44" s="50">
        <v>38193</v>
      </c>
      <c r="DQ44" s="50" t="s">
        <v>651</v>
      </c>
      <c r="DT44" s="49">
        <v>21113</v>
      </c>
      <c r="DU44" s="49" t="s">
        <v>652</v>
      </c>
      <c r="EB44" s="50">
        <v>38425</v>
      </c>
      <c r="EC44" s="50" t="s">
        <v>651</v>
      </c>
      <c r="ED44" s="50">
        <v>38428</v>
      </c>
      <c r="EE44" s="50" t="s">
        <v>651</v>
      </c>
      <c r="EF44" s="51">
        <v>14481</v>
      </c>
      <c r="EG44" s="51" t="s">
        <v>653</v>
      </c>
      <c r="EH44" s="49">
        <v>12017</v>
      </c>
      <c r="EI44" s="49" t="s">
        <v>652</v>
      </c>
      <c r="EL44" s="51">
        <v>43410</v>
      </c>
      <c r="EM44" s="51" t="s">
        <v>653</v>
      </c>
      <c r="EN44" s="49">
        <v>27398</v>
      </c>
      <c r="EO44" s="49" t="s">
        <v>652</v>
      </c>
      <c r="EP44" s="50">
        <v>39320</v>
      </c>
      <c r="EQ44" s="50" t="s">
        <v>651</v>
      </c>
      <c r="ER44" s="49">
        <v>23136</v>
      </c>
      <c r="ES44" s="49" t="s">
        <v>652</v>
      </c>
      <c r="ET44" s="49">
        <v>25052</v>
      </c>
      <c r="EU44" s="49" t="s">
        <v>652</v>
      </c>
      <c r="EV44" s="50">
        <v>36097</v>
      </c>
      <c r="EW44" s="50" t="s">
        <v>651</v>
      </c>
      <c r="EX44" s="51">
        <v>31831</v>
      </c>
      <c r="EY44" s="51" t="s">
        <v>653</v>
      </c>
      <c r="EZ44" s="51">
        <v>33206</v>
      </c>
      <c r="FA44" s="51" t="s">
        <v>653</v>
      </c>
      <c r="FB44" s="50">
        <v>36535</v>
      </c>
      <c r="FC44" s="50" t="s">
        <v>651</v>
      </c>
      <c r="FD44" s="50">
        <v>33925</v>
      </c>
      <c r="FE44" s="50" t="s">
        <v>651</v>
      </c>
      <c r="FF44" s="50">
        <v>33568</v>
      </c>
      <c r="FG44" s="50" t="s">
        <v>651</v>
      </c>
      <c r="FH44" s="49">
        <v>35995</v>
      </c>
      <c r="FI44" s="49" t="s">
        <v>652</v>
      </c>
      <c r="FJ44" s="49">
        <v>32289</v>
      </c>
      <c r="FK44" s="49" t="s">
        <v>652</v>
      </c>
      <c r="FL44" s="50">
        <v>35866</v>
      </c>
      <c r="FM44" s="50" t="s">
        <v>651</v>
      </c>
      <c r="FN44" s="50">
        <v>35618</v>
      </c>
      <c r="FO44" s="50" t="s">
        <v>651</v>
      </c>
      <c r="FP44" s="50">
        <v>34254</v>
      </c>
      <c r="FQ44" s="50" t="s">
        <v>651</v>
      </c>
      <c r="FR44" s="50">
        <v>33962</v>
      </c>
      <c r="FS44" s="50" t="s">
        <v>651</v>
      </c>
      <c r="FT44" s="50">
        <v>31040</v>
      </c>
      <c r="FU44" s="50" t="s">
        <v>651</v>
      </c>
      <c r="FV44" s="51">
        <v>34458</v>
      </c>
      <c r="FW44" s="51"/>
      <c r="FZ44" s="49">
        <v>35953</v>
      </c>
      <c r="GA44" s="49" t="s">
        <v>652</v>
      </c>
      <c r="GB44" s="49">
        <v>33016</v>
      </c>
      <c r="GC44" s="49" t="s">
        <v>652</v>
      </c>
      <c r="GD44" s="50">
        <v>35201</v>
      </c>
      <c r="GE44" s="50" t="s">
        <v>651</v>
      </c>
      <c r="GF44" s="50">
        <v>34037</v>
      </c>
      <c r="GG44" s="50" t="s">
        <v>651</v>
      </c>
      <c r="GH44" s="50">
        <v>34869</v>
      </c>
      <c r="GI44" s="50" t="s">
        <v>651</v>
      </c>
      <c r="GJ44" s="51">
        <v>35662</v>
      </c>
      <c r="GK44" s="51" t="s">
        <v>653</v>
      </c>
      <c r="GL44" s="50">
        <v>43604</v>
      </c>
      <c r="GM44" s="50" t="s">
        <v>651</v>
      </c>
      <c r="GN44" s="49">
        <v>30536</v>
      </c>
      <c r="GO44" s="49" t="s">
        <v>652</v>
      </c>
      <c r="GP44" s="50">
        <v>34869</v>
      </c>
      <c r="GQ44" s="50" t="s">
        <v>651</v>
      </c>
      <c r="GR44" s="50">
        <v>35074</v>
      </c>
      <c r="GS44" s="50" t="s">
        <v>651</v>
      </c>
    </row>
    <row r="45" spans="1:201">
      <c r="A45" s="26"/>
      <c r="B45" s="64">
        <v>13857</v>
      </c>
      <c r="C45" s="59" t="s">
        <v>655</v>
      </c>
      <c r="D45" s="48">
        <v>14302</v>
      </c>
      <c r="E45" s="48" t="s">
        <v>653</v>
      </c>
      <c r="F45" s="48">
        <v>12843</v>
      </c>
      <c r="G45" s="48" t="s">
        <v>655</v>
      </c>
      <c r="H45" s="48">
        <v>15194</v>
      </c>
      <c r="I45" s="48" t="s">
        <v>655</v>
      </c>
      <c r="J45" s="47">
        <v>12368</v>
      </c>
      <c r="K45" s="47" t="s">
        <v>652</v>
      </c>
      <c r="L45" s="45">
        <v>30745</v>
      </c>
      <c r="M45" s="45" t="s">
        <v>651</v>
      </c>
      <c r="N45" s="51">
        <v>9550</v>
      </c>
      <c r="O45" s="51"/>
      <c r="P45" s="49">
        <v>37076</v>
      </c>
      <c r="Q45" s="49" t="s">
        <v>652</v>
      </c>
      <c r="R45" s="50">
        <v>37654</v>
      </c>
      <c r="S45" s="50" t="s">
        <v>651</v>
      </c>
      <c r="T45" s="49">
        <v>32315</v>
      </c>
      <c r="U45" s="49" t="s">
        <v>652</v>
      </c>
      <c r="V45" s="52">
        <v>22366</v>
      </c>
      <c r="W45" s="51" t="s">
        <v>689</v>
      </c>
      <c r="X45" s="25"/>
      <c r="Y45" s="25"/>
      <c r="Z45" s="49">
        <v>38134</v>
      </c>
      <c r="AA45" s="49" t="s">
        <v>652</v>
      </c>
      <c r="AB45" s="49">
        <v>23393</v>
      </c>
      <c r="AC45" s="49" t="s">
        <v>652</v>
      </c>
      <c r="AD45" s="51">
        <v>9610</v>
      </c>
      <c r="AE45" s="51"/>
      <c r="AF45" s="51">
        <v>12309</v>
      </c>
      <c r="AG45" s="51" t="s">
        <v>653</v>
      </c>
      <c r="AH45" s="25"/>
      <c r="AI45" s="25"/>
      <c r="AJ45" s="25"/>
      <c r="AK45" s="25"/>
      <c r="AL45" s="50">
        <v>37781</v>
      </c>
      <c r="AM45" s="50" t="s">
        <v>651</v>
      </c>
      <c r="AN45" s="51">
        <v>15380</v>
      </c>
      <c r="AO45" s="51" t="s">
        <v>655</v>
      </c>
      <c r="AP45" s="51">
        <v>13819</v>
      </c>
      <c r="AQ45" s="51" t="s">
        <v>655</v>
      </c>
      <c r="AR45" s="51">
        <v>11374</v>
      </c>
      <c r="AS45" s="51"/>
      <c r="AT45" s="25"/>
      <c r="AU45" s="25"/>
      <c r="AV45" s="49">
        <v>27272</v>
      </c>
      <c r="AW45" s="49" t="s">
        <v>652</v>
      </c>
      <c r="AX45" s="50">
        <v>18070</v>
      </c>
      <c r="AY45" s="50" t="s">
        <v>651</v>
      </c>
      <c r="AZ45" s="51">
        <v>13483</v>
      </c>
      <c r="BA45" s="51" t="s">
        <v>655</v>
      </c>
      <c r="BB45" s="49">
        <v>33003</v>
      </c>
      <c r="BC45" s="49" t="s">
        <v>652</v>
      </c>
      <c r="BD45" s="49">
        <v>12635</v>
      </c>
      <c r="BE45" s="49" t="s">
        <v>652</v>
      </c>
      <c r="BH45" s="51">
        <v>12176</v>
      </c>
      <c r="BI45" s="51" t="s">
        <v>655</v>
      </c>
      <c r="BJ45" s="50">
        <v>30593</v>
      </c>
      <c r="BK45" s="50" t="s">
        <v>651</v>
      </c>
      <c r="BL45" s="51">
        <v>12223</v>
      </c>
      <c r="BM45" s="51"/>
      <c r="BP45" s="49">
        <v>13599</v>
      </c>
      <c r="BQ45" s="49" t="s">
        <v>652</v>
      </c>
      <c r="BR45" s="49">
        <v>34912</v>
      </c>
      <c r="BS45" s="49" t="s">
        <v>652</v>
      </c>
      <c r="BT45" s="51">
        <v>17104</v>
      </c>
      <c r="BU45" s="51" t="s">
        <v>653</v>
      </c>
      <c r="BV45" s="51">
        <v>14019</v>
      </c>
      <c r="BW45" s="51"/>
      <c r="BZ45" s="51">
        <v>22758</v>
      </c>
      <c r="CA45" s="51" t="s">
        <v>653</v>
      </c>
      <c r="CD45" s="50">
        <v>34283</v>
      </c>
      <c r="CE45" s="50" t="s">
        <v>651</v>
      </c>
      <c r="CF45" s="49">
        <v>37217</v>
      </c>
      <c r="CG45" s="49" t="s">
        <v>652</v>
      </c>
      <c r="CH45" s="51">
        <v>20735</v>
      </c>
      <c r="CI45" s="51" t="s">
        <v>655</v>
      </c>
      <c r="CJ45" s="51">
        <v>40055</v>
      </c>
      <c r="CK45" s="51" t="s">
        <v>655</v>
      </c>
      <c r="CL45" s="50">
        <v>41555</v>
      </c>
      <c r="CM45" s="50" t="s">
        <v>651</v>
      </c>
      <c r="CN45" s="50">
        <v>40493</v>
      </c>
      <c r="CO45" s="50" t="s">
        <v>651</v>
      </c>
      <c r="CP45" s="49">
        <v>39950</v>
      </c>
      <c r="CQ45" s="49" t="s">
        <v>652</v>
      </c>
      <c r="CR45" s="49">
        <v>41123</v>
      </c>
      <c r="CS45" s="49" t="s">
        <v>652</v>
      </c>
      <c r="CV45" s="51">
        <v>42310</v>
      </c>
      <c r="CW45" s="51" t="s">
        <v>653</v>
      </c>
      <c r="CX45" s="51">
        <v>14096</v>
      </c>
      <c r="CY45" s="51" t="s">
        <v>655</v>
      </c>
      <c r="CZ45" s="49">
        <v>39371</v>
      </c>
      <c r="DA45" s="49" t="s">
        <v>652</v>
      </c>
      <c r="DB45" s="50">
        <v>39896</v>
      </c>
      <c r="DC45" s="50" t="s">
        <v>651</v>
      </c>
      <c r="DD45" s="51">
        <v>42891</v>
      </c>
      <c r="DE45" s="51" t="s">
        <v>655</v>
      </c>
      <c r="DF45" s="50">
        <v>37602</v>
      </c>
      <c r="DG45" s="50" t="s">
        <v>651</v>
      </c>
      <c r="DH45" s="50">
        <v>38490</v>
      </c>
      <c r="DI45" s="50" t="s">
        <v>651</v>
      </c>
      <c r="DJ45" s="50">
        <v>42802</v>
      </c>
      <c r="DK45" s="50" t="s">
        <v>651</v>
      </c>
      <c r="DL45" s="49">
        <v>40308</v>
      </c>
      <c r="DM45" s="49" t="s">
        <v>652</v>
      </c>
      <c r="DN45" s="50">
        <v>37756</v>
      </c>
      <c r="DO45" s="50" t="s">
        <v>651</v>
      </c>
      <c r="DP45" s="50">
        <v>38175</v>
      </c>
      <c r="DQ45" s="50" t="s">
        <v>651</v>
      </c>
      <c r="DT45" s="49">
        <v>21113</v>
      </c>
      <c r="DU45" s="49"/>
      <c r="EB45" s="50">
        <v>38314</v>
      </c>
      <c r="EC45" s="50" t="s">
        <v>651</v>
      </c>
      <c r="ED45" s="50">
        <v>38421</v>
      </c>
      <c r="EE45" s="50" t="s">
        <v>651</v>
      </c>
      <c r="EF45" s="51">
        <v>14031</v>
      </c>
      <c r="EG45" s="51" t="s">
        <v>653</v>
      </c>
      <c r="EH45" s="50">
        <v>11499</v>
      </c>
      <c r="EI45" s="50" t="s">
        <v>651</v>
      </c>
      <c r="EL45" s="51">
        <v>43377</v>
      </c>
      <c r="EM45" s="51" t="s">
        <v>655</v>
      </c>
      <c r="EN45" s="49">
        <v>25862</v>
      </c>
      <c r="EO45" s="49" t="s">
        <v>652</v>
      </c>
      <c r="EP45" s="50">
        <v>39302</v>
      </c>
      <c r="EQ45" s="50" t="s">
        <v>651</v>
      </c>
      <c r="ER45" s="49">
        <v>23136</v>
      </c>
      <c r="ES45" s="49" t="s">
        <v>652</v>
      </c>
      <c r="ET45" s="51">
        <v>22031</v>
      </c>
      <c r="EU45" s="51" t="s">
        <v>655</v>
      </c>
      <c r="EV45" s="51">
        <v>36020</v>
      </c>
      <c r="EW45" s="51" t="s">
        <v>653</v>
      </c>
      <c r="EX45" s="49">
        <v>31830</v>
      </c>
      <c r="EY45" s="49" t="s">
        <v>652</v>
      </c>
      <c r="EZ45" s="51">
        <v>33206</v>
      </c>
      <c r="FA45" s="51" t="s">
        <v>653</v>
      </c>
      <c r="FB45" s="50">
        <v>36523</v>
      </c>
      <c r="FC45" s="50" t="s">
        <v>651</v>
      </c>
      <c r="FD45" s="49">
        <v>33847</v>
      </c>
      <c r="FE45" s="49" t="s">
        <v>652</v>
      </c>
      <c r="FF45" s="50">
        <v>33568</v>
      </c>
      <c r="FG45" s="50" t="s">
        <v>651</v>
      </c>
      <c r="FH45" s="51">
        <v>35990</v>
      </c>
      <c r="FI45" s="51" t="s">
        <v>655</v>
      </c>
      <c r="FJ45" s="51">
        <v>31783</v>
      </c>
      <c r="FK45" s="51" t="s">
        <v>653</v>
      </c>
      <c r="FL45" s="49">
        <v>35864</v>
      </c>
      <c r="FM45" s="49" t="s">
        <v>652</v>
      </c>
      <c r="FN45" s="50">
        <v>35618</v>
      </c>
      <c r="FO45" s="50" t="s">
        <v>651</v>
      </c>
      <c r="FP45" s="50">
        <v>34248</v>
      </c>
      <c r="FQ45" s="50"/>
      <c r="FR45" s="50">
        <v>33960</v>
      </c>
      <c r="FS45" s="50" t="s">
        <v>651</v>
      </c>
      <c r="FT45" s="50">
        <v>31019</v>
      </c>
      <c r="FU45" s="50" t="s">
        <v>651</v>
      </c>
      <c r="FV45" s="50">
        <v>34458</v>
      </c>
      <c r="FW45" s="50"/>
      <c r="FZ45" s="49">
        <v>35936</v>
      </c>
      <c r="GA45" s="49" t="s">
        <v>652</v>
      </c>
      <c r="GB45" s="51">
        <v>32884</v>
      </c>
      <c r="GC45" s="51" t="s">
        <v>653</v>
      </c>
      <c r="GD45" s="50">
        <v>35190</v>
      </c>
      <c r="GE45" s="50" t="s">
        <v>651</v>
      </c>
      <c r="GF45" s="50">
        <v>34037</v>
      </c>
      <c r="GG45" s="50" t="s">
        <v>651</v>
      </c>
      <c r="GH45" s="50">
        <v>34858</v>
      </c>
      <c r="GI45" s="50" t="s">
        <v>651</v>
      </c>
      <c r="GJ45" s="51">
        <v>35662</v>
      </c>
      <c r="GK45" s="51" t="s">
        <v>655</v>
      </c>
      <c r="GL45" s="50">
        <v>43599</v>
      </c>
      <c r="GM45" s="50" t="s">
        <v>651</v>
      </c>
      <c r="GN45" s="51">
        <v>30481</v>
      </c>
      <c r="GO45" s="51" t="s">
        <v>653</v>
      </c>
      <c r="GP45" s="50">
        <v>34869</v>
      </c>
      <c r="GQ45" s="50" t="s">
        <v>651</v>
      </c>
      <c r="GR45" s="50">
        <v>35074</v>
      </c>
      <c r="GS45" s="50" t="s">
        <v>651</v>
      </c>
    </row>
    <row r="46" spans="1:201">
      <c r="A46" s="26"/>
      <c r="B46" s="63">
        <v>13830</v>
      </c>
      <c r="C46" s="46" t="s">
        <v>651</v>
      </c>
      <c r="D46" s="48">
        <v>13983</v>
      </c>
      <c r="E46" s="48" t="s">
        <v>655</v>
      </c>
      <c r="F46" s="48">
        <v>12501</v>
      </c>
      <c r="G46" s="48" t="s">
        <v>655</v>
      </c>
      <c r="H46" s="48">
        <v>15189</v>
      </c>
      <c r="I46" s="48" t="s">
        <v>653</v>
      </c>
      <c r="J46" s="48">
        <v>11829</v>
      </c>
      <c r="K46" s="48" t="s">
        <v>655</v>
      </c>
      <c r="L46" s="45">
        <v>30743</v>
      </c>
      <c r="M46" s="45" t="s">
        <v>651</v>
      </c>
      <c r="N46" s="25"/>
      <c r="O46" s="25"/>
      <c r="P46" s="49">
        <v>37052</v>
      </c>
      <c r="Q46" s="49" t="s">
        <v>652</v>
      </c>
      <c r="R46" s="50">
        <v>37641</v>
      </c>
      <c r="S46" s="50" t="s">
        <v>651</v>
      </c>
      <c r="T46" s="49">
        <v>32171</v>
      </c>
      <c r="U46" s="49" t="s">
        <v>652</v>
      </c>
      <c r="V46" s="57">
        <v>22356</v>
      </c>
      <c r="W46" s="49" t="s">
        <v>690</v>
      </c>
      <c r="X46" s="25"/>
      <c r="Y46" s="25"/>
      <c r="Z46" s="49">
        <v>38134</v>
      </c>
      <c r="AA46" s="49" t="s">
        <v>652</v>
      </c>
      <c r="AB46" s="49">
        <v>23375</v>
      </c>
      <c r="AC46" s="49" t="s">
        <v>652</v>
      </c>
      <c r="AD46" s="49">
        <v>9609</v>
      </c>
      <c r="AE46" s="49"/>
      <c r="AF46" s="49">
        <v>12297</v>
      </c>
      <c r="AG46" s="49" t="s">
        <v>652</v>
      </c>
      <c r="AH46" s="25"/>
      <c r="AI46" s="25"/>
      <c r="AJ46" s="25"/>
      <c r="AK46" s="25"/>
      <c r="AL46" s="50">
        <v>37781</v>
      </c>
      <c r="AM46" s="50" t="s">
        <v>651</v>
      </c>
      <c r="AN46" s="51">
        <v>15380</v>
      </c>
      <c r="AO46" s="51" t="s">
        <v>653</v>
      </c>
      <c r="AP46" s="51">
        <v>13819</v>
      </c>
      <c r="AQ46" s="51" t="s">
        <v>655</v>
      </c>
      <c r="AR46" s="65"/>
      <c r="AS46" s="25"/>
      <c r="AT46" s="25"/>
      <c r="AU46" s="25"/>
      <c r="AV46" s="49">
        <v>26176</v>
      </c>
      <c r="AW46" s="49" t="s">
        <v>652</v>
      </c>
      <c r="AX46" s="51">
        <v>17987</v>
      </c>
      <c r="AY46" s="51" t="s">
        <v>653</v>
      </c>
      <c r="AZ46" s="51">
        <v>13483</v>
      </c>
      <c r="BA46" s="51" t="s">
        <v>655</v>
      </c>
      <c r="BB46" s="49">
        <v>31518</v>
      </c>
      <c r="BC46" s="49" t="s">
        <v>652</v>
      </c>
      <c r="BD46" s="49">
        <v>12596</v>
      </c>
      <c r="BE46" s="49" t="s">
        <v>652</v>
      </c>
      <c r="BH46" s="51">
        <v>12176</v>
      </c>
      <c r="BI46" s="51" t="s">
        <v>653</v>
      </c>
      <c r="BJ46" s="50">
        <v>30543</v>
      </c>
      <c r="BK46" s="50" t="s">
        <v>651</v>
      </c>
      <c r="BP46" s="49">
        <v>13501</v>
      </c>
      <c r="BQ46" s="49" t="s">
        <v>652</v>
      </c>
      <c r="BR46" s="50">
        <v>34832</v>
      </c>
      <c r="BS46" s="50" t="s">
        <v>651</v>
      </c>
      <c r="BT46" s="51">
        <v>16942</v>
      </c>
      <c r="BU46" s="51" t="s">
        <v>655</v>
      </c>
      <c r="BV46" s="51">
        <v>14019</v>
      </c>
      <c r="BW46" s="51" t="s">
        <v>655</v>
      </c>
      <c r="BZ46" s="51">
        <v>22627</v>
      </c>
      <c r="CA46" s="51" t="s">
        <v>653</v>
      </c>
      <c r="CD46" s="50">
        <v>34270</v>
      </c>
      <c r="CE46" s="50" t="s">
        <v>651</v>
      </c>
      <c r="CF46" s="50">
        <v>37217</v>
      </c>
      <c r="CG46" s="50"/>
      <c r="CH46" s="51">
        <v>20735</v>
      </c>
      <c r="CI46" s="51" t="s">
        <v>653</v>
      </c>
      <c r="CJ46" s="50">
        <v>40050</v>
      </c>
      <c r="CK46" s="50" t="s">
        <v>651</v>
      </c>
      <c r="CL46" s="50">
        <v>41554</v>
      </c>
      <c r="CM46" s="50" t="s">
        <v>651</v>
      </c>
      <c r="CN46" s="50">
        <v>40493</v>
      </c>
      <c r="CO46" s="50" t="s">
        <v>651</v>
      </c>
      <c r="CP46" s="51">
        <v>39950</v>
      </c>
      <c r="CQ46" s="51" t="s">
        <v>653</v>
      </c>
      <c r="CR46" s="51">
        <v>40826</v>
      </c>
      <c r="CS46" s="51" t="s">
        <v>655</v>
      </c>
      <c r="CV46" s="49">
        <v>42304</v>
      </c>
      <c r="CW46" s="49" t="s">
        <v>652</v>
      </c>
      <c r="CX46" s="51">
        <v>14096</v>
      </c>
      <c r="CY46" s="51" t="s">
        <v>655</v>
      </c>
      <c r="CZ46" s="49">
        <v>39170</v>
      </c>
      <c r="DA46" s="49" t="s">
        <v>652</v>
      </c>
      <c r="DB46" s="49">
        <v>39891</v>
      </c>
      <c r="DC46" s="49" t="s">
        <v>652</v>
      </c>
      <c r="DD46" s="49">
        <v>42887</v>
      </c>
      <c r="DE46" s="49" t="s">
        <v>652</v>
      </c>
      <c r="DF46" s="49">
        <v>37584</v>
      </c>
      <c r="DG46" s="49" t="s">
        <v>652</v>
      </c>
      <c r="DH46" s="50">
        <v>38353</v>
      </c>
      <c r="DI46" s="50" t="s">
        <v>651</v>
      </c>
      <c r="DJ46" s="50">
        <v>42773</v>
      </c>
      <c r="DK46" s="50"/>
      <c r="DL46" s="49">
        <v>40308</v>
      </c>
      <c r="DM46" s="49" t="s">
        <v>652</v>
      </c>
      <c r="DN46" s="50">
        <v>37740</v>
      </c>
      <c r="DO46" s="50" t="s">
        <v>651</v>
      </c>
      <c r="DP46" s="50">
        <v>38168</v>
      </c>
      <c r="DQ46" s="50" t="s">
        <v>651</v>
      </c>
      <c r="DT46" s="50">
        <v>21108</v>
      </c>
      <c r="DU46" s="50"/>
      <c r="EB46" s="50">
        <v>38314</v>
      </c>
      <c r="EC46" s="50" t="s">
        <v>651</v>
      </c>
      <c r="ED46" s="50">
        <v>38419</v>
      </c>
      <c r="EE46" s="50" t="s">
        <v>651</v>
      </c>
      <c r="EF46" s="51">
        <v>13817</v>
      </c>
      <c r="EG46" s="51" t="s">
        <v>653</v>
      </c>
      <c r="EH46" s="50">
        <v>11454</v>
      </c>
      <c r="EI46" s="50" t="s">
        <v>651</v>
      </c>
      <c r="EL46" s="50">
        <v>43327</v>
      </c>
      <c r="EM46" s="50" t="s">
        <v>651</v>
      </c>
      <c r="EN46" s="49">
        <v>23021</v>
      </c>
      <c r="EO46" s="49" t="s">
        <v>652</v>
      </c>
      <c r="EP46" s="49">
        <v>39254</v>
      </c>
      <c r="EQ46" s="49" t="s">
        <v>652</v>
      </c>
      <c r="ER46" s="49">
        <v>23136</v>
      </c>
      <c r="ES46" s="49" t="s">
        <v>652</v>
      </c>
      <c r="ET46" s="51">
        <v>22031</v>
      </c>
      <c r="EU46" s="51" t="s">
        <v>653</v>
      </c>
      <c r="EV46" s="50">
        <v>36004</v>
      </c>
      <c r="EW46" s="50" t="s">
        <v>651</v>
      </c>
      <c r="EX46" s="50">
        <v>31830</v>
      </c>
      <c r="EY46" s="50" t="s">
        <v>651</v>
      </c>
      <c r="EZ46" s="49">
        <v>33168</v>
      </c>
      <c r="FA46" s="49" t="s">
        <v>652</v>
      </c>
      <c r="FB46" s="50">
        <v>36509</v>
      </c>
      <c r="FC46" s="50" t="s">
        <v>651</v>
      </c>
      <c r="FD46" s="49">
        <v>33507</v>
      </c>
      <c r="FE46" s="49" t="s">
        <v>652</v>
      </c>
      <c r="FF46" s="50">
        <v>33567</v>
      </c>
      <c r="FG46" s="50" t="s">
        <v>651</v>
      </c>
      <c r="FH46" s="51">
        <v>35990</v>
      </c>
      <c r="FI46" s="51" t="s">
        <v>653</v>
      </c>
      <c r="FJ46" s="49">
        <v>31502</v>
      </c>
      <c r="FK46" s="49" t="s">
        <v>652</v>
      </c>
      <c r="FL46" s="49">
        <v>35864</v>
      </c>
      <c r="FM46" s="49" t="s">
        <v>652</v>
      </c>
      <c r="FN46" s="50">
        <v>35617</v>
      </c>
      <c r="FO46" s="50" t="s">
        <v>656</v>
      </c>
      <c r="FP46" s="49">
        <v>34172</v>
      </c>
      <c r="FQ46" s="49" t="s">
        <v>652</v>
      </c>
      <c r="FR46" s="50">
        <v>33959</v>
      </c>
      <c r="FS46" s="50" t="s">
        <v>651</v>
      </c>
      <c r="FT46" s="50">
        <v>31015</v>
      </c>
      <c r="FU46" s="50" t="s">
        <v>651</v>
      </c>
      <c r="FV46" s="51">
        <v>34458</v>
      </c>
      <c r="FW46" s="51" t="s">
        <v>655</v>
      </c>
      <c r="FZ46" s="50">
        <v>35928</v>
      </c>
      <c r="GA46" s="50" t="s">
        <v>651</v>
      </c>
      <c r="GB46" s="51">
        <v>32884</v>
      </c>
      <c r="GC46" s="51" t="s">
        <v>653</v>
      </c>
      <c r="GD46" s="49">
        <v>35150</v>
      </c>
      <c r="GE46" s="49" t="s">
        <v>652</v>
      </c>
      <c r="GF46" s="50">
        <v>34037</v>
      </c>
      <c r="GG46" s="50" t="s">
        <v>651</v>
      </c>
      <c r="GH46" s="50">
        <v>34834</v>
      </c>
      <c r="GI46" s="50" t="s">
        <v>651</v>
      </c>
      <c r="GJ46" s="51">
        <v>35662</v>
      </c>
      <c r="GK46" s="51" t="s">
        <v>655</v>
      </c>
      <c r="GL46" s="50">
        <v>43586</v>
      </c>
      <c r="GM46" s="50" t="s">
        <v>651</v>
      </c>
      <c r="GN46" s="49">
        <v>30481</v>
      </c>
      <c r="GO46" s="49" t="s">
        <v>652</v>
      </c>
      <c r="GP46" s="50">
        <v>34869</v>
      </c>
      <c r="GQ46" s="50" t="s">
        <v>651</v>
      </c>
      <c r="GR46" s="50">
        <v>35074</v>
      </c>
      <c r="GS46" s="50" t="s">
        <v>651</v>
      </c>
    </row>
    <row r="47" spans="1:201">
      <c r="A47" s="26"/>
      <c r="B47" s="56">
        <v>13824</v>
      </c>
      <c r="C47" s="54" t="s">
        <v>652</v>
      </c>
      <c r="D47" s="48">
        <v>13983</v>
      </c>
      <c r="E47" s="48" t="s">
        <v>653</v>
      </c>
      <c r="F47" s="48">
        <v>12501</v>
      </c>
      <c r="G47" s="48" t="s">
        <v>655</v>
      </c>
      <c r="H47" s="47">
        <v>15187</v>
      </c>
      <c r="I47" s="47" t="s">
        <v>652</v>
      </c>
      <c r="J47" s="48">
        <v>11829</v>
      </c>
      <c r="K47" s="48" t="s">
        <v>655</v>
      </c>
      <c r="L47" s="48">
        <v>30609</v>
      </c>
      <c r="M47" s="48" t="s">
        <v>655</v>
      </c>
      <c r="N47" s="25"/>
      <c r="O47" s="25"/>
      <c r="P47" s="49">
        <v>37052</v>
      </c>
      <c r="Q47" s="49" t="s">
        <v>652</v>
      </c>
      <c r="R47" s="51">
        <v>37608</v>
      </c>
      <c r="S47" s="51" t="s">
        <v>655</v>
      </c>
      <c r="T47" s="49">
        <v>32148</v>
      </c>
      <c r="U47" s="49" t="s">
        <v>652</v>
      </c>
      <c r="V47" s="57">
        <v>22356</v>
      </c>
      <c r="W47" s="49" t="s">
        <v>691</v>
      </c>
      <c r="X47" s="25"/>
      <c r="Y47" s="25"/>
      <c r="Z47" s="51">
        <v>38130</v>
      </c>
      <c r="AA47" s="51" t="s">
        <v>653</v>
      </c>
      <c r="AB47" s="51">
        <v>23045</v>
      </c>
      <c r="AC47" s="51" t="s">
        <v>655</v>
      </c>
      <c r="AD47" s="25"/>
      <c r="AE47" s="25"/>
      <c r="AF47" s="51">
        <v>12217</v>
      </c>
      <c r="AG47" s="51"/>
      <c r="AH47" s="25"/>
      <c r="AI47" s="25"/>
      <c r="AJ47" s="25"/>
      <c r="AK47" s="25"/>
      <c r="AL47" s="49">
        <v>37780</v>
      </c>
      <c r="AM47" s="49" t="s">
        <v>652</v>
      </c>
      <c r="AN47" s="50">
        <v>15058</v>
      </c>
      <c r="AO47" s="50" t="s">
        <v>657</v>
      </c>
      <c r="AP47" s="51">
        <v>13819</v>
      </c>
      <c r="AQ47" s="51" t="s">
        <v>655</v>
      </c>
      <c r="AR47" s="25"/>
      <c r="AS47" s="25"/>
      <c r="AT47" s="25"/>
      <c r="AU47" s="25"/>
      <c r="AV47" s="51">
        <v>16868</v>
      </c>
      <c r="AW47" s="51" t="s">
        <v>655</v>
      </c>
      <c r="AX47" s="51">
        <v>17987</v>
      </c>
      <c r="AY47" s="51" t="s">
        <v>655</v>
      </c>
      <c r="AZ47" s="51">
        <v>13483</v>
      </c>
      <c r="BA47" s="51" t="s">
        <v>655</v>
      </c>
      <c r="BB47" s="49">
        <v>26748</v>
      </c>
      <c r="BC47" s="49" t="s">
        <v>652</v>
      </c>
      <c r="BD47" s="50">
        <v>10973</v>
      </c>
      <c r="BE47" s="50"/>
      <c r="BH47" s="51">
        <v>12094</v>
      </c>
      <c r="BI47" s="51" t="s">
        <v>653</v>
      </c>
      <c r="BJ47" s="50">
        <v>30515</v>
      </c>
      <c r="BK47" s="50" t="s">
        <v>657</v>
      </c>
      <c r="BP47" s="49">
        <v>13248</v>
      </c>
      <c r="BQ47" s="49" t="s">
        <v>652</v>
      </c>
      <c r="BR47" s="50">
        <v>34832</v>
      </c>
      <c r="BS47" s="50" t="s">
        <v>651</v>
      </c>
      <c r="BT47" s="49">
        <v>16727</v>
      </c>
      <c r="BU47" s="49" t="s">
        <v>652</v>
      </c>
      <c r="BV47" s="51">
        <v>14019</v>
      </c>
      <c r="BW47" s="51" t="s">
        <v>655</v>
      </c>
      <c r="BZ47" s="51">
        <v>22627</v>
      </c>
      <c r="CA47" s="51" t="s">
        <v>655</v>
      </c>
      <c r="CD47" s="50">
        <v>34260</v>
      </c>
      <c r="CE47" s="50" t="s">
        <v>651</v>
      </c>
      <c r="CF47" s="49">
        <v>37206</v>
      </c>
      <c r="CG47" s="49" t="s">
        <v>652</v>
      </c>
      <c r="CH47" s="49">
        <v>20700</v>
      </c>
      <c r="CI47" s="49"/>
      <c r="CJ47" s="50">
        <v>40036</v>
      </c>
      <c r="CK47" s="50" t="s">
        <v>656</v>
      </c>
      <c r="CL47" s="50">
        <v>41550</v>
      </c>
      <c r="CM47" s="50" t="s">
        <v>651</v>
      </c>
      <c r="CN47" s="50">
        <v>40491</v>
      </c>
      <c r="CO47" s="50" t="s">
        <v>651</v>
      </c>
      <c r="CP47" s="51">
        <v>39950</v>
      </c>
      <c r="CQ47" s="51" t="s">
        <v>653</v>
      </c>
      <c r="CR47" s="49">
        <v>40826</v>
      </c>
      <c r="CS47" s="49" t="s">
        <v>652</v>
      </c>
      <c r="CV47" s="51">
        <v>42023</v>
      </c>
      <c r="CW47" s="51" t="s">
        <v>653</v>
      </c>
      <c r="CX47" s="51">
        <v>14096</v>
      </c>
      <c r="CY47" s="51" t="s">
        <v>655</v>
      </c>
      <c r="CZ47" s="49">
        <v>39170</v>
      </c>
      <c r="DA47" s="49" t="s">
        <v>652</v>
      </c>
      <c r="DB47" s="50">
        <v>39869</v>
      </c>
      <c r="DC47" s="50" t="s">
        <v>651</v>
      </c>
      <c r="DD47" s="49">
        <v>42884</v>
      </c>
      <c r="DE47" s="49" t="s">
        <v>652</v>
      </c>
      <c r="DF47" s="50">
        <v>37532</v>
      </c>
      <c r="DG47" s="50" t="s">
        <v>651</v>
      </c>
      <c r="DH47" s="50">
        <v>38284</v>
      </c>
      <c r="DI47" s="50" t="s">
        <v>651</v>
      </c>
      <c r="DJ47" s="50">
        <v>42753</v>
      </c>
      <c r="DK47" s="50" t="s">
        <v>651</v>
      </c>
      <c r="DL47" s="49">
        <v>40308</v>
      </c>
      <c r="DM47" s="49" t="s">
        <v>652</v>
      </c>
      <c r="DN47" s="50">
        <v>37684</v>
      </c>
      <c r="DO47" s="50" t="s">
        <v>651</v>
      </c>
      <c r="DP47" s="50">
        <v>38166</v>
      </c>
      <c r="DQ47" s="50" t="s">
        <v>651</v>
      </c>
      <c r="DT47" s="51">
        <v>21027</v>
      </c>
      <c r="DU47" s="51" t="s">
        <v>655</v>
      </c>
      <c r="EB47" s="50">
        <v>38223</v>
      </c>
      <c r="EC47" s="50" t="s">
        <v>651</v>
      </c>
      <c r="ED47" s="50">
        <v>38414</v>
      </c>
      <c r="EE47" s="50" t="s">
        <v>651</v>
      </c>
      <c r="EF47" s="51">
        <v>13301</v>
      </c>
      <c r="EG47" s="51" t="s">
        <v>653</v>
      </c>
      <c r="EH47" s="51">
        <v>11359</v>
      </c>
      <c r="EI47" s="51" t="s">
        <v>655</v>
      </c>
      <c r="EL47" s="50">
        <v>43325</v>
      </c>
      <c r="EM47" s="50" t="s">
        <v>656</v>
      </c>
      <c r="EN47" s="49">
        <v>23008</v>
      </c>
      <c r="EO47" s="49" t="s">
        <v>652</v>
      </c>
      <c r="EP47" s="49">
        <v>39243</v>
      </c>
      <c r="EQ47" s="49" t="s">
        <v>652</v>
      </c>
      <c r="ER47" s="49">
        <v>23136</v>
      </c>
      <c r="ES47" s="49" t="s">
        <v>652</v>
      </c>
      <c r="ET47" s="49">
        <v>21907</v>
      </c>
      <c r="EU47" s="49" t="s">
        <v>652</v>
      </c>
      <c r="EV47" s="50">
        <v>35998</v>
      </c>
      <c r="EW47" s="50" t="s">
        <v>651</v>
      </c>
      <c r="EX47" s="49">
        <v>31702</v>
      </c>
      <c r="EY47" s="49" t="s">
        <v>652</v>
      </c>
      <c r="EZ47" s="49">
        <v>32919</v>
      </c>
      <c r="FA47" s="49" t="s">
        <v>652</v>
      </c>
      <c r="FB47" s="50">
        <v>36506</v>
      </c>
      <c r="FC47" s="50" t="s">
        <v>651</v>
      </c>
      <c r="FD47" s="51">
        <v>33392</v>
      </c>
      <c r="FE47" s="51" t="s">
        <v>653</v>
      </c>
      <c r="FF47" s="50">
        <v>33567</v>
      </c>
      <c r="FG47" s="50" t="s">
        <v>651</v>
      </c>
      <c r="FH47" s="51">
        <v>35990</v>
      </c>
      <c r="FI47" s="51" t="s">
        <v>653</v>
      </c>
      <c r="FJ47" s="49">
        <v>31502</v>
      </c>
      <c r="FK47" s="49" t="s">
        <v>652</v>
      </c>
      <c r="FL47" s="49">
        <v>35864</v>
      </c>
      <c r="FM47" s="49" t="s">
        <v>652</v>
      </c>
      <c r="FN47" s="50">
        <v>35617</v>
      </c>
      <c r="FO47" s="50" t="s">
        <v>651</v>
      </c>
      <c r="FP47" s="51">
        <v>34157</v>
      </c>
      <c r="FQ47" s="51" t="s">
        <v>653</v>
      </c>
      <c r="FR47" s="50">
        <v>33696</v>
      </c>
      <c r="FS47" s="50" t="s">
        <v>651</v>
      </c>
      <c r="FT47" s="50">
        <v>31006</v>
      </c>
      <c r="FU47" s="50" t="s">
        <v>651</v>
      </c>
      <c r="FV47" s="51">
        <v>34458</v>
      </c>
      <c r="FW47" s="51" t="s">
        <v>653</v>
      </c>
      <c r="FZ47" s="51">
        <v>35926</v>
      </c>
      <c r="GA47" s="51" t="s">
        <v>653</v>
      </c>
      <c r="GB47" s="51">
        <v>32884</v>
      </c>
      <c r="GC47" s="51" t="s">
        <v>653</v>
      </c>
      <c r="GD47" s="50">
        <v>35071</v>
      </c>
      <c r="GE47" s="50" t="s">
        <v>651</v>
      </c>
      <c r="GF47" s="50">
        <v>34036</v>
      </c>
      <c r="GG47" s="50" t="s">
        <v>651</v>
      </c>
      <c r="GH47" s="50">
        <v>34833</v>
      </c>
      <c r="GI47" s="50" t="s">
        <v>651</v>
      </c>
      <c r="GJ47" s="51">
        <v>35662</v>
      </c>
      <c r="GK47" s="51" t="s">
        <v>653</v>
      </c>
      <c r="GL47" s="50">
        <v>43585</v>
      </c>
      <c r="GM47" s="50" t="s">
        <v>651</v>
      </c>
      <c r="GN47" s="50">
        <v>30073</v>
      </c>
      <c r="GO47" s="50" t="s">
        <v>651</v>
      </c>
      <c r="GP47" s="50">
        <v>34869</v>
      </c>
      <c r="GQ47" s="50" t="s">
        <v>651</v>
      </c>
      <c r="GR47" s="50">
        <v>35074</v>
      </c>
      <c r="GS47" s="50" t="s">
        <v>651</v>
      </c>
    </row>
    <row r="48" spans="1:201">
      <c r="A48" s="26"/>
      <c r="B48" s="63">
        <v>13816</v>
      </c>
      <c r="C48" s="46" t="s">
        <v>651</v>
      </c>
      <c r="D48" s="45">
        <v>13924</v>
      </c>
      <c r="E48" s="45" t="s">
        <v>657</v>
      </c>
      <c r="F48" s="48">
        <v>12501</v>
      </c>
      <c r="G48" s="48" t="s">
        <v>655</v>
      </c>
      <c r="H48" s="47">
        <v>15185</v>
      </c>
      <c r="I48" s="47" t="s">
        <v>652</v>
      </c>
      <c r="J48" s="48">
        <v>11829</v>
      </c>
      <c r="K48" s="48" t="s">
        <v>655</v>
      </c>
      <c r="L48" s="48">
        <v>30609</v>
      </c>
      <c r="M48" s="48" t="s">
        <v>653</v>
      </c>
      <c r="N48" s="25"/>
      <c r="O48" s="25"/>
      <c r="P48" s="49">
        <v>37052</v>
      </c>
      <c r="Q48" s="49" t="s">
        <v>652</v>
      </c>
      <c r="R48" s="51">
        <v>37608</v>
      </c>
      <c r="S48" s="51" t="s">
        <v>653</v>
      </c>
      <c r="T48" s="51">
        <v>32051</v>
      </c>
      <c r="U48" s="51" t="s">
        <v>655</v>
      </c>
      <c r="V48" s="52">
        <v>22275</v>
      </c>
      <c r="W48" s="51" t="s">
        <v>692</v>
      </c>
      <c r="X48" s="25"/>
      <c r="Y48" s="25"/>
      <c r="Z48" s="51">
        <v>37861</v>
      </c>
      <c r="AA48" s="51" t="s">
        <v>653</v>
      </c>
      <c r="AB48" s="51">
        <v>23045</v>
      </c>
      <c r="AC48" s="51" t="s">
        <v>653</v>
      </c>
      <c r="AD48" s="25"/>
      <c r="AE48" s="25"/>
      <c r="AF48" s="49">
        <v>12186</v>
      </c>
      <c r="AG48" s="49"/>
      <c r="AH48" s="25"/>
      <c r="AI48" s="25"/>
      <c r="AJ48" s="25"/>
      <c r="AK48" s="25"/>
      <c r="AL48" s="50">
        <v>37780</v>
      </c>
      <c r="AM48" s="50" t="s">
        <v>651</v>
      </c>
      <c r="AN48" s="51">
        <v>15056</v>
      </c>
      <c r="AO48" s="51" t="s">
        <v>653</v>
      </c>
      <c r="AP48" s="51">
        <v>13819</v>
      </c>
      <c r="AQ48" s="51" t="s">
        <v>655</v>
      </c>
      <c r="AR48" s="25"/>
      <c r="AS48" s="25"/>
      <c r="AT48" s="25"/>
      <c r="AU48" s="25"/>
      <c r="AV48" s="51">
        <v>16526</v>
      </c>
      <c r="AW48" s="51" t="s">
        <v>653</v>
      </c>
      <c r="AX48" s="51">
        <v>16734</v>
      </c>
      <c r="AY48" s="51" t="s">
        <v>653</v>
      </c>
      <c r="AZ48" s="51">
        <v>13483</v>
      </c>
      <c r="BA48" s="51" t="s">
        <v>655</v>
      </c>
      <c r="BB48" s="49">
        <v>26748</v>
      </c>
      <c r="BC48" s="49" t="s">
        <v>652</v>
      </c>
      <c r="BD48" s="49">
        <v>10965</v>
      </c>
      <c r="BE48" s="49" t="s">
        <v>652</v>
      </c>
      <c r="BH48" s="51">
        <v>11798</v>
      </c>
      <c r="BI48" s="51" t="s">
        <v>655</v>
      </c>
      <c r="BJ48" s="50">
        <v>30507</v>
      </c>
      <c r="BK48" s="50" t="s">
        <v>651</v>
      </c>
      <c r="BP48" s="51">
        <v>13162</v>
      </c>
      <c r="BQ48" s="51" t="s">
        <v>655</v>
      </c>
      <c r="BR48" s="49">
        <v>34777</v>
      </c>
      <c r="BS48" s="49" t="s">
        <v>652</v>
      </c>
      <c r="BT48" s="49">
        <v>16370</v>
      </c>
      <c r="BU48" s="49" t="s">
        <v>652</v>
      </c>
      <c r="BV48" s="51">
        <v>14019</v>
      </c>
      <c r="BW48" s="51" t="s">
        <v>653</v>
      </c>
      <c r="BZ48" s="51">
        <v>22627</v>
      </c>
      <c r="CA48" s="51" t="s">
        <v>655</v>
      </c>
      <c r="CD48" s="50">
        <v>34260</v>
      </c>
      <c r="CE48" s="50" t="s">
        <v>651</v>
      </c>
      <c r="CF48" s="51">
        <v>37123</v>
      </c>
      <c r="CG48" s="51" t="s">
        <v>653</v>
      </c>
      <c r="CH48" s="51">
        <v>19372</v>
      </c>
      <c r="CI48" s="51" t="s">
        <v>655</v>
      </c>
      <c r="CJ48" s="50">
        <v>40034</v>
      </c>
      <c r="CK48" s="50" t="s">
        <v>651</v>
      </c>
      <c r="CL48" s="50">
        <v>41548</v>
      </c>
      <c r="CM48" s="50" t="s">
        <v>651</v>
      </c>
      <c r="CN48" s="50">
        <v>40479</v>
      </c>
      <c r="CO48" s="50" t="s">
        <v>651</v>
      </c>
      <c r="CP48" s="49">
        <v>39904</v>
      </c>
      <c r="CQ48" s="49" t="s">
        <v>652</v>
      </c>
      <c r="CR48" s="49">
        <v>40826</v>
      </c>
      <c r="CS48" s="49" t="s">
        <v>652</v>
      </c>
      <c r="CV48" s="49">
        <v>42019</v>
      </c>
      <c r="CW48" s="49" t="s">
        <v>652</v>
      </c>
      <c r="CX48" s="51">
        <v>14096</v>
      </c>
      <c r="CY48" s="51" t="s">
        <v>653</v>
      </c>
      <c r="CZ48" s="49">
        <v>39170</v>
      </c>
      <c r="DA48" s="49" t="s">
        <v>652</v>
      </c>
      <c r="DB48" s="50">
        <v>39867</v>
      </c>
      <c r="DC48" s="50" t="s">
        <v>651</v>
      </c>
      <c r="DD48" s="49">
        <v>42590</v>
      </c>
      <c r="DE48" s="49" t="s">
        <v>652</v>
      </c>
      <c r="DF48" s="50">
        <v>37511</v>
      </c>
      <c r="DG48" s="50" t="s">
        <v>651</v>
      </c>
      <c r="DH48" s="51">
        <v>38278</v>
      </c>
      <c r="DI48" s="51" t="s">
        <v>653</v>
      </c>
      <c r="DJ48" s="50">
        <v>42747</v>
      </c>
      <c r="DK48" s="50" t="s">
        <v>651</v>
      </c>
      <c r="DL48" s="50">
        <v>40301</v>
      </c>
      <c r="DM48" s="50" t="s">
        <v>651</v>
      </c>
      <c r="DN48" s="50">
        <v>37684</v>
      </c>
      <c r="DO48" s="50" t="s">
        <v>651</v>
      </c>
      <c r="DP48" s="50">
        <v>37936</v>
      </c>
      <c r="DQ48" s="50" t="s">
        <v>651</v>
      </c>
      <c r="DT48" s="51">
        <v>21027</v>
      </c>
      <c r="DU48" s="51"/>
      <c r="EB48" s="50">
        <v>38179</v>
      </c>
      <c r="EC48" s="50" t="s">
        <v>651</v>
      </c>
      <c r="ED48" s="50">
        <v>38410</v>
      </c>
      <c r="EE48" s="50" t="s">
        <v>651</v>
      </c>
      <c r="EF48" s="51">
        <v>10883</v>
      </c>
      <c r="EG48" s="51" t="s">
        <v>655</v>
      </c>
      <c r="EH48" s="51">
        <v>11359</v>
      </c>
      <c r="EI48" s="51" t="s">
        <v>655</v>
      </c>
      <c r="EL48" s="50">
        <v>43290</v>
      </c>
      <c r="EM48" s="50" t="s">
        <v>651</v>
      </c>
      <c r="EN48" s="49">
        <v>22052</v>
      </c>
      <c r="EO48" s="49" t="s">
        <v>652</v>
      </c>
      <c r="EP48" s="51">
        <v>39100</v>
      </c>
      <c r="EQ48" s="51" t="s">
        <v>653</v>
      </c>
      <c r="ER48" s="49">
        <v>22987</v>
      </c>
      <c r="ES48" s="49" t="s">
        <v>652</v>
      </c>
      <c r="ET48" s="50">
        <v>16644</v>
      </c>
      <c r="EU48" s="50" t="s">
        <v>651</v>
      </c>
      <c r="EV48" s="49">
        <v>35954</v>
      </c>
      <c r="EW48" s="49" t="s">
        <v>652</v>
      </c>
      <c r="EX48" s="49">
        <v>31701</v>
      </c>
      <c r="EY48" s="49" t="s">
        <v>652</v>
      </c>
      <c r="EZ48" s="50">
        <v>32910</v>
      </c>
      <c r="FA48" s="50" t="s">
        <v>651</v>
      </c>
      <c r="FB48" s="50">
        <v>36489</v>
      </c>
      <c r="FC48" s="50" t="s">
        <v>651</v>
      </c>
      <c r="FD48" s="51">
        <v>33392</v>
      </c>
      <c r="FE48" s="51" t="s">
        <v>655</v>
      </c>
      <c r="FF48" s="50">
        <v>33563</v>
      </c>
      <c r="FG48" s="50" t="s">
        <v>651</v>
      </c>
      <c r="FH48" s="51">
        <v>35990</v>
      </c>
      <c r="FI48" s="51" t="s">
        <v>653</v>
      </c>
      <c r="FJ48" s="50">
        <v>31342</v>
      </c>
      <c r="FK48" s="50" t="s">
        <v>651</v>
      </c>
      <c r="FL48" s="49">
        <v>35864</v>
      </c>
      <c r="FM48" s="49" t="s">
        <v>652</v>
      </c>
      <c r="FN48" s="51">
        <v>35607</v>
      </c>
      <c r="FO48" s="51" t="s">
        <v>653</v>
      </c>
      <c r="FP48" s="49">
        <v>34149</v>
      </c>
      <c r="FQ48" s="49" t="s">
        <v>652</v>
      </c>
      <c r="FR48" s="51">
        <v>33636</v>
      </c>
      <c r="FS48" s="51" t="s">
        <v>655</v>
      </c>
      <c r="FT48" s="51">
        <v>30986</v>
      </c>
      <c r="FU48" s="51" t="s">
        <v>653</v>
      </c>
      <c r="FV48" s="51">
        <v>34458</v>
      </c>
      <c r="FW48" s="51" t="s">
        <v>653</v>
      </c>
      <c r="FZ48" s="51">
        <v>35926</v>
      </c>
      <c r="GA48" s="51" t="s">
        <v>653</v>
      </c>
      <c r="GB48" s="51">
        <v>32884</v>
      </c>
      <c r="GC48" s="51" t="s">
        <v>653</v>
      </c>
      <c r="GD48" s="50">
        <v>35071</v>
      </c>
      <c r="GE48" s="50" t="s">
        <v>651</v>
      </c>
      <c r="GF48" s="50">
        <v>34036</v>
      </c>
      <c r="GG48" s="50" t="s">
        <v>651</v>
      </c>
      <c r="GH48" s="50">
        <v>34833</v>
      </c>
      <c r="GI48" s="50" t="s">
        <v>651</v>
      </c>
      <c r="GJ48" s="51">
        <v>35662</v>
      </c>
      <c r="GK48" s="51" t="s">
        <v>653</v>
      </c>
      <c r="GL48" s="50">
        <v>43585</v>
      </c>
      <c r="GM48" s="50" t="s">
        <v>651</v>
      </c>
      <c r="GN48" s="51">
        <v>12689</v>
      </c>
      <c r="GO48" s="51" t="s">
        <v>653</v>
      </c>
      <c r="GP48" s="50">
        <v>34869</v>
      </c>
      <c r="GQ48" s="50" t="s">
        <v>651</v>
      </c>
      <c r="GR48" s="50">
        <v>35072</v>
      </c>
      <c r="GS48" s="50" t="s">
        <v>651</v>
      </c>
    </row>
    <row r="49" spans="1:201">
      <c r="A49" s="26"/>
      <c r="B49" s="63">
        <v>13813</v>
      </c>
      <c r="C49" s="46" t="s">
        <v>651</v>
      </c>
      <c r="D49" s="48">
        <v>13912</v>
      </c>
      <c r="E49" s="48" t="s">
        <v>655</v>
      </c>
      <c r="F49" s="48">
        <v>12501</v>
      </c>
      <c r="G49" s="48" t="s">
        <v>653</v>
      </c>
      <c r="H49" s="47">
        <v>15107</v>
      </c>
      <c r="I49" s="47" t="s">
        <v>652</v>
      </c>
      <c r="J49" s="48">
        <v>11829</v>
      </c>
      <c r="K49" s="48" t="s">
        <v>655</v>
      </c>
      <c r="L49" s="47">
        <v>30522</v>
      </c>
      <c r="M49" s="47" t="s">
        <v>652</v>
      </c>
      <c r="N49" s="25"/>
      <c r="O49" s="25"/>
      <c r="P49" s="49">
        <v>37046</v>
      </c>
      <c r="Q49" s="49" t="s">
        <v>652</v>
      </c>
      <c r="R49" s="51">
        <v>37608</v>
      </c>
      <c r="S49" s="51" t="s">
        <v>653</v>
      </c>
      <c r="T49" s="51">
        <v>32051</v>
      </c>
      <c r="U49" s="51" t="s">
        <v>653</v>
      </c>
      <c r="V49" s="52">
        <v>22240</v>
      </c>
      <c r="W49" s="51" t="s">
        <v>693</v>
      </c>
      <c r="X49" s="25"/>
      <c r="Y49" s="25"/>
      <c r="Z49" s="51">
        <v>37859</v>
      </c>
      <c r="AA49" s="51" t="s">
        <v>653</v>
      </c>
      <c r="AB49" s="51">
        <v>23045</v>
      </c>
      <c r="AC49" s="51" t="s">
        <v>653</v>
      </c>
      <c r="AD49" s="25"/>
      <c r="AE49" s="25"/>
      <c r="AF49" s="25"/>
      <c r="AG49" s="25"/>
      <c r="AH49" s="25"/>
      <c r="AI49" s="25"/>
      <c r="AJ49" s="25"/>
      <c r="AK49" s="25"/>
      <c r="AL49" s="50">
        <v>37780</v>
      </c>
      <c r="AM49" s="50" t="s">
        <v>651</v>
      </c>
      <c r="AN49" s="50">
        <v>14193</v>
      </c>
      <c r="AO49" s="50"/>
      <c r="AP49" s="51">
        <v>13757</v>
      </c>
      <c r="AQ49" s="51" t="s">
        <v>653</v>
      </c>
      <c r="AR49" s="25"/>
      <c r="AS49" s="25"/>
      <c r="AT49" s="25"/>
      <c r="AU49" s="25"/>
      <c r="AV49" s="51">
        <v>16526</v>
      </c>
      <c r="AW49" s="51" t="s">
        <v>655</v>
      </c>
      <c r="AX49" s="51">
        <v>16684</v>
      </c>
      <c r="AY49" s="51" t="s">
        <v>655</v>
      </c>
      <c r="AZ49" s="51">
        <v>13483</v>
      </c>
      <c r="BA49" s="51" t="s">
        <v>655</v>
      </c>
      <c r="BB49" s="49">
        <v>26744</v>
      </c>
      <c r="BC49" s="49" t="s">
        <v>652</v>
      </c>
      <c r="BD49" s="50">
        <v>10846</v>
      </c>
      <c r="BE49" s="50"/>
      <c r="BH49" s="51">
        <v>11798</v>
      </c>
      <c r="BI49" s="51" t="s">
        <v>655</v>
      </c>
      <c r="BJ49" s="50">
        <v>30498</v>
      </c>
      <c r="BK49" s="50" t="s">
        <v>651</v>
      </c>
      <c r="BP49" s="51">
        <v>13162</v>
      </c>
      <c r="BQ49" s="51" t="s">
        <v>655</v>
      </c>
      <c r="BR49" s="51">
        <v>34770</v>
      </c>
      <c r="BS49" s="51" t="s">
        <v>655</v>
      </c>
      <c r="BT49" s="51">
        <v>16291</v>
      </c>
      <c r="BU49" s="51" t="s">
        <v>655</v>
      </c>
      <c r="BV49" s="51">
        <v>14019</v>
      </c>
      <c r="BW49" s="51" t="s">
        <v>655</v>
      </c>
      <c r="BZ49" s="51">
        <v>22627</v>
      </c>
      <c r="CA49" s="51" t="s">
        <v>655</v>
      </c>
      <c r="CD49" s="50">
        <v>34257</v>
      </c>
      <c r="CE49" s="50" t="s">
        <v>651</v>
      </c>
      <c r="CF49" s="51">
        <v>37123</v>
      </c>
      <c r="CG49" s="51" t="s">
        <v>653</v>
      </c>
      <c r="CH49" s="51">
        <v>19372</v>
      </c>
      <c r="CI49" s="51" t="s">
        <v>653</v>
      </c>
      <c r="CJ49" s="50">
        <v>40034</v>
      </c>
      <c r="CK49" s="50" t="s">
        <v>651</v>
      </c>
      <c r="CL49" s="50">
        <v>41548</v>
      </c>
      <c r="CM49" s="50" t="s">
        <v>651</v>
      </c>
      <c r="CN49" s="51">
        <v>40141</v>
      </c>
      <c r="CO49" s="51" t="s">
        <v>653</v>
      </c>
      <c r="CP49" s="49">
        <v>39904</v>
      </c>
      <c r="CQ49" s="49" t="s">
        <v>652</v>
      </c>
      <c r="CR49" s="49">
        <v>40825</v>
      </c>
      <c r="CS49" s="49" t="s">
        <v>652</v>
      </c>
      <c r="CV49" s="51">
        <v>41840</v>
      </c>
      <c r="CW49" s="51" t="s">
        <v>655</v>
      </c>
      <c r="CX49" s="51">
        <v>14096</v>
      </c>
      <c r="CY49" s="51" t="s">
        <v>655</v>
      </c>
      <c r="CZ49" s="49">
        <v>39170</v>
      </c>
      <c r="DA49" s="49" t="s">
        <v>652</v>
      </c>
      <c r="DB49" s="50">
        <v>39867</v>
      </c>
      <c r="DC49" s="50" t="s">
        <v>651</v>
      </c>
      <c r="DD49" s="50">
        <v>42081</v>
      </c>
      <c r="DE49" s="50" t="s">
        <v>651</v>
      </c>
      <c r="DF49" s="50">
        <v>37489</v>
      </c>
      <c r="DG49" s="50" t="s">
        <v>651</v>
      </c>
      <c r="DH49" s="51">
        <v>38278</v>
      </c>
      <c r="DI49" s="51" t="s">
        <v>653</v>
      </c>
      <c r="DJ49" s="51">
        <v>42443</v>
      </c>
      <c r="DK49" s="51" t="s">
        <v>653</v>
      </c>
      <c r="DL49" s="50">
        <v>40297</v>
      </c>
      <c r="DM49" s="50" t="s">
        <v>651</v>
      </c>
      <c r="DN49" s="50">
        <v>37626</v>
      </c>
      <c r="DO49" s="50"/>
      <c r="DP49" s="51">
        <v>37935</v>
      </c>
      <c r="DQ49" s="51" t="s">
        <v>653</v>
      </c>
      <c r="EB49" s="50">
        <v>38177</v>
      </c>
      <c r="EC49" s="50" t="s">
        <v>651</v>
      </c>
      <c r="ED49" s="50">
        <v>38407</v>
      </c>
      <c r="EE49" s="50" t="s">
        <v>651</v>
      </c>
      <c r="EF49" s="51">
        <v>10883</v>
      </c>
      <c r="EG49" s="51" t="s">
        <v>653</v>
      </c>
      <c r="EH49" s="51">
        <v>11359</v>
      </c>
      <c r="EI49" s="51" t="s">
        <v>655</v>
      </c>
      <c r="EL49" s="50">
        <v>43153</v>
      </c>
      <c r="EM49" s="50" t="s">
        <v>651</v>
      </c>
      <c r="EN49" s="51">
        <v>18554</v>
      </c>
      <c r="EO49" s="51" t="s">
        <v>653</v>
      </c>
      <c r="EP49" s="51">
        <v>39100</v>
      </c>
      <c r="EQ49" s="51" t="s">
        <v>653</v>
      </c>
      <c r="ER49" s="49">
        <v>22953</v>
      </c>
      <c r="ES49" s="49" t="s">
        <v>652</v>
      </c>
      <c r="ET49" s="50">
        <v>15753</v>
      </c>
      <c r="EU49" s="50" t="s">
        <v>651</v>
      </c>
      <c r="EV49" s="49">
        <v>35954</v>
      </c>
      <c r="EW49" s="49" t="s">
        <v>652</v>
      </c>
      <c r="EX49" s="49">
        <v>31700</v>
      </c>
      <c r="EY49" s="49" t="s">
        <v>652</v>
      </c>
      <c r="EZ49" s="51">
        <v>32898</v>
      </c>
      <c r="FA49" s="51" t="s">
        <v>655</v>
      </c>
      <c r="FB49" s="50">
        <v>36488</v>
      </c>
      <c r="FC49" s="50" t="s">
        <v>651</v>
      </c>
      <c r="FD49" s="51">
        <v>33392</v>
      </c>
      <c r="FE49" s="51" t="s">
        <v>655</v>
      </c>
      <c r="FF49" s="49">
        <v>33548</v>
      </c>
      <c r="FG49" s="49" t="s">
        <v>652</v>
      </c>
      <c r="FH49" s="49">
        <v>35990</v>
      </c>
      <c r="FI49" s="49" t="s">
        <v>652</v>
      </c>
      <c r="FJ49" s="50">
        <v>31342</v>
      </c>
      <c r="FK49" s="50"/>
      <c r="FL49" s="49">
        <v>35864</v>
      </c>
      <c r="FM49" s="49" t="s">
        <v>652</v>
      </c>
      <c r="FN49" s="51">
        <v>35607</v>
      </c>
      <c r="FO49" s="51" t="s">
        <v>653</v>
      </c>
      <c r="FP49" s="49">
        <v>34149</v>
      </c>
      <c r="FQ49" s="49" t="s">
        <v>652</v>
      </c>
      <c r="FR49" s="51">
        <v>33636</v>
      </c>
      <c r="FS49" s="51" t="s">
        <v>653</v>
      </c>
      <c r="FT49" s="49">
        <v>30984</v>
      </c>
      <c r="FU49" s="49" t="s">
        <v>652</v>
      </c>
      <c r="FV49" s="51">
        <v>34458</v>
      </c>
      <c r="FW49" s="51" t="s">
        <v>653</v>
      </c>
      <c r="FZ49" s="49">
        <v>35925</v>
      </c>
      <c r="GA49" s="49" t="s">
        <v>652</v>
      </c>
      <c r="GB49" s="51">
        <v>32884</v>
      </c>
      <c r="GC49" s="51" t="s">
        <v>655</v>
      </c>
      <c r="GD49" s="50">
        <v>35067</v>
      </c>
      <c r="GE49" s="50"/>
      <c r="GF49" s="50">
        <v>34024</v>
      </c>
      <c r="GG49" s="50" t="s">
        <v>651</v>
      </c>
      <c r="GH49" s="50">
        <v>34831</v>
      </c>
      <c r="GI49" s="50" t="s">
        <v>651</v>
      </c>
      <c r="GJ49" s="51">
        <v>35662</v>
      </c>
      <c r="GK49" s="51" t="s">
        <v>653</v>
      </c>
      <c r="GL49" s="50">
        <v>43573</v>
      </c>
      <c r="GM49" s="50" t="s">
        <v>651</v>
      </c>
      <c r="GN49" s="49">
        <v>12465</v>
      </c>
      <c r="GO49" s="49" t="s">
        <v>652</v>
      </c>
      <c r="GP49" s="49">
        <v>34863</v>
      </c>
      <c r="GQ49" s="49" t="s">
        <v>652</v>
      </c>
      <c r="GR49" s="50">
        <v>35072</v>
      </c>
      <c r="GS49" s="50" t="s">
        <v>651</v>
      </c>
    </row>
    <row r="50" spans="1:201">
      <c r="A50" s="26"/>
      <c r="B50" s="64">
        <v>13796</v>
      </c>
      <c r="C50" s="59" t="s">
        <v>655</v>
      </c>
      <c r="D50" s="48">
        <v>13912</v>
      </c>
      <c r="E50" s="48" t="s">
        <v>655</v>
      </c>
      <c r="F50" s="48">
        <v>12501</v>
      </c>
      <c r="G50" s="48" t="s">
        <v>655</v>
      </c>
      <c r="H50" s="47">
        <v>15088</v>
      </c>
      <c r="I50" s="47" t="s">
        <v>652</v>
      </c>
      <c r="J50" s="48">
        <v>11829</v>
      </c>
      <c r="K50" s="48" t="s">
        <v>653</v>
      </c>
      <c r="L50" s="48">
        <v>30435</v>
      </c>
      <c r="M50" s="48" t="s">
        <v>653</v>
      </c>
      <c r="N50" s="25"/>
      <c r="O50" s="25"/>
      <c r="P50" s="49">
        <v>37046</v>
      </c>
      <c r="Q50" s="49" t="s">
        <v>652</v>
      </c>
      <c r="R50" s="49">
        <v>37608</v>
      </c>
      <c r="S50" s="49" t="s">
        <v>652</v>
      </c>
      <c r="T50" s="49">
        <v>32002</v>
      </c>
      <c r="U50" s="49" t="s">
        <v>652</v>
      </c>
      <c r="V50" s="57">
        <v>22220</v>
      </c>
      <c r="W50" s="49" t="s">
        <v>728</v>
      </c>
      <c r="X50" s="25"/>
      <c r="Y50" s="25"/>
      <c r="Z50" s="51">
        <v>37859</v>
      </c>
      <c r="AA50" s="51" t="s">
        <v>653</v>
      </c>
      <c r="AB50" s="49">
        <v>23033</v>
      </c>
      <c r="AC50" s="49" t="s">
        <v>652</v>
      </c>
      <c r="AD50" s="25"/>
      <c r="AE50" s="25"/>
      <c r="AF50" s="25"/>
      <c r="AG50" s="25"/>
      <c r="AH50" s="25"/>
      <c r="AI50" s="25"/>
      <c r="AJ50" s="25"/>
      <c r="AK50" s="25"/>
      <c r="AL50" s="50">
        <v>37780</v>
      </c>
      <c r="AM50" s="50"/>
      <c r="AN50" s="51">
        <v>14057</v>
      </c>
      <c r="AO50" s="51" t="s">
        <v>655</v>
      </c>
      <c r="AP50" s="49">
        <v>13756</v>
      </c>
      <c r="AQ50" s="49" t="s">
        <v>652</v>
      </c>
      <c r="AR50" s="25"/>
      <c r="AS50" s="25"/>
      <c r="AT50" s="25"/>
      <c r="AU50" s="25"/>
      <c r="AV50" s="51">
        <v>16504</v>
      </c>
      <c r="AW50" s="51" t="s">
        <v>655</v>
      </c>
      <c r="AX50" s="51">
        <v>16684</v>
      </c>
      <c r="AY50" s="51" t="s">
        <v>655</v>
      </c>
      <c r="AZ50" s="51">
        <v>13483</v>
      </c>
      <c r="BA50" s="51" t="s">
        <v>655</v>
      </c>
      <c r="BB50" s="49">
        <v>26736</v>
      </c>
      <c r="BC50" s="49" t="s">
        <v>652</v>
      </c>
      <c r="BD50" s="49">
        <v>10294</v>
      </c>
      <c r="BE50" s="49" t="s">
        <v>652</v>
      </c>
      <c r="BH50" s="51">
        <v>11798</v>
      </c>
      <c r="BI50" s="51" t="s">
        <v>655</v>
      </c>
      <c r="BJ50" s="50">
        <v>30494</v>
      </c>
      <c r="BK50" s="50" t="s">
        <v>651</v>
      </c>
      <c r="BP50" s="51">
        <v>13162</v>
      </c>
      <c r="BQ50" s="51" t="s">
        <v>655</v>
      </c>
      <c r="BR50" s="49">
        <v>34770</v>
      </c>
      <c r="BS50" s="49" t="s">
        <v>652</v>
      </c>
      <c r="BT50" s="51">
        <v>16291</v>
      </c>
      <c r="BU50" s="51" t="s">
        <v>655</v>
      </c>
      <c r="BV50" s="51">
        <v>14019</v>
      </c>
      <c r="BW50" s="51" t="s">
        <v>655</v>
      </c>
      <c r="BZ50" s="51">
        <v>22463</v>
      </c>
      <c r="CA50" s="51" t="s">
        <v>655</v>
      </c>
      <c r="CD50" s="50">
        <v>34257</v>
      </c>
      <c r="CE50" s="50" t="s">
        <v>651</v>
      </c>
      <c r="CF50" s="51">
        <v>37104</v>
      </c>
      <c r="CG50" s="51" t="s">
        <v>653</v>
      </c>
      <c r="CH50" s="51">
        <v>17652</v>
      </c>
      <c r="CI50" s="51" t="s">
        <v>655</v>
      </c>
      <c r="CJ50" s="50">
        <v>40030</v>
      </c>
      <c r="CK50" s="50" t="s">
        <v>651</v>
      </c>
      <c r="CL50" s="50">
        <v>41548</v>
      </c>
      <c r="CM50" s="50" t="s">
        <v>651</v>
      </c>
      <c r="CN50" s="49">
        <v>40136</v>
      </c>
      <c r="CO50" s="49" t="s">
        <v>652</v>
      </c>
      <c r="CP50" s="49">
        <v>39898</v>
      </c>
      <c r="CQ50" s="49" t="s">
        <v>652</v>
      </c>
      <c r="CR50" s="49">
        <v>40793</v>
      </c>
      <c r="CS50" s="49" t="s">
        <v>652</v>
      </c>
      <c r="CV50" s="49">
        <v>41835</v>
      </c>
      <c r="CW50" s="49" t="s">
        <v>652</v>
      </c>
      <c r="CX50" s="51">
        <v>14096</v>
      </c>
      <c r="CY50" s="51" t="s">
        <v>655</v>
      </c>
      <c r="CZ50" s="51">
        <v>39170</v>
      </c>
      <c r="DA50" s="51" t="s">
        <v>655</v>
      </c>
      <c r="DB50" s="50">
        <v>39867</v>
      </c>
      <c r="DC50" s="50" t="s">
        <v>651</v>
      </c>
      <c r="DD50" s="49">
        <v>42075</v>
      </c>
      <c r="DE50" s="49" t="s">
        <v>652</v>
      </c>
      <c r="DF50" s="51">
        <v>37473</v>
      </c>
      <c r="DG50" s="51" t="s">
        <v>653</v>
      </c>
      <c r="DH50" s="51">
        <v>38278</v>
      </c>
      <c r="DI50" s="51" t="s">
        <v>655</v>
      </c>
      <c r="DJ50" s="49">
        <v>42422</v>
      </c>
      <c r="DK50" s="49" t="s">
        <v>652</v>
      </c>
      <c r="DL50" s="49">
        <v>40209</v>
      </c>
      <c r="DM50" s="49" t="s">
        <v>652</v>
      </c>
      <c r="DN50" s="50">
        <v>37329</v>
      </c>
      <c r="DO50" s="50" t="s">
        <v>651</v>
      </c>
      <c r="DP50" s="51">
        <v>37935</v>
      </c>
      <c r="DQ50" s="51" t="s">
        <v>655</v>
      </c>
      <c r="EB50" s="50">
        <v>38025</v>
      </c>
      <c r="EC50" s="50" t="s">
        <v>651</v>
      </c>
      <c r="ED50" s="50">
        <v>38393</v>
      </c>
      <c r="EE50" s="50" t="s">
        <v>651</v>
      </c>
      <c r="EF50" s="51">
        <v>10883</v>
      </c>
      <c r="EG50" s="51" t="s">
        <v>653</v>
      </c>
      <c r="EH50" s="51">
        <v>11334</v>
      </c>
      <c r="EI50" s="51" t="s">
        <v>655</v>
      </c>
      <c r="EL50" s="50">
        <v>43151</v>
      </c>
      <c r="EM50" s="50" t="s">
        <v>651</v>
      </c>
      <c r="EN50" s="49">
        <v>13883</v>
      </c>
      <c r="EO50" s="49" t="s">
        <v>652</v>
      </c>
      <c r="EP50" s="50">
        <v>39098</v>
      </c>
      <c r="EQ50" s="50" t="s">
        <v>651</v>
      </c>
      <c r="ER50" s="49">
        <v>22953</v>
      </c>
      <c r="ES50" s="49" t="s">
        <v>652</v>
      </c>
      <c r="ET50" s="49">
        <v>15519</v>
      </c>
      <c r="EU50" s="49" t="s">
        <v>652</v>
      </c>
      <c r="EV50" s="49">
        <v>35954</v>
      </c>
      <c r="EW50" s="49" t="s">
        <v>652</v>
      </c>
      <c r="EX50" s="51">
        <v>31695</v>
      </c>
      <c r="EY50" s="51" t="s">
        <v>655</v>
      </c>
      <c r="EZ50" s="49">
        <v>32894</v>
      </c>
      <c r="FA50" s="49" t="s">
        <v>652</v>
      </c>
      <c r="FB50" s="50">
        <v>36484</v>
      </c>
      <c r="FC50" s="50" t="s">
        <v>651</v>
      </c>
      <c r="FD50" s="49">
        <v>33391</v>
      </c>
      <c r="FE50" s="49" t="s">
        <v>652</v>
      </c>
      <c r="FF50" s="49">
        <v>33548</v>
      </c>
      <c r="FG50" s="49" t="s">
        <v>652</v>
      </c>
      <c r="FH50" s="49">
        <v>35976</v>
      </c>
      <c r="FI50" s="49" t="s">
        <v>652</v>
      </c>
      <c r="FJ50" s="51">
        <v>31214</v>
      </c>
      <c r="FK50" s="51" t="s">
        <v>655</v>
      </c>
      <c r="FL50" s="50">
        <v>35850</v>
      </c>
      <c r="FM50" s="50" t="s">
        <v>651</v>
      </c>
      <c r="FN50" s="51">
        <v>35607</v>
      </c>
      <c r="FO50" s="51" t="s">
        <v>653</v>
      </c>
      <c r="FP50" s="49">
        <v>34149</v>
      </c>
      <c r="FQ50" s="49" t="s">
        <v>652</v>
      </c>
      <c r="FR50" s="51">
        <v>33636</v>
      </c>
      <c r="FS50" s="51" t="s">
        <v>653</v>
      </c>
      <c r="FT50" s="50">
        <v>30983</v>
      </c>
      <c r="FU50" s="50" t="s">
        <v>651</v>
      </c>
      <c r="FV50" s="50">
        <v>34458</v>
      </c>
      <c r="FW50" s="50" t="s">
        <v>657</v>
      </c>
      <c r="FZ50" s="51">
        <v>35794</v>
      </c>
      <c r="GA50" s="51" t="s">
        <v>655</v>
      </c>
      <c r="GB50" s="50">
        <v>32882</v>
      </c>
      <c r="GC50" s="50" t="s">
        <v>651</v>
      </c>
      <c r="GD50" s="50">
        <v>35037</v>
      </c>
      <c r="GE50" s="50" t="s">
        <v>651</v>
      </c>
      <c r="GF50" s="50">
        <v>34009</v>
      </c>
      <c r="GG50" s="50" t="s">
        <v>651</v>
      </c>
      <c r="GH50" s="50">
        <v>34830</v>
      </c>
      <c r="GI50" s="50" t="s">
        <v>651</v>
      </c>
      <c r="GJ50" s="51">
        <v>35662</v>
      </c>
      <c r="GK50" s="51" t="s">
        <v>653</v>
      </c>
      <c r="GL50" s="50">
        <v>43570</v>
      </c>
      <c r="GM50" s="50" t="s">
        <v>651</v>
      </c>
      <c r="GN50" s="49">
        <v>12322</v>
      </c>
      <c r="GO50" s="49" t="s">
        <v>652</v>
      </c>
      <c r="GP50" s="49">
        <v>34863</v>
      </c>
      <c r="GQ50" s="49" t="s">
        <v>652</v>
      </c>
      <c r="GR50" s="51">
        <v>35072</v>
      </c>
      <c r="GS50" s="51" t="s">
        <v>653</v>
      </c>
    </row>
    <row r="51" spans="1:201">
      <c r="A51" s="26"/>
      <c r="B51" s="64">
        <v>13796</v>
      </c>
      <c r="C51" s="59" t="s">
        <v>655</v>
      </c>
      <c r="D51" s="47">
        <v>13903</v>
      </c>
      <c r="E51" s="47"/>
      <c r="F51" s="48">
        <v>12501</v>
      </c>
      <c r="G51" s="48" t="s">
        <v>655</v>
      </c>
      <c r="H51" s="48">
        <v>13984</v>
      </c>
      <c r="I51" s="48" t="s">
        <v>655</v>
      </c>
      <c r="J51" s="47">
        <v>11825</v>
      </c>
      <c r="K51" s="47" t="s">
        <v>652</v>
      </c>
      <c r="L51" s="48">
        <v>30432</v>
      </c>
      <c r="M51" s="48" t="s">
        <v>655</v>
      </c>
      <c r="N51" s="25"/>
      <c r="O51" s="25"/>
      <c r="P51" s="49">
        <v>37046</v>
      </c>
      <c r="Q51" s="49" t="s">
        <v>652</v>
      </c>
      <c r="R51" s="49">
        <v>37608</v>
      </c>
      <c r="S51" s="49" t="s">
        <v>652</v>
      </c>
      <c r="T51" s="49">
        <v>31775</v>
      </c>
      <c r="U51" s="49" t="s">
        <v>652</v>
      </c>
      <c r="V51" s="57">
        <v>22220</v>
      </c>
      <c r="W51" s="49" t="s">
        <v>694</v>
      </c>
      <c r="X51" s="25"/>
      <c r="Y51" s="25"/>
      <c r="Z51" s="51">
        <v>37859</v>
      </c>
      <c r="AA51" s="51" t="s">
        <v>655</v>
      </c>
      <c r="AB51" s="49">
        <v>23032</v>
      </c>
      <c r="AC51" s="49"/>
      <c r="AD51" s="25"/>
      <c r="AE51" s="25"/>
      <c r="AF51" s="25"/>
      <c r="AG51" s="25"/>
      <c r="AH51" s="25"/>
      <c r="AI51" s="25"/>
      <c r="AJ51" s="25"/>
      <c r="AK51" s="25"/>
      <c r="AL51" s="50">
        <v>37780</v>
      </c>
      <c r="AM51" s="50" t="s">
        <v>651</v>
      </c>
      <c r="AN51" s="51">
        <v>14057</v>
      </c>
      <c r="AO51" s="51" t="s">
        <v>655</v>
      </c>
      <c r="AP51" s="49">
        <v>13484</v>
      </c>
      <c r="AQ51" s="49" t="s">
        <v>652</v>
      </c>
      <c r="AR51" s="25"/>
      <c r="AS51" s="25"/>
      <c r="AT51" s="25"/>
      <c r="AU51" s="25"/>
      <c r="AV51" s="51">
        <v>15209</v>
      </c>
      <c r="AW51" s="51" t="s">
        <v>653</v>
      </c>
      <c r="AX51" s="51">
        <v>16684</v>
      </c>
      <c r="AY51" s="51" t="s">
        <v>655</v>
      </c>
      <c r="AZ51" s="49">
        <v>13468</v>
      </c>
      <c r="BA51" s="49" t="s">
        <v>652</v>
      </c>
      <c r="BB51" s="49">
        <v>25106</v>
      </c>
      <c r="BC51" s="49" t="s">
        <v>652</v>
      </c>
      <c r="BD51" s="49">
        <v>10294</v>
      </c>
      <c r="BE51" s="49"/>
      <c r="BH51" s="51">
        <v>11798</v>
      </c>
      <c r="BI51" s="51" t="s">
        <v>653</v>
      </c>
      <c r="BJ51" s="50">
        <v>30476</v>
      </c>
      <c r="BK51" s="50" t="s">
        <v>651</v>
      </c>
      <c r="BP51" s="51">
        <v>13162</v>
      </c>
      <c r="BQ51" s="51" t="s">
        <v>655</v>
      </c>
      <c r="BR51" s="49">
        <v>34235</v>
      </c>
      <c r="BS51" s="49" t="s">
        <v>652</v>
      </c>
      <c r="BT51" s="51">
        <v>16291</v>
      </c>
      <c r="BU51" s="51" t="s">
        <v>655</v>
      </c>
      <c r="BV51" s="51">
        <v>14019</v>
      </c>
      <c r="BW51" s="51" t="s">
        <v>655</v>
      </c>
      <c r="BZ51" s="51">
        <v>22463</v>
      </c>
      <c r="CA51" s="51" t="s">
        <v>653</v>
      </c>
      <c r="CD51" s="50">
        <v>34078</v>
      </c>
      <c r="CE51" s="50" t="s">
        <v>651</v>
      </c>
      <c r="CF51" s="51">
        <v>36563</v>
      </c>
      <c r="CG51" s="51" t="s">
        <v>655</v>
      </c>
      <c r="CH51" s="51">
        <v>17440</v>
      </c>
      <c r="CI51" s="51"/>
      <c r="CJ51" s="50">
        <v>39994</v>
      </c>
      <c r="CK51" s="50" t="s">
        <v>651</v>
      </c>
      <c r="CL51" s="50">
        <v>41505</v>
      </c>
      <c r="CM51" s="50" t="s">
        <v>651</v>
      </c>
      <c r="CN51" s="49">
        <v>40136</v>
      </c>
      <c r="CO51" s="49" t="s">
        <v>652</v>
      </c>
      <c r="CP51" s="49">
        <v>39856</v>
      </c>
      <c r="CQ51" s="49" t="s">
        <v>652</v>
      </c>
      <c r="CR51" s="51">
        <v>40618</v>
      </c>
      <c r="CS51" s="51" t="s">
        <v>653</v>
      </c>
      <c r="CV51" s="49">
        <v>41835</v>
      </c>
      <c r="CW51" s="49" t="s">
        <v>652</v>
      </c>
      <c r="CX51" s="51">
        <v>14096</v>
      </c>
      <c r="CY51" s="51" t="s">
        <v>655</v>
      </c>
      <c r="CZ51" s="50">
        <v>39170</v>
      </c>
      <c r="DA51" s="50" t="s">
        <v>651</v>
      </c>
      <c r="DB51" s="51">
        <v>39866</v>
      </c>
      <c r="DC51" s="51" t="s">
        <v>655</v>
      </c>
      <c r="DD51" s="49">
        <v>42072</v>
      </c>
      <c r="DE51" s="49" t="s">
        <v>652</v>
      </c>
      <c r="DF51" s="51">
        <v>37473</v>
      </c>
      <c r="DG51" s="51" t="s">
        <v>653</v>
      </c>
      <c r="DH51" s="49">
        <v>38277</v>
      </c>
      <c r="DI51" s="49" t="s">
        <v>652</v>
      </c>
      <c r="DJ51" s="49">
        <v>42421</v>
      </c>
      <c r="DK51" s="49" t="s">
        <v>652</v>
      </c>
      <c r="DL51" s="49">
        <v>39579</v>
      </c>
      <c r="DM51" s="49" t="s">
        <v>652</v>
      </c>
      <c r="DN51" s="50">
        <v>37325</v>
      </c>
      <c r="DO51" s="50" t="s">
        <v>651</v>
      </c>
      <c r="DP51" s="51">
        <v>37935</v>
      </c>
      <c r="DQ51" s="51" t="s">
        <v>653</v>
      </c>
      <c r="EB51" s="49">
        <v>37812</v>
      </c>
      <c r="EC51" s="49" t="s">
        <v>652</v>
      </c>
      <c r="ED51" s="50">
        <v>38389</v>
      </c>
      <c r="EE51" s="50" t="s">
        <v>651</v>
      </c>
      <c r="EF51" s="51">
        <v>10883</v>
      </c>
      <c r="EG51" s="51" t="s">
        <v>655</v>
      </c>
      <c r="EH51" s="51">
        <v>11334</v>
      </c>
      <c r="EI51" s="51" t="s">
        <v>655</v>
      </c>
      <c r="EL51" s="50">
        <v>43123</v>
      </c>
      <c r="EM51" s="50" t="s">
        <v>651</v>
      </c>
      <c r="EN51" s="51">
        <v>13883</v>
      </c>
      <c r="EO51" s="51" t="s">
        <v>655</v>
      </c>
      <c r="EP51" s="51">
        <v>39089</v>
      </c>
      <c r="EQ51" s="51" t="s">
        <v>655</v>
      </c>
      <c r="ER51" s="49">
        <v>22953</v>
      </c>
      <c r="ES51" s="49" t="s">
        <v>652</v>
      </c>
      <c r="ET51" s="50">
        <v>14268</v>
      </c>
      <c r="EU51" s="50" t="s">
        <v>651</v>
      </c>
      <c r="EV51" s="49">
        <v>35954</v>
      </c>
      <c r="EW51" s="49" t="s">
        <v>652</v>
      </c>
      <c r="EX51" s="49">
        <v>31534</v>
      </c>
      <c r="EY51" s="49" t="s">
        <v>652</v>
      </c>
      <c r="EZ51" s="49">
        <v>32831</v>
      </c>
      <c r="FA51" s="49" t="s">
        <v>652</v>
      </c>
      <c r="FB51" s="50">
        <v>36471</v>
      </c>
      <c r="FC51" s="50" t="s">
        <v>651</v>
      </c>
      <c r="FD51" s="50">
        <v>33206</v>
      </c>
      <c r="FE51" s="50" t="s">
        <v>651</v>
      </c>
      <c r="FF51" s="49">
        <v>33548</v>
      </c>
      <c r="FG51" s="49" t="s">
        <v>652</v>
      </c>
      <c r="FH51" s="49">
        <v>35976</v>
      </c>
      <c r="FI51" s="49" t="s">
        <v>652</v>
      </c>
      <c r="FJ51" s="49">
        <v>31210</v>
      </c>
      <c r="FK51" s="49" t="s">
        <v>652</v>
      </c>
      <c r="FL51" s="49">
        <v>35786</v>
      </c>
      <c r="FM51" s="49" t="s">
        <v>652</v>
      </c>
      <c r="FN51" s="51">
        <v>35607</v>
      </c>
      <c r="FO51" s="51" t="s">
        <v>655</v>
      </c>
      <c r="FP51" s="49">
        <v>34149</v>
      </c>
      <c r="FQ51" s="49" t="s">
        <v>652</v>
      </c>
      <c r="FR51" s="51">
        <v>33636</v>
      </c>
      <c r="FS51" s="51" t="s">
        <v>653</v>
      </c>
      <c r="FT51" s="51">
        <v>30981</v>
      </c>
      <c r="FU51" s="51" t="s">
        <v>655</v>
      </c>
      <c r="FV51" s="49">
        <v>34455</v>
      </c>
      <c r="FW51" s="49" t="s">
        <v>652</v>
      </c>
      <c r="FZ51" s="51">
        <v>35794</v>
      </c>
      <c r="GA51" s="51" t="s">
        <v>653</v>
      </c>
      <c r="GB51" s="51">
        <v>32874</v>
      </c>
      <c r="GC51" s="51"/>
      <c r="GD51" s="50">
        <v>35019</v>
      </c>
      <c r="GE51" s="50" t="s">
        <v>651</v>
      </c>
      <c r="GF51" s="50">
        <v>33805</v>
      </c>
      <c r="GG51" s="50" t="s">
        <v>651</v>
      </c>
      <c r="GH51" s="50">
        <v>34789</v>
      </c>
      <c r="GI51" s="50" t="s">
        <v>651</v>
      </c>
      <c r="GJ51" s="49">
        <v>35662</v>
      </c>
      <c r="GK51" s="49" t="s">
        <v>652</v>
      </c>
      <c r="GL51" s="50">
        <v>43555</v>
      </c>
      <c r="GM51" s="50" t="s">
        <v>651</v>
      </c>
      <c r="GN51" s="51">
        <v>11887</v>
      </c>
      <c r="GO51" s="51" t="s">
        <v>653</v>
      </c>
      <c r="GP51" s="49">
        <v>34857</v>
      </c>
      <c r="GQ51" s="49" t="s">
        <v>652</v>
      </c>
      <c r="GR51" s="49">
        <v>35072</v>
      </c>
      <c r="GS51" s="49" t="s">
        <v>652</v>
      </c>
    </row>
    <row r="52" spans="1:201">
      <c r="A52" s="26"/>
      <c r="B52" s="64">
        <v>13796</v>
      </c>
      <c r="C52" s="66" t="s">
        <v>655</v>
      </c>
      <c r="D52" s="45">
        <v>13809</v>
      </c>
      <c r="E52" s="45" t="s">
        <v>651</v>
      </c>
      <c r="F52" s="48">
        <v>12501</v>
      </c>
      <c r="G52" s="48" t="s">
        <v>653</v>
      </c>
      <c r="H52" s="48">
        <v>13984</v>
      </c>
      <c r="I52" s="48" t="s">
        <v>655</v>
      </c>
      <c r="J52" s="48">
        <v>11607</v>
      </c>
      <c r="K52" s="48" t="s">
        <v>655</v>
      </c>
      <c r="L52" s="45">
        <v>30407</v>
      </c>
      <c r="M52" s="45" t="s">
        <v>651</v>
      </c>
      <c r="N52" s="25"/>
      <c r="O52" s="25"/>
      <c r="P52" s="49">
        <v>37046</v>
      </c>
      <c r="Q52" s="49" t="s">
        <v>652</v>
      </c>
      <c r="R52" s="50">
        <v>37600</v>
      </c>
      <c r="S52" s="50" t="s">
        <v>651</v>
      </c>
      <c r="T52" s="49">
        <v>31764</v>
      </c>
      <c r="U52" s="49" t="s">
        <v>652</v>
      </c>
      <c r="V52" s="57">
        <v>22220</v>
      </c>
      <c r="W52" s="49" t="s">
        <v>695</v>
      </c>
      <c r="X52" s="25"/>
      <c r="Y52" s="25"/>
      <c r="Z52" s="49">
        <v>37858</v>
      </c>
      <c r="AA52" s="49" t="s">
        <v>652</v>
      </c>
      <c r="AB52" s="49">
        <v>23026</v>
      </c>
      <c r="AC52" s="49" t="s">
        <v>652</v>
      </c>
      <c r="AD52" s="25"/>
      <c r="AE52" s="25"/>
      <c r="AF52" s="25"/>
      <c r="AG52" s="25"/>
      <c r="AH52" s="25"/>
      <c r="AI52" s="25"/>
      <c r="AJ52" s="25"/>
      <c r="AK52" s="25"/>
      <c r="AL52" s="50">
        <v>37780</v>
      </c>
      <c r="AM52" s="50" t="s">
        <v>651</v>
      </c>
      <c r="AN52" s="51">
        <v>14057</v>
      </c>
      <c r="AO52" s="51" t="s">
        <v>655</v>
      </c>
      <c r="AP52" s="49">
        <v>13452</v>
      </c>
      <c r="AQ52" s="49" t="s">
        <v>652</v>
      </c>
      <c r="AR52" s="25"/>
      <c r="AS52" s="25"/>
      <c r="AT52" s="25"/>
      <c r="AU52" s="25"/>
      <c r="AV52" s="51">
        <v>14590</v>
      </c>
      <c r="AW52" s="51" t="s">
        <v>653</v>
      </c>
      <c r="AX52" s="51">
        <v>16684</v>
      </c>
      <c r="AY52" s="51" t="s">
        <v>655</v>
      </c>
      <c r="AZ52" s="51">
        <v>13354</v>
      </c>
      <c r="BA52" s="51" t="s">
        <v>655</v>
      </c>
      <c r="BB52" s="49">
        <v>25097</v>
      </c>
      <c r="BC52" s="49" t="s">
        <v>652</v>
      </c>
      <c r="BD52" s="51">
        <v>9962</v>
      </c>
      <c r="BE52" s="51" t="s">
        <v>653</v>
      </c>
      <c r="BH52" s="51">
        <v>11798</v>
      </c>
      <c r="BI52" s="51" t="s">
        <v>655</v>
      </c>
      <c r="BJ52" s="50">
        <v>30472</v>
      </c>
      <c r="BK52" s="50" t="s">
        <v>651</v>
      </c>
      <c r="BP52" s="51">
        <v>13162</v>
      </c>
      <c r="BQ52" s="51" t="s">
        <v>655</v>
      </c>
      <c r="BR52" s="49">
        <v>26856</v>
      </c>
      <c r="BS52" s="49" t="s">
        <v>652</v>
      </c>
      <c r="BT52" s="51">
        <v>16291</v>
      </c>
      <c r="BU52" s="51" t="s">
        <v>655</v>
      </c>
      <c r="BV52" s="51">
        <v>14019</v>
      </c>
      <c r="BW52" s="51" t="s">
        <v>655</v>
      </c>
      <c r="BZ52" s="51">
        <v>22463</v>
      </c>
      <c r="CA52" s="51"/>
      <c r="CD52" s="50">
        <v>33988</v>
      </c>
      <c r="CE52" s="50" t="s">
        <v>651</v>
      </c>
      <c r="CF52" s="51">
        <v>36563</v>
      </c>
      <c r="CG52" s="51" t="s">
        <v>653</v>
      </c>
      <c r="CJ52" s="50">
        <v>39994</v>
      </c>
      <c r="CK52" s="50" t="s">
        <v>651</v>
      </c>
      <c r="CL52" s="50">
        <v>41481</v>
      </c>
      <c r="CM52" s="50" t="s">
        <v>651</v>
      </c>
      <c r="CN52" s="49">
        <v>39860</v>
      </c>
      <c r="CO52" s="49" t="s">
        <v>652</v>
      </c>
      <c r="CP52" s="49">
        <v>39660</v>
      </c>
      <c r="CQ52" s="49"/>
      <c r="CR52" s="50">
        <v>40587</v>
      </c>
      <c r="CS52" s="50" t="s">
        <v>651</v>
      </c>
      <c r="CV52" s="51">
        <v>41556</v>
      </c>
      <c r="CW52" s="51" t="s">
        <v>653</v>
      </c>
      <c r="CX52" s="49">
        <v>14092</v>
      </c>
      <c r="CY52" s="49" t="s">
        <v>652</v>
      </c>
      <c r="CZ52" s="49">
        <v>39169</v>
      </c>
      <c r="DA52" s="49" t="s">
        <v>652</v>
      </c>
      <c r="DB52" s="51">
        <v>39866</v>
      </c>
      <c r="DC52" s="51" t="s">
        <v>653</v>
      </c>
      <c r="DD52" s="51">
        <v>42058</v>
      </c>
      <c r="DE52" s="51" t="s">
        <v>653</v>
      </c>
      <c r="DF52" s="51">
        <v>37473</v>
      </c>
      <c r="DG52" s="51" t="s">
        <v>653</v>
      </c>
      <c r="DH52" s="49">
        <v>38277</v>
      </c>
      <c r="DI52" s="49" t="s">
        <v>652</v>
      </c>
      <c r="DJ52" s="51">
        <v>42416</v>
      </c>
      <c r="DK52" s="51" t="s">
        <v>655</v>
      </c>
      <c r="DL52" s="49">
        <v>32757</v>
      </c>
      <c r="DM52" s="49" t="s">
        <v>652</v>
      </c>
      <c r="DN52" s="51">
        <v>37321</v>
      </c>
      <c r="DO52" s="51" t="s">
        <v>655</v>
      </c>
      <c r="DP52" s="51">
        <v>37935</v>
      </c>
      <c r="DQ52" s="51" t="s">
        <v>653</v>
      </c>
      <c r="EB52" s="49">
        <v>37812</v>
      </c>
      <c r="EC52" s="49" t="s">
        <v>652</v>
      </c>
      <c r="ED52" s="50">
        <v>38379</v>
      </c>
      <c r="EE52" s="50" t="s">
        <v>651</v>
      </c>
      <c r="EH52" s="51">
        <v>11330</v>
      </c>
      <c r="EI52" s="51" t="s">
        <v>653</v>
      </c>
      <c r="EL52" s="51">
        <v>42373</v>
      </c>
      <c r="EM52" s="51" t="s">
        <v>653</v>
      </c>
      <c r="EN52" s="51">
        <v>13876</v>
      </c>
      <c r="EO52" s="51" t="s">
        <v>653</v>
      </c>
      <c r="EP52" s="49">
        <v>39084</v>
      </c>
      <c r="EQ52" s="49" t="s">
        <v>652</v>
      </c>
      <c r="ER52" s="49">
        <v>22953</v>
      </c>
      <c r="ES52" s="49" t="s">
        <v>652</v>
      </c>
      <c r="ET52" s="50">
        <v>14009</v>
      </c>
      <c r="EU52" s="50" t="s">
        <v>651</v>
      </c>
      <c r="EV52" s="49">
        <v>35680</v>
      </c>
      <c r="EW52" s="49" t="s">
        <v>652</v>
      </c>
      <c r="EX52" s="49">
        <v>31506</v>
      </c>
      <c r="EY52" s="49" t="s">
        <v>652</v>
      </c>
      <c r="EZ52" s="49">
        <v>32814</v>
      </c>
      <c r="FA52" s="49" t="s">
        <v>652</v>
      </c>
      <c r="FB52" s="50">
        <v>36471</v>
      </c>
      <c r="FC52" s="50" t="s">
        <v>651</v>
      </c>
      <c r="FD52" s="49">
        <v>32310</v>
      </c>
      <c r="FE52" s="49" t="s">
        <v>652</v>
      </c>
      <c r="FF52" s="49">
        <v>33548</v>
      </c>
      <c r="FG52" s="49" t="s">
        <v>652</v>
      </c>
      <c r="FH52" s="49">
        <v>35975</v>
      </c>
      <c r="FI52" s="49" t="s">
        <v>652</v>
      </c>
      <c r="FJ52" s="49">
        <v>31005</v>
      </c>
      <c r="FK52" s="49"/>
      <c r="FL52" s="49">
        <v>35786</v>
      </c>
      <c r="FM52" s="49" t="s">
        <v>652</v>
      </c>
      <c r="FN52" s="51">
        <v>35607</v>
      </c>
      <c r="FO52" s="51" t="s">
        <v>653</v>
      </c>
      <c r="FP52" s="49">
        <v>34148</v>
      </c>
      <c r="FQ52" s="49" t="s">
        <v>652</v>
      </c>
      <c r="FR52" s="51">
        <v>33636</v>
      </c>
      <c r="FS52" s="51" t="s">
        <v>653</v>
      </c>
      <c r="FT52" s="50">
        <v>30969</v>
      </c>
      <c r="FU52" s="50" t="s">
        <v>651</v>
      </c>
      <c r="FV52" s="49">
        <v>34416</v>
      </c>
      <c r="FW52" s="49" t="s">
        <v>652</v>
      </c>
      <c r="FZ52" s="51">
        <v>35794</v>
      </c>
      <c r="GA52" s="51" t="s">
        <v>653</v>
      </c>
      <c r="GB52" s="49">
        <v>32874</v>
      </c>
      <c r="GC52" s="49" t="s">
        <v>652</v>
      </c>
      <c r="GD52" s="50">
        <v>34939</v>
      </c>
      <c r="GE52" s="50" t="s">
        <v>651</v>
      </c>
      <c r="GF52" s="50">
        <v>33805</v>
      </c>
      <c r="GG52" s="50" t="s">
        <v>651</v>
      </c>
      <c r="GH52" s="49">
        <v>34681</v>
      </c>
      <c r="GI52" s="49" t="s">
        <v>652</v>
      </c>
      <c r="GJ52" s="49">
        <v>35414</v>
      </c>
      <c r="GK52" s="49" t="s">
        <v>652</v>
      </c>
      <c r="GL52" s="50">
        <v>43542</v>
      </c>
      <c r="GM52" s="50" t="s">
        <v>651</v>
      </c>
      <c r="GN52" s="49">
        <v>11861</v>
      </c>
      <c r="GO52" s="49"/>
      <c r="GP52" s="49">
        <v>34856</v>
      </c>
      <c r="GQ52" s="49" t="s">
        <v>652</v>
      </c>
      <c r="GR52" s="51">
        <v>35072</v>
      </c>
      <c r="GS52" s="51" t="s">
        <v>653</v>
      </c>
    </row>
    <row r="53" spans="1:201">
      <c r="A53" s="26"/>
      <c r="B53" s="64">
        <v>13796</v>
      </c>
      <c r="C53" s="66" t="s">
        <v>655</v>
      </c>
      <c r="D53" s="45">
        <v>13788</v>
      </c>
      <c r="E53" s="45" t="s">
        <v>651</v>
      </c>
      <c r="F53" s="48">
        <v>11653</v>
      </c>
      <c r="G53" s="48" t="s">
        <v>653</v>
      </c>
      <c r="H53" s="48">
        <v>13971</v>
      </c>
      <c r="I53" s="48" t="s">
        <v>653</v>
      </c>
      <c r="J53" s="48">
        <v>11607</v>
      </c>
      <c r="K53" s="48" t="s">
        <v>655</v>
      </c>
      <c r="L53" s="45">
        <v>30400</v>
      </c>
      <c r="M53" s="45" t="s">
        <v>651</v>
      </c>
      <c r="N53" s="25"/>
      <c r="O53" s="25"/>
      <c r="P53" s="51">
        <v>37043</v>
      </c>
      <c r="Q53" s="51" t="s">
        <v>655</v>
      </c>
      <c r="R53" s="50">
        <v>37595</v>
      </c>
      <c r="S53" s="50" t="s">
        <v>651</v>
      </c>
      <c r="T53" s="49">
        <v>31764</v>
      </c>
      <c r="U53" s="49" t="s">
        <v>652</v>
      </c>
      <c r="V53" s="50">
        <v>22214</v>
      </c>
      <c r="W53" s="50" t="s">
        <v>696</v>
      </c>
      <c r="X53" s="25"/>
      <c r="Y53" s="25"/>
      <c r="Z53" s="49">
        <v>37858</v>
      </c>
      <c r="AA53" s="49" t="s">
        <v>652</v>
      </c>
      <c r="AB53" s="49">
        <v>22984</v>
      </c>
      <c r="AC53" s="49" t="s">
        <v>652</v>
      </c>
      <c r="AD53" s="25"/>
      <c r="AE53" s="25"/>
      <c r="AF53" s="25"/>
      <c r="AG53" s="25"/>
      <c r="AH53" s="25"/>
      <c r="AI53" s="25"/>
      <c r="AJ53" s="25"/>
      <c r="AK53" s="25"/>
      <c r="AL53" s="50">
        <v>37780</v>
      </c>
      <c r="AM53" s="50" t="s">
        <v>651</v>
      </c>
      <c r="AN53" s="51">
        <v>14057</v>
      </c>
      <c r="AO53" s="51" t="s">
        <v>655</v>
      </c>
      <c r="AP53" s="50">
        <v>12778</v>
      </c>
      <c r="AQ53" s="50" t="s">
        <v>657</v>
      </c>
      <c r="AR53" s="25"/>
      <c r="AS53" s="25"/>
      <c r="AT53" s="25"/>
      <c r="AU53" s="25"/>
      <c r="AV53" s="51">
        <v>14590</v>
      </c>
      <c r="AW53" s="51" t="s">
        <v>655</v>
      </c>
      <c r="AX53" s="51">
        <v>16368</v>
      </c>
      <c r="AY53" s="51" t="s">
        <v>653</v>
      </c>
      <c r="AZ53" s="51">
        <v>13349</v>
      </c>
      <c r="BA53" s="51" t="s">
        <v>655</v>
      </c>
      <c r="BB53" s="49">
        <v>25097</v>
      </c>
      <c r="BC53" s="49" t="s">
        <v>652</v>
      </c>
      <c r="BD53" s="51">
        <v>9936</v>
      </c>
      <c r="BE53" s="51"/>
      <c r="BH53" s="51">
        <v>11798</v>
      </c>
      <c r="BI53" s="51" t="s">
        <v>655</v>
      </c>
      <c r="BJ53" s="50">
        <v>30472</v>
      </c>
      <c r="BK53" s="50" t="s">
        <v>651</v>
      </c>
      <c r="BP53" s="51">
        <v>13162</v>
      </c>
      <c r="BQ53" s="51" t="s">
        <v>653</v>
      </c>
      <c r="BR53" s="51">
        <v>13604</v>
      </c>
      <c r="BS53" s="51" t="s">
        <v>655</v>
      </c>
      <c r="BT53" s="51">
        <v>16291</v>
      </c>
      <c r="BU53" s="51" t="s">
        <v>655</v>
      </c>
      <c r="BV53" s="51">
        <v>14019</v>
      </c>
      <c r="BW53" s="51"/>
      <c r="BZ53" s="51">
        <v>22463</v>
      </c>
      <c r="CA53" s="51" t="s">
        <v>653</v>
      </c>
      <c r="CD53" s="50">
        <v>33877</v>
      </c>
      <c r="CE53" s="50" t="s">
        <v>651</v>
      </c>
      <c r="CF53" s="51">
        <v>36563</v>
      </c>
      <c r="CG53" s="51" t="s">
        <v>653</v>
      </c>
      <c r="CJ53" s="50">
        <v>39994</v>
      </c>
      <c r="CK53" s="50" t="s">
        <v>651</v>
      </c>
      <c r="CL53" s="50">
        <v>41481</v>
      </c>
      <c r="CM53" s="50" t="s">
        <v>651</v>
      </c>
      <c r="CN53" s="49">
        <v>39860</v>
      </c>
      <c r="CO53" s="49" t="s">
        <v>652</v>
      </c>
      <c r="CP53" s="50">
        <v>39520</v>
      </c>
      <c r="CQ53" s="50" t="s">
        <v>651</v>
      </c>
      <c r="CR53" s="49">
        <v>40554</v>
      </c>
      <c r="CS53" s="49" t="s">
        <v>652</v>
      </c>
      <c r="CV53" s="51">
        <v>41556</v>
      </c>
      <c r="CW53" s="51" t="s">
        <v>653</v>
      </c>
      <c r="CX53" s="51">
        <v>13900</v>
      </c>
      <c r="CY53" s="51" t="s">
        <v>653</v>
      </c>
      <c r="CZ53" s="49">
        <v>39169</v>
      </c>
      <c r="DA53" s="49"/>
      <c r="DB53" s="51">
        <v>39866</v>
      </c>
      <c r="DC53" s="51" t="s">
        <v>653</v>
      </c>
      <c r="DD53" s="50">
        <v>42023</v>
      </c>
      <c r="DE53" s="50"/>
      <c r="DF53" s="49">
        <v>37472</v>
      </c>
      <c r="DG53" s="49" t="s">
        <v>652</v>
      </c>
      <c r="DH53" s="49">
        <v>38277</v>
      </c>
      <c r="DI53" s="49" t="s">
        <v>652</v>
      </c>
      <c r="DJ53" s="51">
        <v>42386</v>
      </c>
      <c r="DK53" s="51" t="s">
        <v>655</v>
      </c>
      <c r="DL53" s="49">
        <v>25286</v>
      </c>
      <c r="DM53" s="49" t="s">
        <v>652</v>
      </c>
      <c r="DN53" s="51">
        <v>37321</v>
      </c>
      <c r="DO53" s="51" t="s">
        <v>653</v>
      </c>
      <c r="DP53" s="51">
        <v>37935</v>
      </c>
      <c r="DQ53" s="51" t="s">
        <v>655</v>
      </c>
      <c r="EB53" s="49">
        <v>37656</v>
      </c>
      <c r="EC53" s="49" t="s">
        <v>652</v>
      </c>
      <c r="ED53" s="50">
        <v>38375</v>
      </c>
      <c r="EE53" s="50" t="s">
        <v>651</v>
      </c>
      <c r="EH53" s="49">
        <v>11327</v>
      </c>
      <c r="EI53" s="49" t="s">
        <v>652</v>
      </c>
      <c r="EL53" s="51">
        <v>42362</v>
      </c>
      <c r="EM53" s="51" t="s">
        <v>655</v>
      </c>
      <c r="EN53" s="49">
        <v>13872</v>
      </c>
      <c r="EO53" s="49" t="s">
        <v>652</v>
      </c>
      <c r="EP53" s="49">
        <v>39084</v>
      </c>
      <c r="EQ53" s="49" t="s">
        <v>652</v>
      </c>
      <c r="ER53" s="49">
        <v>22953</v>
      </c>
      <c r="ES53" s="49"/>
      <c r="ET53" s="50">
        <v>13974</v>
      </c>
      <c r="EU53" s="50" t="s">
        <v>651</v>
      </c>
      <c r="EV53" s="49">
        <v>35675</v>
      </c>
      <c r="EW53" s="49" t="s">
        <v>652</v>
      </c>
      <c r="EX53" s="49">
        <v>31504</v>
      </c>
      <c r="EY53" s="49" t="s">
        <v>652</v>
      </c>
      <c r="EZ53" s="49">
        <v>32814</v>
      </c>
      <c r="FA53" s="49" t="s">
        <v>652</v>
      </c>
      <c r="FB53" s="51">
        <v>36464</v>
      </c>
      <c r="FC53" s="51" t="s">
        <v>655</v>
      </c>
      <c r="FD53" s="49">
        <v>31911</v>
      </c>
      <c r="FE53" s="49" t="s">
        <v>652</v>
      </c>
      <c r="FF53" s="50">
        <v>33547</v>
      </c>
      <c r="FG53" s="50" t="s">
        <v>651</v>
      </c>
      <c r="FH53" s="49">
        <v>35975</v>
      </c>
      <c r="FI53" s="49" t="s">
        <v>652</v>
      </c>
      <c r="FL53" s="49">
        <v>35632</v>
      </c>
      <c r="FM53" s="49" t="s">
        <v>652</v>
      </c>
      <c r="FN53" s="50">
        <v>35607</v>
      </c>
      <c r="FO53" s="50" t="s">
        <v>651</v>
      </c>
      <c r="FP53" s="49">
        <v>34148</v>
      </c>
      <c r="FQ53" s="49" t="s">
        <v>652</v>
      </c>
      <c r="FR53" s="49">
        <v>33636</v>
      </c>
      <c r="FS53" s="49" t="s">
        <v>652</v>
      </c>
      <c r="FT53" s="50">
        <v>30943</v>
      </c>
      <c r="FU53" s="50" t="s">
        <v>651</v>
      </c>
      <c r="FV53" s="49">
        <v>34233</v>
      </c>
      <c r="FW53" s="49" t="s">
        <v>652</v>
      </c>
      <c r="FZ53" s="51">
        <v>35794</v>
      </c>
      <c r="GA53" s="51" t="s">
        <v>653</v>
      </c>
      <c r="GB53" s="49">
        <v>32847</v>
      </c>
      <c r="GC53" s="49" t="s">
        <v>652</v>
      </c>
      <c r="GD53" s="50">
        <v>34828</v>
      </c>
      <c r="GE53" s="50" t="s">
        <v>651</v>
      </c>
      <c r="GF53" s="50">
        <v>33758</v>
      </c>
      <c r="GG53" s="50" t="s">
        <v>651</v>
      </c>
      <c r="GH53" s="50">
        <v>34680</v>
      </c>
      <c r="GI53" s="50" t="s">
        <v>651</v>
      </c>
      <c r="GJ53" s="49">
        <v>35409</v>
      </c>
      <c r="GK53" s="49" t="s">
        <v>652</v>
      </c>
      <c r="GL53" s="50">
        <v>43542</v>
      </c>
      <c r="GM53" s="50" t="s">
        <v>651</v>
      </c>
      <c r="GN53" s="50">
        <v>10722</v>
      </c>
      <c r="GO53" s="50"/>
      <c r="GP53" s="50">
        <v>34834</v>
      </c>
      <c r="GQ53" s="50" t="s">
        <v>651</v>
      </c>
      <c r="GR53" s="51">
        <v>35072</v>
      </c>
      <c r="GS53" s="51" t="s">
        <v>653</v>
      </c>
    </row>
    <row r="54" spans="1:201">
      <c r="A54" s="26"/>
      <c r="B54" s="64">
        <v>13796</v>
      </c>
      <c r="C54" s="66" t="s">
        <v>655</v>
      </c>
      <c r="D54" s="45">
        <v>13739</v>
      </c>
      <c r="E54" s="45" t="s">
        <v>651</v>
      </c>
      <c r="F54" s="48">
        <v>11653</v>
      </c>
      <c r="G54" s="48" t="s">
        <v>653</v>
      </c>
      <c r="H54" s="47">
        <v>13970</v>
      </c>
      <c r="I54" s="47" t="s">
        <v>652</v>
      </c>
      <c r="J54" s="48">
        <v>11607</v>
      </c>
      <c r="K54" s="48" t="s">
        <v>653</v>
      </c>
      <c r="L54" s="45">
        <v>30309</v>
      </c>
      <c r="M54" s="45" t="s">
        <v>651</v>
      </c>
      <c r="N54" s="25"/>
      <c r="O54" s="25"/>
      <c r="P54" s="49">
        <v>36899</v>
      </c>
      <c r="Q54" s="49" t="s">
        <v>652</v>
      </c>
      <c r="R54" s="49">
        <v>37592</v>
      </c>
      <c r="S54" s="49" t="s">
        <v>652</v>
      </c>
      <c r="T54" s="49">
        <v>31447</v>
      </c>
      <c r="U54" s="49" t="s">
        <v>652</v>
      </c>
      <c r="V54" s="52">
        <v>18482</v>
      </c>
      <c r="W54" s="51" t="s">
        <v>661</v>
      </c>
      <c r="X54" s="25"/>
      <c r="Y54" s="25"/>
      <c r="Z54" s="49">
        <v>37812</v>
      </c>
      <c r="AA54" s="49" t="s">
        <v>652</v>
      </c>
      <c r="AB54" s="49">
        <v>22984</v>
      </c>
      <c r="AC54" s="49" t="s">
        <v>652</v>
      </c>
      <c r="AD54" s="25"/>
      <c r="AE54" s="25"/>
      <c r="AF54" s="25"/>
      <c r="AG54" s="25"/>
      <c r="AH54" s="25"/>
      <c r="AI54" s="25"/>
      <c r="AJ54" s="25"/>
      <c r="AK54" s="25"/>
      <c r="AL54" s="50">
        <v>37776</v>
      </c>
      <c r="AM54" s="50" t="s">
        <v>651</v>
      </c>
      <c r="AN54" s="51">
        <v>14048</v>
      </c>
      <c r="AO54" s="51" t="s">
        <v>653</v>
      </c>
      <c r="AP54" s="49">
        <v>12556</v>
      </c>
      <c r="AQ54" s="49" t="s">
        <v>652</v>
      </c>
      <c r="AR54" s="25"/>
      <c r="AS54" s="25"/>
      <c r="AT54" s="25"/>
      <c r="AU54" s="25"/>
      <c r="AV54" s="51">
        <v>13977</v>
      </c>
      <c r="AW54" s="51" t="s">
        <v>655</v>
      </c>
      <c r="AX54" s="51">
        <v>16134</v>
      </c>
      <c r="AY54" s="51" t="s">
        <v>655</v>
      </c>
      <c r="AZ54" s="51">
        <v>13344</v>
      </c>
      <c r="BA54" s="51" t="s">
        <v>655</v>
      </c>
      <c r="BB54" s="51">
        <v>25067</v>
      </c>
      <c r="BC54" s="51" t="s">
        <v>653</v>
      </c>
      <c r="BD54" s="49">
        <v>9936</v>
      </c>
      <c r="BE54" s="49" t="s">
        <v>652</v>
      </c>
      <c r="BH54" s="51">
        <v>11798</v>
      </c>
      <c r="BI54" s="51" t="s">
        <v>655</v>
      </c>
      <c r="BJ54" s="50">
        <v>30469</v>
      </c>
      <c r="BK54" s="50" t="s">
        <v>651</v>
      </c>
      <c r="BP54" s="51">
        <v>13162</v>
      </c>
      <c r="BQ54" s="51" t="s">
        <v>655</v>
      </c>
      <c r="BR54" s="51">
        <v>13604</v>
      </c>
      <c r="BS54" s="51" t="s">
        <v>655</v>
      </c>
      <c r="BT54" s="51">
        <v>16287</v>
      </c>
      <c r="BU54" s="51" t="s">
        <v>653</v>
      </c>
      <c r="BV54" s="49">
        <v>13994</v>
      </c>
      <c r="BW54" s="49" t="s">
        <v>652</v>
      </c>
      <c r="BZ54" s="51">
        <v>22463</v>
      </c>
      <c r="CA54" s="51" t="s">
        <v>653</v>
      </c>
      <c r="CD54" s="50">
        <v>33854</v>
      </c>
      <c r="CE54" s="50" t="s">
        <v>651</v>
      </c>
      <c r="CF54" s="49">
        <v>36563</v>
      </c>
      <c r="CG54" s="49" t="s">
        <v>652</v>
      </c>
      <c r="CJ54" s="50">
        <v>39994</v>
      </c>
      <c r="CK54" s="50" t="s">
        <v>651</v>
      </c>
      <c r="CL54" s="50">
        <v>41466</v>
      </c>
      <c r="CM54" s="50" t="s">
        <v>651</v>
      </c>
      <c r="CN54" s="49">
        <v>39860</v>
      </c>
      <c r="CO54" s="49" t="s">
        <v>652</v>
      </c>
      <c r="CP54" s="51">
        <v>39512</v>
      </c>
      <c r="CQ54" s="51" t="s">
        <v>655</v>
      </c>
      <c r="CR54" s="50">
        <v>40482</v>
      </c>
      <c r="CS54" s="50" t="s">
        <v>651</v>
      </c>
      <c r="CV54" s="51">
        <v>41556</v>
      </c>
      <c r="CW54" s="51" t="s">
        <v>653</v>
      </c>
      <c r="CX54" s="51">
        <v>13900</v>
      </c>
      <c r="CY54" s="51" t="s">
        <v>655</v>
      </c>
      <c r="CZ54" s="49">
        <v>39168</v>
      </c>
      <c r="DA54" s="49" t="s">
        <v>652</v>
      </c>
      <c r="DB54" s="49">
        <v>39866</v>
      </c>
      <c r="DC54" s="49" t="s">
        <v>652</v>
      </c>
      <c r="DD54" s="51">
        <v>41876</v>
      </c>
      <c r="DE54" s="51" t="s">
        <v>655</v>
      </c>
      <c r="DF54" s="49">
        <v>37472</v>
      </c>
      <c r="DG54" s="49" t="s">
        <v>652</v>
      </c>
      <c r="DH54" s="49">
        <v>38260</v>
      </c>
      <c r="DI54" s="49" t="s">
        <v>652</v>
      </c>
      <c r="DJ54" s="49">
        <v>41842</v>
      </c>
      <c r="DK54" s="49" t="s">
        <v>652</v>
      </c>
      <c r="DL54" s="49">
        <v>23452</v>
      </c>
      <c r="DM54" s="49" t="s">
        <v>652</v>
      </c>
      <c r="DN54" s="49">
        <v>37321</v>
      </c>
      <c r="DO54" s="49" t="s">
        <v>652</v>
      </c>
      <c r="DP54" s="49">
        <v>37934</v>
      </c>
      <c r="DQ54" s="49" t="s">
        <v>652</v>
      </c>
      <c r="EB54" s="49">
        <v>37656</v>
      </c>
      <c r="EC54" s="49" t="s">
        <v>652</v>
      </c>
      <c r="ED54" s="50">
        <v>38291</v>
      </c>
      <c r="EE54" s="50" t="s">
        <v>651</v>
      </c>
      <c r="EH54" s="49">
        <v>11122</v>
      </c>
      <c r="EI54" s="49" t="s">
        <v>652</v>
      </c>
      <c r="EL54" s="49">
        <v>42318</v>
      </c>
      <c r="EM54" s="49" t="s">
        <v>652</v>
      </c>
      <c r="EN54" s="50">
        <v>12941</v>
      </c>
      <c r="EO54" s="50" t="s">
        <v>657</v>
      </c>
      <c r="EP54" s="49">
        <v>38929</v>
      </c>
      <c r="EQ54" s="49" t="s">
        <v>652</v>
      </c>
      <c r="ER54" s="49">
        <v>21055</v>
      </c>
      <c r="ES54" s="49" t="s">
        <v>652</v>
      </c>
      <c r="ET54" s="51">
        <v>13917</v>
      </c>
      <c r="EU54" s="51" t="s">
        <v>655</v>
      </c>
      <c r="EV54" s="49">
        <v>35675</v>
      </c>
      <c r="EW54" s="49" t="s">
        <v>652</v>
      </c>
      <c r="EX54" s="50">
        <v>31489</v>
      </c>
      <c r="EY54" s="50" t="s">
        <v>657</v>
      </c>
      <c r="EZ54" s="49">
        <v>30284</v>
      </c>
      <c r="FA54" s="49" t="s">
        <v>652</v>
      </c>
      <c r="FB54" s="51">
        <v>36464</v>
      </c>
      <c r="FC54" s="51" t="s">
        <v>655</v>
      </c>
      <c r="FD54" s="49">
        <v>31902</v>
      </c>
      <c r="FE54" s="49" t="s">
        <v>652</v>
      </c>
      <c r="FF54" s="49">
        <v>33535</v>
      </c>
      <c r="FG54" s="49" t="s">
        <v>652</v>
      </c>
      <c r="FH54" s="49">
        <v>35975</v>
      </c>
      <c r="FI54" s="49" t="s">
        <v>652</v>
      </c>
      <c r="FL54" s="49">
        <v>35626</v>
      </c>
      <c r="FM54" s="49" t="s">
        <v>652</v>
      </c>
      <c r="FN54" s="49">
        <v>35606</v>
      </c>
      <c r="FO54" s="49" t="s">
        <v>652</v>
      </c>
      <c r="FP54" s="49">
        <v>34148</v>
      </c>
      <c r="FQ54" s="49" t="s">
        <v>652</v>
      </c>
      <c r="FR54" s="49">
        <v>33636</v>
      </c>
      <c r="FS54" s="49" t="s">
        <v>652</v>
      </c>
      <c r="FT54" s="50">
        <v>30943</v>
      </c>
      <c r="FU54" s="50" t="s">
        <v>651</v>
      </c>
      <c r="FV54" s="49">
        <v>34057</v>
      </c>
      <c r="FW54" s="49" t="s">
        <v>652</v>
      </c>
      <c r="FZ54" s="49">
        <v>35794</v>
      </c>
      <c r="GA54" s="49" t="s">
        <v>652</v>
      </c>
      <c r="GB54" s="50">
        <v>32838</v>
      </c>
      <c r="GC54" s="50"/>
      <c r="GD54" s="50">
        <v>34815</v>
      </c>
      <c r="GE54" s="50" t="s">
        <v>651</v>
      </c>
      <c r="GF54" s="50">
        <v>33665</v>
      </c>
      <c r="GG54" s="50"/>
      <c r="GH54" s="50">
        <v>34680</v>
      </c>
      <c r="GI54" s="50" t="s">
        <v>651</v>
      </c>
      <c r="GJ54" s="49">
        <v>35409</v>
      </c>
      <c r="GK54" s="49" t="s">
        <v>652</v>
      </c>
      <c r="GL54" s="50">
        <v>43500</v>
      </c>
      <c r="GM54" s="50" t="s">
        <v>651</v>
      </c>
      <c r="GN54" s="51">
        <v>10592</v>
      </c>
      <c r="GO54" s="51" t="s">
        <v>653</v>
      </c>
      <c r="GP54" s="49">
        <v>34820</v>
      </c>
      <c r="GQ54" s="49" t="s">
        <v>652</v>
      </c>
      <c r="GR54" s="51">
        <v>35072</v>
      </c>
      <c r="GS54" s="51" t="s">
        <v>655</v>
      </c>
    </row>
    <row r="55" spans="1:201">
      <c r="A55" s="26"/>
      <c r="B55" s="64">
        <v>13796</v>
      </c>
      <c r="C55" s="66" t="s">
        <v>655</v>
      </c>
      <c r="D55" s="48">
        <v>13722</v>
      </c>
      <c r="E55" s="48" t="s">
        <v>653</v>
      </c>
      <c r="F55" s="48">
        <v>10685</v>
      </c>
      <c r="G55" s="48" t="s">
        <v>655</v>
      </c>
      <c r="H55" s="47">
        <v>13961</v>
      </c>
      <c r="I55" s="47" t="s">
        <v>652</v>
      </c>
      <c r="J55" s="45">
        <v>11302</v>
      </c>
      <c r="K55" s="45" t="s">
        <v>651</v>
      </c>
      <c r="L55" s="45">
        <v>29825</v>
      </c>
      <c r="M55" s="45" t="s">
        <v>651</v>
      </c>
      <c r="N55" s="25"/>
      <c r="O55" s="25"/>
      <c r="P55" s="49">
        <v>36879</v>
      </c>
      <c r="Q55" s="49" t="s">
        <v>652</v>
      </c>
      <c r="R55" s="49">
        <v>37588</v>
      </c>
      <c r="S55" s="49" t="s">
        <v>652</v>
      </c>
      <c r="T55" s="49">
        <v>31208</v>
      </c>
      <c r="U55" s="49" t="s">
        <v>652</v>
      </c>
      <c r="V55" s="52">
        <v>18409</v>
      </c>
      <c r="W55" s="51" t="s">
        <v>697</v>
      </c>
      <c r="X55" s="25"/>
      <c r="Y55" s="25"/>
      <c r="Z55" s="49">
        <v>37811</v>
      </c>
      <c r="AA55" s="49" t="s">
        <v>652</v>
      </c>
      <c r="AB55" s="51">
        <v>22503</v>
      </c>
      <c r="AC55" s="51" t="s">
        <v>653</v>
      </c>
      <c r="AD55" s="25"/>
      <c r="AE55" s="25"/>
      <c r="AF55" s="25"/>
      <c r="AG55" s="25"/>
      <c r="AH55" s="25"/>
      <c r="AI55" s="25"/>
      <c r="AJ55" s="25"/>
      <c r="AK55" s="25"/>
      <c r="AL55" s="50">
        <v>37770</v>
      </c>
      <c r="AM55" s="50" t="s">
        <v>651</v>
      </c>
      <c r="AN55" s="51">
        <v>14048</v>
      </c>
      <c r="AO55" s="51" t="s">
        <v>653</v>
      </c>
      <c r="AP55" s="51">
        <v>12486</v>
      </c>
      <c r="AQ55" s="51" t="s">
        <v>655</v>
      </c>
      <c r="AR55" s="25"/>
      <c r="AS55" s="25"/>
      <c r="AT55" s="25"/>
      <c r="AU55" s="25"/>
      <c r="AV55" s="51">
        <v>13977</v>
      </c>
      <c r="AW55" s="51" t="s">
        <v>655</v>
      </c>
      <c r="AX55" s="50">
        <v>15969</v>
      </c>
      <c r="AY55" s="50" t="s">
        <v>651</v>
      </c>
      <c r="AZ55" s="51">
        <v>13344</v>
      </c>
      <c r="BA55" s="51" t="s">
        <v>655</v>
      </c>
      <c r="BB55" s="51">
        <v>25067</v>
      </c>
      <c r="BC55" s="51" t="s">
        <v>653</v>
      </c>
      <c r="BD55" s="49">
        <v>9936</v>
      </c>
      <c r="BE55" s="49" t="s">
        <v>652</v>
      </c>
      <c r="BH55" s="51">
        <v>11798</v>
      </c>
      <c r="BI55" s="51" t="s">
        <v>655</v>
      </c>
      <c r="BJ55" s="50">
        <v>30462</v>
      </c>
      <c r="BK55" s="50"/>
      <c r="BP55" s="51">
        <v>13053</v>
      </c>
      <c r="BQ55" s="51" t="s">
        <v>653</v>
      </c>
      <c r="BR55" s="51">
        <v>13604</v>
      </c>
      <c r="BS55" s="51" t="s">
        <v>653</v>
      </c>
      <c r="BT55" s="49">
        <v>16277</v>
      </c>
      <c r="BU55" s="49" t="s">
        <v>652</v>
      </c>
      <c r="BV55" s="49">
        <v>13988</v>
      </c>
      <c r="BW55" s="49" t="s">
        <v>652</v>
      </c>
      <c r="BZ55" s="51">
        <v>22463</v>
      </c>
      <c r="CA55" s="51"/>
      <c r="CD55" s="50">
        <v>33850</v>
      </c>
      <c r="CE55" s="50" t="s">
        <v>651</v>
      </c>
      <c r="CF55" s="49">
        <v>36563</v>
      </c>
      <c r="CG55" s="49" t="s">
        <v>652</v>
      </c>
      <c r="CJ55" s="50">
        <v>39994</v>
      </c>
      <c r="CK55" s="50" t="s">
        <v>651</v>
      </c>
      <c r="CL55" s="50">
        <v>41448</v>
      </c>
      <c r="CM55" s="50" t="s">
        <v>651</v>
      </c>
      <c r="CN55" s="49">
        <v>39749</v>
      </c>
      <c r="CO55" s="49" t="s">
        <v>652</v>
      </c>
      <c r="CP55" s="51">
        <v>39512</v>
      </c>
      <c r="CQ55" s="51" t="s">
        <v>653</v>
      </c>
      <c r="CR55" s="49">
        <v>40461</v>
      </c>
      <c r="CS55" s="49" t="s">
        <v>652</v>
      </c>
      <c r="CV55" s="51">
        <v>41350</v>
      </c>
      <c r="CW55" s="51" t="s">
        <v>655</v>
      </c>
      <c r="CX55" s="51">
        <v>13900</v>
      </c>
      <c r="CY55" s="51" t="s">
        <v>655</v>
      </c>
      <c r="CZ55" s="50">
        <v>39168</v>
      </c>
      <c r="DA55" s="50" t="s">
        <v>651</v>
      </c>
      <c r="DB55" s="49">
        <v>39866</v>
      </c>
      <c r="DC55" s="49" t="s">
        <v>652</v>
      </c>
      <c r="DD55" s="51">
        <v>41550</v>
      </c>
      <c r="DE55" s="51" t="s">
        <v>653</v>
      </c>
      <c r="DF55" s="49">
        <v>37468</v>
      </c>
      <c r="DG55" s="49" t="s">
        <v>652</v>
      </c>
      <c r="DH55" s="51">
        <v>38126</v>
      </c>
      <c r="DI55" s="51" t="s">
        <v>655</v>
      </c>
      <c r="DJ55" s="49">
        <v>41830</v>
      </c>
      <c r="DK55" s="49" t="s">
        <v>652</v>
      </c>
      <c r="DL55" s="51">
        <v>19899</v>
      </c>
      <c r="DM55" s="51" t="s">
        <v>653</v>
      </c>
      <c r="DN55" s="49">
        <v>37321</v>
      </c>
      <c r="DO55" s="49" t="s">
        <v>652</v>
      </c>
      <c r="DP55" s="49">
        <v>37934</v>
      </c>
      <c r="DQ55" s="49" t="s">
        <v>652</v>
      </c>
      <c r="EB55" s="49">
        <v>37656</v>
      </c>
      <c r="EC55" s="49" t="s">
        <v>652</v>
      </c>
      <c r="ED55" s="50">
        <v>38272</v>
      </c>
      <c r="EE55" s="50" t="s">
        <v>651</v>
      </c>
      <c r="EH55" s="49">
        <v>10922</v>
      </c>
      <c r="EI55" s="49" t="s">
        <v>652</v>
      </c>
      <c r="EL55" s="50">
        <v>42086</v>
      </c>
      <c r="EM55" s="50"/>
      <c r="EN55" s="51">
        <v>12927</v>
      </c>
      <c r="EO55" s="51" t="s">
        <v>653</v>
      </c>
      <c r="EP55" s="49">
        <v>38924</v>
      </c>
      <c r="EQ55" s="49" t="s">
        <v>652</v>
      </c>
      <c r="ER55" s="51">
        <v>16585</v>
      </c>
      <c r="ES55" s="51" t="s">
        <v>653</v>
      </c>
      <c r="ET55" s="51">
        <v>13917</v>
      </c>
      <c r="EU55" s="51" t="s">
        <v>655</v>
      </c>
      <c r="EV55" s="49">
        <v>35675</v>
      </c>
      <c r="EW55" s="49" t="s">
        <v>652</v>
      </c>
      <c r="EX55" s="49">
        <v>31399</v>
      </c>
      <c r="EY55" s="49" t="s">
        <v>652</v>
      </c>
      <c r="EZ55" s="51">
        <v>30138</v>
      </c>
      <c r="FA55" s="51" t="s">
        <v>655</v>
      </c>
      <c r="FB55" s="51">
        <v>36464</v>
      </c>
      <c r="FC55" s="51" t="s">
        <v>653</v>
      </c>
      <c r="FD55" s="51">
        <v>31480</v>
      </c>
      <c r="FE55" s="51" t="s">
        <v>653</v>
      </c>
      <c r="FF55" s="49">
        <v>33521</v>
      </c>
      <c r="FG55" s="49" t="s">
        <v>652</v>
      </c>
      <c r="FH55" s="49">
        <v>35975</v>
      </c>
      <c r="FI55" s="49" t="s">
        <v>652</v>
      </c>
      <c r="FL55" s="49">
        <v>35626</v>
      </c>
      <c r="FM55" s="49" t="s">
        <v>652</v>
      </c>
      <c r="FN55" s="50">
        <v>35606</v>
      </c>
      <c r="FO55" s="50" t="s">
        <v>651</v>
      </c>
      <c r="FP55" s="51">
        <v>34144</v>
      </c>
      <c r="FQ55" s="51" t="s">
        <v>655</v>
      </c>
      <c r="FR55" s="49">
        <v>33619</v>
      </c>
      <c r="FS55" s="49" t="s">
        <v>652</v>
      </c>
      <c r="FT55" s="49">
        <v>30928</v>
      </c>
      <c r="FU55" s="49" t="s">
        <v>652</v>
      </c>
      <c r="FV55" s="49">
        <v>29796</v>
      </c>
      <c r="FW55" s="49" t="s">
        <v>652</v>
      </c>
      <c r="FZ55" s="49">
        <v>35794</v>
      </c>
      <c r="GA55" s="49" t="s">
        <v>652</v>
      </c>
      <c r="GB55" s="49">
        <v>26485</v>
      </c>
      <c r="GC55" s="49" t="s">
        <v>652</v>
      </c>
      <c r="GD55" s="50">
        <v>34814</v>
      </c>
      <c r="GE55" s="50" t="s">
        <v>651</v>
      </c>
      <c r="GF55" s="50">
        <v>33653</v>
      </c>
      <c r="GG55" s="50" t="s">
        <v>651</v>
      </c>
      <c r="GH55" s="50">
        <v>34680</v>
      </c>
      <c r="GI55" s="50" t="s">
        <v>651</v>
      </c>
      <c r="GJ55" s="50">
        <v>35407</v>
      </c>
      <c r="GK55" s="50" t="s">
        <v>651</v>
      </c>
      <c r="GL55" s="50">
        <v>43497</v>
      </c>
      <c r="GM55" s="50" t="s">
        <v>651</v>
      </c>
      <c r="GN55" s="51">
        <v>10592</v>
      </c>
      <c r="GO55" s="51"/>
      <c r="GP55" s="50">
        <v>34700</v>
      </c>
      <c r="GQ55" s="50" t="s">
        <v>651</v>
      </c>
      <c r="GR55" s="49">
        <v>35066</v>
      </c>
      <c r="GS55" s="49" t="s">
        <v>652</v>
      </c>
    </row>
    <row r="56" spans="1:201">
      <c r="A56" s="26"/>
      <c r="B56" s="64">
        <v>13796</v>
      </c>
      <c r="C56" s="66" t="s">
        <v>655</v>
      </c>
      <c r="D56" s="48">
        <v>13722</v>
      </c>
      <c r="E56" s="48" t="s">
        <v>655</v>
      </c>
      <c r="F56" s="48">
        <v>10685</v>
      </c>
      <c r="G56" s="48" t="s">
        <v>653</v>
      </c>
      <c r="H56" s="45">
        <v>13904</v>
      </c>
      <c r="I56" s="45" t="s">
        <v>651</v>
      </c>
      <c r="J56" s="48">
        <v>11247</v>
      </c>
      <c r="K56" s="48" t="s">
        <v>655</v>
      </c>
      <c r="L56" s="45">
        <v>28893</v>
      </c>
      <c r="M56" s="45" t="s">
        <v>651</v>
      </c>
      <c r="N56" s="25"/>
      <c r="O56" s="25"/>
      <c r="P56" s="49">
        <v>36879</v>
      </c>
      <c r="Q56" s="49" t="s">
        <v>652</v>
      </c>
      <c r="R56" s="50">
        <v>37567</v>
      </c>
      <c r="S56" s="50" t="s">
        <v>651</v>
      </c>
      <c r="T56" s="49">
        <v>31208</v>
      </c>
      <c r="U56" s="49" t="s">
        <v>652</v>
      </c>
      <c r="V56" s="52">
        <v>18348</v>
      </c>
      <c r="W56" s="51" t="s">
        <v>698</v>
      </c>
      <c r="X56" s="25"/>
      <c r="Y56" s="25"/>
      <c r="Z56" s="51">
        <v>37439</v>
      </c>
      <c r="AA56" s="51" t="s">
        <v>655</v>
      </c>
      <c r="AB56" s="51">
        <v>21262</v>
      </c>
      <c r="AC56" s="51" t="s">
        <v>655</v>
      </c>
      <c r="AD56" s="25"/>
      <c r="AE56" s="25"/>
      <c r="AF56" s="25"/>
      <c r="AG56" s="25"/>
      <c r="AH56" s="25"/>
      <c r="AI56" s="25"/>
      <c r="AJ56" s="25"/>
      <c r="AK56" s="25"/>
      <c r="AL56" s="50">
        <v>37763</v>
      </c>
      <c r="AM56" s="50" t="s">
        <v>651</v>
      </c>
      <c r="AN56" s="49">
        <v>14047</v>
      </c>
      <c r="AO56" s="49" t="s">
        <v>652</v>
      </c>
      <c r="AP56" s="51">
        <v>12486</v>
      </c>
      <c r="AQ56" s="51" t="s">
        <v>655</v>
      </c>
      <c r="AR56" s="25"/>
      <c r="AS56" s="25"/>
      <c r="AT56" s="25"/>
      <c r="AU56" s="25"/>
      <c r="AV56" s="51">
        <v>13494</v>
      </c>
      <c r="AW56" s="51" t="s">
        <v>655</v>
      </c>
      <c r="AX56" s="51">
        <v>15819</v>
      </c>
      <c r="AY56" s="51" t="s">
        <v>653</v>
      </c>
      <c r="AZ56" s="51">
        <v>13344</v>
      </c>
      <c r="BA56" s="51" t="s">
        <v>655</v>
      </c>
      <c r="BB56" s="51">
        <v>25057</v>
      </c>
      <c r="BC56" s="51" t="s">
        <v>655</v>
      </c>
      <c r="BD56" s="49">
        <v>9936</v>
      </c>
      <c r="BE56" s="49" t="s">
        <v>652</v>
      </c>
      <c r="BH56" s="51">
        <v>11761</v>
      </c>
      <c r="BI56" s="51" t="s">
        <v>655</v>
      </c>
      <c r="BJ56" s="50">
        <v>30439</v>
      </c>
      <c r="BK56" s="50" t="s">
        <v>651</v>
      </c>
      <c r="BP56" s="51">
        <v>12927</v>
      </c>
      <c r="BQ56" s="51" t="s">
        <v>655</v>
      </c>
      <c r="BR56" s="50">
        <v>13595</v>
      </c>
      <c r="BS56" s="50" t="s">
        <v>657</v>
      </c>
      <c r="BT56" s="49">
        <v>16272</v>
      </c>
      <c r="BU56" s="49" t="s">
        <v>652</v>
      </c>
      <c r="BV56" s="49">
        <v>13224</v>
      </c>
      <c r="BW56" s="49"/>
      <c r="BZ56" s="49">
        <v>22060</v>
      </c>
      <c r="CA56" s="49"/>
      <c r="CD56" s="50">
        <v>33833</v>
      </c>
      <c r="CE56" s="50" t="s">
        <v>651</v>
      </c>
      <c r="CF56" s="49">
        <v>36545</v>
      </c>
      <c r="CG56" s="49" t="s">
        <v>652</v>
      </c>
      <c r="CJ56" s="50">
        <v>39992</v>
      </c>
      <c r="CK56" s="50" t="s">
        <v>651</v>
      </c>
      <c r="CL56" s="50">
        <v>41442</v>
      </c>
      <c r="CM56" s="50" t="s">
        <v>651</v>
      </c>
      <c r="CN56" s="49">
        <v>39688</v>
      </c>
      <c r="CO56" s="49" t="s">
        <v>652</v>
      </c>
      <c r="CP56" s="51">
        <v>39512</v>
      </c>
      <c r="CQ56" s="51" t="s">
        <v>653</v>
      </c>
      <c r="CR56" s="49">
        <v>40461</v>
      </c>
      <c r="CS56" s="49" t="s">
        <v>652</v>
      </c>
      <c r="CV56" s="49">
        <v>41343</v>
      </c>
      <c r="CW56" s="49" t="s">
        <v>652</v>
      </c>
      <c r="CX56" s="49">
        <v>13877</v>
      </c>
      <c r="CY56" s="49"/>
      <c r="CZ56" s="50">
        <v>39168</v>
      </c>
      <c r="DA56" s="50" t="s">
        <v>651</v>
      </c>
      <c r="DB56" s="50">
        <v>39855</v>
      </c>
      <c r="DC56" s="50" t="s">
        <v>651</v>
      </c>
      <c r="DD56" s="49">
        <v>41023</v>
      </c>
      <c r="DE56" s="49" t="s">
        <v>652</v>
      </c>
      <c r="DF56" s="51">
        <v>37466</v>
      </c>
      <c r="DG56" s="51" t="s">
        <v>655</v>
      </c>
      <c r="DH56" s="51">
        <v>38126</v>
      </c>
      <c r="DI56" s="51" t="s">
        <v>653</v>
      </c>
      <c r="DJ56" s="51">
        <v>41801</v>
      </c>
      <c r="DK56" s="51" t="s">
        <v>653</v>
      </c>
      <c r="DL56" s="51">
        <v>19899</v>
      </c>
      <c r="DM56" s="51" t="s">
        <v>655</v>
      </c>
      <c r="DN56" s="49">
        <v>37290</v>
      </c>
      <c r="DO56" s="49" t="s">
        <v>652</v>
      </c>
      <c r="DP56" s="49">
        <v>37934</v>
      </c>
      <c r="DQ56" s="49" t="s">
        <v>652</v>
      </c>
      <c r="EB56" s="51">
        <v>37631</v>
      </c>
      <c r="EC56" s="51" t="s">
        <v>653</v>
      </c>
      <c r="ED56" s="50">
        <v>38272</v>
      </c>
      <c r="EE56" s="50" t="s">
        <v>651</v>
      </c>
      <c r="EH56" s="51">
        <v>10885</v>
      </c>
      <c r="EI56" s="51" t="s">
        <v>653</v>
      </c>
      <c r="EL56" s="49">
        <v>41249</v>
      </c>
      <c r="EM56" s="49" t="s">
        <v>652</v>
      </c>
      <c r="EN56" s="49">
        <v>12906</v>
      </c>
      <c r="EO56" s="49"/>
      <c r="EP56" s="49">
        <v>38924</v>
      </c>
      <c r="EQ56" s="49" t="s">
        <v>652</v>
      </c>
      <c r="ER56" s="51">
        <v>16585</v>
      </c>
      <c r="ES56" s="51" t="s">
        <v>653</v>
      </c>
      <c r="ET56" s="51">
        <v>13917</v>
      </c>
      <c r="EU56" s="51" t="s">
        <v>655</v>
      </c>
      <c r="EV56" s="49">
        <v>35576</v>
      </c>
      <c r="EW56" s="49" t="s">
        <v>652</v>
      </c>
      <c r="EX56" s="49">
        <v>31299</v>
      </c>
      <c r="EY56" s="49" t="s">
        <v>652</v>
      </c>
      <c r="EZ56" s="50">
        <v>27439</v>
      </c>
      <c r="FA56" s="50" t="s">
        <v>651</v>
      </c>
      <c r="FB56" s="50">
        <v>36461</v>
      </c>
      <c r="FC56" s="50" t="s">
        <v>651</v>
      </c>
      <c r="FD56" s="51">
        <v>31480</v>
      </c>
      <c r="FE56" s="51" t="s">
        <v>653</v>
      </c>
      <c r="FF56" s="49">
        <v>33521</v>
      </c>
      <c r="FG56" s="49" t="s">
        <v>652</v>
      </c>
      <c r="FH56" s="49">
        <v>35975</v>
      </c>
      <c r="FI56" s="49" t="s">
        <v>652</v>
      </c>
      <c r="FL56" s="49">
        <v>35451</v>
      </c>
      <c r="FM56" s="49" t="s">
        <v>652</v>
      </c>
      <c r="FN56" s="49">
        <v>35605</v>
      </c>
      <c r="FO56" s="49" t="s">
        <v>652</v>
      </c>
      <c r="FP56" s="49">
        <v>34137</v>
      </c>
      <c r="FQ56" s="49" t="s">
        <v>652</v>
      </c>
      <c r="FR56" s="49">
        <v>33618</v>
      </c>
      <c r="FS56" s="49" t="s">
        <v>652</v>
      </c>
      <c r="FT56" s="50">
        <v>30922</v>
      </c>
      <c r="FU56" s="50" t="s">
        <v>651</v>
      </c>
      <c r="FV56" s="49">
        <v>26155</v>
      </c>
      <c r="FW56" s="49" t="s">
        <v>652</v>
      </c>
      <c r="FZ56" s="49">
        <v>35786</v>
      </c>
      <c r="GA56" s="49" t="s">
        <v>652</v>
      </c>
      <c r="GB56" s="49">
        <v>26477</v>
      </c>
      <c r="GC56" s="49" t="s">
        <v>652</v>
      </c>
      <c r="GD56" s="50">
        <v>34809</v>
      </c>
      <c r="GE56" s="50" t="s">
        <v>651</v>
      </c>
      <c r="GF56" s="50">
        <v>33646</v>
      </c>
      <c r="GG56" s="50" t="s">
        <v>651</v>
      </c>
      <c r="GH56" s="50">
        <v>34535</v>
      </c>
      <c r="GI56" s="50" t="s">
        <v>651</v>
      </c>
      <c r="GJ56" s="49">
        <v>35400</v>
      </c>
      <c r="GK56" s="49" t="s">
        <v>652</v>
      </c>
      <c r="GL56" s="50">
        <v>43046</v>
      </c>
      <c r="GM56" s="50" t="s">
        <v>651</v>
      </c>
      <c r="GP56" s="50">
        <v>34700</v>
      </c>
      <c r="GQ56" s="50" t="s">
        <v>651</v>
      </c>
      <c r="GR56" s="49">
        <v>35065</v>
      </c>
      <c r="GS56" s="49" t="s">
        <v>652</v>
      </c>
    </row>
    <row r="57" spans="1:201">
      <c r="A57" s="26"/>
      <c r="B57" s="64">
        <v>13796</v>
      </c>
      <c r="C57" s="66" t="s">
        <v>655</v>
      </c>
      <c r="D57" s="47">
        <v>13715</v>
      </c>
      <c r="E57" s="47" t="s">
        <v>652</v>
      </c>
      <c r="F57" s="48">
        <v>10685</v>
      </c>
      <c r="G57" s="48" t="s">
        <v>655</v>
      </c>
      <c r="H57" s="48">
        <v>13865</v>
      </c>
      <c r="I57" s="48" t="s">
        <v>655</v>
      </c>
      <c r="J57" s="48">
        <v>11247</v>
      </c>
      <c r="K57" s="48"/>
      <c r="L57" s="48">
        <v>28604</v>
      </c>
      <c r="M57" s="48" t="s">
        <v>655</v>
      </c>
      <c r="N57" s="25"/>
      <c r="O57" s="25"/>
      <c r="P57" s="51">
        <v>36607</v>
      </c>
      <c r="Q57" s="51" t="s">
        <v>653</v>
      </c>
      <c r="R57" s="50">
        <v>37202</v>
      </c>
      <c r="S57" s="50" t="s">
        <v>651</v>
      </c>
      <c r="T57" s="49">
        <v>31204</v>
      </c>
      <c r="U57" s="49" t="s">
        <v>652</v>
      </c>
      <c r="V57" s="57">
        <v>18297</v>
      </c>
      <c r="W57" s="49" t="s">
        <v>699</v>
      </c>
      <c r="X57" s="25"/>
      <c r="Y57" s="25"/>
      <c r="Z57" s="49">
        <v>35962</v>
      </c>
      <c r="AA57" s="49" t="s">
        <v>652</v>
      </c>
      <c r="AB57" s="51">
        <v>21262</v>
      </c>
      <c r="AC57" s="51" t="s">
        <v>655</v>
      </c>
      <c r="AD57" s="25"/>
      <c r="AE57" s="25"/>
      <c r="AF57" s="25"/>
      <c r="AG57" s="25"/>
      <c r="AH57" s="25"/>
      <c r="AI57" s="25"/>
      <c r="AJ57" s="25"/>
      <c r="AK57" s="25"/>
      <c r="AL57" s="50">
        <v>37761</v>
      </c>
      <c r="AM57" s="50" t="s">
        <v>651</v>
      </c>
      <c r="AN57" s="49">
        <v>14038</v>
      </c>
      <c r="AO57" s="49" t="s">
        <v>652</v>
      </c>
      <c r="AP57" s="51">
        <v>12486</v>
      </c>
      <c r="AQ57" s="51" t="s">
        <v>655</v>
      </c>
      <c r="AR57" s="25"/>
      <c r="AS57" s="25"/>
      <c r="AT57" s="25"/>
      <c r="AU57" s="25"/>
      <c r="AV57" s="51">
        <v>13494</v>
      </c>
      <c r="AW57" s="51" t="s">
        <v>655</v>
      </c>
      <c r="AX57" s="49">
        <v>13696</v>
      </c>
      <c r="AY57" s="49" t="s">
        <v>652</v>
      </c>
      <c r="AZ57" s="51">
        <v>13344</v>
      </c>
      <c r="BA57" s="51" t="s">
        <v>655</v>
      </c>
      <c r="BB57" s="49">
        <v>25041</v>
      </c>
      <c r="BC57" s="49" t="s">
        <v>652</v>
      </c>
      <c r="BD57" s="49">
        <v>9263</v>
      </c>
      <c r="BE57" s="49" t="s">
        <v>652</v>
      </c>
      <c r="BH57" s="51">
        <v>11761</v>
      </c>
      <c r="BI57" s="51" t="s">
        <v>655</v>
      </c>
      <c r="BJ57" s="50">
        <v>30402</v>
      </c>
      <c r="BK57" s="50" t="s">
        <v>651</v>
      </c>
      <c r="BP57" s="51">
        <v>12927</v>
      </c>
      <c r="BQ57" s="51" t="s">
        <v>655</v>
      </c>
      <c r="BR57" s="50">
        <v>13592</v>
      </c>
      <c r="BS57" s="50" t="s">
        <v>651</v>
      </c>
      <c r="BT57" s="49">
        <v>16108</v>
      </c>
      <c r="BU57" s="49" t="s">
        <v>652</v>
      </c>
      <c r="CD57" s="50">
        <v>33804</v>
      </c>
      <c r="CE57" s="50" t="s">
        <v>651</v>
      </c>
      <c r="CF57" s="49">
        <v>36499</v>
      </c>
      <c r="CG57" s="49" t="s">
        <v>652</v>
      </c>
      <c r="CJ57" s="50">
        <v>39988</v>
      </c>
      <c r="CK57" s="50" t="s">
        <v>651</v>
      </c>
      <c r="CL57" s="51">
        <v>41417</v>
      </c>
      <c r="CM57" s="51" t="s">
        <v>653</v>
      </c>
      <c r="CN57" s="50">
        <v>39673</v>
      </c>
      <c r="CO57" s="50" t="s">
        <v>651</v>
      </c>
      <c r="CP57" s="51">
        <v>39512</v>
      </c>
      <c r="CQ57" s="51" t="s">
        <v>653</v>
      </c>
      <c r="CR57" s="49">
        <v>40456</v>
      </c>
      <c r="CS57" s="49" t="s">
        <v>652</v>
      </c>
      <c r="CV57" s="49">
        <v>41343</v>
      </c>
      <c r="CW57" s="49" t="s">
        <v>652</v>
      </c>
      <c r="CX57" s="50">
        <v>13570</v>
      </c>
      <c r="CY57" s="50" t="s">
        <v>651</v>
      </c>
      <c r="CZ57" s="51">
        <v>38827</v>
      </c>
      <c r="DA57" s="51" t="s">
        <v>653</v>
      </c>
      <c r="DB57" s="49">
        <v>39776</v>
      </c>
      <c r="DC57" s="49" t="s">
        <v>652</v>
      </c>
      <c r="DD57" s="49">
        <v>40608</v>
      </c>
      <c r="DE57" s="49" t="s">
        <v>652</v>
      </c>
      <c r="DF57" s="49">
        <v>37332</v>
      </c>
      <c r="DG57" s="49" t="s">
        <v>652</v>
      </c>
      <c r="DH57" s="49">
        <v>38125</v>
      </c>
      <c r="DI57" s="49" t="s">
        <v>652</v>
      </c>
      <c r="DJ57" s="50">
        <v>41715</v>
      </c>
      <c r="DK57" s="50" t="s">
        <v>651</v>
      </c>
      <c r="DL57" s="49">
        <v>12870</v>
      </c>
      <c r="DM57" s="49" t="s">
        <v>652</v>
      </c>
      <c r="DN57" s="50">
        <v>36892</v>
      </c>
      <c r="DO57" s="50" t="s">
        <v>651</v>
      </c>
      <c r="DP57" s="49">
        <v>37930</v>
      </c>
      <c r="DQ57" s="49" t="s">
        <v>652</v>
      </c>
      <c r="EB57" s="51">
        <v>37266</v>
      </c>
      <c r="EC57" s="51" t="s">
        <v>653</v>
      </c>
      <c r="ED57" s="50">
        <v>38265</v>
      </c>
      <c r="EE57" s="50" t="s">
        <v>651</v>
      </c>
      <c r="EH57" s="49">
        <v>10883</v>
      </c>
      <c r="EI57" s="49" t="s">
        <v>652</v>
      </c>
      <c r="EL57" s="51">
        <v>40442</v>
      </c>
      <c r="EM57" s="51" t="s">
        <v>653</v>
      </c>
      <c r="EN57" s="51">
        <v>12882</v>
      </c>
      <c r="EO57" s="51" t="s">
        <v>655</v>
      </c>
      <c r="EP57" s="49">
        <v>38908</v>
      </c>
      <c r="EQ57" s="49" t="s">
        <v>652</v>
      </c>
      <c r="ER57" s="51">
        <v>16585</v>
      </c>
      <c r="ES57" s="51" t="s">
        <v>655</v>
      </c>
      <c r="ET57" s="51">
        <v>13917</v>
      </c>
      <c r="EU57" s="51" t="s">
        <v>655</v>
      </c>
      <c r="EV57" s="49">
        <v>35421</v>
      </c>
      <c r="EW57" s="49" t="s">
        <v>652</v>
      </c>
      <c r="EX57" s="49">
        <v>31108</v>
      </c>
      <c r="EY57" s="49" t="s">
        <v>652</v>
      </c>
      <c r="EZ57" s="50">
        <v>27439</v>
      </c>
      <c r="FA57" s="50" t="s">
        <v>651</v>
      </c>
      <c r="FB57" s="49">
        <v>36461</v>
      </c>
      <c r="FC57" s="49" t="s">
        <v>652</v>
      </c>
      <c r="FD57" s="50">
        <v>31473</v>
      </c>
      <c r="FE57" s="50" t="s">
        <v>651</v>
      </c>
      <c r="FF57" s="49">
        <v>33521</v>
      </c>
      <c r="FG57" s="49" t="s">
        <v>652</v>
      </c>
      <c r="FH57" s="49">
        <v>35975</v>
      </c>
      <c r="FI57" s="49" t="s">
        <v>652</v>
      </c>
      <c r="FL57" s="49">
        <v>35169</v>
      </c>
      <c r="FM57" s="49" t="s">
        <v>652</v>
      </c>
      <c r="FN57" s="50">
        <v>35598</v>
      </c>
      <c r="FO57" s="50" t="s">
        <v>651</v>
      </c>
      <c r="FP57" s="50">
        <v>33975</v>
      </c>
      <c r="FQ57" s="50" t="s">
        <v>651</v>
      </c>
      <c r="FR57" s="49">
        <v>33618</v>
      </c>
      <c r="FS57" s="49" t="s">
        <v>652</v>
      </c>
      <c r="FT57" s="49">
        <v>30920</v>
      </c>
      <c r="FU57" s="49" t="s">
        <v>652</v>
      </c>
      <c r="FV57" s="49">
        <v>26141</v>
      </c>
      <c r="FW57" s="49"/>
      <c r="FZ57" s="49">
        <v>35786</v>
      </c>
      <c r="GA57" s="49" t="s">
        <v>652</v>
      </c>
      <c r="GB57" s="49">
        <v>25277</v>
      </c>
      <c r="GC57" s="49" t="s">
        <v>652</v>
      </c>
      <c r="GD57" s="51">
        <v>34541</v>
      </c>
      <c r="GE57" s="51" t="s">
        <v>655</v>
      </c>
      <c r="GF57" s="50">
        <v>33645</v>
      </c>
      <c r="GG57" s="50" t="s">
        <v>651</v>
      </c>
      <c r="GH57" s="50">
        <v>34534</v>
      </c>
      <c r="GI57" s="50" t="s">
        <v>651</v>
      </c>
      <c r="GJ57" s="49">
        <v>35316</v>
      </c>
      <c r="GK57" s="49" t="s">
        <v>652</v>
      </c>
      <c r="GL57" s="50">
        <v>43039</v>
      </c>
      <c r="GM57" s="50" t="s">
        <v>657</v>
      </c>
      <c r="GP57" s="51">
        <v>34698</v>
      </c>
      <c r="GQ57" s="51" t="s">
        <v>653</v>
      </c>
      <c r="GR57" s="50">
        <v>35060</v>
      </c>
      <c r="GS57" s="50" t="s">
        <v>651</v>
      </c>
    </row>
    <row r="58" spans="1:201">
      <c r="A58" s="26"/>
      <c r="B58" s="56">
        <v>13761</v>
      </c>
      <c r="C58" s="67" t="s">
        <v>652</v>
      </c>
      <c r="D58" s="48">
        <v>13688</v>
      </c>
      <c r="E58" s="48" t="s">
        <v>655</v>
      </c>
      <c r="F58" s="48">
        <v>10685</v>
      </c>
      <c r="G58" s="48" t="s">
        <v>655</v>
      </c>
      <c r="H58" s="48">
        <v>13865</v>
      </c>
      <c r="I58" s="48" t="s">
        <v>655</v>
      </c>
      <c r="J58" s="48">
        <v>11247</v>
      </c>
      <c r="K58" s="48" t="s">
        <v>655</v>
      </c>
      <c r="L58" s="48">
        <v>28604</v>
      </c>
      <c r="M58" s="48" t="s">
        <v>653</v>
      </c>
      <c r="N58" s="25"/>
      <c r="O58" s="25"/>
      <c r="P58" s="49">
        <v>36411</v>
      </c>
      <c r="Q58" s="49" t="s">
        <v>652</v>
      </c>
      <c r="R58" s="51">
        <v>37081</v>
      </c>
      <c r="S58" s="51" t="s">
        <v>653</v>
      </c>
      <c r="T58" s="49">
        <v>26665</v>
      </c>
      <c r="U58" s="49" t="s">
        <v>652</v>
      </c>
      <c r="V58" s="57">
        <v>12217</v>
      </c>
      <c r="W58" s="49" t="s">
        <v>700</v>
      </c>
      <c r="X58" s="25"/>
      <c r="Y58" s="25"/>
      <c r="Z58" s="49">
        <v>35957</v>
      </c>
      <c r="AA58" s="49" t="s">
        <v>652</v>
      </c>
      <c r="AB58" s="51">
        <v>21262</v>
      </c>
      <c r="AC58" s="51" t="s">
        <v>653</v>
      </c>
      <c r="AD58" s="25"/>
      <c r="AE58" s="25"/>
      <c r="AF58" s="25"/>
      <c r="AG58" s="25"/>
      <c r="AH58" s="25"/>
      <c r="AI58" s="25"/>
      <c r="AJ58" s="25"/>
      <c r="AK58" s="25"/>
      <c r="AL58" s="50">
        <v>37761</v>
      </c>
      <c r="AM58" s="50" t="s">
        <v>651</v>
      </c>
      <c r="AN58" s="51">
        <v>13885</v>
      </c>
      <c r="AO58" s="51" t="s">
        <v>653</v>
      </c>
      <c r="AP58" s="51">
        <v>12486</v>
      </c>
      <c r="AQ58" s="51" t="s">
        <v>655</v>
      </c>
      <c r="AR58" s="25"/>
      <c r="AS58" s="25"/>
      <c r="AT58" s="25"/>
      <c r="AU58" s="25"/>
      <c r="AV58" s="51">
        <v>13451</v>
      </c>
      <c r="AW58" s="51" t="s">
        <v>655</v>
      </c>
      <c r="AX58" s="50">
        <v>13494</v>
      </c>
      <c r="AY58" s="50" t="s">
        <v>651</v>
      </c>
      <c r="AZ58" s="51">
        <v>13344</v>
      </c>
      <c r="BA58" s="51" t="s">
        <v>655</v>
      </c>
      <c r="BB58" s="49">
        <v>25040</v>
      </c>
      <c r="BC58" s="49"/>
      <c r="BD58" s="49">
        <v>8975</v>
      </c>
      <c r="BE58" s="49" t="s">
        <v>652</v>
      </c>
      <c r="BH58" s="51">
        <v>11761</v>
      </c>
      <c r="BI58" s="51" t="s">
        <v>655</v>
      </c>
      <c r="BJ58" s="50">
        <v>30402</v>
      </c>
      <c r="BK58" s="50" t="s">
        <v>651</v>
      </c>
      <c r="BP58" s="51">
        <v>12927</v>
      </c>
      <c r="BQ58" s="51" t="s">
        <v>655</v>
      </c>
      <c r="BR58" s="49">
        <v>13588</v>
      </c>
      <c r="BS58" s="49" t="s">
        <v>652</v>
      </c>
      <c r="BT58" s="51">
        <v>15646</v>
      </c>
      <c r="BU58" s="51" t="s">
        <v>655</v>
      </c>
      <c r="CD58" s="50">
        <v>33742</v>
      </c>
      <c r="CE58" s="50" t="s">
        <v>651</v>
      </c>
      <c r="CF58" s="49">
        <v>36492</v>
      </c>
      <c r="CG58" s="49" t="s">
        <v>652</v>
      </c>
      <c r="CJ58" s="50">
        <v>39982</v>
      </c>
      <c r="CK58" s="50" t="s">
        <v>651</v>
      </c>
      <c r="CL58" s="50">
        <v>41415</v>
      </c>
      <c r="CM58" s="50" t="s">
        <v>651</v>
      </c>
      <c r="CN58" s="51">
        <v>39672</v>
      </c>
      <c r="CO58" s="51" t="s">
        <v>653</v>
      </c>
      <c r="CP58" s="51">
        <v>39512</v>
      </c>
      <c r="CQ58" s="51" t="s">
        <v>653</v>
      </c>
      <c r="CR58" s="51">
        <v>40453</v>
      </c>
      <c r="CS58" s="51" t="s">
        <v>655</v>
      </c>
      <c r="CV58" s="49">
        <v>41340</v>
      </c>
      <c r="CW58" s="49" t="s">
        <v>652</v>
      </c>
      <c r="CX58" s="50">
        <v>13553</v>
      </c>
      <c r="CY58" s="50" t="s">
        <v>651</v>
      </c>
      <c r="CZ58" s="49">
        <v>38818</v>
      </c>
      <c r="DA58" s="49" t="s">
        <v>652</v>
      </c>
      <c r="DB58" s="49">
        <v>39702</v>
      </c>
      <c r="DC58" s="49" t="s">
        <v>652</v>
      </c>
      <c r="DD58" s="49">
        <v>31550</v>
      </c>
      <c r="DE58" s="49" t="s">
        <v>652</v>
      </c>
      <c r="DF58" s="50">
        <v>37328</v>
      </c>
      <c r="DG58" s="50" t="s">
        <v>651</v>
      </c>
      <c r="DH58" s="49">
        <v>38125</v>
      </c>
      <c r="DI58" s="49" t="s">
        <v>652</v>
      </c>
      <c r="DJ58" s="51">
        <v>41711</v>
      </c>
      <c r="DK58" s="51" t="s">
        <v>655</v>
      </c>
      <c r="DL58" s="51">
        <v>12395</v>
      </c>
      <c r="DM58" s="51" t="s">
        <v>655</v>
      </c>
      <c r="DN58" s="50">
        <v>36892</v>
      </c>
      <c r="DO58" s="50" t="s">
        <v>651</v>
      </c>
      <c r="DP58" s="49">
        <v>37930</v>
      </c>
      <c r="DQ58" s="49" t="s">
        <v>652</v>
      </c>
      <c r="EB58" s="51">
        <v>37266</v>
      </c>
      <c r="EC58" s="51" t="s">
        <v>653</v>
      </c>
      <c r="ED58" s="49">
        <v>38257</v>
      </c>
      <c r="EE58" s="49" t="s">
        <v>652</v>
      </c>
      <c r="EH58" s="49">
        <v>10883</v>
      </c>
      <c r="EI58" s="49" t="s">
        <v>701</v>
      </c>
      <c r="EL58" s="49">
        <v>39555</v>
      </c>
      <c r="EM58" s="49" t="s">
        <v>652</v>
      </c>
      <c r="EN58" s="51">
        <v>12882</v>
      </c>
      <c r="EO58" s="51" t="s">
        <v>655</v>
      </c>
      <c r="EP58" s="49">
        <v>38908</v>
      </c>
      <c r="EQ58" s="49" t="s">
        <v>652</v>
      </c>
      <c r="ER58" s="51">
        <v>16585</v>
      </c>
      <c r="ES58" s="51" t="s">
        <v>655</v>
      </c>
      <c r="ET58" s="51">
        <v>13917</v>
      </c>
      <c r="EU58" s="51" t="s">
        <v>655</v>
      </c>
      <c r="EV58" s="49">
        <v>35378</v>
      </c>
      <c r="EW58" s="49" t="s">
        <v>652</v>
      </c>
      <c r="EX58" s="51">
        <v>30550</v>
      </c>
      <c r="EY58" s="51" t="s">
        <v>653</v>
      </c>
      <c r="EZ58" s="50">
        <v>27372</v>
      </c>
      <c r="FA58" s="50" t="s">
        <v>651</v>
      </c>
      <c r="FB58" s="50">
        <v>36444</v>
      </c>
      <c r="FC58" s="50" t="s">
        <v>651</v>
      </c>
      <c r="FD58" s="49">
        <v>31434</v>
      </c>
      <c r="FE58" s="49" t="s">
        <v>652</v>
      </c>
      <c r="FF58" s="51">
        <v>33500</v>
      </c>
      <c r="FG58" s="51" t="s">
        <v>655</v>
      </c>
      <c r="FH58" s="50">
        <v>35956</v>
      </c>
      <c r="FI58" s="50" t="s">
        <v>651</v>
      </c>
      <c r="FL58" s="51">
        <v>33772</v>
      </c>
      <c r="FM58" s="51" t="s">
        <v>655</v>
      </c>
      <c r="FN58" s="50">
        <v>35598</v>
      </c>
      <c r="FO58" s="50" t="s">
        <v>651</v>
      </c>
      <c r="FP58" s="50">
        <v>33975</v>
      </c>
      <c r="FQ58" s="50" t="s">
        <v>651</v>
      </c>
      <c r="FR58" s="49">
        <v>33617</v>
      </c>
      <c r="FS58" s="49" t="s">
        <v>652</v>
      </c>
      <c r="FT58" s="49">
        <v>30897</v>
      </c>
      <c r="FU58" s="49" t="s">
        <v>652</v>
      </c>
      <c r="FZ58" s="49">
        <v>35786</v>
      </c>
      <c r="GA58" s="49" t="s">
        <v>652</v>
      </c>
      <c r="GB58" s="49">
        <v>23680</v>
      </c>
      <c r="GC58" s="49" t="s">
        <v>652</v>
      </c>
      <c r="GD58" s="51">
        <v>34541</v>
      </c>
      <c r="GE58" s="51" t="s">
        <v>653</v>
      </c>
      <c r="GF58" s="50">
        <v>33624</v>
      </c>
      <c r="GG58" s="50" t="s">
        <v>651</v>
      </c>
      <c r="GH58" s="50">
        <v>34513</v>
      </c>
      <c r="GI58" s="50" t="s">
        <v>651</v>
      </c>
      <c r="GJ58" s="49">
        <v>34062</v>
      </c>
      <c r="GK58" s="49" t="s">
        <v>652</v>
      </c>
      <c r="GL58" s="50">
        <v>43038</v>
      </c>
      <c r="GM58" s="50" t="s">
        <v>651</v>
      </c>
      <c r="GP58" s="50">
        <v>34582</v>
      </c>
      <c r="GQ58" s="50" t="s">
        <v>651</v>
      </c>
      <c r="GR58" s="50">
        <v>35060</v>
      </c>
      <c r="GS58" s="50" t="s">
        <v>651</v>
      </c>
    </row>
    <row r="59" spans="1:201">
      <c r="A59" s="26"/>
      <c r="B59" s="56">
        <v>13760</v>
      </c>
      <c r="C59" s="67" t="s">
        <v>652</v>
      </c>
      <c r="D59" s="48">
        <v>13688</v>
      </c>
      <c r="E59" s="48" t="s">
        <v>653</v>
      </c>
      <c r="F59" s="48">
        <v>10685</v>
      </c>
      <c r="G59" s="48" t="s">
        <v>653</v>
      </c>
      <c r="H59" s="48">
        <v>13865</v>
      </c>
      <c r="I59" s="48" t="s">
        <v>655</v>
      </c>
      <c r="J59" s="48">
        <v>11247</v>
      </c>
      <c r="K59" s="48" t="s">
        <v>655</v>
      </c>
      <c r="L59" s="47">
        <v>28558</v>
      </c>
      <c r="M59" s="47" t="s">
        <v>652</v>
      </c>
      <c r="N59" s="25"/>
      <c r="O59" s="25"/>
      <c r="P59" s="49">
        <v>36282</v>
      </c>
      <c r="Q59" s="49" t="s">
        <v>652</v>
      </c>
      <c r="R59" s="51">
        <v>37073</v>
      </c>
      <c r="S59" s="51" t="s">
        <v>655</v>
      </c>
      <c r="T59" s="49">
        <v>19560</v>
      </c>
      <c r="U59" s="49" t="s">
        <v>652</v>
      </c>
      <c r="V59" s="50">
        <v>12209</v>
      </c>
      <c r="W59" s="50" t="s">
        <v>702</v>
      </c>
      <c r="X59" s="25"/>
      <c r="Y59" s="25"/>
      <c r="Z59" s="49">
        <v>35956</v>
      </c>
      <c r="AA59" s="49" t="s">
        <v>652</v>
      </c>
      <c r="AB59" s="49">
        <v>21248</v>
      </c>
      <c r="AC59" s="49" t="s">
        <v>652</v>
      </c>
      <c r="AD59" s="25"/>
      <c r="AE59" s="25"/>
      <c r="AF59" s="25"/>
      <c r="AG59" s="25"/>
      <c r="AH59" s="25"/>
      <c r="AI59" s="25"/>
      <c r="AJ59" s="25"/>
      <c r="AK59" s="25"/>
      <c r="AL59" s="50">
        <v>37759</v>
      </c>
      <c r="AM59" s="50" t="s">
        <v>651</v>
      </c>
      <c r="AN59" s="49">
        <v>12958</v>
      </c>
      <c r="AO59" s="49" t="s">
        <v>652</v>
      </c>
      <c r="AP59" s="51">
        <v>12481</v>
      </c>
      <c r="AQ59" s="51"/>
      <c r="AR59" s="25"/>
      <c r="AS59" s="25"/>
      <c r="AT59" s="25"/>
      <c r="AU59" s="25"/>
      <c r="AV59" s="50">
        <v>13451</v>
      </c>
      <c r="AW59" s="50" t="s">
        <v>657</v>
      </c>
      <c r="AX59" s="51">
        <v>13458</v>
      </c>
      <c r="AY59" s="51" t="s">
        <v>655</v>
      </c>
      <c r="AZ59" s="51">
        <v>13344</v>
      </c>
      <c r="BA59" s="51"/>
      <c r="BB59" s="49">
        <v>25037</v>
      </c>
      <c r="BC59" s="49" t="s">
        <v>652</v>
      </c>
      <c r="BD59" s="49">
        <v>8911</v>
      </c>
      <c r="BE59" s="49" t="s">
        <v>652</v>
      </c>
      <c r="BH59" s="51">
        <v>11761</v>
      </c>
      <c r="BI59" s="51"/>
      <c r="BJ59" s="50">
        <v>30392</v>
      </c>
      <c r="BK59" s="50" t="s">
        <v>651</v>
      </c>
      <c r="BP59" s="51">
        <v>12927</v>
      </c>
      <c r="BQ59" s="51" t="s">
        <v>655</v>
      </c>
      <c r="BR59" s="49">
        <v>13588</v>
      </c>
      <c r="BS59" s="49" t="s">
        <v>652</v>
      </c>
      <c r="BT59" s="50">
        <v>14932</v>
      </c>
      <c r="BU59" s="50" t="s">
        <v>657</v>
      </c>
      <c r="CD59" s="51">
        <v>33678</v>
      </c>
      <c r="CE59" s="51" t="s">
        <v>653</v>
      </c>
      <c r="CF59" s="49">
        <v>36346</v>
      </c>
      <c r="CG59" s="49" t="s">
        <v>652</v>
      </c>
      <c r="CJ59" s="50">
        <v>39814</v>
      </c>
      <c r="CK59" s="50" t="s">
        <v>651</v>
      </c>
      <c r="CL59" s="49">
        <v>41407</v>
      </c>
      <c r="CM59" s="49" t="s">
        <v>652</v>
      </c>
      <c r="CN59" s="49">
        <v>39667</v>
      </c>
      <c r="CO59" s="49" t="s">
        <v>652</v>
      </c>
      <c r="CP59" s="51">
        <v>39512</v>
      </c>
      <c r="CQ59" s="51" t="s">
        <v>653</v>
      </c>
      <c r="CR59" s="49">
        <v>40367</v>
      </c>
      <c r="CS59" s="49" t="s">
        <v>652</v>
      </c>
      <c r="CV59" s="49">
        <v>40994</v>
      </c>
      <c r="CW59" s="49" t="s">
        <v>652</v>
      </c>
      <c r="CX59" s="50">
        <v>13532</v>
      </c>
      <c r="CY59" s="50" t="s">
        <v>651</v>
      </c>
      <c r="CZ59" s="49">
        <v>38445</v>
      </c>
      <c r="DA59" s="49" t="s">
        <v>652</v>
      </c>
      <c r="DB59" s="49">
        <v>39702</v>
      </c>
      <c r="DC59" s="49" t="s">
        <v>652</v>
      </c>
      <c r="DD59" s="49">
        <v>28668</v>
      </c>
      <c r="DE59" s="49" t="s">
        <v>652</v>
      </c>
      <c r="DF59" s="51">
        <v>36873</v>
      </c>
      <c r="DG59" s="51" t="s">
        <v>655</v>
      </c>
      <c r="DH59" s="49">
        <v>38123</v>
      </c>
      <c r="DI59" s="49" t="s">
        <v>652</v>
      </c>
      <c r="DJ59" s="49">
        <v>41690</v>
      </c>
      <c r="DK59" s="49" t="s">
        <v>652</v>
      </c>
      <c r="DL59" s="49">
        <v>12395</v>
      </c>
      <c r="DM59" s="49" t="s">
        <v>652</v>
      </c>
      <c r="DN59" s="50">
        <v>36892</v>
      </c>
      <c r="DO59" s="50" t="s">
        <v>651</v>
      </c>
      <c r="DP59" s="51">
        <v>37929</v>
      </c>
      <c r="DQ59" s="51" t="s">
        <v>653</v>
      </c>
      <c r="EB59" s="51">
        <v>37266</v>
      </c>
      <c r="EC59" s="51" t="s">
        <v>655</v>
      </c>
      <c r="ED59" s="49">
        <v>38256</v>
      </c>
      <c r="EE59" s="49" t="s">
        <v>652</v>
      </c>
      <c r="EH59" s="51">
        <v>10797</v>
      </c>
      <c r="EI59" s="51" t="s">
        <v>653</v>
      </c>
      <c r="EL59" s="49">
        <v>39001</v>
      </c>
      <c r="EM59" s="49" t="s">
        <v>652</v>
      </c>
      <c r="EN59" s="51">
        <v>12882</v>
      </c>
      <c r="EO59" s="51" t="s">
        <v>655</v>
      </c>
      <c r="EP59" s="49">
        <v>38907</v>
      </c>
      <c r="EQ59" s="49" t="s">
        <v>652</v>
      </c>
      <c r="ER59" s="49">
        <v>16412</v>
      </c>
      <c r="ES59" s="49" t="s">
        <v>652</v>
      </c>
      <c r="ET59" s="51">
        <v>13917</v>
      </c>
      <c r="EU59" s="51" t="s">
        <v>655</v>
      </c>
      <c r="EV59" s="51">
        <v>35243</v>
      </c>
      <c r="EW59" s="51" t="s">
        <v>653</v>
      </c>
      <c r="EX59" s="51">
        <v>30544</v>
      </c>
      <c r="EY59" s="51" t="s">
        <v>655</v>
      </c>
      <c r="EZ59" s="51">
        <v>27114</v>
      </c>
      <c r="FA59" s="51" t="s">
        <v>655</v>
      </c>
      <c r="FB59" s="50">
        <v>36426</v>
      </c>
      <c r="FC59" s="50" t="s">
        <v>656</v>
      </c>
      <c r="FD59" s="49">
        <v>31432</v>
      </c>
      <c r="FE59" s="49" t="s">
        <v>652</v>
      </c>
      <c r="FF59" s="49">
        <v>33500</v>
      </c>
      <c r="FG59" s="49" t="s">
        <v>652</v>
      </c>
      <c r="FH59" s="50">
        <v>35940</v>
      </c>
      <c r="FI59" s="50" t="s">
        <v>651</v>
      </c>
      <c r="FL59" s="51">
        <v>33142</v>
      </c>
      <c r="FM59" s="51" t="s">
        <v>655</v>
      </c>
      <c r="FN59" s="50">
        <v>35596</v>
      </c>
      <c r="FO59" s="50" t="s">
        <v>651</v>
      </c>
      <c r="FP59" s="50">
        <v>33918</v>
      </c>
      <c r="FQ59" s="50" t="s">
        <v>651</v>
      </c>
      <c r="FR59" s="51">
        <v>33615</v>
      </c>
      <c r="FS59" s="51" t="s">
        <v>655</v>
      </c>
      <c r="FT59" s="51">
        <v>30895</v>
      </c>
      <c r="FU59" s="51" t="s">
        <v>653</v>
      </c>
      <c r="FZ59" s="49">
        <v>35785</v>
      </c>
      <c r="GA59" s="49" t="s">
        <v>652</v>
      </c>
      <c r="GB59" s="49">
        <v>12416</v>
      </c>
      <c r="GC59" s="49" t="s">
        <v>652</v>
      </c>
      <c r="GD59" s="49">
        <v>34528</v>
      </c>
      <c r="GE59" s="49" t="s">
        <v>652</v>
      </c>
      <c r="GF59" s="50">
        <v>33617</v>
      </c>
      <c r="GG59" s="50" t="s">
        <v>651</v>
      </c>
      <c r="GH59" s="50">
        <v>34513</v>
      </c>
      <c r="GI59" s="50" t="s">
        <v>651</v>
      </c>
      <c r="GJ59" s="51">
        <v>32175</v>
      </c>
      <c r="GK59" s="51" t="s">
        <v>653</v>
      </c>
      <c r="GL59" s="51">
        <v>43030</v>
      </c>
      <c r="GM59" s="51" t="s">
        <v>653</v>
      </c>
      <c r="GP59" s="50">
        <v>34175</v>
      </c>
      <c r="GQ59" s="50" t="s">
        <v>651</v>
      </c>
      <c r="GR59" s="49">
        <v>35054</v>
      </c>
      <c r="GS59" s="49" t="s">
        <v>652</v>
      </c>
    </row>
    <row r="60" spans="1:201">
      <c r="A60" s="26"/>
      <c r="B60" s="56">
        <v>13760</v>
      </c>
      <c r="C60" s="67" t="s">
        <v>652</v>
      </c>
      <c r="D60" s="48">
        <v>13688</v>
      </c>
      <c r="E60" s="48" t="s">
        <v>655</v>
      </c>
      <c r="F60" s="47">
        <v>10681</v>
      </c>
      <c r="G60" s="47" t="s">
        <v>652</v>
      </c>
      <c r="H60" s="48">
        <v>13865</v>
      </c>
      <c r="I60" s="48" t="s">
        <v>655</v>
      </c>
      <c r="J60" s="48">
        <v>11247</v>
      </c>
      <c r="K60" s="48" t="s">
        <v>653</v>
      </c>
      <c r="L60" s="48">
        <v>28541</v>
      </c>
      <c r="M60" s="48" t="s">
        <v>655</v>
      </c>
      <c r="N60" s="25"/>
      <c r="O60" s="25"/>
      <c r="P60" s="50">
        <v>36282</v>
      </c>
      <c r="Q60" s="50"/>
      <c r="R60" s="51">
        <v>37073</v>
      </c>
      <c r="S60" s="51" t="s">
        <v>653</v>
      </c>
      <c r="T60" s="51">
        <v>15168</v>
      </c>
      <c r="U60" s="51" t="s">
        <v>653</v>
      </c>
      <c r="V60" s="52">
        <v>12202</v>
      </c>
      <c r="W60" s="51" t="s">
        <v>703</v>
      </c>
      <c r="X60" s="25"/>
      <c r="Y60" s="25"/>
      <c r="Z60" s="51">
        <v>35947</v>
      </c>
      <c r="AA60" s="51" t="s">
        <v>655</v>
      </c>
      <c r="AB60" s="49">
        <v>21243</v>
      </c>
      <c r="AC60" s="49" t="s">
        <v>652</v>
      </c>
      <c r="AD60" s="25"/>
      <c r="AE60" s="25"/>
      <c r="AF60" s="25"/>
      <c r="AG60" s="25"/>
      <c r="AH60" s="25"/>
      <c r="AI60" s="25"/>
      <c r="AJ60" s="25"/>
      <c r="AK60" s="25"/>
      <c r="AL60" s="50">
        <v>37756</v>
      </c>
      <c r="AM60" s="50" t="s">
        <v>651</v>
      </c>
      <c r="AN60" s="49">
        <v>12438</v>
      </c>
      <c r="AO60" s="49" t="s">
        <v>652</v>
      </c>
      <c r="AP60" s="50">
        <v>12148</v>
      </c>
      <c r="AQ60" s="50" t="s">
        <v>657</v>
      </c>
      <c r="AR60" s="25"/>
      <c r="AS60" s="25"/>
      <c r="AT60" s="25"/>
      <c r="AU60" s="25"/>
      <c r="AV60" s="51">
        <v>13446</v>
      </c>
      <c r="AW60" s="51" t="s">
        <v>655</v>
      </c>
      <c r="AX60" s="51">
        <v>13458</v>
      </c>
      <c r="AY60" s="51" t="s">
        <v>655</v>
      </c>
      <c r="AZ60" s="51">
        <v>13344</v>
      </c>
      <c r="BA60" s="51" t="s">
        <v>655</v>
      </c>
      <c r="BB60" s="49">
        <v>24781</v>
      </c>
      <c r="BC60" s="49" t="s">
        <v>652</v>
      </c>
      <c r="BD60" s="49">
        <v>8902</v>
      </c>
      <c r="BE60" s="49"/>
      <c r="BH60" s="51">
        <v>11761</v>
      </c>
      <c r="BI60" s="51" t="s">
        <v>655</v>
      </c>
      <c r="BJ60" s="50">
        <v>30392</v>
      </c>
      <c r="BK60" s="50" t="s">
        <v>651</v>
      </c>
      <c r="BP60" s="51">
        <v>12886</v>
      </c>
      <c r="BQ60" s="51"/>
      <c r="BR60" s="49">
        <v>13502</v>
      </c>
      <c r="BS60" s="49" t="s">
        <v>652</v>
      </c>
      <c r="BT60" s="51">
        <v>14751</v>
      </c>
      <c r="BU60" s="51" t="s">
        <v>655</v>
      </c>
      <c r="CD60" s="50">
        <v>33658</v>
      </c>
      <c r="CE60" s="50" t="s">
        <v>651</v>
      </c>
      <c r="CF60" s="49">
        <v>36282</v>
      </c>
      <c r="CG60" s="49" t="s">
        <v>652</v>
      </c>
      <c r="CJ60" s="50">
        <v>39397</v>
      </c>
      <c r="CK60" s="50" t="s">
        <v>651</v>
      </c>
      <c r="CL60" s="49">
        <v>41371</v>
      </c>
      <c r="CM60" s="49" t="s">
        <v>652</v>
      </c>
      <c r="CN60" s="49">
        <v>39667</v>
      </c>
      <c r="CO60" s="49" t="s">
        <v>652</v>
      </c>
      <c r="CP60" s="49">
        <v>39511</v>
      </c>
      <c r="CQ60" s="49" t="s">
        <v>652</v>
      </c>
      <c r="CR60" s="51">
        <v>40296</v>
      </c>
      <c r="CS60" s="51" t="s">
        <v>653</v>
      </c>
      <c r="CV60" s="51">
        <v>40987</v>
      </c>
      <c r="CW60" s="51" t="s">
        <v>653</v>
      </c>
      <c r="CX60" s="50">
        <v>13501</v>
      </c>
      <c r="CY60" s="50" t="s">
        <v>651</v>
      </c>
      <c r="CZ60" s="49">
        <v>38442</v>
      </c>
      <c r="DA60" s="49" t="s">
        <v>652</v>
      </c>
      <c r="DB60" s="49">
        <v>39698</v>
      </c>
      <c r="DC60" s="49" t="s">
        <v>652</v>
      </c>
      <c r="DD60" s="51">
        <v>15180</v>
      </c>
      <c r="DE60" s="51" t="s">
        <v>653</v>
      </c>
      <c r="DF60" s="51">
        <v>36863</v>
      </c>
      <c r="DG60" s="51" t="s">
        <v>653</v>
      </c>
      <c r="DH60" s="49">
        <v>38120</v>
      </c>
      <c r="DI60" s="49" t="s">
        <v>652</v>
      </c>
      <c r="DJ60" s="51">
        <v>41339</v>
      </c>
      <c r="DK60" s="51" t="s">
        <v>653</v>
      </c>
      <c r="DL60" s="51">
        <v>12382</v>
      </c>
      <c r="DM60" s="51" t="s">
        <v>653</v>
      </c>
      <c r="DN60" s="50">
        <v>13088</v>
      </c>
      <c r="DO60" s="50" t="s">
        <v>657</v>
      </c>
      <c r="DP60" s="50">
        <v>37927</v>
      </c>
      <c r="DQ60" s="50" t="s">
        <v>651</v>
      </c>
      <c r="EB60" s="49">
        <v>37266</v>
      </c>
      <c r="EC60" s="49" t="s">
        <v>652</v>
      </c>
      <c r="ED60" s="50">
        <v>38183</v>
      </c>
      <c r="EE60" s="50" t="s">
        <v>651</v>
      </c>
      <c r="EH60" s="49">
        <v>10796</v>
      </c>
      <c r="EI60" s="49" t="s">
        <v>652</v>
      </c>
      <c r="EL60" s="49">
        <v>36438</v>
      </c>
      <c r="EM60" s="49" t="s">
        <v>652</v>
      </c>
      <c r="EN60" s="51">
        <v>12787</v>
      </c>
      <c r="EO60" s="51" t="s">
        <v>655</v>
      </c>
      <c r="EP60" s="51">
        <v>38782</v>
      </c>
      <c r="EQ60" s="51" t="s">
        <v>653</v>
      </c>
      <c r="ER60" s="51">
        <v>16343</v>
      </c>
      <c r="ES60" s="51" t="s">
        <v>655</v>
      </c>
      <c r="ET60" s="51">
        <v>13917</v>
      </c>
      <c r="EU60" s="51" t="s">
        <v>655</v>
      </c>
      <c r="EV60" s="49">
        <v>35243</v>
      </c>
      <c r="EW60" s="49" t="s">
        <v>652</v>
      </c>
      <c r="EX60" s="51">
        <v>30544</v>
      </c>
      <c r="EY60" s="51" t="s">
        <v>655</v>
      </c>
      <c r="EZ60" s="51">
        <v>27114</v>
      </c>
      <c r="FA60" s="51" t="s">
        <v>653</v>
      </c>
      <c r="FB60" s="50">
        <v>36426</v>
      </c>
      <c r="FC60" s="50" t="s">
        <v>656</v>
      </c>
      <c r="FD60" s="49">
        <v>31432</v>
      </c>
      <c r="FE60" s="49" t="s">
        <v>652</v>
      </c>
      <c r="FF60" s="50">
        <v>33493</v>
      </c>
      <c r="FG60" s="50" t="s">
        <v>651</v>
      </c>
      <c r="FH60" s="50">
        <v>35927</v>
      </c>
      <c r="FI60" s="50" t="s">
        <v>651</v>
      </c>
      <c r="FL60" s="51">
        <v>28039</v>
      </c>
      <c r="FM60" s="51" t="s">
        <v>655</v>
      </c>
      <c r="FN60" s="50">
        <v>35593</v>
      </c>
      <c r="FO60" s="50" t="s">
        <v>651</v>
      </c>
      <c r="FP60" s="50">
        <v>33918</v>
      </c>
      <c r="FQ60" s="50" t="s">
        <v>651</v>
      </c>
      <c r="FR60" s="49">
        <v>33517</v>
      </c>
      <c r="FS60" s="49" t="s">
        <v>652</v>
      </c>
      <c r="FT60" s="49">
        <v>30892</v>
      </c>
      <c r="FU60" s="49" t="s">
        <v>652</v>
      </c>
      <c r="FZ60" s="49">
        <v>35785</v>
      </c>
      <c r="GA60" s="49" t="s">
        <v>652</v>
      </c>
      <c r="GD60" s="49">
        <v>34515</v>
      </c>
      <c r="GE60" s="49" t="s">
        <v>652</v>
      </c>
      <c r="GF60" s="50">
        <v>33603</v>
      </c>
      <c r="GG60" s="50" t="s">
        <v>651</v>
      </c>
      <c r="GH60" s="50">
        <v>34511</v>
      </c>
      <c r="GI60" s="50" t="s">
        <v>651</v>
      </c>
      <c r="GJ60" s="49">
        <v>12768</v>
      </c>
      <c r="GK60" s="49" t="s">
        <v>652</v>
      </c>
      <c r="GL60" s="50">
        <v>43009</v>
      </c>
      <c r="GM60" s="50" t="s">
        <v>651</v>
      </c>
      <c r="GP60" s="50">
        <v>33948</v>
      </c>
      <c r="GQ60" s="50" t="s">
        <v>651</v>
      </c>
      <c r="GR60" s="51">
        <v>35053</v>
      </c>
      <c r="GS60" s="51" t="s">
        <v>653</v>
      </c>
    </row>
    <row r="61" spans="1:201">
      <c r="A61" s="26"/>
      <c r="B61" s="56">
        <v>13732</v>
      </c>
      <c r="C61" s="67" t="s">
        <v>652</v>
      </c>
      <c r="D61" s="48">
        <v>13688</v>
      </c>
      <c r="E61" s="48" t="s">
        <v>655</v>
      </c>
      <c r="F61" s="47">
        <v>10681</v>
      </c>
      <c r="G61" s="47" t="s">
        <v>652</v>
      </c>
      <c r="H61" s="48">
        <v>13865</v>
      </c>
      <c r="I61" s="48" t="s">
        <v>655</v>
      </c>
      <c r="J61" s="47">
        <v>11243</v>
      </c>
      <c r="K61" s="47" t="s">
        <v>652</v>
      </c>
      <c r="L61" s="48">
        <v>28541</v>
      </c>
      <c r="M61" s="48" t="s">
        <v>653</v>
      </c>
      <c r="N61" s="25"/>
      <c r="O61" s="25"/>
      <c r="P61" s="49">
        <v>36230</v>
      </c>
      <c r="Q61" s="49" t="s">
        <v>652</v>
      </c>
      <c r="R61" s="51">
        <v>37073</v>
      </c>
      <c r="S61" s="51" t="s">
        <v>653</v>
      </c>
      <c r="T61" s="50">
        <v>15168</v>
      </c>
      <c r="U61" s="50" t="s">
        <v>657</v>
      </c>
      <c r="V61" s="52">
        <v>12202</v>
      </c>
      <c r="W61" s="51" t="s">
        <v>698</v>
      </c>
      <c r="X61" s="25"/>
      <c r="Y61" s="25"/>
      <c r="Z61" s="49">
        <v>34131</v>
      </c>
      <c r="AA61" s="49" t="s">
        <v>652</v>
      </c>
      <c r="AB61" s="49">
        <v>19930</v>
      </c>
      <c r="AC61" s="49" t="s">
        <v>652</v>
      </c>
      <c r="AD61" s="25"/>
      <c r="AE61" s="25"/>
      <c r="AF61" s="25"/>
      <c r="AG61" s="25"/>
      <c r="AH61" s="25"/>
      <c r="AI61" s="25"/>
      <c r="AJ61" s="25"/>
      <c r="AK61" s="25"/>
      <c r="AL61" s="50">
        <v>37755</v>
      </c>
      <c r="AM61" s="50" t="s">
        <v>651</v>
      </c>
      <c r="AN61" s="49">
        <v>11072</v>
      </c>
      <c r="AO61" s="49"/>
      <c r="AP61" s="50">
        <v>12136</v>
      </c>
      <c r="AQ61" s="50" t="s">
        <v>651</v>
      </c>
      <c r="AR61" s="25"/>
      <c r="AS61" s="25"/>
      <c r="AT61" s="25"/>
      <c r="AU61" s="25"/>
      <c r="AV61" s="51">
        <v>13434</v>
      </c>
      <c r="AW61" s="51" t="s">
        <v>653</v>
      </c>
      <c r="AX61" s="49">
        <v>13452</v>
      </c>
      <c r="AY61" s="49" t="s">
        <v>652</v>
      </c>
      <c r="AZ61" s="49">
        <v>13319</v>
      </c>
      <c r="BA61" s="49" t="s">
        <v>652</v>
      </c>
      <c r="BB61" s="49">
        <v>24781</v>
      </c>
      <c r="BC61" s="49" t="s">
        <v>652</v>
      </c>
      <c r="BH61" s="51">
        <v>11761</v>
      </c>
      <c r="BI61" s="51" t="s">
        <v>655</v>
      </c>
      <c r="BJ61" s="50">
        <v>30392</v>
      </c>
      <c r="BK61" s="50" t="s">
        <v>651</v>
      </c>
      <c r="BP61" s="49">
        <v>12725</v>
      </c>
      <c r="BQ61" s="49" t="s">
        <v>652</v>
      </c>
      <c r="BR61" s="51">
        <v>13484</v>
      </c>
      <c r="BS61" s="51" t="s">
        <v>653</v>
      </c>
      <c r="BT61" s="51">
        <v>14751</v>
      </c>
      <c r="BU61" s="51" t="s">
        <v>653</v>
      </c>
      <c r="CD61" s="49">
        <v>33599</v>
      </c>
      <c r="CE61" s="49" t="s">
        <v>652</v>
      </c>
      <c r="CF61" s="51">
        <v>16389</v>
      </c>
      <c r="CG61" s="51"/>
      <c r="CJ61" s="51">
        <v>39393</v>
      </c>
      <c r="CK61" s="51" t="s">
        <v>653</v>
      </c>
      <c r="CL61" s="49">
        <v>41368</v>
      </c>
      <c r="CM61" s="49" t="s">
        <v>652</v>
      </c>
      <c r="CN61" s="49">
        <v>39645</v>
      </c>
      <c r="CO61" s="49" t="s">
        <v>652</v>
      </c>
      <c r="CP61" s="49">
        <v>39511</v>
      </c>
      <c r="CQ61" s="49" t="s">
        <v>652</v>
      </c>
      <c r="CR61" s="49">
        <v>39642</v>
      </c>
      <c r="CS61" s="49" t="s">
        <v>652</v>
      </c>
      <c r="CV61" s="49">
        <v>40736</v>
      </c>
      <c r="CW61" s="49" t="s">
        <v>652</v>
      </c>
      <c r="CX61" s="50">
        <v>13435</v>
      </c>
      <c r="CY61" s="50" t="s">
        <v>651</v>
      </c>
      <c r="CZ61" s="51">
        <v>38434</v>
      </c>
      <c r="DA61" s="51" t="s">
        <v>653</v>
      </c>
      <c r="DB61" s="51">
        <v>39610</v>
      </c>
      <c r="DC61" s="51" t="s">
        <v>653</v>
      </c>
      <c r="DD61" s="49">
        <v>12598</v>
      </c>
      <c r="DE61" s="49" t="s">
        <v>652</v>
      </c>
      <c r="DF61" s="51">
        <v>36653</v>
      </c>
      <c r="DG61" s="51" t="s">
        <v>653</v>
      </c>
      <c r="DH61" s="49">
        <v>38120</v>
      </c>
      <c r="DI61" s="49" t="s">
        <v>652</v>
      </c>
      <c r="DJ61" s="51">
        <v>41339</v>
      </c>
      <c r="DK61" s="51" t="s">
        <v>653</v>
      </c>
      <c r="DL61" s="49">
        <v>12357</v>
      </c>
      <c r="DM61" s="49" t="s">
        <v>652</v>
      </c>
      <c r="DN61" s="50">
        <v>13066</v>
      </c>
      <c r="DO61" s="50" t="s">
        <v>651</v>
      </c>
      <c r="DP61" s="51">
        <v>37896</v>
      </c>
      <c r="DQ61" s="51" t="s">
        <v>653</v>
      </c>
      <c r="EB61" s="49">
        <v>37266</v>
      </c>
      <c r="EC61" s="49" t="s">
        <v>652</v>
      </c>
      <c r="ED61" s="50">
        <v>38176</v>
      </c>
      <c r="EE61" s="50" t="s">
        <v>651</v>
      </c>
      <c r="EH61" s="49">
        <v>10796</v>
      </c>
      <c r="EI61" s="49" t="s">
        <v>652</v>
      </c>
      <c r="EL61" s="49">
        <v>36438</v>
      </c>
      <c r="EM61" s="49" t="s">
        <v>652</v>
      </c>
      <c r="EN61" s="51">
        <v>12752</v>
      </c>
      <c r="EO61" s="51" t="s">
        <v>653</v>
      </c>
      <c r="EP61" s="51">
        <v>38782</v>
      </c>
      <c r="EQ61" s="51" t="s">
        <v>653</v>
      </c>
      <c r="ER61" s="51">
        <v>16343</v>
      </c>
      <c r="ES61" s="51" t="s">
        <v>655</v>
      </c>
      <c r="ET61" s="51">
        <v>13917</v>
      </c>
      <c r="EU61" s="51" t="s">
        <v>655</v>
      </c>
      <c r="EV61" s="49">
        <v>35198</v>
      </c>
      <c r="EW61" s="49" t="s">
        <v>652</v>
      </c>
      <c r="EX61" s="49">
        <v>30536</v>
      </c>
      <c r="EY61" s="49" t="s">
        <v>652</v>
      </c>
      <c r="EZ61" s="49">
        <v>27114</v>
      </c>
      <c r="FA61" s="49" t="s">
        <v>652</v>
      </c>
      <c r="FB61" s="50">
        <v>36417</v>
      </c>
      <c r="FC61" s="50" t="s">
        <v>651</v>
      </c>
      <c r="FD61" s="49">
        <v>31432</v>
      </c>
      <c r="FE61" s="49" t="s">
        <v>652</v>
      </c>
      <c r="FF61" s="50">
        <v>33493</v>
      </c>
      <c r="FG61" s="50"/>
      <c r="FH61" s="50">
        <v>35925</v>
      </c>
      <c r="FI61" s="50" t="s">
        <v>651</v>
      </c>
      <c r="FL61" s="50">
        <v>25479</v>
      </c>
      <c r="FM61" s="50" t="s">
        <v>651</v>
      </c>
      <c r="FN61" s="50">
        <v>35593</v>
      </c>
      <c r="FO61" s="50" t="s">
        <v>651</v>
      </c>
      <c r="FP61" s="50">
        <v>33905</v>
      </c>
      <c r="FQ61" s="50" t="s">
        <v>651</v>
      </c>
      <c r="FR61" s="50">
        <v>33383</v>
      </c>
      <c r="FS61" s="50" t="s">
        <v>651</v>
      </c>
      <c r="FT61" s="49">
        <v>30889</v>
      </c>
      <c r="FU61" s="49" t="s">
        <v>652</v>
      </c>
      <c r="FZ61" s="50">
        <v>35485</v>
      </c>
      <c r="GA61" s="50" t="s">
        <v>651</v>
      </c>
      <c r="GD61" s="49">
        <v>34221</v>
      </c>
      <c r="GE61" s="49" t="s">
        <v>652</v>
      </c>
      <c r="GF61" s="50">
        <v>33596</v>
      </c>
      <c r="GG61" s="50" t="s">
        <v>651</v>
      </c>
      <c r="GH61" s="50">
        <v>34498</v>
      </c>
      <c r="GI61" s="50" t="s">
        <v>651</v>
      </c>
      <c r="GJ61" s="51">
        <v>12683</v>
      </c>
      <c r="GK61" s="51" t="s">
        <v>655</v>
      </c>
      <c r="GL61" s="49">
        <v>43007</v>
      </c>
      <c r="GM61" s="49" t="s">
        <v>652</v>
      </c>
      <c r="GP61" s="50">
        <v>33926</v>
      </c>
      <c r="GQ61" s="50" t="s">
        <v>651</v>
      </c>
      <c r="GR61" s="51">
        <v>35053</v>
      </c>
      <c r="GS61" s="51" t="s">
        <v>655</v>
      </c>
    </row>
    <row r="62" spans="1:201">
      <c r="A62" s="26"/>
      <c r="B62" s="56">
        <v>13702</v>
      </c>
      <c r="C62" s="67" t="s">
        <v>652</v>
      </c>
      <c r="D62" s="47">
        <v>13674</v>
      </c>
      <c r="E62" s="47" t="s">
        <v>652</v>
      </c>
      <c r="F62" s="47">
        <v>10681</v>
      </c>
      <c r="G62" s="47" t="s">
        <v>652</v>
      </c>
      <c r="H62" s="48">
        <v>13865</v>
      </c>
      <c r="I62" s="48" t="s">
        <v>655</v>
      </c>
      <c r="J62" s="48">
        <v>10391</v>
      </c>
      <c r="K62" s="48" t="s">
        <v>655</v>
      </c>
      <c r="L62" s="47">
        <v>28533</v>
      </c>
      <c r="M62" s="47" t="s">
        <v>652</v>
      </c>
      <c r="N62" s="25"/>
      <c r="O62" s="25"/>
      <c r="P62" s="49">
        <v>36230</v>
      </c>
      <c r="Q62" s="49" t="s">
        <v>652</v>
      </c>
      <c r="R62" s="51">
        <v>37073</v>
      </c>
      <c r="S62" s="51" t="s">
        <v>653</v>
      </c>
      <c r="T62" s="51">
        <v>12056</v>
      </c>
      <c r="U62" s="51" t="s">
        <v>653</v>
      </c>
      <c r="V62" s="52">
        <v>12202</v>
      </c>
      <c r="W62" s="51" t="s">
        <v>698</v>
      </c>
      <c r="X62" s="25"/>
      <c r="Y62" s="25"/>
      <c r="Z62" s="51">
        <v>33040</v>
      </c>
      <c r="AA62" s="51" t="s">
        <v>653</v>
      </c>
      <c r="AB62" s="49">
        <v>19902</v>
      </c>
      <c r="AC62" s="49" t="s">
        <v>652</v>
      </c>
      <c r="AD62" s="25"/>
      <c r="AE62" s="25"/>
      <c r="AF62" s="25"/>
      <c r="AG62" s="25"/>
      <c r="AH62" s="25"/>
      <c r="AI62" s="25"/>
      <c r="AJ62" s="25"/>
      <c r="AK62" s="25"/>
      <c r="AL62" s="50">
        <v>37631</v>
      </c>
      <c r="AM62" s="50" t="s">
        <v>651</v>
      </c>
      <c r="AN62" s="51">
        <v>10240</v>
      </c>
      <c r="AO62" s="51"/>
      <c r="AP62" s="49">
        <v>12032</v>
      </c>
      <c r="AQ62" s="49" t="s">
        <v>652</v>
      </c>
      <c r="AR62" s="25"/>
      <c r="AS62" s="25"/>
      <c r="AT62" s="25"/>
      <c r="AU62" s="25"/>
      <c r="AV62" s="49">
        <v>13333</v>
      </c>
      <c r="AW62" s="49" t="s">
        <v>652</v>
      </c>
      <c r="AX62" s="51">
        <v>13375</v>
      </c>
      <c r="AY62" s="51" t="s">
        <v>655</v>
      </c>
      <c r="AZ62" s="51">
        <v>13289</v>
      </c>
      <c r="BA62" s="51" t="s">
        <v>655</v>
      </c>
      <c r="BB62" s="51">
        <v>23761</v>
      </c>
      <c r="BC62" s="51" t="s">
        <v>655</v>
      </c>
      <c r="BH62" s="51">
        <v>11751</v>
      </c>
      <c r="BI62" s="51"/>
      <c r="BJ62" s="50">
        <v>30383</v>
      </c>
      <c r="BK62" s="50" t="s">
        <v>651</v>
      </c>
      <c r="BP62" s="49">
        <v>12725</v>
      </c>
      <c r="BQ62" s="49" t="s">
        <v>652</v>
      </c>
      <c r="BR62" s="49">
        <v>13464</v>
      </c>
      <c r="BS62" s="49" t="s">
        <v>652</v>
      </c>
      <c r="BT62" s="51">
        <v>14751</v>
      </c>
      <c r="BU62" s="51" t="s">
        <v>655</v>
      </c>
      <c r="CD62" s="51">
        <v>33574</v>
      </c>
      <c r="CE62" s="51" t="s">
        <v>653</v>
      </c>
      <c r="CJ62" s="51">
        <v>39393</v>
      </c>
      <c r="CK62" s="51" t="s">
        <v>653</v>
      </c>
      <c r="CL62" s="51">
        <v>41323</v>
      </c>
      <c r="CM62" s="51" t="s">
        <v>655</v>
      </c>
      <c r="CN62" s="51">
        <v>39282</v>
      </c>
      <c r="CO62" s="51" t="s">
        <v>655</v>
      </c>
      <c r="CP62" s="49">
        <v>39476</v>
      </c>
      <c r="CQ62" s="49" t="s">
        <v>652</v>
      </c>
      <c r="CR62" s="49">
        <v>39385</v>
      </c>
      <c r="CS62" s="49" t="s">
        <v>652</v>
      </c>
      <c r="CV62" s="49">
        <v>40400</v>
      </c>
      <c r="CW62" s="49" t="s">
        <v>652</v>
      </c>
      <c r="CX62" s="51">
        <v>13408</v>
      </c>
      <c r="CY62" s="51" t="s">
        <v>655</v>
      </c>
      <c r="CZ62" s="51">
        <v>38434</v>
      </c>
      <c r="DA62" s="51" t="s">
        <v>655</v>
      </c>
      <c r="DB62" s="51">
        <v>39610</v>
      </c>
      <c r="DC62" s="51" t="s">
        <v>653</v>
      </c>
      <c r="DD62" s="49">
        <v>12437</v>
      </c>
      <c r="DE62" s="49" t="s">
        <v>652</v>
      </c>
      <c r="DF62" s="51">
        <v>36653</v>
      </c>
      <c r="DG62" s="51" t="s">
        <v>653</v>
      </c>
      <c r="DH62" s="49">
        <v>38060</v>
      </c>
      <c r="DI62" s="49" t="s">
        <v>652</v>
      </c>
      <c r="DJ62" s="51">
        <v>41339</v>
      </c>
      <c r="DK62" s="51" t="s">
        <v>653</v>
      </c>
      <c r="DL62" s="50">
        <v>12184</v>
      </c>
      <c r="DM62" s="50" t="s">
        <v>651</v>
      </c>
      <c r="DN62" s="50">
        <v>13012</v>
      </c>
      <c r="DO62" s="50" t="s">
        <v>651</v>
      </c>
      <c r="DP62" s="51">
        <v>37896</v>
      </c>
      <c r="DQ62" s="51" t="s">
        <v>653</v>
      </c>
      <c r="EB62" s="49">
        <v>37224</v>
      </c>
      <c r="EC62" s="49" t="s">
        <v>652</v>
      </c>
      <c r="ED62" s="50">
        <v>38153</v>
      </c>
      <c r="EE62" s="50" t="s">
        <v>651</v>
      </c>
      <c r="EH62" s="51">
        <v>9732</v>
      </c>
      <c r="EI62" s="51" t="s">
        <v>653</v>
      </c>
      <c r="EL62" s="49">
        <v>34919</v>
      </c>
      <c r="EM62" s="49" t="s">
        <v>652</v>
      </c>
      <c r="EN62" s="51">
        <v>12752</v>
      </c>
      <c r="EO62" s="51" t="s">
        <v>655</v>
      </c>
      <c r="EP62" s="50">
        <v>38564</v>
      </c>
      <c r="EQ62" s="50" t="s">
        <v>657</v>
      </c>
      <c r="ER62" s="51">
        <v>16343</v>
      </c>
      <c r="ES62" s="51" t="s">
        <v>655</v>
      </c>
      <c r="ET62" s="51">
        <v>13917</v>
      </c>
      <c r="EU62" s="51" t="s">
        <v>655</v>
      </c>
      <c r="EV62" s="49">
        <v>35194</v>
      </c>
      <c r="EW62" s="49" t="s">
        <v>652</v>
      </c>
      <c r="EX62" s="49">
        <v>30535</v>
      </c>
      <c r="EY62" s="49" t="s">
        <v>652</v>
      </c>
      <c r="EZ62" s="49">
        <v>27113</v>
      </c>
      <c r="FA62" s="49"/>
      <c r="FB62" s="50">
        <v>36416</v>
      </c>
      <c r="FC62" s="50" t="s">
        <v>651</v>
      </c>
      <c r="FD62" s="51">
        <v>31426</v>
      </c>
      <c r="FE62" s="51" t="s">
        <v>655</v>
      </c>
      <c r="FF62" s="50">
        <v>33493</v>
      </c>
      <c r="FG62" s="50" t="s">
        <v>651</v>
      </c>
      <c r="FH62" s="50">
        <v>35925</v>
      </c>
      <c r="FI62" s="50" t="s">
        <v>651</v>
      </c>
      <c r="FL62" s="49">
        <v>25429</v>
      </c>
      <c r="FM62" s="49" t="s">
        <v>652</v>
      </c>
      <c r="FN62" s="50">
        <v>35582</v>
      </c>
      <c r="FO62" s="50" t="s">
        <v>651</v>
      </c>
      <c r="FP62" s="50">
        <v>33905</v>
      </c>
      <c r="FQ62" s="50" t="s">
        <v>651</v>
      </c>
      <c r="FR62" s="50">
        <v>33383</v>
      </c>
      <c r="FS62" s="50" t="s">
        <v>651</v>
      </c>
      <c r="FT62" s="49">
        <v>30889</v>
      </c>
      <c r="FU62" s="49" t="s">
        <v>652</v>
      </c>
      <c r="FZ62" s="50">
        <v>35474</v>
      </c>
      <c r="GA62" s="50" t="s">
        <v>651</v>
      </c>
      <c r="GD62" s="49">
        <v>34148</v>
      </c>
      <c r="GE62" s="49" t="s">
        <v>652</v>
      </c>
      <c r="GF62" s="50">
        <v>33573</v>
      </c>
      <c r="GG62" s="50" t="s">
        <v>651</v>
      </c>
      <c r="GH62" s="50">
        <v>34497</v>
      </c>
      <c r="GI62" s="50" t="s">
        <v>651</v>
      </c>
      <c r="GJ62" s="51">
        <v>12560</v>
      </c>
      <c r="GK62" s="51" t="s">
        <v>655</v>
      </c>
      <c r="GL62" s="49">
        <v>42978</v>
      </c>
      <c r="GM62" s="49" t="s">
        <v>652</v>
      </c>
      <c r="GP62" s="50">
        <v>33910</v>
      </c>
      <c r="GQ62" s="50"/>
      <c r="GR62" s="49">
        <v>35052</v>
      </c>
      <c r="GS62" s="49" t="s">
        <v>652</v>
      </c>
    </row>
    <row r="63" spans="1:201">
      <c r="A63" s="26"/>
      <c r="B63" s="64">
        <v>13697</v>
      </c>
      <c r="C63" s="66" t="s">
        <v>655</v>
      </c>
      <c r="D63" s="47">
        <v>13530</v>
      </c>
      <c r="E63" s="47" t="s">
        <v>652</v>
      </c>
      <c r="F63" s="47">
        <v>10681</v>
      </c>
      <c r="G63" s="47" t="s">
        <v>652</v>
      </c>
      <c r="H63" s="48">
        <v>13865</v>
      </c>
      <c r="I63" s="48" t="s">
        <v>655</v>
      </c>
      <c r="J63" s="48">
        <v>9934</v>
      </c>
      <c r="K63" s="48" t="s">
        <v>653</v>
      </c>
      <c r="L63" s="47">
        <v>28530</v>
      </c>
      <c r="M63" s="47" t="s">
        <v>652</v>
      </c>
      <c r="N63" s="25"/>
      <c r="O63" s="25"/>
      <c r="P63" s="49">
        <v>36230</v>
      </c>
      <c r="Q63" s="49" t="s">
        <v>652</v>
      </c>
      <c r="R63" s="51">
        <v>37073</v>
      </c>
      <c r="S63" s="51" t="s">
        <v>653</v>
      </c>
      <c r="T63" s="49">
        <v>12018</v>
      </c>
      <c r="U63" s="49" t="s">
        <v>652</v>
      </c>
      <c r="V63" s="57">
        <v>12200</v>
      </c>
      <c r="W63" s="49" t="s">
        <v>704</v>
      </c>
      <c r="X63" s="25"/>
      <c r="Y63" s="25"/>
      <c r="Z63" s="50">
        <v>30455</v>
      </c>
      <c r="AA63" s="50" t="s">
        <v>657</v>
      </c>
      <c r="AB63" s="51">
        <v>17526</v>
      </c>
      <c r="AC63" s="51" t="s">
        <v>653</v>
      </c>
      <c r="AD63" s="25"/>
      <c r="AE63" s="25"/>
      <c r="AF63" s="25"/>
      <c r="AG63" s="25"/>
      <c r="AH63" s="25"/>
      <c r="AI63" s="25"/>
      <c r="AJ63" s="25"/>
      <c r="AK63" s="25"/>
      <c r="AL63" s="50">
        <v>37622</v>
      </c>
      <c r="AM63" s="50" t="s">
        <v>651</v>
      </c>
      <c r="AP63" s="49">
        <v>12023</v>
      </c>
      <c r="AQ63" s="49" t="s">
        <v>652</v>
      </c>
      <c r="AR63" s="25"/>
      <c r="AS63" s="25"/>
      <c r="AT63" s="25"/>
      <c r="AU63" s="25"/>
      <c r="AV63" s="49">
        <v>13302</v>
      </c>
      <c r="AW63" s="49" t="s">
        <v>652</v>
      </c>
      <c r="AX63" s="51">
        <v>13375</v>
      </c>
      <c r="AY63" s="51" t="s">
        <v>655</v>
      </c>
      <c r="AZ63" s="51">
        <v>13283</v>
      </c>
      <c r="BA63" s="51" t="s">
        <v>655</v>
      </c>
      <c r="BB63" s="51">
        <v>23761</v>
      </c>
      <c r="BC63" s="51" t="s">
        <v>653</v>
      </c>
      <c r="BJ63" s="50">
        <v>30382</v>
      </c>
      <c r="BK63" s="50" t="s">
        <v>651</v>
      </c>
      <c r="BP63" s="49">
        <v>12662</v>
      </c>
      <c r="BQ63" s="49" t="s">
        <v>652</v>
      </c>
      <c r="BR63" s="49">
        <v>13464</v>
      </c>
      <c r="BS63" s="49" t="s">
        <v>652</v>
      </c>
      <c r="BT63" s="49">
        <v>14743</v>
      </c>
      <c r="BU63" s="49" t="s">
        <v>652</v>
      </c>
      <c r="CD63" s="51">
        <v>33574</v>
      </c>
      <c r="CE63" s="51" t="s">
        <v>653</v>
      </c>
      <c r="CJ63" s="51">
        <v>39393</v>
      </c>
      <c r="CK63" s="51" t="s">
        <v>653</v>
      </c>
      <c r="CL63" s="50">
        <v>41282</v>
      </c>
      <c r="CM63" s="50" t="s">
        <v>651</v>
      </c>
      <c r="CN63" s="49">
        <v>38785</v>
      </c>
      <c r="CO63" s="49" t="s">
        <v>652</v>
      </c>
      <c r="CP63" s="49">
        <v>39475</v>
      </c>
      <c r="CQ63" s="49" t="s">
        <v>652</v>
      </c>
      <c r="CR63" s="50">
        <v>19147</v>
      </c>
      <c r="CS63" s="50" t="s">
        <v>651</v>
      </c>
      <c r="CV63" s="49">
        <v>40351</v>
      </c>
      <c r="CW63" s="49" t="s">
        <v>652</v>
      </c>
      <c r="CX63" s="51">
        <v>13408</v>
      </c>
      <c r="CY63" s="51" t="s">
        <v>655</v>
      </c>
      <c r="CZ63" s="49">
        <v>38379</v>
      </c>
      <c r="DA63" s="49" t="s">
        <v>652</v>
      </c>
      <c r="DB63" s="49">
        <v>39601</v>
      </c>
      <c r="DC63" s="49" t="s">
        <v>652</v>
      </c>
      <c r="DD63" s="49">
        <v>11842</v>
      </c>
      <c r="DE63" s="49" t="s">
        <v>657</v>
      </c>
      <c r="DF63" s="51">
        <v>36653</v>
      </c>
      <c r="DG63" s="51" t="s">
        <v>653</v>
      </c>
      <c r="DH63" s="51">
        <v>37602</v>
      </c>
      <c r="DI63" s="51" t="s">
        <v>653</v>
      </c>
      <c r="DJ63" s="49">
        <v>41275</v>
      </c>
      <c r="DK63" s="49" t="s">
        <v>652</v>
      </c>
      <c r="DL63" s="49">
        <v>12182</v>
      </c>
      <c r="DM63" s="49" t="s">
        <v>652</v>
      </c>
      <c r="DN63" s="50">
        <v>13008</v>
      </c>
      <c r="DO63" s="50" t="s">
        <v>651</v>
      </c>
      <c r="DP63" s="51">
        <v>37896</v>
      </c>
      <c r="DQ63" s="51" t="s">
        <v>653</v>
      </c>
      <c r="EB63" s="49">
        <v>36626</v>
      </c>
      <c r="EC63" s="49" t="s">
        <v>652</v>
      </c>
      <c r="ED63" s="50">
        <v>38135</v>
      </c>
      <c r="EE63" s="50" t="s">
        <v>651</v>
      </c>
      <c r="EH63" s="49">
        <v>9732</v>
      </c>
      <c r="EI63" s="49"/>
      <c r="EL63" s="49">
        <v>32721</v>
      </c>
      <c r="EM63" s="49" t="s">
        <v>652</v>
      </c>
      <c r="EN63" s="49">
        <v>12749</v>
      </c>
      <c r="EO63" s="49" t="s">
        <v>652</v>
      </c>
      <c r="EP63" s="50">
        <v>38560</v>
      </c>
      <c r="EQ63" s="50" t="s">
        <v>651</v>
      </c>
      <c r="ER63" s="51">
        <v>16343</v>
      </c>
      <c r="ES63" s="51" t="s">
        <v>653</v>
      </c>
      <c r="ET63" s="50">
        <v>13911</v>
      </c>
      <c r="EU63" s="50" t="s">
        <v>651</v>
      </c>
      <c r="EV63" s="51">
        <v>35193</v>
      </c>
      <c r="EW63" s="51" t="s">
        <v>655</v>
      </c>
      <c r="EX63" s="49">
        <v>30533</v>
      </c>
      <c r="EY63" s="49" t="s">
        <v>652</v>
      </c>
      <c r="EZ63" s="51">
        <v>26770</v>
      </c>
      <c r="FA63" s="51" t="s">
        <v>653</v>
      </c>
      <c r="FB63" s="50">
        <v>36399</v>
      </c>
      <c r="FC63" s="50" t="s">
        <v>651</v>
      </c>
      <c r="FD63" s="49">
        <v>31112</v>
      </c>
      <c r="FE63" s="49" t="s">
        <v>652</v>
      </c>
      <c r="FF63" s="50">
        <v>33493</v>
      </c>
      <c r="FG63" s="50" t="s">
        <v>651</v>
      </c>
      <c r="FH63" s="50">
        <v>35919</v>
      </c>
      <c r="FI63" s="50" t="s">
        <v>651</v>
      </c>
      <c r="FL63" s="49">
        <v>25429</v>
      </c>
      <c r="FM63" s="49" t="s">
        <v>652</v>
      </c>
      <c r="FN63" s="50">
        <v>35578</v>
      </c>
      <c r="FO63" s="50" t="s">
        <v>651</v>
      </c>
      <c r="FP63" s="50">
        <v>33905</v>
      </c>
      <c r="FQ63" s="50" t="s">
        <v>651</v>
      </c>
      <c r="FR63" s="51">
        <v>33339</v>
      </c>
      <c r="FS63" s="51" t="s">
        <v>653</v>
      </c>
      <c r="FT63" s="51">
        <v>30885</v>
      </c>
      <c r="FU63" s="51" t="s">
        <v>655</v>
      </c>
      <c r="FZ63" s="50">
        <v>35470</v>
      </c>
      <c r="GA63" s="50" t="s">
        <v>651</v>
      </c>
      <c r="GD63" s="49">
        <v>33793</v>
      </c>
      <c r="GE63" s="49" t="s">
        <v>652</v>
      </c>
      <c r="GF63" s="50">
        <v>33562</v>
      </c>
      <c r="GG63" s="50" t="s">
        <v>651</v>
      </c>
      <c r="GH63" s="49">
        <v>34009</v>
      </c>
      <c r="GI63" s="49" t="s">
        <v>652</v>
      </c>
      <c r="GJ63" s="51">
        <v>12529</v>
      </c>
      <c r="GK63" s="51" t="s">
        <v>655</v>
      </c>
      <c r="GL63" s="50">
        <v>42962</v>
      </c>
      <c r="GM63" s="50" t="s">
        <v>651</v>
      </c>
      <c r="GP63" s="51">
        <v>33602</v>
      </c>
      <c r="GQ63" s="51" t="s">
        <v>653</v>
      </c>
      <c r="GR63" s="49">
        <v>35047</v>
      </c>
      <c r="GS63" s="49" t="s">
        <v>652</v>
      </c>
    </row>
    <row r="64" spans="1:201">
      <c r="A64" s="26"/>
      <c r="B64" s="56">
        <v>13574</v>
      </c>
      <c r="C64" s="67" t="s">
        <v>652</v>
      </c>
      <c r="D64" s="47">
        <v>13530</v>
      </c>
      <c r="E64" s="47" t="s">
        <v>652</v>
      </c>
      <c r="F64" s="48">
        <v>10605</v>
      </c>
      <c r="G64" s="48" t="s">
        <v>653</v>
      </c>
      <c r="H64" s="48">
        <v>13865</v>
      </c>
      <c r="I64" s="48" t="s">
        <v>655</v>
      </c>
      <c r="J64" s="47">
        <v>9932</v>
      </c>
      <c r="K64" s="47" t="s">
        <v>652</v>
      </c>
      <c r="L64" s="48">
        <v>28295</v>
      </c>
      <c r="M64" s="48" t="s">
        <v>653</v>
      </c>
      <c r="N64" s="25"/>
      <c r="O64" s="25"/>
      <c r="P64" s="49">
        <v>36230</v>
      </c>
      <c r="Q64" s="49" t="s">
        <v>652</v>
      </c>
      <c r="R64" s="51">
        <v>37073</v>
      </c>
      <c r="S64" s="51" t="s">
        <v>653</v>
      </c>
      <c r="T64" s="50">
        <v>11998</v>
      </c>
      <c r="U64" s="50" t="s">
        <v>651</v>
      </c>
      <c r="V64" s="50">
        <v>12189</v>
      </c>
      <c r="W64" s="50" t="s">
        <v>705</v>
      </c>
      <c r="X64" s="25"/>
      <c r="Y64" s="25"/>
      <c r="Z64" s="50">
        <v>30455</v>
      </c>
      <c r="AA64" s="50" t="s">
        <v>657</v>
      </c>
      <c r="AB64" s="51">
        <v>14758</v>
      </c>
      <c r="AC64" s="51" t="s">
        <v>655</v>
      </c>
      <c r="AD64" s="25"/>
      <c r="AE64" s="25"/>
      <c r="AF64" s="25"/>
      <c r="AG64" s="25"/>
      <c r="AH64" s="25"/>
      <c r="AI64" s="25"/>
      <c r="AJ64" s="25"/>
      <c r="AK64" s="25"/>
      <c r="AL64" s="50">
        <v>37591</v>
      </c>
      <c r="AM64" s="50" t="s">
        <v>651</v>
      </c>
      <c r="AN64" s="65"/>
      <c r="AO64" s="25"/>
      <c r="AP64" s="50">
        <v>11792</v>
      </c>
      <c r="AQ64" s="50"/>
      <c r="AR64" s="25"/>
      <c r="AS64" s="25"/>
      <c r="AT64" s="25"/>
      <c r="AU64" s="25"/>
      <c r="AV64" s="50">
        <v>13268</v>
      </c>
      <c r="AW64" s="50" t="s">
        <v>651</v>
      </c>
      <c r="AX64" s="51">
        <v>13375</v>
      </c>
      <c r="AY64" s="51" t="s">
        <v>655</v>
      </c>
      <c r="AZ64" s="49">
        <v>13161</v>
      </c>
      <c r="BA64" s="49" t="s">
        <v>652</v>
      </c>
      <c r="BB64" s="49">
        <v>23759</v>
      </c>
      <c r="BC64" s="49" t="s">
        <v>652</v>
      </c>
      <c r="BJ64" s="50">
        <v>30376</v>
      </c>
      <c r="BK64" s="50" t="s">
        <v>651</v>
      </c>
      <c r="BP64" s="49">
        <v>12564</v>
      </c>
      <c r="BQ64" s="49" t="s">
        <v>652</v>
      </c>
      <c r="BR64" s="51">
        <v>13259</v>
      </c>
      <c r="BS64" s="51" t="s">
        <v>653</v>
      </c>
      <c r="BT64" s="49">
        <v>14740</v>
      </c>
      <c r="BU64" s="49" t="s">
        <v>652</v>
      </c>
      <c r="CD64" s="51">
        <v>33574</v>
      </c>
      <c r="CE64" s="51" t="s">
        <v>653</v>
      </c>
      <c r="CJ64" s="51">
        <v>39393</v>
      </c>
      <c r="CK64" s="51" t="s">
        <v>655</v>
      </c>
      <c r="CL64" s="50">
        <v>41282</v>
      </c>
      <c r="CM64" s="50" t="s">
        <v>651</v>
      </c>
      <c r="CN64" s="49">
        <v>30825</v>
      </c>
      <c r="CO64" s="49" t="s">
        <v>652</v>
      </c>
      <c r="CP64" s="49">
        <v>39475</v>
      </c>
      <c r="CQ64" s="49" t="s">
        <v>652</v>
      </c>
      <c r="CR64" s="49">
        <v>19137</v>
      </c>
      <c r="CS64" s="49" t="s">
        <v>652</v>
      </c>
      <c r="CV64" s="49">
        <v>39502</v>
      </c>
      <c r="CW64" s="49" t="s">
        <v>652</v>
      </c>
      <c r="CX64" s="51">
        <v>13408</v>
      </c>
      <c r="CY64" s="51" t="s">
        <v>655</v>
      </c>
      <c r="CZ64" s="49">
        <v>37978</v>
      </c>
      <c r="DA64" s="49" t="s">
        <v>652</v>
      </c>
      <c r="DB64" s="49">
        <v>39601</v>
      </c>
      <c r="DC64" s="49" t="s">
        <v>652</v>
      </c>
      <c r="DD64" s="49">
        <v>11842</v>
      </c>
      <c r="DE64" s="49"/>
      <c r="DF64" s="50">
        <v>36649</v>
      </c>
      <c r="DG64" s="50" t="s">
        <v>651</v>
      </c>
      <c r="DH64" s="51">
        <v>37602</v>
      </c>
      <c r="DI64" s="51" t="s">
        <v>653</v>
      </c>
      <c r="DJ64" s="49">
        <v>41256</v>
      </c>
      <c r="DK64" s="49" t="s">
        <v>652</v>
      </c>
      <c r="DL64" s="50">
        <v>12091</v>
      </c>
      <c r="DM64" s="50"/>
      <c r="DN64" s="50">
        <v>12994</v>
      </c>
      <c r="DO64" s="50" t="s">
        <v>651</v>
      </c>
      <c r="DP64" s="50">
        <v>37881</v>
      </c>
      <c r="DQ64" s="50" t="s">
        <v>651</v>
      </c>
      <c r="EB64" s="50">
        <v>36494</v>
      </c>
      <c r="EC64" s="50" t="s">
        <v>651</v>
      </c>
      <c r="ED64" s="50">
        <v>38135</v>
      </c>
      <c r="EE64" s="50" t="s">
        <v>651</v>
      </c>
      <c r="EL64" s="49">
        <v>27153</v>
      </c>
      <c r="EM64" s="49" t="s">
        <v>652</v>
      </c>
      <c r="EN64" s="51">
        <v>12500</v>
      </c>
      <c r="EO64" s="51" t="s">
        <v>655</v>
      </c>
      <c r="EP64" s="50">
        <v>38557</v>
      </c>
      <c r="EQ64" s="50" t="s">
        <v>651</v>
      </c>
      <c r="ER64" s="50">
        <v>15357</v>
      </c>
      <c r="ES64" s="50" t="s">
        <v>651</v>
      </c>
      <c r="ET64" s="49">
        <v>13891</v>
      </c>
      <c r="EU64" s="49" t="s">
        <v>652</v>
      </c>
      <c r="EV64" s="49">
        <v>35166</v>
      </c>
      <c r="EW64" s="49" t="s">
        <v>652</v>
      </c>
      <c r="EX64" s="49">
        <v>30533</v>
      </c>
      <c r="EY64" s="49" t="s">
        <v>652</v>
      </c>
      <c r="EZ64" s="49">
        <v>25356</v>
      </c>
      <c r="FA64" s="49" t="s">
        <v>652</v>
      </c>
      <c r="FB64" s="50">
        <v>36396</v>
      </c>
      <c r="FC64" s="50" t="s">
        <v>651</v>
      </c>
      <c r="FD64" s="49">
        <v>30503</v>
      </c>
      <c r="FE64" s="49" t="s">
        <v>652</v>
      </c>
      <c r="FF64" s="50">
        <v>33493</v>
      </c>
      <c r="FG64" s="50" t="s">
        <v>651</v>
      </c>
      <c r="FH64" s="50">
        <v>35911</v>
      </c>
      <c r="FI64" s="50" t="s">
        <v>651</v>
      </c>
      <c r="FL64" s="50">
        <v>16406</v>
      </c>
      <c r="FM64" s="50" t="s">
        <v>651</v>
      </c>
      <c r="FN64" s="50">
        <v>35578</v>
      </c>
      <c r="FO64" s="50" t="s">
        <v>651</v>
      </c>
      <c r="FP64" s="50">
        <v>33905</v>
      </c>
      <c r="FQ64" s="50" t="s">
        <v>651</v>
      </c>
      <c r="FR64" s="49">
        <v>33321</v>
      </c>
      <c r="FS64" s="49" t="s">
        <v>652</v>
      </c>
      <c r="FT64" s="49">
        <v>30868</v>
      </c>
      <c r="FU64" s="49" t="s">
        <v>652</v>
      </c>
      <c r="FZ64" s="50">
        <v>35460</v>
      </c>
      <c r="GA64" s="50" t="s">
        <v>651</v>
      </c>
      <c r="GD64" s="49">
        <v>33779</v>
      </c>
      <c r="GE64" s="49" t="s">
        <v>652</v>
      </c>
      <c r="GF64" s="50">
        <v>33559</v>
      </c>
      <c r="GG64" s="50" t="s">
        <v>651</v>
      </c>
      <c r="GH64" s="49">
        <v>34009</v>
      </c>
      <c r="GI64" s="49" t="s">
        <v>652</v>
      </c>
      <c r="GJ64" s="49">
        <v>12524</v>
      </c>
      <c r="GK64" s="49" t="s">
        <v>652</v>
      </c>
      <c r="GL64" s="50">
        <v>42913</v>
      </c>
      <c r="GM64" s="50" t="s">
        <v>651</v>
      </c>
      <c r="GP64" s="51">
        <v>33602</v>
      </c>
      <c r="GQ64" s="51" t="s">
        <v>653</v>
      </c>
      <c r="GR64" s="50">
        <v>35046</v>
      </c>
      <c r="GS64" s="50" t="s">
        <v>651</v>
      </c>
    </row>
    <row r="65" spans="1:201">
      <c r="A65" s="26"/>
      <c r="B65" s="47">
        <v>13481</v>
      </c>
      <c r="C65" s="67" t="s">
        <v>652</v>
      </c>
      <c r="D65" s="47">
        <v>12442</v>
      </c>
      <c r="E65" s="47" t="s">
        <v>652</v>
      </c>
      <c r="F65" s="48">
        <v>10605</v>
      </c>
      <c r="G65" s="48" t="s">
        <v>653</v>
      </c>
      <c r="H65" s="47">
        <v>13844</v>
      </c>
      <c r="I65" s="47" t="s">
        <v>652</v>
      </c>
      <c r="J65" s="47">
        <v>9929</v>
      </c>
      <c r="K65" s="47" t="s">
        <v>652</v>
      </c>
      <c r="L65" s="47">
        <v>28288</v>
      </c>
      <c r="M65" s="47" t="s">
        <v>652</v>
      </c>
      <c r="N65" s="25"/>
      <c r="O65" s="25"/>
      <c r="P65" s="49">
        <v>36230</v>
      </c>
      <c r="Q65" s="49" t="s">
        <v>652</v>
      </c>
      <c r="R65" s="51">
        <v>37073</v>
      </c>
      <c r="S65" s="51" t="s">
        <v>653</v>
      </c>
      <c r="T65" s="51">
        <v>11993</v>
      </c>
      <c r="U65" s="51" t="s">
        <v>653</v>
      </c>
      <c r="V65" s="57">
        <v>12169</v>
      </c>
      <c r="W65" s="49" t="s">
        <v>706</v>
      </c>
      <c r="X65" s="25"/>
      <c r="Y65" s="25"/>
      <c r="Z65" s="50">
        <v>30392</v>
      </c>
      <c r="AA65" s="50" t="s">
        <v>651</v>
      </c>
      <c r="AB65" s="51">
        <v>14755</v>
      </c>
      <c r="AC65" s="51" t="s">
        <v>653</v>
      </c>
      <c r="AD65" s="25"/>
      <c r="AE65" s="25"/>
      <c r="AF65" s="25"/>
      <c r="AG65" s="25"/>
      <c r="AH65" s="25"/>
      <c r="AI65" s="25"/>
      <c r="AJ65" s="25"/>
      <c r="AK65" s="25"/>
      <c r="AL65" s="50">
        <v>37512</v>
      </c>
      <c r="AM65" s="50" t="s">
        <v>651</v>
      </c>
      <c r="AN65" s="28"/>
      <c r="AO65" s="25"/>
      <c r="AP65" s="49">
        <v>11775</v>
      </c>
      <c r="AQ65" s="49" t="s">
        <v>652</v>
      </c>
      <c r="AR65" s="25"/>
      <c r="AS65" s="25"/>
      <c r="AT65" s="25"/>
      <c r="AU65" s="25"/>
      <c r="AV65" s="50">
        <v>13241</v>
      </c>
      <c r="AW65" s="50" t="s">
        <v>651</v>
      </c>
      <c r="AX65" s="51">
        <v>13375</v>
      </c>
      <c r="AY65" s="51" t="s">
        <v>655</v>
      </c>
      <c r="AZ65" s="51">
        <v>13139</v>
      </c>
      <c r="BA65" s="51" t="s">
        <v>653</v>
      </c>
      <c r="BB65" s="49">
        <v>23754</v>
      </c>
      <c r="BC65" s="49" t="s">
        <v>652</v>
      </c>
      <c r="BJ65" s="50">
        <v>30376</v>
      </c>
      <c r="BK65" s="50" t="s">
        <v>651</v>
      </c>
      <c r="BP65" s="49">
        <v>12553</v>
      </c>
      <c r="BQ65" s="49" t="s">
        <v>652</v>
      </c>
      <c r="BR65" s="49">
        <v>13259</v>
      </c>
      <c r="BS65" s="49" t="s">
        <v>652</v>
      </c>
      <c r="BT65" s="51">
        <v>14505</v>
      </c>
      <c r="BU65" s="51" t="s">
        <v>655</v>
      </c>
      <c r="CD65" s="49">
        <v>33570</v>
      </c>
      <c r="CE65" s="49" t="s">
        <v>652</v>
      </c>
      <c r="CJ65" s="49">
        <v>39392</v>
      </c>
      <c r="CK65" s="49" t="s">
        <v>652</v>
      </c>
      <c r="CL65" s="50">
        <v>41282</v>
      </c>
      <c r="CM65" s="50" t="s">
        <v>651</v>
      </c>
      <c r="CN65" s="49">
        <v>25817</v>
      </c>
      <c r="CO65" s="49" t="s">
        <v>652</v>
      </c>
      <c r="CP65" s="49">
        <v>38358</v>
      </c>
      <c r="CQ65" s="49" t="s">
        <v>652</v>
      </c>
      <c r="CR65" s="50">
        <v>19117</v>
      </c>
      <c r="CS65" s="50" t="s">
        <v>651</v>
      </c>
      <c r="CV65" s="49">
        <v>39223</v>
      </c>
      <c r="CW65" s="49" t="s">
        <v>652</v>
      </c>
      <c r="CX65" s="50">
        <v>13319</v>
      </c>
      <c r="CY65" s="50"/>
      <c r="CZ65" s="49">
        <v>36838</v>
      </c>
      <c r="DA65" s="49" t="s">
        <v>652</v>
      </c>
      <c r="DB65" s="49">
        <v>39545</v>
      </c>
      <c r="DC65" s="49" t="s">
        <v>652</v>
      </c>
      <c r="DD65" s="50">
        <v>11822</v>
      </c>
      <c r="DE65" s="50"/>
      <c r="DF65" s="49">
        <v>36571</v>
      </c>
      <c r="DG65" s="49" t="s">
        <v>652</v>
      </c>
      <c r="DH65" s="51">
        <v>37602</v>
      </c>
      <c r="DI65" s="51" t="s">
        <v>655</v>
      </c>
      <c r="DJ65" s="49">
        <v>41058</v>
      </c>
      <c r="DK65" s="49" t="s">
        <v>652</v>
      </c>
      <c r="DL65" s="51">
        <v>12029</v>
      </c>
      <c r="DM65" s="51" t="s">
        <v>655</v>
      </c>
      <c r="DN65" s="50">
        <v>12987</v>
      </c>
      <c r="DO65" s="50" t="s">
        <v>651</v>
      </c>
      <c r="DP65" s="50">
        <v>37881</v>
      </c>
      <c r="DQ65" s="50" t="s">
        <v>651</v>
      </c>
      <c r="EB65" s="50">
        <v>36494</v>
      </c>
      <c r="EC65" s="50" t="s">
        <v>651</v>
      </c>
      <c r="ED65" s="50">
        <v>38098</v>
      </c>
      <c r="EE65" s="50" t="s">
        <v>651</v>
      </c>
      <c r="EL65" s="49">
        <v>26938</v>
      </c>
      <c r="EM65" s="49" t="s">
        <v>652</v>
      </c>
      <c r="EN65" s="51">
        <v>12500</v>
      </c>
      <c r="EO65" s="51" t="s">
        <v>655</v>
      </c>
      <c r="EP65" s="50">
        <v>38537</v>
      </c>
      <c r="EQ65" s="50" t="s">
        <v>657</v>
      </c>
      <c r="ER65" s="51">
        <v>15311</v>
      </c>
      <c r="ES65" s="51" t="s">
        <v>653</v>
      </c>
      <c r="ET65" s="49">
        <v>13891</v>
      </c>
      <c r="EU65" s="49"/>
      <c r="EV65" s="50">
        <v>34884</v>
      </c>
      <c r="EW65" s="50" t="s">
        <v>651</v>
      </c>
      <c r="EX65" s="49">
        <v>23787</v>
      </c>
      <c r="EY65" s="49" t="s">
        <v>652</v>
      </c>
      <c r="EZ65" s="49">
        <v>23357</v>
      </c>
      <c r="FA65" s="49" t="s">
        <v>652</v>
      </c>
      <c r="FB65" s="50">
        <v>36396</v>
      </c>
      <c r="FC65" s="50" t="s">
        <v>651</v>
      </c>
      <c r="FD65" s="49">
        <v>29706</v>
      </c>
      <c r="FE65" s="49" t="s">
        <v>652</v>
      </c>
      <c r="FF65" s="50">
        <v>33493</v>
      </c>
      <c r="FG65" s="50" t="s">
        <v>651</v>
      </c>
      <c r="FH65" s="50">
        <v>35906</v>
      </c>
      <c r="FI65" s="50" t="s">
        <v>651</v>
      </c>
      <c r="FL65" s="49">
        <v>13268</v>
      </c>
      <c r="FM65" s="49" t="s">
        <v>652</v>
      </c>
      <c r="FN65" s="50">
        <v>35575</v>
      </c>
      <c r="FO65" s="50" t="s">
        <v>651</v>
      </c>
      <c r="FP65" s="50">
        <v>33897</v>
      </c>
      <c r="FQ65" s="50" t="s">
        <v>651</v>
      </c>
      <c r="FR65" s="49">
        <v>33321</v>
      </c>
      <c r="FS65" s="49"/>
      <c r="FT65" s="49">
        <v>30858</v>
      </c>
      <c r="FU65" s="49" t="s">
        <v>652</v>
      </c>
      <c r="FZ65" s="50">
        <v>35460</v>
      </c>
      <c r="GA65" s="50"/>
      <c r="GD65" s="49">
        <v>33468</v>
      </c>
      <c r="GE65" s="49" t="s">
        <v>652</v>
      </c>
      <c r="GF65" s="50">
        <v>33559</v>
      </c>
      <c r="GG65" s="50" t="s">
        <v>651</v>
      </c>
      <c r="GH65" s="49">
        <v>34008</v>
      </c>
      <c r="GI65" s="49" t="s">
        <v>652</v>
      </c>
      <c r="GJ65" s="51">
        <v>12087</v>
      </c>
      <c r="GK65" s="51" t="s">
        <v>655</v>
      </c>
      <c r="GL65" s="50">
        <v>42752</v>
      </c>
      <c r="GM65" s="50" t="s">
        <v>651</v>
      </c>
      <c r="GP65" s="51">
        <v>33602</v>
      </c>
      <c r="GQ65" s="51" t="s">
        <v>653</v>
      </c>
      <c r="GR65" s="49">
        <v>35040</v>
      </c>
      <c r="GS65" s="49" t="s">
        <v>652</v>
      </c>
    </row>
    <row r="66" spans="1:201">
      <c r="A66" s="26"/>
      <c r="B66" s="64">
        <v>13429</v>
      </c>
      <c r="C66" s="66" t="s">
        <v>655</v>
      </c>
      <c r="D66" s="48">
        <v>11548</v>
      </c>
      <c r="E66" s="48" t="s">
        <v>653</v>
      </c>
      <c r="F66" s="47">
        <v>10562</v>
      </c>
      <c r="G66" s="47" t="s">
        <v>652</v>
      </c>
      <c r="H66" s="47">
        <v>13844</v>
      </c>
      <c r="I66" s="47" t="s">
        <v>652</v>
      </c>
      <c r="J66" s="48">
        <v>9665</v>
      </c>
      <c r="K66" s="48" t="s">
        <v>653</v>
      </c>
      <c r="L66" s="47">
        <v>28288</v>
      </c>
      <c r="M66" s="47" t="s">
        <v>652</v>
      </c>
      <c r="N66" s="25"/>
      <c r="O66" s="25"/>
      <c r="P66" s="49">
        <v>36230</v>
      </c>
      <c r="Q66" s="49" t="s">
        <v>652</v>
      </c>
      <c r="R66" s="49">
        <v>37048</v>
      </c>
      <c r="S66" s="49" t="s">
        <v>652</v>
      </c>
      <c r="T66" s="51">
        <v>11993</v>
      </c>
      <c r="U66" s="51" t="s">
        <v>655</v>
      </c>
      <c r="V66" s="57">
        <v>12129</v>
      </c>
      <c r="W66" s="49" t="s">
        <v>688</v>
      </c>
      <c r="X66" s="25"/>
      <c r="Y66" s="25"/>
      <c r="Z66" s="50">
        <v>30389</v>
      </c>
      <c r="AA66" s="50" t="s">
        <v>651</v>
      </c>
      <c r="AB66" s="49">
        <v>14750</v>
      </c>
      <c r="AC66" s="49" t="s">
        <v>652</v>
      </c>
      <c r="AD66" s="25"/>
      <c r="AE66" s="25"/>
      <c r="AF66" s="25"/>
      <c r="AG66" s="25"/>
      <c r="AH66" s="25"/>
      <c r="AI66" s="25"/>
      <c r="AJ66" s="25"/>
      <c r="AK66" s="25"/>
      <c r="AL66" s="50">
        <v>37261</v>
      </c>
      <c r="AM66" s="50" t="s">
        <v>651</v>
      </c>
      <c r="AN66" s="28"/>
      <c r="AO66" s="25"/>
      <c r="AP66" s="50">
        <v>11772</v>
      </c>
      <c r="AQ66" s="50"/>
      <c r="AR66" s="25"/>
      <c r="AS66" s="25"/>
      <c r="AT66" s="25"/>
      <c r="AU66" s="25"/>
      <c r="AV66" s="50">
        <v>13179</v>
      </c>
      <c r="AW66" s="50"/>
      <c r="AX66" s="51">
        <v>13375</v>
      </c>
      <c r="AY66" s="51" t="s">
        <v>655</v>
      </c>
      <c r="AZ66" s="51">
        <v>13117</v>
      </c>
      <c r="BA66" s="51" t="s">
        <v>655</v>
      </c>
      <c r="BB66" s="49">
        <v>20172</v>
      </c>
      <c r="BC66" s="49" t="s">
        <v>652</v>
      </c>
      <c r="BJ66" s="50">
        <v>30375</v>
      </c>
      <c r="BK66" s="50" t="s">
        <v>651</v>
      </c>
      <c r="BR66" s="49">
        <v>13231</v>
      </c>
      <c r="BS66" s="49" t="s">
        <v>652</v>
      </c>
      <c r="BT66" s="51">
        <v>14505</v>
      </c>
      <c r="BU66" s="51" t="s">
        <v>655</v>
      </c>
      <c r="CD66" s="51">
        <v>33533</v>
      </c>
      <c r="CE66" s="51" t="s">
        <v>655</v>
      </c>
      <c r="CJ66" s="49">
        <v>39372</v>
      </c>
      <c r="CK66" s="49" t="s">
        <v>652</v>
      </c>
      <c r="CL66" s="50">
        <v>41275</v>
      </c>
      <c r="CM66" s="50" t="s">
        <v>651</v>
      </c>
      <c r="CN66" s="49">
        <v>25794</v>
      </c>
      <c r="CO66" s="49" t="s">
        <v>652</v>
      </c>
      <c r="CP66" s="49">
        <v>33156</v>
      </c>
      <c r="CQ66" s="49" t="s">
        <v>652</v>
      </c>
      <c r="CR66" s="51">
        <v>19074</v>
      </c>
      <c r="CS66" s="51" t="s">
        <v>653</v>
      </c>
      <c r="CV66" s="49">
        <v>38684</v>
      </c>
      <c r="CW66" s="49" t="s">
        <v>652</v>
      </c>
      <c r="CX66" s="51">
        <v>13042</v>
      </c>
      <c r="CY66" s="51" t="s">
        <v>655</v>
      </c>
      <c r="CZ66" s="49">
        <v>36488</v>
      </c>
      <c r="DA66" s="49" t="s">
        <v>652</v>
      </c>
      <c r="DB66" s="50">
        <v>39491</v>
      </c>
      <c r="DC66" s="50" t="s">
        <v>651</v>
      </c>
      <c r="DD66" s="51">
        <v>11758</v>
      </c>
      <c r="DE66" s="51" t="s">
        <v>653</v>
      </c>
      <c r="DF66" s="49">
        <v>36566</v>
      </c>
      <c r="DG66" s="49" t="s">
        <v>652</v>
      </c>
      <c r="DH66" s="49">
        <v>37602</v>
      </c>
      <c r="DI66" s="49" t="s">
        <v>652</v>
      </c>
      <c r="DJ66" s="49">
        <v>40979</v>
      </c>
      <c r="DK66" s="49" t="s">
        <v>652</v>
      </c>
      <c r="DL66" s="51">
        <v>12029</v>
      </c>
      <c r="DM66" s="51" t="s">
        <v>653</v>
      </c>
      <c r="DN66" s="50">
        <v>12984</v>
      </c>
      <c r="DO66" s="50" t="s">
        <v>651</v>
      </c>
      <c r="DP66" s="50">
        <v>37878</v>
      </c>
      <c r="DQ66" s="50" t="s">
        <v>651</v>
      </c>
      <c r="EB66" s="51">
        <v>25708</v>
      </c>
      <c r="EC66" s="51" t="s">
        <v>655</v>
      </c>
      <c r="ED66" s="50">
        <v>38098</v>
      </c>
      <c r="EE66" s="50" t="s">
        <v>651</v>
      </c>
      <c r="EL66" s="49">
        <v>26928</v>
      </c>
      <c r="EM66" s="49" t="s">
        <v>652</v>
      </c>
      <c r="EN66" s="49">
        <v>11364</v>
      </c>
      <c r="EO66" s="49" t="s">
        <v>652</v>
      </c>
      <c r="EP66" s="49">
        <v>38531</v>
      </c>
      <c r="EQ66" s="49"/>
      <c r="ER66" s="51">
        <v>13262</v>
      </c>
      <c r="ES66" s="51" t="s">
        <v>655</v>
      </c>
      <c r="ET66" s="51">
        <v>13186</v>
      </c>
      <c r="EU66" s="51" t="s">
        <v>655</v>
      </c>
      <c r="EV66" s="51">
        <v>34864</v>
      </c>
      <c r="EW66" s="51" t="s">
        <v>653</v>
      </c>
      <c r="EX66" s="49">
        <v>23787</v>
      </c>
      <c r="EY66" s="49" t="s">
        <v>652</v>
      </c>
      <c r="EZ66" s="49">
        <v>22035</v>
      </c>
      <c r="FA66" s="49" t="s">
        <v>652</v>
      </c>
      <c r="FB66" s="50">
        <v>36389</v>
      </c>
      <c r="FC66" s="50" t="s">
        <v>651</v>
      </c>
      <c r="FD66" s="51">
        <v>19799</v>
      </c>
      <c r="FE66" s="51" t="s">
        <v>655</v>
      </c>
      <c r="FF66" s="50">
        <v>33493</v>
      </c>
      <c r="FG66" s="50" t="s">
        <v>651</v>
      </c>
      <c r="FH66" s="50">
        <v>35906</v>
      </c>
      <c r="FI66" s="50" t="s">
        <v>651</v>
      </c>
      <c r="FL66" s="49">
        <v>13268</v>
      </c>
      <c r="FM66" s="49" t="s">
        <v>652</v>
      </c>
      <c r="FN66" s="50">
        <v>35573</v>
      </c>
      <c r="FO66" s="50" t="s">
        <v>651</v>
      </c>
      <c r="FP66" s="50">
        <v>33897</v>
      </c>
      <c r="FQ66" s="50" t="s">
        <v>651</v>
      </c>
      <c r="FR66" s="49">
        <v>33300</v>
      </c>
      <c r="FS66" s="49" t="s">
        <v>652</v>
      </c>
      <c r="FT66" s="49">
        <v>30848</v>
      </c>
      <c r="FU66" s="49" t="s">
        <v>652</v>
      </c>
      <c r="FZ66" s="50">
        <v>35457</v>
      </c>
      <c r="GA66" s="50" t="s">
        <v>651</v>
      </c>
      <c r="GD66" s="49">
        <v>33406</v>
      </c>
      <c r="GE66" s="49" t="s">
        <v>652</v>
      </c>
      <c r="GF66" s="51">
        <v>33293</v>
      </c>
      <c r="GG66" s="51" t="s">
        <v>653</v>
      </c>
      <c r="GH66" s="49">
        <v>34008</v>
      </c>
      <c r="GI66" s="49" t="s">
        <v>652</v>
      </c>
      <c r="GJ66" s="49">
        <v>12078</v>
      </c>
      <c r="GK66" s="49" t="s">
        <v>652</v>
      </c>
      <c r="GL66" s="50">
        <v>42740</v>
      </c>
      <c r="GM66" s="50" t="s">
        <v>651</v>
      </c>
      <c r="GP66" s="51">
        <v>33602</v>
      </c>
      <c r="GQ66" s="51" t="s">
        <v>653</v>
      </c>
      <c r="GR66" s="49">
        <v>35039</v>
      </c>
      <c r="GS66" s="49" t="s">
        <v>652</v>
      </c>
    </row>
    <row r="67" spans="1:201">
      <c r="A67" s="26"/>
      <c r="B67" s="64">
        <v>13429</v>
      </c>
      <c r="C67" s="66" t="s">
        <v>655</v>
      </c>
      <c r="D67" s="47">
        <v>11514</v>
      </c>
      <c r="E67" s="47" t="s">
        <v>652</v>
      </c>
      <c r="F67" s="48">
        <v>10376</v>
      </c>
      <c r="G67" s="48" t="s">
        <v>655</v>
      </c>
      <c r="H67" s="47">
        <v>13844</v>
      </c>
      <c r="I67" s="47" t="s">
        <v>652</v>
      </c>
      <c r="J67" s="47">
        <v>9664</v>
      </c>
      <c r="K67" s="47" t="s">
        <v>652</v>
      </c>
      <c r="L67" s="45">
        <v>19018</v>
      </c>
      <c r="M67" s="45"/>
      <c r="N67" s="25"/>
      <c r="O67" s="25"/>
      <c r="P67" s="49">
        <v>36230</v>
      </c>
      <c r="Q67" s="49" t="s">
        <v>652</v>
      </c>
      <c r="R67" s="49">
        <v>37048</v>
      </c>
      <c r="S67" s="49" t="s">
        <v>652</v>
      </c>
      <c r="T67" s="49">
        <v>11989</v>
      </c>
      <c r="U67" s="49" t="s">
        <v>652</v>
      </c>
      <c r="V67" s="52">
        <v>12048</v>
      </c>
      <c r="W67" s="51" t="s">
        <v>707</v>
      </c>
      <c r="X67" s="25"/>
      <c r="Y67" s="25"/>
      <c r="Z67" s="50">
        <v>30389</v>
      </c>
      <c r="AA67" s="50" t="s">
        <v>651</v>
      </c>
      <c r="AB67" s="51">
        <v>14741</v>
      </c>
      <c r="AC67" s="51" t="s">
        <v>655</v>
      </c>
      <c r="AD67" s="25"/>
      <c r="AE67" s="25"/>
      <c r="AF67" s="25"/>
      <c r="AG67" s="25"/>
      <c r="AH67" s="25"/>
      <c r="AI67" s="25"/>
      <c r="AJ67" s="25"/>
      <c r="AK67" s="25"/>
      <c r="AL67" s="50">
        <v>37257</v>
      </c>
      <c r="AM67" s="50" t="s">
        <v>651</v>
      </c>
      <c r="AN67" s="28"/>
      <c r="AO67" s="25"/>
      <c r="AP67" s="49">
        <v>11682</v>
      </c>
      <c r="AQ67" s="49" t="s">
        <v>652</v>
      </c>
      <c r="AR67" s="25"/>
      <c r="AS67" s="25"/>
      <c r="AT67" s="25"/>
      <c r="AU67" s="25"/>
      <c r="AV67" s="51">
        <v>13138</v>
      </c>
      <c r="AW67" s="51" t="s">
        <v>655</v>
      </c>
      <c r="AX67" s="51">
        <v>13375</v>
      </c>
      <c r="AY67" s="51" t="s">
        <v>653</v>
      </c>
      <c r="AZ67" s="51">
        <v>13117</v>
      </c>
      <c r="BA67" s="51" t="s">
        <v>655</v>
      </c>
      <c r="BB67" s="49">
        <v>20172</v>
      </c>
      <c r="BC67" s="49" t="s">
        <v>652</v>
      </c>
      <c r="BJ67" s="50">
        <v>30371</v>
      </c>
      <c r="BK67" s="50" t="s">
        <v>651</v>
      </c>
      <c r="BP67" s="65"/>
      <c r="BR67" s="49">
        <v>13212</v>
      </c>
      <c r="BS67" s="49" t="s">
        <v>652</v>
      </c>
      <c r="BT67" s="51">
        <v>14505</v>
      </c>
      <c r="BU67" s="51" t="s">
        <v>655</v>
      </c>
      <c r="CD67" s="50">
        <v>33532</v>
      </c>
      <c r="CE67" s="50" t="s">
        <v>651</v>
      </c>
      <c r="CJ67" s="49">
        <v>39362</v>
      </c>
      <c r="CK67" s="49" t="s">
        <v>652</v>
      </c>
      <c r="CL67" s="50">
        <v>41246</v>
      </c>
      <c r="CM67" s="50" t="s">
        <v>651</v>
      </c>
      <c r="CN67" s="49">
        <v>25792</v>
      </c>
      <c r="CO67" s="49" t="s">
        <v>652</v>
      </c>
      <c r="CP67" s="49">
        <v>33153</v>
      </c>
      <c r="CQ67" s="49" t="s">
        <v>652</v>
      </c>
      <c r="CR67" s="51">
        <v>16298</v>
      </c>
      <c r="CS67" s="51" t="s">
        <v>655</v>
      </c>
      <c r="CV67" s="49">
        <v>37277</v>
      </c>
      <c r="CW67" s="49" t="s">
        <v>652</v>
      </c>
      <c r="CX67" s="51">
        <v>13042</v>
      </c>
      <c r="CY67" s="51" t="s">
        <v>655</v>
      </c>
      <c r="CZ67" s="49">
        <v>36488</v>
      </c>
      <c r="DA67" s="49" t="s">
        <v>652</v>
      </c>
      <c r="DB67" s="50">
        <v>39491</v>
      </c>
      <c r="DC67" s="50" t="s">
        <v>651</v>
      </c>
      <c r="DD67" s="51">
        <v>11758</v>
      </c>
      <c r="DE67" s="51" t="s">
        <v>655</v>
      </c>
      <c r="DF67" s="49">
        <v>36566</v>
      </c>
      <c r="DG67" s="49" t="s">
        <v>652</v>
      </c>
      <c r="DH67" s="49">
        <v>37602</v>
      </c>
      <c r="DI67" s="49" t="s">
        <v>652</v>
      </c>
      <c r="DJ67" s="49">
        <v>40923</v>
      </c>
      <c r="DK67" s="49" t="s">
        <v>652</v>
      </c>
      <c r="DL67" s="51">
        <v>12029</v>
      </c>
      <c r="DM67" s="51" t="s">
        <v>655</v>
      </c>
      <c r="DN67" s="50">
        <v>12973</v>
      </c>
      <c r="DO67" s="50" t="s">
        <v>651</v>
      </c>
      <c r="DP67" s="50">
        <v>37878</v>
      </c>
      <c r="DQ67" s="50" t="s">
        <v>651</v>
      </c>
      <c r="EB67" s="51">
        <v>25708</v>
      </c>
      <c r="EC67" s="51" t="s">
        <v>653</v>
      </c>
      <c r="ED67" s="50">
        <v>38004</v>
      </c>
      <c r="EE67" s="50" t="s">
        <v>651</v>
      </c>
      <c r="EL67" s="49">
        <v>26686</v>
      </c>
      <c r="EM67" s="49" t="s">
        <v>652</v>
      </c>
      <c r="EN67" s="51">
        <v>9706</v>
      </c>
      <c r="EO67" s="51" t="s">
        <v>653</v>
      </c>
      <c r="EP67" s="49">
        <v>38531</v>
      </c>
      <c r="EQ67" s="49" t="s">
        <v>652</v>
      </c>
      <c r="ER67" s="51">
        <v>13262</v>
      </c>
      <c r="ES67" s="51" t="s">
        <v>655</v>
      </c>
      <c r="EV67" s="49">
        <v>34813</v>
      </c>
      <c r="EW67" s="49" t="s">
        <v>652</v>
      </c>
      <c r="EX67" s="49">
        <v>21345</v>
      </c>
      <c r="EY67" s="49" t="s">
        <v>652</v>
      </c>
      <c r="EZ67" s="49">
        <v>22034</v>
      </c>
      <c r="FA67" s="49" t="s">
        <v>652</v>
      </c>
      <c r="FB67" s="50">
        <v>36389</v>
      </c>
      <c r="FC67" s="50" t="s">
        <v>651</v>
      </c>
      <c r="FD67" s="49">
        <v>19759</v>
      </c>
      <c r="FE67" s="49" t="s">
        <v>652</v>
      </c>
      <c r="FF67" s="50">
        <v>33493</v>
      </c>
      <c r="FG67" s="50" t="s">
        <v>651</v>
      </c>
      <c r="FH67" s="50">
        <v>35900</v>
      </c>
      <c r="FI67" s="50" t="s">
        <v>651</v>
      </c>
      <c r="FL67" s="49">
        <v>13235</v>
      </c>
      <c r="FM67" s="49" t="s">
        <v>652</v>
      </c>
      <c r="FN67" s="50">
        <v>35568</v>
      </c>
      <c r="FO67" s="50" t="s">
        <v>651</v>
      </c>
      <c r="FP67" s="49">
        <v>33840</v>
      </c>
      <c r="FQ67" s="49" t="s">
        <v>652</v>
      </c>
      <c r="FR67" s="51">
        <v>33261</v>
      </c>
      <c r="FS67" s="51" t="s">
        <v>653</v>
      </c>
      <c r="FT67" s="49">
        <v>30848</v>
      </c>
      <c r="FU67" s="49" t="s">
        <v>652</v>
      </c>
      <c r="FZ67" s="51">
        <v>35430</v>
      </c>
      <c r="GA67" s="51" t="s">
        <v>653</v>
      </c>
      <c r="GD67" s="51">
        <v>33041</v>
      </c>
      <c r="GE67" s="51" t="s">
        <v>655</v>
      </c>
      <c r="GF67" s="51">
        <v>33293</v>
      </c>
      <c r="GG67" s="51" t="s">
        <v>653</v>
      </c>
      <c r="GH67" s="49">
        <v>34003</v>
      </c>
      <c r="GI67" s="49" t="s">
        <v>652</v>
      </c>
      <c r="GJ67" s="51">
        <v>12053</v>
      </c>
      <c r="GK67" s="51"/>
      <c r="GL67" s="50">
        <v>42738</v>
      </c>
      <c r="GM67" s="50" t="s">
        <v>651</v>
      </c>
      <c r="GP67" s="51">
        <v>33602</v>
      </c>
      <c r="GQ67" s="51" t="s">
        <v>653</v>
      </c>
      <c r="GR67" s="50">
        <v>34871</v>
      </c>
      <c r="GS67" s="50" t="s">
        <v>651</v>
      </c>
    </row>
    <row r="68" spans="1:201">
      <c r="A68" s="26"/>
      <c r="B68" s="64">
        <v>13429</v>
      </c>
      <c r="C68" s="66" t="s">
        <v>655</v>
      </c>
      <c r="D68" s="48">
        <v>11497</v>
      </c>
      <c r="E68" s="48" t="s">
        <v>655</v>
      </c>
      <c r="F68" s="48">
        <v>10376</v>
      </c>
      <c r="G68" s="48" t="s">
        <v>655</v>
      </c>
      <c r="H68" s="47">
        <v>12818</v>
      </c>
      <c r="I68" s="47" t="s">
        <v>652</v>
      </c>
      <c r="J68" s="47">
        <v>9659</v>
      </c>
      <c r="K68" s="47" t="s">
        <v>652</v>
      </c>
      <c r="L68" s="48">
        <v>18624</v>
      </c>
      <c r="M68" s="48" t="s">
        <v>653</v>
      </c>
      <c r="N68" s="25"/>
      <c r="O68" s="25"/>
      <c r="P68" s="49">
        <v>36230</v>
      </c>
      <c r="Q68" s="49" t="s">
        <v>652</v>
      </c>
      <c r="R68" s="50">
        <v>37045</v>
      </c>
      <c r="S68" s="50" t="s">
        <v>651</v>
      </c>
      <c r="T68" s="51">
        <v>11878</v>
      </c>
      <c r="U68" s="51" t="s">
        <v>655</v>
      </c>
      <c r="V68" s="52">
        <v>12048</v>
      </c>
      <c r="W68" s="51" t="s">
        <v>698</v>
      </c>
      <c r="X68" s="25"/>
      <c r="Y68" s="25"/>
      <c r="Z68" s="50">
        <v>30367</v>
      </c>
      <c r="AA68" s="50" t="s">
        <v>651</v>
      </c>
      <c r="AB68" s="49">
        <v>14614</v>
      </c>
      <c r="AC68" s="49" t="s">
        <v>652</v>
      </c>
      <c r="AD68" s="25"/>
      <c r="AE68" s="25"/>
      <c r="AF68" s="25"/>
      <c r="AG68" s="25"/>
      <c r="AH68" s="25"/>
      <c r="AI68" s="25"/>
      <c r="AJ68" s="25"/>
      <c r="AK68" s="25"/>
      <c r="AL68" s="51">
        <v>37224</v>
      </c>
      <c r="AM68" s="51" t="s">
        <v>655</v>
      </c>
      <c r="AN68" s="28"/>
      <c r="AO68" s="25"/>
      <c r="AP68" s="49">
        <v>11594</v>
      </c>
      <c r="AQ68" s="49" t="s">
        <v>652</v>
      </c>
      <c r="AR68" s="25"/>
      <c r="AS68" s="25"/>
      <c r="AT68" s="25"/>
      <c r="AU68" s="25"/>
      <c r="AV68" s="51">
        <v>13128</v>
      </c>
      <c r="AW68" s="51" t="s">
        <v>653</v>
      </c>
      <c r="AX68" s="49">
        <v>13361</v>
      </c>
      <c r="AY68" s="49"/>
      <c r="AZ68" s="51">
        <v>13117</v>
      </c>
      <c r="BA68" s="51" t="s">
        <v>655</v>
      </c>
      <c r="BB68" s="51">
        <v>20140</v>
      </c>
      <c r="BC68" s="51" t="s">
        <v>655</v>
      </c>
      <c r="BJ68" s="50">
        <v>30369</v>
      </c>
      <c r="BK68" s="50" t="s">
        <v>651</v>
      </c>
      <c r="BR68" s="49">
        <v>13212</v>
      </c>
      <c r="BS68" s="49"/>
      <c r="BT68" s="51">
        <v>14505</v>
      </c>
      <c r="BU68" s="51"/>
      <c r="CD68" s="49">
        <v>33499</v>
      </c>
      <c r="CE68" s="49" t="s">
        <v>652</v>
      </c>
      <c r="CJ68" s="49">
        <v>39357</v>
      </c>
      <c r="CK68" s="49" t="s">
        <v>652</v>
      </c>
      <c r="CL68" s="50">
        <v>41246</v>
      </c>
      <c r="CM68" s="50" t="s">
        <v>651</v>
      </c>
      <c r="CN68" s="49">
        <v>25446</v>
      </c>
      <c r="CO68" s="49" t="s">
        <v>652</v>
      </c>
      <c r="CP68" s="49">
        <v>32819</v>
      </c>
      <c r="CQ68" s="49" t="s">
        <v>652</v>
      </c>
      <c r="CR68" s="51">
        <v>16298</v>
      </c>
      <c r="CS68" s="51" t="s">
        <v>655</v>
      </c>
      <c r="CV68" s="49">
        <v>25321</v>
      </c>
      <c r="CW68" s="49" t="s">
        <v>652</v>
      </c>
      <c r="CX68" s="51">
        <v>13042</v>
      </c>
      <c r="CY68" s="51"/>
      <c r="CZ68" s="50">
        <v>36425</v>
      </c>
      <c r="DA68" s="50"/>
      <c r="DB68" s="51">
        <v>39477</v>
      </c>
      <c r="DC68" s="51" t="s">
        <v>655</v>
      </c>
      <c r="DD68" s="49">
        <v>11748</v>
      </c>
      <c r="DE68" s="49"/>
      <c r="DF68" s="51">
        <v>36564</v>
      </c>
      <c r="DG68" s="51" t="s">
        <v>655</v>
      </c>
      <c r="DH68" s="49">
        <v>37602</v>
      </c>
      <c r="DI68" s="49" t="s">
        <v>652</v>
      </c>
      <c r="DJ68" s="49">
        <v>40743</v>
      </c>
      <c r="DK68" s="49" t="s">
        <v>652</v>
      </c>
      <c r="DL68" s="51">
        <v>12029</v>
      </c>
      <c r="DM68" s="51" t="s">
        <v>655</v>
      </c>
      <c r="DN68" s="50">
        <v>12963</v>
      </c>
      <c r="DO68" s="50" t="s">
        <v>651</v>
      </c>
      <c r="DP68" s="50">
        <v>37873</v>
      </c>
      <c r="DQ68" s="50" t="s">
        <v>651</v>
      </c>
      <c r="EB68" s="49">
        <v>25706</v>
      </c>
      <c r="EC68" s="49" t="s">
        <v>652</v>
      </c>
      <c r="ED68" s="50">
        <v>38004</v>
      </c>
      <c r="EE68" s="50" t="s">
        <v>651</v>
      </c>
      <c r="EL68" s="49">
        <v>26545</v>
      </c>
      <c r="EM68" s="49" t="s">
        <v>652</v>
      </c>
      <c r="EN68" s="51">
        <v>9704</v>
      </c>
      <c r="EO68" s="51"/>
      <c r="EP68" s="49">
        <v>38476</v>
      </c>
      <c r="EQ68" s="49" t="s">
        <v>652</v>
      </c>
      <c r="ER68" s="50">
        <v>13065</v>
      </c>
      <c r="ES68" s="50" t="s">
        <v>651</v>
      </c>
      <c r="EV68" s="51">
        <v>34799</v>
      </c>
      <c r="EW68" s="51" t="s">
        <v>653</v>
      </c>
      <c r="EX68" s="49">
        <v>21345</v>
      </c>
      <c r="EY68" s="49" t="s">
        <v>652</v>
      </c>
      <c r="EZ68" s="49">
        <v>21808</v>
      </c>
      <c r="FA68" s="49" t="s">
        <v>652</v>
      </c>
      <c r="FB68" s="50">
        <v>36388</v>
      </c>
      <c r="FC68" s="50" t="s">
        <v>651</v>
      </c>
      <c r="FD68" s="50">
        <v>19315</v>
      </c>
      <c r="FE68" s="50" t="s">
        <v>651</v>
      </c>
      <c r="FF68" s="50">
        <v>33493</v>
      </c>
      <c r="FG68" s="50" t="s">
        <v>651</v>
      </c>
      <c r="FH68" s="50">
        <v>35899</v>
      </c>
      <c r="FI68" s="50" t="s">
        <v>651</v>
      </c>
      <c r="FL68" s="51">
        <v>13137</v>
      </c>
      <c r="FM68" s="51" t="s">
        <v>653</v>
      </c>
      <c r="FN68" s="50">
        <v>35473</v>
      </c>
      <c r="FO68" s="50" t="s">
        <v>651</v>
      </c>
      <c r="FP68" s="50">
        <v>33839</v>
      </c>
      <c r="FQ68" s="50" t="s">
        <v>651</v>
      </c>
      <c r="FR68" s="51">
        <v>33261</v>
      </c>
      <c r="FS68" s="51" t="s">
        <v>653</v>
      </c>
      <c r="FT68" s="49">
        <v>30846</v>
      </c>
      <c r="FU68" s="49" t="s">
        <v>652</v>
      </c>
      <c r="FZ68" s="49">
        <v>35428</v>
      </c>
      <c r="GA68" s="49" t="s">
        <v>652</v>
      </c>
      <c r="GD68" s="51">
        <v>33041</v>
      </c>
      <c r="GE68" s="51" t="s">
        <v>653</v>
      </c>
      <c r="GF68" s="51">
        <v>33293</v>
      </c>
      <c r="GG68" s="51" t="s">
        <v>655</v>
      </c>
      <c r="GH68" s="49">
        <v>33862</v>
      </c>
      <c r="GI68" s="49" t="s">
        <v>652</v>
      </c>
      <c r="GJ68" s="49">
        <v>12053</v>
      </c>
      <c r="GK68" s="49"/>
      <c r="GL68" s="50">
        <v>42715</v>
      </c>
      <c r="GM68" s="50" t="s">
        <v>651</v>
      </c>
      <c r="GP68" s="51">
        <v>33602</v>
      </c>
      <c r="GQ68" s="51" t="s">
        <v>653</v>
      </c>
      <c r="GR68" s="50">
        <v>34767</v>
      </c>
      <c r="GS68" s="50" t="s">
        <v>651</v>
      </c>
    </row>
    <row r="69" spans="1:201">
      <c r="A69" s="26"/>
      <c r="B69" s="64">
        <v>13429</v>
      </c>
      <c r="C69" s="66" t="s">
        <v>655</v>
      </c>
      <c r="D69" s="48">
        <v>11497</v>
      </c>
      <c r="E69" s="48" t="s">
        <v>655</v>
      </c>
      <c r="F69" s="48">
        <v>10376</v>
      </c>
      <c r="G69" s="48" t="s">
        <v>653</v>
      </c>
      <c r="H69" s="48">
        <v>12682</v>
      </c>
      <c r="I69" s="48" t="s">
        <v>655</v>
      </c>
      <c r="J69" s="47">
        <v>9620</v>
      </c>
      <c r="K69" s="47" t="s">
        <v>652</v>
      </c>
      <c r="L69" s="48">
        <v>18624</v>
      </c>
      <c r="M69" s="48" t="s">
        <v>653</v>
      </c>
      <c r="N69" s="25"/>
      <c r="O69" s="25"/>
      <c r="P69" s="49">
        <v>36230</v>
      </c>
      <c r="Q69" s="49" t="s">
        <v>652</v>
      </c>
      <c r="R69" s="49">
        <v>37042</v>
      </c>
      <c r="S69" s="49" t="s">
        <v>652</v>
      </c>
      <c r="T69" s="51">
        <v>11878</v>
      </c>
      <c r="U69" s="51" t="s">
        <v>653</v>
      </c>
      <c r="V69" s="52">
        <v>12048</v>
      </c>
      <c r="W69" s="51" t="s">
        <v>698</v>
      </c>
      <c r="X69" s="25"/>
      <c r="Y69" s="25"/>
      <c r="Z69" s="50">
        <v>30337</v>
      </c>
      <c r="AA69" s="50" t="s">
        <v>651</v>
      </c>
      <c r="AB69" s="49">
        <v>13401</v>
      </c>
      <c r="AC69" s="49" t="s">
        <v>652</v>
      </c>
      <c r="AD69" s="25"/>
      <c r="AE69" s="25"/>
      <c r="AF69" s="25"/>
      <c r="AG69" s="25"/>
      <c r="AH69" s="25"/>
      <c r="AI69" s="25"/>
      <c r="AJ69" s="25"/>
      <c r="AK69" s="25"/>
      <c r="AL69" s="51">
        <v>37224</v>
      </c>
      <c r="AM69" s="51" t="s">
        <v>653</v>
      </c>
      <c r="AN69" s="28"/>
      <c r="AO69" s="25"/>
      <c r="AP69" s="49">
        <v>11594</v>
      </c>
      <c r="AQ69" s="49" t="s">
        <v>652</v>
      </c>
      <c r="AR69" s="25"/>
      <c r="AS69" s="25"/>
      <c r="AT69" s="25"/>
      <c r="AU69" s="25"/>
      <c r="AV69" s="51">
        <v>13128</v>
      </c>
      <c r="AW69" s="51"/>
      <c r="AX69" s="49">
        <v>13323</v>
      </c>
      <c r="AY69" s="49" t="s">
        <v>652</v>
      </c>
      <c r="AZ69" s="51">
        <v>13117</v>
      </c>
      <c r="BA69" s="51" t="s">
        <v>655</v>
      </c>
      <c r="BB69" s="51">
        <v>17700</v>
      </c>
      <c r="BC69" s="51" t="s">
        <v>655</v>
      </c>
      <c r="BJ69" s="50">
        <v>30350</v>
      </c>
      <c r="BK69" s="50" t="s">
        <v>651</v>
      </c>
      <c r="BR69" s="51">
        <v>13211</v>
      </c>
      <c r="BS69" s="51" t="s">
        <v>655</v>
      </c>
      <c r="BT69" s="51">
        <v>14505</v>
      </c>
      <c r="BU69" s="51" t="s">
        <v>655</v>
      </c>
      <c r="CD69" s="49">
        <v>33381</v>
      </c>
      <c r="CE69" s="49" t="s">
        <v>652</v>
      </c>
      <c r="CJ69" s="49">
        <v>39357</v>
      </c>
      <c r="CK69" s="49" t="s">
        <v>652</v>
      </c>
      <c r="CL69" s="50">
        <v>41218</v>
      </c>
      <c r="CM69" s="50" t="s">
        <v>651</v>
      </c>
      <c r="CN69" s="49">
        <v>25446</v>
      </c>
      <c r="CO69" s="49" t="s">
        <v>652</v>
      </c>
      <c r="CP69" s="49">
        <v>23537</v>
      </c>
      <c r="CQ69" s="49" t="s">
        <v>652</v>
      </c>
      <c r="CR69" s="51">
        <v>16298</v>
      </c>
      <c r="CS69" s="51" t="s">
        <v>655</v>
      </c>
      <c r="CV69" s="49">
        <v>25308</v>
      </c>
      <c r="CW69" s="49" t="s">
        <v>652</v>
      </c>
      <c r="CX69" s="51">
        <v>13042</v>
      </c>
      <c r="CY69" s="51" t="s">
        <v>653</v>
      </c>
      <c r="CZ69" s="49">
        <v>36249</v>
      </c>
      <c r="DA69" s="49" t="s">
        <v>652</v>
      </c>
      <c r="DB69" s="49">
        <v>39420</v>
      </c>
      <c r="DC69" s="49" t="s">
        <v>652</v>
      </c>
      <c r="DD69" s="51">
        <v>11726</v>
      </c>
      <c r="DE69" s="51" t="s">
        <v>655</v>
      </c>
      <c r="DF69" s="51">
        <v>36454</v>
      </c>
      <c r="DG69" s="51" t="s">
        <v>653</v>
      </c>
      <c r="DH69" s="49">
        <v>37602</v>
      </c>
      <c r="DI69" s="49" t="s">
        <v>652</v>
      </c>
      <c r="DJ69" s="49">
        <v>39119</v>
      </c>
      <c r="DK69" s="49" t="s">
        <v>652</v>
      </c>
      <c r="DL69" s="49">
        <v>12015</v>
      </c>
      <c r="DM69" s="49" t="s">
        <v>652</v>
      </c>
      <c r="DN69" s="51">
        <v>12900</v>
      </c>
      <c r="DO69" s="51" t="s">
        <v>655</v>
      </c>
      <c r="DP69" s="49">
        <v>37868</v>
      </c>
      <c r="DQ69" s="49" t="s">
        <v>652</v>
      </c>
      <c r="EB69" s="49">
        <v>25705</v>
      </c>
      <c r="EC69" s="49" t="s">
        <v>652</v>
      </c>
      <c r="ED69" s="50">
        <v>37987</v>
      </c>
      <c r="EE69" s="50" t="s">
        <v>651</v>
      </c>
      <c r="EL69" s="49">
        <v>26136</v>
      </c>
      <c r="EM69" s="49" t="s">
        <v>652</v>
      </c>
      <c r="EN69" s="49">
        <v>9697</v>
      </c>
      <c r="EO69" s="49" t="s">
        <v>652</v>
      </c>
      <c r="EP69" s="49">
        <v>38434</v>
      </c>
      <c r="EQ69" s="49" t="s">
        <v>652</v>
      </c>
      <c r="ER69" s="49">
        <v>12988</v>
      </c>
      <c r="ES69" s="49" t="s">
        <v>652</v>
      </c>
      <c r="EV69" s="49">
        <v>34798</v>
      </c>
      <c r="EW69" s="49" t="s">
        <v>652</v>
      </c>
      <c r="EX69" s="50">
        <v>18387</v>
      </c>
      <c r="EY69" s="50" t="s">
        <v>651</v>
      </c>
      <c r="EZ69" s="49">
        <v>20788</v>
      </c>
      <c r="FA69" s="49" t="s">
        <v>652</v>
      </c>
      <c r="FB69" s="50">
        <v>36382</v>
      </c>
      <c r="FC69" s="50" t="s">
        <v>651</v>
      </c>
      <c r="FD69" s="51">
        <v>17622</v>
      </c>
      <c r="FE69" s="51" t="s">
        <v>655</v>
      </c>
      <c r="FF69" s="50">
        <v>33493</v>
      </c>
      <c r="FG69" s="50" t="s">
        <v>651</v>
      </c>
      <c r="FH69" s="51">
        <v>35894</v>
      </c>
      <c r="FI69" s="51" t="s">
        <v>653</v>
      </c>
      <c r="FL69" s="51">
        <v>13137</v>
      </c>
      <c r="FM69" s="51" t="s">
        <v>655</v>
      </c>
      <c r="FN69" s="50">
        <v>35473</v>
      </c>
      <c r="FO69" s="50"/>
      <c r="FP69" s="50">
        <v>33839</v>
      </c>
      <c r="FQ69" s="50" t="s">
        <v>651</v>
      </c>
      <c r="FR69" s="51">
        <v>33261</v>
      </c>
      <c r="FS69" s="51" t="s">
        <v>655</v>
      </c>
      <c r="FT69" s="49">
        <v>30846</v>
      </c>
      <c r="FU69" s="49" t="s">
        <v>652</v>
      </c>
      <c r="FZ69" s="51">
        <v>35365</v>
      </c>
      <c r="GA69" s="51" t="s">
        <v>653</v>
      </c>
      <c r="GD69" s="51">
        <v>33031</v>
      </c>
      <c r="GE69" s="51" t="s">
        <v>653</v>
      </c>
      <c r="GF69" s="49">
        <v>33293</v>
      </c>
      <c r="GG69" s="49" t="s">
        <v>652</v>
      </c>
      <c r="GH69" s="49">
        <v>33830</v>
      </c>
      <c r="GI69" s="49" t="s">
        <v>652</v>
      </c>
      <c r="GL69" s="50">
        <v>42715</v>
      </c>
      <c r="GM69" s="50" t="s">
        <v>651</v>
      </c>
      <c r="GP69" s="51">
        <v>33602</v>
      </c>
      <c r="GQ69" s="51" t="s">
        <v>655</v>
      </c>
      <c r="GR69" s="50">
        <v>34721</v>
      </c>
      <c r="GS69" s="50" t="s">
        <v>651</v>
      </c>
    </row>
    <row r="70" spans="1:201">
      <c r="A70" s="26"/>
      <c r="B70" s="64">
        <v>13429</v>
      </c>
      <c r="C70" s="66" t="s">
        <v>655</v>
      </c>
      <c r="D70" s="48">
        <v>11497</v>
      </c>
      <c r="E70" s="48" t="s">
        <v>653</v>
      </c>
      <c r="F70" s="48">
        <v>10376</v>
      </c>
      <c r="G70" s="48" t="s">
        <v>655</v>
      </c>
      <c r="H70" s="48">
        <v>12626</v>
      </c>
      <c r="I70" s="48" t="s">
        <v>655</v>
      </c>
      <c r="J70" s="47">
        <v>9607</v>
      </c>
      <c r="K70" s="47" t="s">
        <v>652</v>
      </c>
      <c r="L70" s="48">
        <v>18624</v>
      </c>
      <c r="M70" s="48" t="s">
        <v>655</v>
      </c>
      <c r="N70" s="25"/>
      <c r="O70" s="25"/>
      <c r="P70" s="49">
        <v>36145</v>
      </c>
      <c r="Q70" s="49"/>
      <c r="R70" s="49">
        <v>37042</v>
      </c>
      <c r="S70" s="49" t="s">
        <v>652</v>
      </c>
      <c r="T70" s="51">
        <v>11878</v>
      </c>
      <c r="U70" s="51" t="s">
        <v>655</v>
      </c>
      <c r="V70" s="52">
        <v>12048</v>
      </c>
      <c r="W70" s="51" t="s">
        <v>698</v>
      </c>
      <c r="X70" s="25"/>
      <c r="Y70" s="25"/>
      <c r="Z70" s="50">
        <v>30249</v>
      </c>
      <c r="AA70" s="50" t="s">
        <v>651</v>
      </c>
      <c r="AB70" s="51">
        <v>13014</v>
      </c>
      <c r="AC70" s="51" t="s">
        <v>655</v>
      </c>
      <c r="AD70" s="25"/>
      <c r="AE70" s="25"/>
      <c r="AF70" s="25"/>
      <c r="AG70" s="25"/>
      <c r="AH70" s="25"/>
      <c r="AI70" s="25"/>
      <c r="AJ70" s="25"/>
      <c r="AK70" s="25"/>
      <c r="AL70" s="49">
        <v>37224</v>
      </c>
      <c r="AM70" s="49" t="s">
        <v>652</v>
      </c>
      <c r="AN70" s="28"/>
      <c r="AO70" s="25"/>
      <c r="AP70" s="49">
        <v>10953</v>
      </c>
      <c r="AQ70" s="49"/>
      <c r="AR70" s="25"/>
      <c r="AS70" s="25"/>
      <c r="AT70" s="25"/>
      <c r="AU70" s="25"/>
      <c r="AV70" s="49">
        <v>13117</v>
      </c>
      <c r="AW70" s="49"/>
      <c r="AX70" s="49">
        <v>13301</v>
      </c>
      <c r="AY70" s="49" t="s">
        <v>652</v>
      </c>
      <c r="AZ70" s="51">
        <v>13117</v>
      </c>
      <c r="BA70" s="51" t="s">
        <v>655</v>
      </c>
      <c r="BB70" s="51">
        <v>17548</v>
      </c>
      <c r="BC70" s="51" t="s">
        <v>653</v>
      </c>
      <c r="BJ70" s="50">
        <v>30348</v>
      </c>
      <c r="BK70" s="50" t="s">
        <v>651</v>
      </c>
      <c r="BR70" s="51">
        <v>13211</v>
      </c>
      <c r="BS70" s="51" t="s">
        <v>655</v>
      </c>
      <c r="BT70" s="51">
        <v>14505</v>
      </c>
      <c r="BU70" s="51" t="s">
        <v>655</v>
      </c>
      <c r="CD70" s="51">
        <v>33303</v>
      </c>
      <c r="CE70" s="51" t="s">
        <v>653</v>
      </c>
      <c r="CJ70" s="49">
        <v>38418</v>
      </c>
      <c r="CK70" s="49" t="s">
        <v>652</v>
      </c>
      <c r="CL70" s="50">
        <v>41210</v>
      </c>
      <c r="CM70" s="50" t="s">
        <v>651</v>
      </c>
      <c r="CN70" s="49">
        <v>25366</v>
      </c>
      <c r="CO70" s="49"/>
      <c r="CP70" s="49">
        <v>23536</v>
      </c>
      <c r="CQ70" s="49" t="s">
        <v>652</v>
      </c>
      <c r="CR70" s="51">
        <v>16292</v>
      </c>
      <c r="CS70" s="51" t="s">
        <v>653</v>
      </c>
      <c r="CV70" s="49">
        <v>22142</v>
      </c>
      <c r="CW70" s="49" t="s">
        <v>652</v>
      </c>
      <c r="CZ70" s="49">
        <v>36239</v>
      </c>
      <c r="DA70" s="49" t="s">
        <v>652</v>
      </c>
      <c r="DB70" s="49">
        <v>39378</v>
      </c>
      <c r="DC70" s="49" t="s">
        <v>652</v>
      </c>
      <c r="DD70" s="51">
        <v>11726</v>
      </c>
      <c r="DE70" s="51" t="s">
        <v>655</v>
      </c>
      <c r="DF70" s="51">
        <v>36434</v>
      </c>
      <c r="DG70" s="51" t="s">
        <v>653</v>
      </c>
      <c r="DH70" s="49">
        <v>37384</v>
      </c>
      <c r="DI70" s="49" t="s">
        <v>652</v>
      </c>
      <c r="DJ70" s="49">
        <v>38482</v>
      </c>
      <c r="DK70" s="49" t="s">
        <v>652</v>
      </c>
      <c r="DL70" s="49">
        <v>12015</v>
      </c>
      <c r="DM70" s="49" t="s">
        <v>652</v>
      </c>
      <c r="DN70" s="51">
        <v>12900</v>
      </c>
      <c r="DO70" s="51" t="s">
        <v>655</v>
      </c>
      <c r="DP70" s="49">
        <v>37867</v>
      </c>
      <c r="DQ70" s="49" t="s">
        <v>652</v>
      </c>
      <c r="EB70" s="49">
        <v>25693</v>
      </c>
      <c r="EC70" s="49" t="s">
        <v>652</v>
      </c>
      <c r="ED70" s="50">
        <v>37843</v>
      </c>
      <c r="EE70" s="50" t="s">
        <v>651</v>
      </c>
      <c r="EL70" s="49">
        <v>25603</v>
      </c>
      <c r="EM70" s="49" t="s">
        <v>652</v>
      </c>
      <c r="EP70" s="49">
        <v>38039</v>
      </c>
      <c r="EQ70" s="49" t="s">
        <v>652</v>
      </c>
      <c r="ER70" s="51">
        <v>12896</v>
      </c>
      <c r="ES70" s="51" t="s">
        <v>655</v>
      </c>
      <c r="EV70" s="50">
        <v>34723</v>
      </c>
      <c r="EW70" s="50" t="s">
        <v>651</v>
      </c>
      <c r="EX70" s="50">
        <v>18387</v>
      </c>
      <c r="EY70" s="50" t="s">
        <v>657</v>
      </c>
      <c r="EZ70" s="49">
        <v>20715</v>
      </c>
      <c r="FA70" s="49" t="s">
        <v>652</v>
      </c>
      <c r="FB70" s="50">
        <v>36373</v>
      </c>
      <c r="FC70" s="50" t="s">
        <v>651</v>
      </c>
      <c r="FD70" s="50">
        <v>16740</v>
      </c>
      <c r="FE70" s="50" t="s">
        <v>651</v>
      </c>
      <c r="FF70" s="50">
        <v>33493</v>
      </c>
      <c r="FG70" s="50" t="s">
        <v>651</v>
      </c>
      <c r="FH70" s="50">
        <v>35891</v>
      </c>
      <c r="FI70" s="50" t="s">
        <v>651</v>
      </c>
      <c r="FL70" s="51">
        <v>13137</v>
      </c>
      <c r="FM70" s="51" t="s">
        <v>655</v>
      </c>
      <c r="FN70" s="50">
        <v>35466</v>
      </c>
      <c r="FO70" s="50" t="s">
        <v>651</v>
      </c>
      <c r="FP70" s="50">
        <v>33834</v>
      </c>
      <c r="FQ70" s="50" t="s">
        <v>651</v>
      </c>
      <c r="FR70" s="51">
        <v>33261</v>
      </c>
      <c r="FS70" s="51" t="s">
        <v>653</v>
      </c>
      <c r="FT70" s="50">
        <v>30840</v>
      </c>
      <c r="FU70" s="50" t="s">
        <v>657</v>
      </c>
      <c r="FZ70" s="51">
        <v>35365</v>
      </c>
      <c r="GA70" s="51" t="s">
        <v>653</v>
      </c>
      <c r="GD70" s="49">
        <v>33015</v>
      </c>
      <c r="GE70" s="49" t="s">
        <v>652</v>
      </c>
      <c r="GF70" s="49">
        <v>33289</v>
      </c>
      <c r="GG70" s="49" t="s">
        <v>652</v>
      </c>
      <c r="GH70" s="51">
        <v>33619</v>
      </c>
      <c r="GI70" s="51" t="s">
        <v>653</v>
      </c>
      <c r="GL70" s="50">
        <v>42715</v>
      </c>
      <c r="GM70" s="50" t="s">
        <v>651</v>
      </c>
      <c r="GP70" s="49">
        <v>33601</v>
      </c>
      <c r="GQ70" s="49" t="s">
        <v>652</v>
      </c>
      <c r="GR70" s="50">
        <v>34721</v>
      </c>
      <c r="GS70" s="50" t="s">
        <v>651</v>
      </c>
    </row>
    <row r="71" spans="1:201">
      <c r="A71" s="26"/>
      <c r="B71" s="64">
        <v>13429</v>
      </c>
      <c r="C71" s="66" t="s">
        <v>655</v>
      </c>
      <c r="D71" s="45">
        <v>11393</v>
      </c>
      <c r="E71" s="45" t="s">
        <v>657</v>
      </c>
      <c r="F71" s="48">
        <v>10376</v>
      </c>
      <c r="G71" s="48" t="s">
        <v>655</v>
      </c>
      <c r="H71" s="48">
        <v>12626</v>
      </c>
      <c r="I71" s="48" t="s">
        <v>655</v>
      </c>
      <c r="J71" s="47">
        <v>9558</v>
      </c>
      <c r="K71" s="47" t="s">
        <v>652</v>
      </c>
      <c r="L71" s="48">
        <v>18624</v>
      </c>
      <c r="M71" s="48" t="s">
        <v>655</v>
      </c>
      <c r="N71" s="25"/>
      <c r="O71" s="25"/>
      <c r="P71" s="49">
        <v>36137</v>
      </c>
      <c r="Q71" s="49" t="s">
        <v>652</v>
      </c>
      <c r="R71" s="49">
        <v>37042</v>
      </c>
      <c r="S71" s="49" t="s">
        <v>652</v>
      </c>
      <c r="T71" s="51">
        <v>11878</v>
      </c>
      <c r="U71" s="51" t="s">
        <v>655</v>
      </c>
      <c r="V71" s="52">
        <v>12048</v>
      </c>
      <c r="W71" s="51" t="s">
        <v>698</v>
      </c>
      <c r="X71" s="25"/>
      <c r="Y71" s="25"/>
      <c r="Z71" s="50">
        <v>30249</v>
      </c>
      <c r="AA71" s="50" t="s">
        <v>651</v>
      </c>
      <c r="AB71" s="51">
        <v>13014</v>
      </c>
      <c r="AC71" s="51" t="s">
        <v>655</v>
      </c>
      <c r="AD71" s="25"/>
      <c r="AE71" s="25"/>
      <c r="AF71" s="25"/>
      <c r="AG71" s="25"/>
      <c r="AH71" s="25"/>
      <c r="AI71" s="25"/>
      <c r="AJ71" s="25"/>
      <c r="AK71" s="25"/>
      <c r="AL71" s="49">
        <v>37224</v>
      </c>
      <c r="AM71" s="49" t="s">
        <v>652</v>
      </c>
      <c r="AN71" s="28"/>
      <c r="AO71" s="25"/>
      <c r="AP71" s="49">
        <v>10890</v>
      </c>
      <c r="AQ71" s="49"/>
      <c r="AR71" s="25"/>
      <c r="AS71" s="25"/>
      <c r="AT71" s="25"/>
      <c r="AU71" s="25"/>
      <c r="AV71" s="49">
        <v>13117</v>
      </c>
      <c r="AW71" s="49" t="s">
        <v>652</v>
      </c>
      <c r="AX71" s="50">
        <v>13225</v>
      </c>
      <c r="AY71" s="50" t="s">
        <v>651</v>
      </c>
      <c r="AZ71" s="51">
        <v>13117</v>
      </c>
      <c r="BA71" s="51" t="s">
        <v>655</v>
      </c>
      <c r="BB71" s="50">
        <v>16082</v>
      </c>
      <c r="BC71" s="50" t="s">
        <v>651</v>
      </c>
      <c r="BJ71" s="50">
        <v>30326</v>
      </c>
      <c r="BK71" s="50" t="s">
        <v>651</v>
      </c>
      <c r="BR71" s="51">
        <v>13211</v>
      </c>
      <c r="BS71" s="51" t="s">
        <v>655</v>
      </c>
      <c r="BT71" s="51">
        <v>14505</v>
      </c>
      <c r="BU71" s="51" t="s">
        <v>655</v>
      </c>
      <c r="CD71" s="51">
        <v>33303</v>
      </c>
      <c r="CE71" s="51" t="s">
        <v>653</v>
      </c>
      <c r="CJ71" s="49">
        <v>35493</v>
      </c>
      <c r="CK71" s="49" t="s">
        <v>652</v>
      </c>
      <c r="CL71" s="50">
        <v>41207</v>
      </c>
      <c r="CM71" s="50" t="s">
        <v>651</v>
      </c>
      <c r="CN71" s="49">
        <v>25366</v>
      </c>
      <c r="CO71" s="49" t="s">
        <v>652</v>
      </c>
      <c r="CP71" s="49">
        <v>23372</v>
      </c>
      <c r="CQ71" s="49" t="s">
        <v>652</v>
      </c>
      <c r="CR71" s="49">
        <v>16274</v>
      </c>
      <c r="CS71" s="49" t="s">
        <v>652</v>
      </c>
      <c r="CV71" s="49">
        <v>22142</v>
      </c>
      <c r="CW71" s="49" t="s">
        <v>652</v>
      </c>
      <c r="CZ71" s="49">
        <v>35394</v>
      </c>
      <c r="DA71" s="49" t="s">
        <v>652</v>
      </c>
      <c r="DB71" s="51">
        <v>39278</v>
      </c>
      <c r="DC71" s="51" t="s">
        <v>653</v>
      </c>
      <c r="DD71" s="51">
        <v>11726</v>
      </c>
      <c r="DE71" s="51" t="s">
        <v>655</v>
      </c>
      <c r="DF71" s="49">
        <v>36380</v>
      </c>
      <c r="DG71" s="49" t="s">
        <v>652</v>
      </c>
      <c r="DH71" s="49">
        <v>37377</v>
      </c>
      <c r="DI71" s="49" t="s">
        <v>652</v>
      </c>
      <c r="DJ71" s="49">
        <v>37831</v>
      </c>
      <c r="DK71" s="49" t="s">
        <v>652</v>
      </c>
      <c r="DL71" s="49">
        <v>12015</v>
      </c>
      <c r="DM71" s="49"/>
      <c r="DN71" s="51">
        <v>12900</v>
      </c>
      <c r="DO71" s="51" t="s">
        <v>655</v>
      </c>
      <c r="DP71" s="49">
        <v>37867</v>
      </c>
      <c r="DQ71" s="49" t="s">
        <v>652</v>
      </c>
      <c r="EB71" s="51">
        <v>25128</v>
      </c>
      <c r="EC71" s="51" t="s">
        <v>655</v>
      </c>
      <c r="ED71" s="50">
        <v>37843</v>
      </c>
      <c r="EE71" s="50" t="s">
        <v>651</v>
      </c>
      <c r="EL71" s="49">
        <v>25603</v>
      </c>
      <c r="EM71" s="49" t="s">
        <v>652</v>
      </c>
      <c r="EP71" s="49">
        <v>38039</v>
      </c>
      <c r="EQ71" s="49" t="s">
        <v>652</v>
      </c>
      <c r="ER71" s="51">
        <v>12896</v>
      </c>
      <c r="ES71" s="51" t="s">
        <v>655</v>
      </c>
      <c r="EV71" s="49">
        <v>34612</v>
      </c>
      <c r="EW71" s="49"/>
      <c r="EX71" s="51">
        <v>18279</v>
      </c>
      <c r="EY71" s="51" t="s">
        <v>655</v>
      </c>
      <c r="EZ71" s="49">
        <v>20715</v>
      </c>
      <c r="FA71" s="49" t="s">
        <v>652</v>
      </c>
      <c r="FB71" s="50">
        <v>36373</v>
      </c>
      <c r="FC71" s="50" t="s">
        <v>651</v>
      </c>
      <c r="FD71" s="50">
        <v>16738</v>
      </c>
      <c r="FE71" s="50" t="s">
        <v>651</v>
      </c>
      <c r="FF71" s="49">
        <v>33492</v>
      </c>
      <c r="FG71" s="49" t="s">
        <v>652</v>
      </c>
      <c r="FH71" s="50">
        <v>35883</v>
      </c>
      <c r="FI71" s="50" t="s">
        <v>651</v>
      </c>
      <c r="FL71" s="51">
        <v>13137</v>
      </c>
      <c r="FM71" s="51" t="s">
        <v>655</v>
      </c>
      <c r="FN71" s="50">
        <v>35431</v>
      </c>
      <c r="FO71" s="50" t="s">
        <v>651</v>
      </c>
      <c r="FP71" s="50">
        <v>33834</v>
      </c>
      <c r="FQ71" s="50" t="s">
        <v>651</v>
      </c>
      <c r="FR71" s="51">
        <v>33261</v>
      </c>
      <c r="FS71" s="51" t="s">
        <v>653</v>
      </c>
      <c r="FT71" s="49">
        <v>30805</v>
      </c>
      <c r="FU71" s="49" t="s">
        <v>652</v>
      </c>
      <c r="FZ71" s="51">
        <v>35365</v>
      </c>
      <c r="GA71" s="51" t="s">
        <v>655</v>
      </c>
      <c r="GD71" s="49">
        <v>33014</v>
      </c>
      <c r="GE71" s="49" t="s">
        <v>652</v>
      </c>
      <c r="GF71" s="49">
        <v>33289</v>
      </c>
      <c r="GG71" s="49" t="s">
        <v>652</v>
      </c>
      <c r="GH71" s="51">
        <v>33619</v>
      </c>
      <c r="GI71" s="51" t="s">
        <v>653</v>
      </c>
      <c r="GL71" s="51">
        <v>42709</v>
      </c>
      <c r="GM71" s="51" t="s">
        <v>653</v>
      </c>
      <c r="GP71" s="49">
        <v>33596</v>
      </c>
      <c r="GQ71" s="49" t="s">
        <v>652</v>
      </c>
      <c r="GR71" s="50">
        <v>34721</v>
      </c>
      <c r="GS71" s="50" t="s">
        <v>651</v>
      </c>
    </row>
    <row r="72" spans="1:201">
      <c r="A72" s="26"/>
      <c r="B72" s="56">
        <v>13418</v>
      </c>
      <c r="C72" s="67" t="s">
        <v>652</v>
      </c>
      <c r="D72" s="48">
        <v>10775</v>
      </c>
      <c r="E72" s="48" t="s">
        <v>653</v>
      </c>
      <c r="F72" s="48">
        <v>10376</v>
      </c>
      <c r="G72" s="48" t="s">
        <v>653</v>
      </c>
      <c r="H72" s="48">
        <v>12623</v>
      </c>
      <c r="I72" s="48" t="s">
        <v>655</v>
      </c>
      <c r="J72" s="47">
        <v>9558</v>
      </c>
      <c r="K72" s="47" t="s">
        <v>652</v>
      </c>
      <c r="L72" s="48">
        <v>17175</v>
      </c>
      <c r="M72" s="48" t="s">
        <v>655</v>
      </c>
      <c r="N72" s="25"/>
      <c r="O72" s="25"/>
      <c r="P72" s="49">
        <v>36137</v>
      </c>
      <c r="Q72" s="49" t="s">
        <v>652</v>
      </c>
      <c r="R72" s="49">
        <v>28312</v>
      </c>
      <c r="S72" s="49" t="s">
        <v>652</v>
      </c>
      <c r="T72" s="51">
        <v>11878</v>
      </c>
      <c r="U72" s="51" t="s">
        <v>655</v>
      </c>
      <c r="V72" s="52">
        <v>12048</v>
      </c>
      <c r="W72" s="51" t="s">
        <v>698</v>
      </c>
      <c r="X72" s="25"/>
      <c r="Y72" s="25"/>
      <c r="Z72" s="50">
        <v>30243</v>
      </c>
      <c r="AA72" s="50" t="s">
        <v>651</v>
      </c>
      <c r="AB72" s="51">
        <v>13012</v>
      </c>
      <c r="AC72" s="51" t="s">
        <v>653</v>
      </c>
      <c r="AD72" s="25"/>
      <c r="AE72" s="25"/>
      <c r="AF72" s="25"/>
      <c r="AG72" s="25"/>
      <c r="AH72" s="25"/>
      <c r="AI72" s="25"/>
      <c r="AJ72" s="25"/>
      <c r="AK72" s="25"/>
      <c r="AL72" s="50">
        <v>37224</v>
      </c>
      <c r="AM72" s="50" t="s">
        <v>651</v>
      </c>
      <c r="AN72" s="28"/>
      <c r="AO72" s="25"/>
      <c r="AP72" s="25"/>
      <c r="AQ72" s="25"/>
      <c r="AR72" s="25"/>
      <c r="AS72" s="25"/>
      <c r="AT72" s="25"/>
      <c r="AU72" s="25"/>
      <c r="AV72" s="49">
        <v>13117</v>
      </c>
      <c r="AW72" s="49" t="s">
        <v>652</v>
      </c>
      <c r="AX72" s="50">
        <v>13204</v>
      </c>
      <c r="AY72" s="50"/>
      <c r="AZ72" s="51">
        <v>13117</v>
      </c>
      <c r="BA72" s="51" t="s">
        <v>655</v>
      </c>
      <c r="BB72" s="50">
        <v>15709</v>
      </c>
      <c r="BC72" s="50" t="s">
        <v>651</v>
      </c>
      <c r="BJ72" s="50">
        <v>30312</v>
      </c>
      <c r="BK72" s="50" t="s">
        <v>651</v>
      </c>
      <c r="BR72" s="51">
        <v>13211</v>
      </c>
      <c r="BS72" s="51" t="s">
        <v>655</v>
      </c>
      <c r="BT72" s="51">
        <v>14505</v>
      </c>
      <c r="BU72" s="51" t="s">
        <v>655</v>
      </c>
      <c r="CD72" s="51">
        <v>33303</v>
      </c>
      <c r="CE72" s="51" t="s">
        <v>653</v>
      </c>
      <c r="CJ72" s="50">
        <v>15385</v>
      </c>
      <c r="CK72" s="50" t="s">
        <v>657</v>
      </c>
      <c r="CL72" s="50">
        <v>40821</v>
      </c>
      <c r="CM72" s="50"/>
      <c r="CN72" s="49">
        <v>25218</v>
      </c>
      <c r="CO72" s="49" t="s">
        <v>652</v>
      </c>
      <c r="CP72" s="49">
        <v>23149</v>
      </c>
      <c r="CQ72" s="49" t="s">
        <v>652</v>
      </c>
      <c r="CR72" s="50">
        <v>14505</v>
      </c>
      <c r="CS72" s="50" t="s">
        <v>651</v>
      </c>
      <c r="CV72" s="51">
        <v>21405</v>
      </c>
      <c r="CW72" s="51" t="s">
        <v>653</v>
      </c>
      <c r="CZ72" s="49">
        <v>33435</v>
      </c>
      <c r="DA72" s="49" t="s">
        <v>652</v>
      </c>
      <c r="DB72" s="51">
        <v>39155</v>
      </c>
      <c r="DC72" s="51" t="s">
        <v>653</v>
      </c>
      <c r="DD72" s="51">
        <v>11726</v>
      </c>
      <c r="DE72" s="51" t="s">
        <v>653</v>
      </c>
      <c r="DF72" s="50">
        <v>36161</v>
      </c>
      <c r="DG72" s="50" t="s">
        <v>651</v>
      </c>
      <c r="DH72" s="49">
        <v>37376</v>
      </c>
      <c r="DI72" s="49" t="s">
        <v>652</v>
      </c>
      <c r="DJ72" s="49">
        <v>36894</v>
      </c>
      <c r="DK72" s="49" t="s">
        <v>652</v>
      </c>
      <c r="DN72" s="51">
        <v>12900</v>
      </c>
      <c r="DO72" s="51" t="s">
        <v>655</v>
      </c>
      <c r="DP72" s="49">
        <v>37867</v>
      </c>
      <c r="DQ72" s="49" t="s">
        <v>652</v>
      </c>
      <c r="DT72" s="65"/>
      <c r="EB72" s="51">
        <v>25128</v>
      </c>
      <c r="EC72" s="51" t="s">
        <v>653</v>
      </c>
      <c r="ED72" s="50">
        <v>37580</v>
      </c>
      <c r="EE72" s="50" t="s">
        <v>651</v>
      </c>
      <c r="EL72" s="49">
        <v>25224</v>
      </c>
      <c r="EM72" s="49" t="s">
        <v>652</v>
      </c>
      <c r="EP72" s="50">
        <v>37752</v>
      </c>
      <c r="EQ72" s="50" t="s">
        <v>651</v>
      </c>
      <c r="ER72" s="51">
        <v>12896</v>
      </c>
      <c r="ES72" s="51" t="s">
        <v>655</v>
      </c>
      <c r="EV72" s="49">
        <v>33541</v>
      </c>
      <c r="EW72" s="49" t="s">
        <v>652</v>
      </c>
      <c r="EX72" s="51">
        <v>18185</v>
      </c>
      <c r="EY72" s="51" t="s">
        <v>653</v>
      </c>
      <c r="EZ72" s="49">
        <v>20604</v>
      </c>
      <c r="FA72" s="49" t="s">
        <v>652</v>
      </c>
      <c r="FB72" s="50">
        <v>36368</v>
      </c>
      <c r="FC72" s="50" t="s">
        <v>651</v>
      </c>
      <c r="FD72" s="50">
        <v>16633</v>
      </c>
      <c r="FE72" s="50"/>
      <c r="FF72" s="50">
        <v>33489</v>
      </c>
      <c r="FG72" s="50" t="s">
        <v>651</v>
      </c>
      <c r="FH72" s="50">
        <v>35880</v>
      </c>
      <c r="FI72" s="50" t="s">
        <v>651</v>
      </c>
      <c r="FL72" s="50">
        <v>13130</v>
      </c>
      <c r="FM72" s="50" t="s">
        <v>651</v>
      </c>
      <c r="FN72" s="50">
        <v>35324</v>
      </c>
      <c r="FO72" s="50" t="s">
        <v>651</v>
      </c>
      <c r="FP72" s="49">
        <v>33828</v>
      </c>
      <c r="FQ72" s="49" t="s">
        <v>652</v>
      </c>
      <c r="FR72" s="51">
        <v>33254</v>
      </c>
      <c r="FS72" s="51" t="s">
        <v>653</v>
      </c>
      <c r="FT72" s="49">
        <v>30539</v>
      </c>
      <c r="FU72" s="49"/>
      <c r="FZ72" s="49">
        <v>35365</v>
      </c>
      <c r="GA72" s="49" t="s">
        <v>652</v>
      </c>
      <c r="GD72" s="50">
        <v>33008</v>
      </c>
      <c r="GE72" s="50" t="s">
        <v>651</v>
      </c>
      <c r="GF72" s="50">
        <v>33289</v>
      </c>
      <c r="GG72" s="50" t="s">
        <v>651</v>
      </c>
      <c r="GH72" s="51">
        <v>33619</v>
      </c>
      <c r="GI72" s="51" t="s">
        <v>655</v>
      </c>
      <c r="GL72" s="51">
        <v>42698</v>
      </c>
      <c r="GM72" s="51" t="s">
        <v>655</v>
      </c>
      <c r="GP72" s="49">
        <v>33583</v>
      </c>
      <c r="GQ72" s="49" t="s">
        <v>652</v>
      </c>
      <c r="GR72" s="50">
        <v>34721</v>
      </c>
      <c r="GS72" s="50" t="s">
        <v>651</v>
      </c>
    </row>
    <row r="73" spans="1:201">
      <c r="A73" s="26"/>
      <c r="B73" s="56">
        <v>13413</v>
      </c>
      <c r="C73" s="67" t="s">
        <v>652</v>
      </c>
      <c r="D73" s="47">
        <v>10555</v>
      </c>
      <c r="E73" s="47" t="s">
        <v>652</v>
      </c>
      <c r="F73" s="47">
        <v>10375</v>
      </c>
      <c r="G73" s="47" t="s">
        <v>652</v>
      </c>
      <c r="H73" s="48">
        <v>12623</v>
      </c>
      <c r="I73" s="48" t="s">
        <v>655</v>
      </c>
      <c r="J73" s="48">
        <v>9546</v>
      </c>
      <c r="K73" s="48" t="s">
        <v>655</v>
      </c>
      <c r="L73" s="48">
        <v>16706</v>
      </c>
      <c r="M73" s="48" t="s">
        <v>653</v>
      </c>
      <c r="N73" s="25"/>
      <c r="O73" s="25"/>
      <c r="P73" s="51">
        <v>36131</v>
      </c>
      <c r="Q73" s="51" t="s">
        <v>655</v>
      </c>
      <c r="R73" s="49">
        <v>21936</v>
      </c>
      <c r="S73" s="49" t="s">
        <v>652</v>
      </c>
      <c r="T73" s="51">
        <v>11878</v>
      </c>
      <c r="U73" s="51"/>
      <c r="V73" s="52">
        <v>12048</v>
      </c>
      <c r="W73" s="51" t="s">
        <v>698</v>
      </c>
      <c r="X73" s="25"/>
      <c r="Y73" s="25"/>
      <c r="Z73" s="50">
        <v>30209</v>
      </c>
      <c r="AA73" s="50" t="s">
        <v>651</v>
      </c>
      <c r="AB73" s="49">
        <v>12983</v>
      </c>
      <c r="AC73" s="49" t="s">
        <v>652</v>
      </c>
      <c r="AD73" s="25"/>
      <c r="AE73" s="25"/>
      <c r="AF73" s="25"/>
      <c r="AG73" s="25"/>
      <c r="AH73" s="25"/>
      <c r="AI73" s="25"/>
      <c r="AJ73" s="25"/>
      <c r="AK73" s="25"/>
      <c r="AL73" s="49">
        <v>37090</v>
      </c>
      <c r="AM73" s="49" t="s">
        <v>652</v>
      </c>
      <c r="AN73" s="28"/>
      <c r="AO73" s="25"/>
      <c r="AP73" s="25"/>
      <c r="AQ73" s="25"/>
      <c r="AR73" s="25"/>
      <c r="AS73" s="25"/>
      <c r="AT73" s="25"/>
      <c r="AU73" s="25"/>
      <c r="AV73" s="49">
        <v>12962</v>
      </c>
      <c r="AW73" s="49"/>
      <c r="AX73" s="49">
        <v>13182</v>
      </c>
      <c r="AY73" s="49" t="s">
        <v>652</v>
      </c>
      <c r="AZ73" s="51">
        <v>13117</v>
      </c>
      <c r="BA73" s="51" t="s">
        <v>655</v>
      </c>
      <c r="BB73" s="50">
        <v>15709</v>
      </c>
      <c r="BC73" s="50"/>
      <c r="BJ73" s="50">
        <v>30278</v>
      </c>
      <c r="BK73" s="50" t="s">
        <v>651</v>
      </c>
      <c r="BR73" s="51">
        <v>13211</v>
      </c>
      <c r="BS73" s="51" t="s">
        <v>655</v>
      </c>
      <c r="BT73" s="51">
        <v>14505</v>
      </c>
      <c r="BU73" s="51" t="s">
        <v>655</v>
      </c>
      <c r="CD73" s="51">
        <v>33303</v>
      </c>
      <c r="CE73" s="51" t="s">
        <v>653</v>
      </c>
      <c r="CJ73" s="51">
        <v>15304</v>
      </c>
      <c r="CK73" s="51" t="s">
        <v>653</v>
      </c>
      <c r="CL73" s="50">
        <v>40812</v>
      </c>
      <c r="CM73" s="50" t="s">
        <v>651</v>
      </c>
      <c r="CN73" s="49">
        <v>25217</v>
      </c>
      <c r="CO73" s="49" t="s">
        <v>652</v>
      </c>
      <c r="CP73" s="49">
        <v>22145</v>
      </c>
      <c r="CQ73" s="49" t="s">
        <v>652</v>
      </c>
      <c r="CR73" s="51">
        <v>14365</v>
      </c>
      <c r="CS73" s="51" t="s">
        <v>655</v>
      </c>
      <c r="CV73" s="51">
        <v>21405</v>
      </c>
      <c r="CW73" s="51" t="s">
        <v>655</v>
      </c>
      <c r="CZ73" s="49">
        <v>26525</v>
      </c>
      <c r="DA73" s="49" t="s">
        <v>652</v>
      </c>
      <c r="DB73" s="51">
        <v>38621</v>
      </c>
      <c r="DC73" s="51" t="s">
        <v>653</v>
      </c>
      <c r="DD73" s="51">
        <v>11726</v>
      </c>
      <c r="DE73" s="51" t="s">
        <v>655</v>
      </c>
      <c r="DF73" s="51">
        <v>12346</v>
      </c>
      <c r="DG73" s="51" t="s">
        <v>655</v>
      </c>
      <c r="DH73" s="49">
        <v>37376</v>
      </c>
      <c r="DI73" s="49" t="s">
        <v>652</v>
      </c>
      <c r="DJ73" s="49">
        <v>33968</v>
      </c>
      <c r="DK73" s="49" t="s">
        <v>652</v>
      </c>
      <c r="DN73" s="51">
        <v>12900</v>
      </c>
      <c r="DO73" s="51" t="s">
        <v>655</v>
      </c>
      <c r="DP73" s="49">
        <v>37287</v>
      </c>
      <c r="DQ73" s="49" t="s">
        <v>652</v>
      </c>
      <c r="EB73" s="49">
        <v>25068</v>
      </c>
      <c r="EC73" s="49" t="s">
        <v>652</v>
      </c>
      <c r="ED73" s="51">
        <v>37580</v>
      </c>
      <c r="EE73" s="51" t="s">
        <v>653</v>
      </c>
      <c r="EL73" s="49">
        <v>25223</v>
      </c>
      <c r="EM73" s="49" t="s">
        <v>652</v>
      </c>
      <c r="EP73" s="51">
        <v>37685</v>
      </c>
      <c r="EQ73" s="51" t="s">
        <v>653</v>
      </c>
      <c r="ER73" s="51">
        <v>12896</v>
      </c>
      <c r="ES73" s="51"/>
      <c r="EV73" s="49">
        <v>33400</v>
      </c>
      <c r="EW73" s="49" t="s">
        <v>652</v>
      </c>
      <c r="EX73" s="50">
        <v>17286</v>
      </c>
      <c r="EY73" s="50" t="s">
        <v>651</v>
      </c>
      <c r="EZ73" s="49">
        <v>20604</v>
      </c>
      <c r="FA73" s="49" t="s">
        <v>652</v>
      </c>
      <c r="FB73" s="50">
        <v>36368</v>
      </c>
      <c r="FC73" s="50" t="s">
        <v>651</v>
      </c>
      <c r="FD73" s="51">
        <v>16526</v>
      </c>
      <c r="FE73" s="51" t="s">
        <v>653</v>
      </c>
      <c r="FF73" s="50">
        <v>33489</v>
      </c>
      <c r="FG73" s="50" t="s">
        <v>651</v>
      </c>
      <c r="FH73" s="51">
        <v>35831</v>
      </c>
      <c r="FI73" s="51" t="s">
        <v>653</v>
      </c>
      <c r="FL73" s="49">
        <v>13106</v>
      </c>
      <c r="FM73" s="49" t="s">
        <v>652</v>
      </c>
      <c r="FN73" s="50">
        <v>35267</v>
      </c>
      <c r="FO73" s="50" t="s">
        <v>651</v>
      </c>
      <c r="FP73" s="50">
        <v>33825</v>
      </c>
      <c r="FQ73" s="50" t="s">
        <v>651</v>
      </c>
      <c r="FR73" s="49">
        <v>33247</v>
      </c>
      <c r="FS73" s="49" t="s">
        <v>652</v>
      </c>
      <c r="FZ73" s="49">
        <v>35365</v>
      </c>
      <c r="GA73" s="49" t="s">
        <v>652</v>
      </c>
      <c r="GD73" s="49">
        <v>32996</v>
      </c>
      <c r="GE73" s="49" t="s">
        <v>652</v>
      </c>
      <c r="GF73" s="49">
        <v>33288</v>
      </c>
      <c r="GG73" s="49" t="s">
        <v>652</v>
      </c>
      <c r="GH73" s="49">
        <v>33619</v>
      </c>
      <c r="GI73" s="49" t="s">
        <v>652</v>
      </c>
      <c r="GL73" s="49">
        <v>42670</v>
      </c>
      <c r="GM73" s="49" t="s">
        <v>652</v>
      </c>
      <c r="GP73" s="49">
        <v>33540</v>
      </c>
      <c r="GQ73" s="49" t="s">
        <v>652</v>
      </c>
      <c r="GR73" s="50">
        <v>34714</v>
      </c>
      <c r="GS73" s="50" t="s">
        <v>651</v>
      </c>
    </row>
    <row r="74" spans="1:201">
      <c r="A74" s="26"/>
      <c r="B74" s="56">
        <v>13413</v>
      </c>
      <c r="C74" s="67" t="s">
        <v>652</v>
      </c>
      <c r="D74" s="48">
        <v>10194</v>
      </c>
      <c r="E74" s="48" t="s">
        <v>653</v>
      </c>
      <c r="F74" s="47">
        <v>10375</v>
      </c>
      <c r="G74" s="47" t="s">
        <v>652</v>
      </c>
      <c r="H74" s="48">
        <v>12623</v>
      </c>
      <c r="I74" s="48" t="s">
        <v>655</v>
      </c>
      <c r="J74" s="48">
        <v>9546</v>
      </c>
      <c r="K74" s="48" t="s">
        <v>655</v>
      </c>
      <c r="L74" s="48">
        <v>16706</v>
      </c>
      <c r="M74" s="48" t="s">
        <v>655</v>
      </c>
      <c r="N74" s="25"/>
      <c r="O74" s="25"/>
      <c r="P74" s="49">
        <v>36032</v>
      </c>
      <c r="Q74" s="49" t="s">
        <v>652</v>
      </c>
      <c r="R74" s="49">
        <v>21855</v>
      </c>
      <c r="S74" s="49" t="s">
        <v>652</v>
      </c>
      <c r="T74" s="50">
        <v>11878</v>
      </c>
      <c r="U74" s="50" t="s">
        <v>657</v>
      </c>
      <c r="V74" s="52">
        <v>12048</v>
      </c>
      <c r="W74" s="51" t="s">
        <v>698</v>
      </c>
      <c r="X74" s="25"/>
      <c r="Y74" s="25"/>
      <c r="Z74" s="50">
        <v>30209</v>
      </c>
      <c r="AA74" s="50" t="s">
        <v>651</v>
      </c>
      <c r="AB74" s="51">
        <v>12871</v>
      </c>
      <c r="AC74" s="51" t="s">
        <v>655</v>
      </c>
      <c r="AD74" s="25"/>
      <c r="AE74" s="25"/>
      <c r="AF74" s="25"/>
      <c r="AG74" s="25"/>
      <c r="AH74" s="25"/>
      <c r="AI74" s="25"/>
      <c r="AJ74" s="25"/>
      <c r="AK74" s="25"/>
      <c r="AL74" s="49">
        <v>37090</v>
      </c>
      <c r="AM74" s="49" t="s">
        <v>652</v>
      </c>
      <c r="AN74" s="28"/>
      <c r="AO74" s="25"/>
      <c r="AP74" s="25"/>
      <c r="AQ74" s="25"/>
      <c r="AR74" s="25"/>
      <c r="AS74" s="25"/>
      <c r="AT74" s="25"/>
      <c r="AU74" s="25"/>
      <c r="AX74" s="49">
        <v>13164</v>
      </c>
      <c r="AY74" s="49" t="s">
        <v>652</v>
      </c>
      <c r="AZ74" s="51">
        <v>13117</v>
      </c>
      <c r="BA74" s="51" t="s">
        <v>653</v>
      </c>
      <c r="BB74" s="49">
        <v>13827</v>
      </c>
      <c r="BC74" s="49" t="s">
        <v>652</v>
      </c>
      <c r="BJ74" s="49">
        <v>30251</v>
      </c>
      <c r="BK74" s="49" t="s">
        <v>652</v>
      </c>
      <c r="BR74" s="51">
        <v>13211</v>
      </c>
      <c r="BS74" s="51" t="s">
        <v>653</v>
      </c>
      <c r="BT74" s="51">
        <v>14505</v>
      </c>
      <c r="BU74" s="51" t="s">
        <v>655</v>
      </c>
      <c r="CD74" s="51">
        <v>33303</v>
      </c>
      <c r="CE74" s="51" t="s">
        <v>653</v>
      </c>
      <c r="CJ74" s="51">
        <v>15193</v>
      </c>
      <c r="CK74" s="51" t="s">
        <v>653</v>
      </c>
      <c r="CL74" s="50">
        <v>40812</v>
      </c>
      <c r="CM74" s="50" t="s">
        <v>651</v>
      </c>
      <c r="CN74" s="51">
        <v>24840</v>
      </c>
      <c r="CO74" s="51" t="s">
        <v>655</v>
      </c>
      <c r="CP74" s="51">
        <v>16640</v>
      </c>
      <c r="CQ74" s="51" t="s">
        <v>655</v>
      </c>
      <c r="CR74" s="51">
        <v>14234</v>
      </c>
      <c r="CS74" s="51" t="s">
        <v>653</v>
      </c>
      <c r="CV74" s="50">
        <v>21341</v>
      </c>
      <c r="CW74" s="50" t="s">
        <v>651</v>
      </c>
      <c r="CZ74" s="49">
        <v>25085</v>
      </c>
      <c r="DA74" s="49" t="s">
        <v>652</v>
      </c>
      <c r="DB74" s="51">
        <v>38621</v>
      </c>
      <c r="DC74" s="51" t="s">
        <v>655</v>
      </c>
      <c r="DD74" s="51">
        <v>11726</v>
      </c>
      <c r="DE74" s="51" t="s">
        <v>655</v>
      </c>
      <c r="DF74" s="51">
        <v>12134</v>
      </c>
      <c r="DG74" s="51" t="s">
        <v>653</v>
      </c>
      <c r="DH74" s="49">
        <v>36509</v>
      </c>
      <c r="DI74" s="49"/>
      <c r="DJ74" s="50">
        <v>15857</v>
      </c>
      <c r="DK74" s="50" t="s">
        <v>651</v>
      </c>
      <c r="DN74" s="51">
        <v>12900</v>
      </c>
      <c r="DO74" s="51" t="s">
        <v>655</v>
      </c>
      <c r="DP74" s="49">
        <v>36740</v>
      </c>
      <c r="DQ74" s="49" t="s">
        <v>652</v>
      </c>
      <c r="EB74" s="49">
        <v>24876</v>
      </c>
      <c r="EC74" s="49" t="s">
        <v>652</v>
      </c>
      <c r="ED74" s="51">
        <v>37580</v>
      </c>
      <c r="EE74" s="51" t="s">
        <v>655</v>
      </c>
      <c r="EL74" s="49">
        <v>25197</v>
      </c>
      <c r="EM74" s="49" t="s">
        <v>652</v>
      </c>
      <c r="EP74" s="51">
        <v>37685</v>
      </c>
      <c r="EQ74" s="51" t="s">
        <v>653</v>
      </c>
      <c r="ER74" s="49">
        <v>12881</v>
      </c>
      <c r="ES74" s="49" t="s">
        <v>652</v>
      </c>
      <c r="EV74" s="50">
        <v>33397</v>
      </c>
      <c r="EW74" s="50" t="s">
        <v>651</v>
      </c>
      <c r="EX74" s="50">
        <v>17286</v>
      </c>
      <c r="EY74" s="50" t="s">
        <v>651</v>
      </c>
      <c r="EZ74" s="49">
        <v>20184</v>
      </c>
      <c r="FA74" s="49" t="s">
        <v>652</v>
      </c>
      <c r="FB74" s="50">
        <v>36362</v>
      </c>
      <c r="FC74" s="50" t="s">
        <v>651</v>
      </c>
      <c r="FD74" s="51">
        <v>16526</v>
      </c>
      <c r="FE74" s="51" t="s">
        <v>655</v>
      </c>
      <c r="FF74" s="50">
        <v>33485</v>
      </c>
      <c r="FG74" s="50" t="s">
        <v>651</v>
      </c>
      <c r="FH74" s="51">
        <v>35824</v>
      </c>
      <c r="FI74" s="51" t="s">
        <v>653</v>
      </c>
      <c r="FL74" s="49">
        <v>13098</v>
      </c>
      <c r="FM74" s="49"/>
      <c r="FN74" s="50">
        <v>35213</v>
      </c>
      <c r="FO74" s="50" t="s">
        <v>651</v>
      </c>
      <c r="FP74" s="50">
        <v>33825</v>
      </c>
      <c r="FQ74" s="50" t="s">
        <v>651</v>
      </c>
      <c r="FR74" s="50">
        <v>33247</v>
      </c>
      <c r="FS74" s="50" t="s">
        <v>651</v>
      </c>
      <c r="FZ74" s="49">
        <v>35365</v>
      </c>
      <c r="GA74" s="49" t="s">
        <v>652</v>
      </c>
      <c r="GD74" s="49">
        <v>32955</v>
      </c>
      <c r="GE74" s="49" t="s">
        <v>652</v>
      </c>
      <c r="GF74" s="49">
        <v>33288</v>
      </c>
      <c r="GG74" s="49" t="s">
        <v>652</v>
      </c>
      <c r="GH74" s="51">
        <v>33619</v>
      </c>
      <c r="GI74" s="51" t="s">
        <v>653</v>
      </c>
      <c r="GL74" s="49">
        <v>42639</v>
      </c>
      <c r="GM74" s="49" t="s">
        <v>652</v>
      </c>
      <c r="GP74" s="51">
        <v>33289</v>
      </c>
      <c r="GQ74" s="51" t="s">
        <v>653</v>
      </c>
      <c r="GR74" s="50">
        <v>34709</v>
      </c>
      <c r="GS74" s="50" t="s">
        <v>651</v>
      </c>
    </row>
    <row r="75" spans="1:201">
      <c r="A75" s="26"/>
      <c r="B75" s="56">
        <v>13413</v>
      </c>
      <c r="C75" s="67" t="s">
        <v>652</v>
      </c>
      <c r="D75" s="48">
        <v>10110</v>
      </c>
      <c r="E75" s="48" t="s">
        <v>653</v>
      </c>
      <c r="F75" s="48">
        <v>10315</v>
      </c>
      <c r="G75" s="48"/>
      <c r="H75" s="47">
        <v>12613</v>
      </c>
      <c r="I75" s="47" t="s">
        <v>652</v>
      </c>
      <c r="J75" s="48">
        <v>9546</v>
      </c>
      <c r="K75" s="48" t="s">
        <v>655</v>
      </c>
      <c r="L75" s="48">
        <v>16706</v>
      </c>
      <c r="M75" s="48" t="s">
        <v>655</v>
      </c>
      <c r="N75" s="25"/>
      <c r="O75" s="25"/>
      <c r="P75" s="49">
        <v>36032</v>
      </c>
      <c r="Q75" s="49" t="s">
        <v>652</v>
      </c>
      <c r="R75" s="49">
        <v>20990</v>
      </c>
      <c r="S75" s="49" t="s">
        <v>652</v>
      </c>
      <c r="T75" s="49">
        <v>11874</v>
      </c>
      <c r="U75" s="49" t="s">
        <v>652</v>
      </c>
      <c r="V75" s="57">
        <v>12036</v>
      </c>
      <c r="W75" s="49" t="s">
        <v>708</v>
      </c>
      <c r="X75" s="25"/>
      <c r="Y75" s="25"/>
      <c r="Z75" s="51">
        <v>29581</v>
      </c>
      <c r="AA75" s="51" t="s">
        <v>653</v>
      </c>
      <c r="AB75" s="51">
        <v>12871</v>
      </c>
      <c r="AC75" s="51" t="s">
        <v>653</v>
      </c>
      <c r="AD75" s="25"/>
      <c r="AE75" s="25"/>
      <c r="AF75" s="25"/>
      <c r="AG75" s="25"/>
      <c r="AH75" s="25"/>
      <c r="AI75" s="25"/>
      <c r="AJ75" s="25"/>
      <c r="AK75" s="25"/>
      <c r="AL75" s="49">
        <v>37080</v>
      </c>
      <c r="AM75" s="49" t="s">
        <v>652</v>
      </c>
      <c r="AN75" s="28"/>
      <c r="AO75" s="25"/>
      <c r="AP75" s="25"/>
      <c r="AQ75" s="25"/>
      <c r="AR75" s="25"/>
      <c r="AS75" s="25"/>
      <c r="AT75" s="25"/>
      <c r="AU75" s="25"/>
      <c r="AX75" s="51">
        <v>13092</v>
      </c>
      <c r="AY75" s="51" t="s">
        <v>655</v>
      </c>
      <c r="AZ75" s="51">
        <v>13108</v>
      </c>
      <c r="BA75" s="51" t="s">
        <v>655</v>
      </c>
      <c r="BB75" s="51">
        <v>13743</v>
      </c>
      <c r="BC75" s="51" t="s">
        <v>655</v>
      </c>
      <c r="BJ75" s="51">
        <v>30223</v>
      </c>
      <c r="BK75" s="51" t="s">
        <v>653</v>
      </c>
      <c r="BR75" s="51">
        <v>13211</v>
      </c>
      <c r="BS75" s="51" t="s">
        <v>655</v>
      </c>
      <c r="BT75" s="51">
        <v>14505</v>
      </c>
      <c r="BU75" s="51" t="s">
        <v>655</v>
      </c>
      <c r="CD75" s="51">
        <v>33303</v>
      </c>
      <c r="CE75" s="51"/>
      <c r="CJ75" s="51">
        <v>13949</v>
      </c>
      <c r="CK75" s="51" t="s">
        <v>655</v>
      </c>
      <c r="CL75" s="50">
        <v>40812</v>
      </c>
      <c r="CM75" s="50" t="s">
        <v>651</v>
      </c>
      <c r="CN75" s="51">
        <v>24840</v>
      </c>
      <c r="CO75" s="51" t="s">
        <v>653</v>
      </c>
      <c r="CP75" s="51">
        <v>16640</v>
      </c>
      <c r="CQ75" s="51" t="s">
        <v>655</v>
      </c>
      <c r="CR75" s="50">
        <v>14211</v>
      </c>
      <c r="CS75" s="50" t="s">
        <v>651</v>
      </c>
      <c r="CV75" s="49">
        <v>21310</v>
      </c>
      <c r="CW75" s="49" t="s">
        <v>652</v>
      </c>
      <c r="CZ75" s="51">
        <v>23375</v>
      </c>
      <c r="DA75" s="51" t="s">
        <v>655</v>
      </c>
      <c r="DB75" s="51">
        <v>38621</v>
      </c>
      <c r="DC75" s="51" t="s">
        <v>653</v>
      </c>
      <c r="DD75" s="51">
        <v>11726</v>
      </c>
      <c r="DE75" s="51" t="s">
        <v>655</v>
      </c>
      <c r="DF75" s="51">
        <v>12134</v>
      </c>
      <c r="DG75" s="51" t="s">
        <v>653</v>
      </c>
      <c r="DH75" s="49">
        <v>35509</v>
      </c>
      <c r="DI75" s="49" t="s">
        <v>652</v>
      </c>
      <c r="DJ75" s="50">
        <v>15851</v>
      </c>
      <c r="DK75" s="50" t="s">
        <v>651</v>
      </c>
      <c r="DN75" s="51">
        <v>12900</v>
      </c>
      <c r="DO75" s="51" t="s">
        <v>655</v>
      </c>
      <c r="DP75" s="49">
        <v>36740</v>
      </c>
      <c r="DQ75" s="49" t="s">
        <v>652</v>
      </c>
      <c r="EB75" s="49">
        <v>24853</v>
      </c>
      <c r="EC75" s="49" t="s">
        <v>652</v>
      </c>
      <c r="ED75" s="51">
        <v>37580</v>
      </c>
      <c r="EE75" s="51" t="s">
        <v>653</v>
      </c>
      <c r="EL75" s="49">
        <v>25196</v>
      </c>
      <c r="EM75" s="49" t="s">
        <v>652</v>
      </c>
      <c r="EP75" s="51">
        <v>37682</v>
      </c>
      <c r="EQ75" s="51" t="s">
        <v>655</v>
      </c>
      <c r="ER75" s="49">
        <v>12881</v>
      </c>
      <c r="ES75" s="49" t="s">
        <v>652</v>
      </c>
      <c r="EV75" s="49">
        <v>31286</v>
      </c>
      <c r="EW75" s="49" t="s">
        <v>652</v>
      </c>
      <c r="EX75" s="51">
        <v>17282</v>
      </c>
      <c r="EY75" s="51" t="s">
        <v>655</v>
      </c>
      <c r="EZ75" s="49">
        <v>19763</v>
      </c>
      <c r="FA75" s="49" t="s">
        <v>652</v>
      </c>
      <c r="FB75" s="50">
        <v>36359</v>
      </c>
      <c r="FC75" s="50" t="s">
        <v>651</v>
      </c>
      <c r="FD75" s="51">
        <v>16526</v>
      </c>
      <c r="FE75" s="51" t="s">
        <v>655</v>
      </c>
      <c r="FF75" s="50">
        <v>33484</v>
      </c>
      <c r="FG75" s="50" t="s">
        <v>651</v>
      </c>
      <c r="FH75" s="49">
        <v>35824</v>
      </c>
      <c r="FI75" s="49" t="s">
        <v>652</v>
      </c>
      <c r="FL75" s="51">
        <v>13055</v>
      </c>
      <c r="FM75" s="51" t="s">
        <v>655</v>
      </c>
      <c r="FN75" s="50">
        <v>35212</v>
      </c>
      <c r="FO75" s="50" t="s">
        <v>651</v>
      </c>
      <c r="FP75" s="50">
        <v>33801</v>
      </c>
      <c r="FQ75" s="50" t="s">
        <v>651</v>
      </c>
      <c r="FR75" s="49">
        <v>33245</v>
      </c>
      <c r="FS75" s="49" t="s">
        <v>652</v>
      </c>
      <c r="FZ75" s="49">
        <v>35276</v>
      </c>
      <c r="GA75" s="49" t="s">
        <v>652</v>
      </c>
      <c r="GD75" s="49">
        <v>32943</v>
      </c>
      <c r="GE75" s="49" t="s">
        <v>652</v>
      </c>
      <c r="GF75" s="49">
        <v>33286</v>
      </c>
      <c r="GG75" s="49" t="s">
        <v>652</v>
      </c>
      <c r="GH75" s="50">
        <v>33617</v>
      </c>
      <c r="GI75" s="50" t="s">
        <v>651</v>
      </c>
      <c r="GL75" s="49">
        <v>42639</v>
      </c>
      <c r="GM75" s="49" t="s">
        <v>652</v>
      </c>
      <c r="GP75" s="49">
        <v>33218</v>
      </c>
      <c r="GQ75" s="49" t="s">
        <v>652</v>
      </c>
      <c r="GR75" s="50">
        <v>34709</v>
      </c>
      <c r="GS75" s="50" t="s">
        <v>651</v>
      </c>
    </row>
    <row r="76" spans="1:201">
      <c r="A76" s="26"/>
      <c r="B76" s="64">
        <v>13404</v>
      </c>
      <c r="C76" s="66" t="s">
        <v>653</v>
      </c>
      <c r="D76" s="48">
        <v>9795</v>
      </c>
      <c r="E76" s="48"/>
      <c r="F76" s="47">
        <v>9162</v>
      </c>
      <c r="G76" s="47" t="s">
        <v>652</v>
      </c>
      <c r="H76" s="47">
        <v>12612</v>
      </c>
      <c r="I76" s="47" t="s">
        <v>652</v>
      </c>
      <c r="J76" s="48">
        <v>9546</v>
      </c>
      <c r="K76" s="48" t="s">
        <v>655</v>
      </c>
      <c r="L76" s="48">
        <v>15349</v>
      </c>
      <c r="M76" s="48" t="s">
        <v>655</v>
      </c>
      <c r="N76" s="25"/>
      <c r="O76" s="25"/>
      <c r="P76" s="51">
        <v>35831</v>
      </c>
      <c r="Q76" s="51" t="s">
        <v>653</v>
      </c>
      <c r="R76" s="50">
        <v>20938</v>
      </c>
      <c r="S76" s="50" t="s">
        <v>651</v>
      </c>
      <c r="T76" s="25"/>
      <c r="U76" s="25"/>
      <c r="V76" s="57">
        <v>12036</v>
      </c>
      <c r="W76" s="49" t="s">
        <v>688</v>
      </c>
      <c r="X76" s="25"/>
      <c r="Y76" s="25"/>
      <c r="Z76" s="51">
        <v>29581</v>
      </c>
      <c r="AA76" s="51" t="s">
        <v>653</v>
      </c>
      <c r="AB76" s="49">
        <v>12843</v>
      </c>
      <c r="AC76" s="49" t="s">
        <v>652</v>
      </c>
      <c r="AD76" s="25"/>
      <c r="AE76" s="25"/>
      <c r="AF76" s="25"/>
      <c r="AG76" s="25"/>
      <c r="AH76" s="25"/>
      <c r="AI76" s="25"/>
      <c r="AJ76" s="25"/>
      <c r="AK76" s="25"/>
      <c r="AL76" s="49">
        <v>37080</v>
      </c>
      <c r="AM76" s="49" t="s">
        <v>652</v>
      </c>
      <c r="AN76" s="28"/>
      <c r="AO76" s="25"/>
      <c r="AP76" s="25"/>
      <c r="AQ76" s="25"/>
      <c r="AR76" s="25"/>
      <c r="AS76" s="25"/>
      <c r="AT76" s="25"/>
      <c r="AU76" s="25"/>
      <c r="AX76" s="51">
        <v>13092</v>
      </c>
      <c r="AY76" s="51" t="s">
        <v>655</v>
      </c>
      <c r="AZ76" s="51">
        <v>13108</v>
      </c>
      <c r="BA76" s="51" t="s">
        <v>655</v>
      </c>
      <c r="BB76" s="51">
        <v>13743</v>
      </c>
      <c r="BC76" s="51" t="s">
        <v>653</v>
      </c>
      <c r="BJ76" s="51">
        <v>30217</v>
      </c>
      <c r="BK76" s="51" t="s">
        <v>655</v>
      </c>
      <c r="BR76" s="49">
        <v>13197</v>
      </c>
      <c r="BS76" s="49" t="s">
        <v>652</v>
      </c>
      <c r="BT76" s="51">
        <v>14492</v>
      </c>
      <c r="BU76" s="51" t="s">
        <v>653</v>
      </c>
      <c r="CD76" s="51">
        <v>33267</v>
      </c>
      <c r="CE76" s="51" t="s">
        <v>653</v>
      </c>
      <c r="CJ76" s="51">
        <v>13949</v>
      </c>
      <c r="CK76" s="51" t="s">
        <v>655</v>
      </c>
      <c r="CL76" s="51">
        <v>40650</v>
      </c>
      <c r="CM76" s="51" t="s">
        <v>653</v>
      </c>
      <c r="CN76" s="49">
        <v>24839</v>
      </c>
      <c r="CO76" s="49" t="s">
        <v>652</v>
      </c>
      <c r="CP76" s="51">
        <v>16640</v>
      </c>
      <c r="CQ76" s="51" t="s">
        <v>655</v>
      </c>
      <c r="CR76" s="50">
        <v>14190</v>
      </c>
      <c r="CS76" s="50" t="s">
        <v>651</v>
      </c>
      <c r="CV76" s="50">
        <v>21061</v>
      </c>
      <c r="CW76" s="50" t="s">
        <v>651</v>
      </c>
      <c r="CZ76" s="51">
        <v>23345</v>
      </c>
      <c r="DA76" s="51" t="s">
        <v>653</v>
      </c>
      <c r="DB76" s="49">
        <v>38621</v>
      </c>
      <c r="DC76" s="49" t="s">
        <v>652</v>
      </c>
      <c r="DD76" s="51">
        <v>11714</v>
      </c>
      <c r="DE76" s="51" t="s">
        <v>653</v>
      </c>
      <c r="DF76" s="51">
        <v>12134</v>
      </c>
      <c r="DG76" s="51" t="s">
        <v>655</v>
      </c>
      <c r="DH76" s="49">
        <v>35509</v>
      </c>
      <c r="DI76" s="49" t="s">
        <v>652</v>
      </c>
      <c r="DJ76" s="50">
        <v>14845</v>
      </c>
      <c r="DK76" s="50" t="s">
        <v>651</v>
      </c>
      <c r="DN76" s="51">
        <v>12900</v>
      </c>
      <c r="DO76" s="51" t="s">
        <v>655</v>
      </c>
      <c r="DP76" s="49">
        <v>36716</v>
      </c>
      <c r="DQ76" s="49" t="s">
        <v>652</v>
      </c>
      <c r="EB76" s="49">
        <v>23246</v>
      </c>
      <c r="EC76" s="49" t="s">
        <v>652</v>
      </c>
      <c r="ED76" s="49">
        <v>37578</v>
      </c>
      <c r="EE76" s="49" t="s">
        <v>652</v>
      </c>
      <c r="EL76" s="49">
        <v>25080</v>
      </c>
      <c r="EM76" s="49" t="s">
        <v>652</v>
      </c>
      <c r="EP76" s="51">
        <v>37580</v>
      </c>
      <c r="EQ76" s="51" t="s">
        <v>653</v>
      </c>
      <c r="ER76" s="49">
        <v>12822</v>
      </c>
      <c r="ES76" s="49"/>
      <c r="EV76" s="51">
        <v>29802</v>
      </c>
      <c r="EW76" s="51" t="s">
        <v>653</v>
      </c>
      <c r="EX76" s="51">
        <v>17282</v>
      </c>
      <c r="EY76" s="51" t="s">
        <v>655</v>
      </c>
      <c r="EZ76" s="49">
        <v>19484</v>
      </c>
      <c r="FA76" s="49" t="s">
        <v>652</v>
      </c>
      <c r="FB76" s="50">
        <v>36359</v>
      </c>
      <c r="FC76" s="50" t="s">
        <v>651</v>
      </c>
      <c r="FD76" s="51">
        <v>16526</v>
      </c>
      <c r="FE76" s="51" t="s">
        <v>655</v>
      </c>
      <c r="FF76" s="50">
        <v>33484</v>
      </c>
      <c r="FG76" s="50" t="s">
        <v>651</v>
      </c>
      <c r="FH76" s="50">
        <v>35583</v>
      </c>
      <c r="FI76" s="50"/>
      <c r="FL76" s="51">
        <v>13044</v>
      </c>
      <c r="FM76" s="51" t="s">
        <v>655</v>
      </c>
      <c r="FN76" s="50">
        <v>35211</v>
      </c>
      <c r="FO76" s="50" t="s">
        <v>651</v>
      </c>
      <c r="FP76" s="50">
        <v>33801</v>
      </c>
      <c r="FQ76" s="50" t="s">
        <v>651</v>
      </c>
      <c r="FR76" s="51">
        <v>33174</v>
      </c>
      <c r="FS76" s="51" t="s">
        <v>653</v>
      </c>
      <c r="FZ76" s="50">
        <v>35261</v>
      </c>
      <c r="GA76" s="50" t="s">
        <v>651</v>
      </c>
      <c r="GD76" s="50">
        <v>32519</v>
      </c>
      <c r="GE76" s="50" t="s">
        <v>651</v>
      </c>
      <c r="GF76" s="49">
        <v>33281</v>
      </c>
      <c r="GG76" s="49" t="s">
        <v>652</v>
      </c>
      <c r="GH76" s="49">
        <v>33615</v>
      </c>
      <c r="GI76" s="49" t="s">
        <v>652</v>
      </c>
      <c r="GL76" s="51">
        <v>42353</v>
      </c>
      <c r="GM76" s="51" t="s">
        <v>653</v>
      </c>
      <c r="GP76" s="49">
        <v>33213</v>
      </c>
      <c r="GQ76" s="49" t="s">
        <v>652</v>
      </c>
      <c r="GR76" s="50">
        <v>34709</v>
      </c>
      <c r="GS76" s="50" t="s">
        <v>651</v>
      </c>
    </row>
    <row r="77" spans="1:201">
      <c r="A77" s="26"/>
      <c r="B77" s="56">
        <v>13388</v>
      </c>
      <c r="C77" s="67" t="s">
        <v>652</v>
      </c>
      <c r="D77" s="47">
        <v>9745</v>
      </c>
      <c r="E77" s="47" t="s">
        <v>652</v>
      </c>
      <c r="F77" s="47">
        <v>9162</v>
      </c>
      <c r="G77" s="47" t="s">
        <v>652</v>
      </c>
      <c r="H77" s="47">
        <v>12612</v>
      </c>
      <c r="I77" s="47" t="s">
        <v>652</v>
      </c>
      <c r="J77" s="48">
        <v>9546</v>
      </c>
      <c r="K77" s="48" t="s">
        <v>655</v>
      </c>
      <c r="L77" s="48">
        <v>15349</v>
      </c>
      <c r="M77" s="48"/>
      <c r="N77" s="25"/>
      <c r="O77" s="25"/>
      <c r="P77" s="49">
        <v>35672</v>
      </c>
      <c r="Q77" s="49" t="s">
        <v>652</v>
      </c>
      <c r="R77" s="51">
        <v>20918</v>
      </c>
      <c r="S77" s="51" t="s">
        <v>655</v>
      </c>
      <c r="T77" s="25"/>
      <c r="U77" s="25"/>
      <c r="V77" s="57">
        <v>12036</v>
      </c>
      <c r="W77" s="49"/>
      <c r="X77" s="25"/>
      <c r="Y77" s="25"/>
      <c r="Z77" s="49">
        <v>29556</v>
      </c>
      <c r="AA77" s="49" t="s">
        <v>652</v>
      </c>
      <c r="AB77" s="50">
        <v>12514</v>
      </c>
      <c r="AC77" s="50" t="s">
        <v>651</v>
      </c>
      <c r="AD77" s="25"/>
      <c r="AE77" s="25"/>
      <c r="AF77" s="25"/>
      <c r="AG77" s="25"/>
      <c r="AH77" s="25"/>
      <c r="AI77" s="25"/>
      <c r="AJ77" s="25"/>
      <c r="AK77" s="25"/>
      <c r="AL77" s="49">
        <v>37080</v>
      </c>
      <c r="AM77" s="49" t="s">
        <v>652</v>
      </c>
      <c r="AN77" s="28"/>
      <c r="AO77" s="25"/>
      <c r="AP77" s="25"/>
      <c r="AQ77" s="25"/>
      <c r="AR77" s="25"/>
      <c r="AS77" s="25"/>
      <c r="AT77" s="25"/>
      <c r="AU77" s="25"/>
      <c r="AX77" s="51">
        <v>13092</v>
      </c>
      <c r="AY77" s="51" t="s">
        <v>655</v>
      </c>
      <c r="AZ77" s="51">
        <v>13108</v>
      </c>
      <c r="BA77" s="51" t="s">
        <v>655</v>
      </c>
      <c r="BB77" s="51">
        <v>13743</v>
      </c>
      <c r="BC77" s="51" t="s">
        <v>655</v>
      </c>
      <c r="BJ77" s="51">
        <v>30216</v>
      </c>
      <c r="BK77" s="51" t="s">
        <v>653</v>
      </c>
      <c r="BR77" s="49">
        <v>13197</v>
      </c>
      <c r="BS77" s="49" t="s">
        <v>652</v>
      </c>
      <c r="BT77" s="49">
        <v>14484</v>
      </c>
      <c r="BU77" s="49"/>
      <c r="CD77" s="51">
        <v>33267</v>
      </c>
      <c r="CE77" s="51" t="s">
        <v>653</v>
      </c>
      <c r="CJ77" s="51">
        <v>13949</v>
      </c>
      <c r="CK77" s="51" t="s">
        <v>655</v>
      </c>
      <c r="CL77" s="50">
        <v>40650</v>
      </c>
      <c r="CM77" s="50" t="s">
        <v>651</v>
      </c>
      <c r="CN77" s="49">
        <v>24838</v>
      </c>
      <c r="CO77" s="49" t="s">
        <v>652</v>
      </c>
      <c r="CP77" s="51">
        <v>16624</v>
      </c>
      <c r="CQ77" s="51" t="s">
        <v>653</v>
      </c>
      <c r="CR77" s="50">
        <v>14178</v>
      </c>
      <c r="CS77" s="50" t="s">
        <v>651</v>
      </c>
      <c r="CV77" s="50">
        <v>19969</v>
      </c>
      <c r="CW77" s="50" t="s">
        <v>657</v>
      </c>
      <c r="CZ77" s="49">
        <v>23229</v>
      </c>
      <c r="DA77" s="49" t="s">
        <v>652</v>
      </c>
      <c r="DB77" s="49">
        <v>38572</v>
      </c>
      <c r="DC77" s="49" t="s">
        <v>652</v>
      </c>
      <c r="DD77" s="51">
        <v>11703</v>
      </c>
      <c r="DE77" s="51"/>
      <c r="DF77" s="50">
        <v>12120</v>
      </c>
      <c r="DG77" s="50"/>
      <c r="DH77" s="49">
        <v>32253</v>
      </c>
      <c r="DI77" s="49" t="s">
        <v>652</v>
      </c>
      <c r="DJ77" s="49">
        <v>14842</v>
      </c>
      <c r="DK77" s="49" t="s">
        <v>652</v>
      </c>
      <c r="DN77" s="51">
        <v>12900</v>
      </c>
      <c r="DO77" s="51" t="s">
        <v>655</v>
      </c>
      <c r="DP77" s="51">
        <v>36233</v>
      </c>
      <c r="DQ77" s="51" t="s">
        <v>655</v>
      </c>
      <c r="EB77" s="51">
        <v>23126</v>
      </c>
      <c r="EC77" s="51" t="s">
        <v>653</v>
      </c>
      <c r="ED77" s="49">
        <v>37577</v>
      </c>
      <c r="EE77" s="49" t="s">
        <v>652</v>
      </c>
      <c r="EL77" s="49">
        <v>22315</v>
      </c>
      <c r="EM77" s="49" t="s">
        <v>652</v>
      </c>
      <c r="EP77" s="51">
        <v>37580</v>
      </c>
      <c r="EQ77" s="51" t="s">
        <v>653</v>
      </c>
      <c r="EV77" s="51">
        <v>29802</v>
      </c>
      <c r="EW77" s="51" t="s">
        <v>653</v>
      </c>
      <c r="EX77" s="51">
        <v>17282</v>
      </c>
      <c r="EY77" s="51" t="s">
        <v>655</v>
      </c>
      <c r="EZ77" s="49">
        <v>19458</v>
      </c>
      <c r="FA77" s="49" t="s">
        <v>652</v>
      </c>
      <c r="FB77" s="50">
        <v>36356</v>
      </c>
      <c r="FC77" s="50" t="s">
        <v>651</v>
      </c>
      <c r="FD77" s="51">
        <v>16526</v>
      </c>
      <c r="FE77" s="51"/>
      <c r="FF77" s="50">
        <v>33484</v>
      </c>
      <c r="FG77" s="50" t="s">
        <v>651</v>
      </c>
      <c r="FH77" s="51">
        <v>35430</v>
      </c>
      <c r="FI77" s="51" t="s">
        <v>653</v>
      </c>
      <c r="FL77" s="51">
        <v>13044</v>
      </c>
      <c r="FM77" s="51" t="s">
        <v>655</v>
      </c>
      <c r="FN77" s="50">
        <v>35135</v>
      </c>
      <c r="FO77" s="50" t="s">
        <v>651</v>
      </c>
      <c r="FP77" s="50">
        <v>33799</v>
      </c>
      <c r="FQ77" s="50" t="s">
        <v>651</v>
      </c>
      <c r="FR77" s="51">
        <v>33174</v>
      </c>
      <c r="FS77" s="51" t="s">
        <v>653</v>
      </c>
      <c r="FZ77" s="49">
        <v>35253</v>
      </c>
      <c r="GA77" s="49" t="s">
        <v>652</v>
      </c>
      <c r="GD77" s="50">
        <v>32468</v>
      </c>
      <c r="GE77" s="50"/>
      <c r="GF77" s="49">
        <v>33281</v>
      </c>
      <c r="GG77" s="49" t="s">
        <v>652</v>
      </c>
      <c r="GH77" s="49">
        <v>33615</v>
      </c>
      <c r="GI77" s="49" t="s">
        <v>652</v>
      </c>
      <c r="GL77" s="51">
        <v>42353</v>
      </c>
      <c r="GM77" s="51" t="s">
        <v>655</v>
      </c>
      <c r="GP77" s="49">
        <v>33069</v>
      </c>
      <c r="GQ77" s="49" t="s">
        <v>652</v>
      </c>
      <c r="GR77" s="50">
        <v>34709</v>
      </c>
      <c r="GS77" s="50" t="s">
        <v>651</v>
      </c>
    </row>
    <row r="78" spans="1:201">
      <c r="A78" s="26"/>
      <c r="B78" s="56">
        <v>12932</v>
      </c>
      <c r="C78" s="67" t="s">
        <v>652</v>
      </c>
      <c r="D78" s="47">
        <v>9369</v>
      </c>
      <c r="E78" s="47" t="s">
        <v>652</v>
      </c>
      <c r="H78" s="47">
        <v>12576</v>
      </c>
      <c r="I78" s="47" t="s">
        <v>652</v>
      </c>
      <c r="J78" s="48">
        <v>9546</v>
      </c>
      <c r="K78" s="48"/>
      <c r="L78" s="48">
        <v>15349</v>
      </c>
      <c r="M78" s="48" t="s">
        <v>655</v>
      </c>
      <c r="N78" s="25"/>
      <c r="O78" s="25"/>
      <c r="P78" s="49">
        <v>35099</v>
      </c>
      <c r="Q78" s="49" t="s">
        <v>652</v>
      </c>
      <c r="R78" s="51">
        <v>20918</v>
      </c>
      <c r="S78" s="51" t="s">
        <v>653</v>
      </c>
      <c r="T78" s="25"/>
      <c r="U78" s="25"/>
      <c r="V78" s="57">
        <v>12011</v>
      </c>
      <c r="W78" s="49" t="s">
        <v>709</v>
      </c>
      <c r="X78" s="25"/>
      <c r="Y78" s="25"/>
      <c r="Z78" s="49">
        <v>29556</v>
      </c>
      <c r="AA78" s="49" t="s">
        <v>652</v>
      </c>
      <c r="AB78" s="49">
        <v>12435</v>
      </c>
      <c r="AC78" s="49" t="s">
        <v>652</v>
      </c>
      <c r="AD78" s="25"/>
      <c r="AE78" s="25"/>
      <c r="AF78" s="25"/>
      <c r="AG78" s="25"/>
      <c r="AH78" s="25"/>
      <c r="AI78" s="25"/>
      <c r="AJ78" s="25"/>
      <c r="AK78" s="25"/>
      <c r="AL78" s="50">
        <v>37072</v>
      </c>
      <c r="AM78" s="50" t="s">
        <v>651</v>
      </c>
      <c r="AN78" s="28"/>
      <c r="AO78" s="25"/>
      <c r="AP78" s="25"/>
      <c r="AQ78" s="25"/>
      <c r="AR78" s="25"/>
      <c r="AS78" s="25"/>
      <c r="AT78" s="25"/>
      <c r="AU78" s="25"/>
      <c r="AX78" s="51">
        <v>13092</v>
      </c>
      <c r="AY78" s="51"/>
      <c r="AZ78" s="49">
        <v>13107</v>
      </c>
      <c r="BA78" s="49" t="s">
        <v>652</v>
      </c>
      <c r="BB78" s="49">
        <v>13735</v>
      </c>
      <c r="BC78" s="49" t="s">
        <v>652</v>
      </c>
      <c r="BJ78" s="49">
        <v>30215</v>
      </c>
      <c r="BK78" s="49" t="s">
        <v>652</v>
      </c>
      <c r="BR78" s="51">
        <v>13166</v>
      </c>
      <c r="BS78" s="51" t="s">
        <v>653</v>
      </c>
      <c r="BT78" s="50">
        <v>14439</v>
      </c>
      <c r="BU78" s="50" t="s">
        <v>651</v>
      </c>
      <c r="CD78" s="51">
        <v>33267</v>
      </c>
      <c r="CE78" s="51" t="s">
        <v>653</v>
      </c>
      <c r="CJ78" s="51">
        <v>13949</v>
      </c>
      <c r="CK78" s="51" t="s">
        <v>655</v>
      </c>
      <c r="CL78" s="50">
        <v>40631</v>
      </c>
      <c r="CM78" s="50" t="s">
        <v>651</v>
      </c>
      <c r="CN78" s="49">
        <v>24838</v>
      </c>
      <c r="CO78" s="49" t="s">
        <v>652</v>
      </c>
      <c r="CP78" s="51">
        <v>16577</v>
      </c>
      <c r="CQ78" s="51" t="s">
        <v>655</v>
      </c>
      <c r="CR78" s="50">
        <v>14137</v>
      </c>
      <c r="CS78" s="50" t="s">
        <v>651</v>
      </c>
      <c r="CV78" s="50">
        <v>19969</v>
      </c>
      <c r="CW78" s="50" t="s">
        <v>657</v>
      </c>
      <c r="CZ78" s="49">
        <v>21590</v>
      </c>
      <c r="DA78" s="49" t="s">
        <v>652</v>
      </c>
      <c r="DB78" s="51">
        <v>36688</v>
      </c>
      <c r="DC78" s="51" t="s">
        <v>655</v>
      </c>
      <c r="DF78" s="49">
        <v>12095</v>
      </c>
      <c r="DG78" s="49" t="s">
        <v>652</v>
      </c>
      <c r="DH78" s="49">
        <v>32051</v>
      </c>
      <c r="DI78" s="49" t="s">
        <v>652</v>
      </c>
      <c r="DJ78" s="49">
        <v>13553</v>
      </c>
      <c r="DK78" s="49" t="s">
        <v>652</v>
      </c>
      <c r="DN78" s="51">
        <v>12900</v>
      </c>
      <c r="DO78" s="51" t="s">
        <v>655</v>
      </c>
      <c r="DP78" s="49">
        <v>36230</v>
      </c>
      <c r="DQ78" s="49" t="s">
        <v>652</v>
      </c>
      <c r="EB78" s="51">
        <v>23126</v>
      </c>
      <c r="EC78" s="51" t="s">
        <v>655</v>
      </c>
      <c r="ED78" s="49">
        <v>37575</v>
      </c>
      <c r="EE78" s="49" t="s">
        <v>652</v>
      </c>
      <c r="EL78" s="51">
        <v>21288</v>
      </c>
      <c r="EM78" s="51" t="s">
        <v>655</v>
      </c>
      <c r="EP78" s="49">
        <v>37567</v>
      </c>
      <c r="EQ78" s="49" t="s">
        <v>652</v>
      </c>
      <c r="EV78" s="49">
        <v>29753</v>
      </c>
      <c r="EW78" s="49" t="s">
        <v>652</v>
      </c>
      <c r="EX78" s="49">
        <v>17271</v>
      </c>
      <c r="EY78" s="49" t="s">
        <v>652</v>
      </c>
      <c r="EZ78" s="50">
        <v>17684</v>
      </c>
      <c r="FA78" s="50" t="s">
        <v>651</v>
      </c>
      <c r="FB78" s="50">
        <v>36356</v>
      </c>
      <c r="FC78" s="50" t="s">
        <v>651</v>
      </c>
      <c r="FD78" s="49">
        <v>16486</v>
      </c>
      <c r="FE78" s="49"/>
      <c r="FF78" s="50">
        <v>33471</v>
      </c>
      <c r="FG78" s="50" t="s">
        <v>651</v>
      </c>
      <c r="FH78" s="51">
        <v>35430</v>
      </c>
      <c r="FI78" s="51" t="s">
        <v>653</v>
      </c>
      <c r="FL78" s="49">
        <v>12986</v>
      </c>
      <c r="FM78" s="49" t="s">
        <v>652</v>
      </c>
      <c r="FN78" s="50">
        <v>35135</v>
      </c>
      <c r="FO78" s="50" t="s">
        <v>651</v>
      </c>
      <c r="FP78" s="50">
        <v>33799</v>
      </c>
      <c r="FQ78" s="50" t="s">
        <v>651</v>
      </c>
      <c r="FR78" s="51">
        <v>33171</v>
      </c>
      <c r="FS78" s="51" t="s">
        <v>653</v>
      </c>
      <c r="FZ78" s="49">
        <v>35253</v>
      </c>
      <c r="GA78" s="49" t="s">
        <v>652</v>
      </c>
      <c r="GD78" s="49">
        <v>32087</v>
      </c>
      <c r="GE78" s="49" t="s">
        <v>652</v>
      </c>
      <c r="GF78" s="49">
        <v>33281</v>
      </c>
      <c r="GG78" s="49" t="s">
        <v>652</v>
      </c>
      <c r="GH78" s="49">
        <v>33615</v>
      </c>
      <c r="GI78" s="49" t="s">
        <v>652</v>
      </c>
      <c r="GL78" s="51">
        <v>42353</v>
      </c>
      <c r="GM78" s="51" t="s">
        <v>653</v>
      </c>
      <c r="GP78" s="51">
        <v>10098</v>
      </c>
      <c r="GQ78" s="51" t="s">
        <v>655</v>
      </c>
      <c r="GR78" s="50">
        <v>34709</v>
      </c>
      <c r="GS78" s="50" t="s">
        <v>651</v>
      </c>
    </row>
    <row r="79" spans="1:201">
      <c r="A79" s="26"/>
      <c r="B79" s="56">
        <v>12932</v>
      </c>
      <c r="C79" s="67" t="s">
        <v>652</v>
      </c>
      <c r="D79" s="47">
        <v>9088</v>
      </c>
      <c r="E79" s="47" t="s">
        <v>652</v>
      </c>
      <c r="H79" s="48">
        <v>12560</v>
      </c>
      <c r="I79" s="48"/>
      <c r="J79" s="47">
        <v>9528</v>
      </c>
      <c r="K79" s="47"/>
      <c r="L79" s="48">
        <v>15343</v>
      </c>
      <c r="M79" s="48" t="s">
        <v>653</v>
      </c>
      <c r="N79" s="25"/>
      <c r="O79" s="25"/>
      <c r="P79" s="49">
        <v>34792</v>
      </c>
      <c r="Q79" s="49" t="s">
        <v>652</v>
      </c>
      <c r="R79" s="51">
        <v>20918</v>
      </c>
      <c r="S79" s="51" t="s">
        <v>653</v>
      </c>
      <c r="T79" s="25"/>
      <c r="U79" s="25"/>
      <c r="V79" s="57">
        <v>12005</v>
      </c>
      <c r="W79" s="49" t="s">
        <v>710</v>
      </c>
      <c r="X79" s="25"/>
      <c r="Y79" s="25"/>
      <c r="Z79" s="51">
        <v>29467</v>
      </c>
      <c r="AA79" s="51" t="s">
        <v>653</v>
      </c>
      <c r="AB79" s="51">
        <v>12361</v>
      </c>
      <c r="AC79" s="51" t="s">
        <v>653</v>
      </c>
      <c r="AD79" s="25"/>
      <c r="AE79" s="25"/>
      <c r="AF79" s="25"/>
      <c r="AG79" s="25"/>
      <c r="AH79" s="25"/>
      <c r="AI79" s="25"/>
      <c r="AJ79" s="25"/>
      <c r="AK79" s="25"/>
      <c r="AL79" s="50">
        <v>36902</v>
      </c>
      <c r="AM79" s="50" t="s">
        <v>657</v>
      </c>
      <c r="AN79" s="28"/>
      <c r="AO79" s="25"/>
      <c r="AP79" s="25"/>
      <c r="AQ79" s="25"/>
      <c r="AR79" s="25"/>
      <c r="AS79" s="25"/>
      <c r="AT79" s="25"/>
      <c r="AU79" s="25"/>
      <c r="AX79" s="51">
        <v>13092</v>
      </c>
      <c r="AY79" s="51" t="s">
        <v>655</v>
      </c>
      <c r="AZ79" s="49">
        <v>13107</v>
      </c>
      <c r="BA79" s="49" t="s">
        <v>652</v>
      </c>
      <c r="BB79" s="49">
        <v>13715</v>
      </c>
      <c r="BC79" s="49" t="s">
        <v>652</v>
      </c>
      <c r="BJ79" s="49">
        <v>30215</v>
      </c>
      <c r="BK79" s="49" t="s">
        <v>652</v>
      </c>
      <c r="BR79" s="49">
        <v>13159</v>
      </c>
      <c r="BS79" s="49" t="s">
        <v>652</v>
      </c>
      <c r="BT79" s="49">
        <v>14352</v>
      </c>
      <c r="BU79" s="49" t="s">
        <v>652</v>
      </c>
      <c r="CD79" s="51">
        <v>33267</v>
      </c>
      <c r="CE79" s="51" t="s">
        <v>653</v>
      </c>
      <c r="CJ79" s="51">
        <v>13941</v>
      </c>
      <c r="CK79" s="51" t="s">
        <v>653</v>
      </c>
      <c r="CL79" s="50">
        <v>40631</v>
      </c>
      <c r="CM79" s="50" t="s">
        <v>651</v>
      </c>
      <c r="CN79" s="49">
        <v>24834</v>
      </c>
      <c r="CO79" s="49" t="s">
        <v>652</v>
      </c>
      <c r="CP79" s="50">
        <v>16152</v>
      </c>
      <c r="CQ79" s="50" t="s">
        <v>651</v>
      </c>
      <c r="CR79" s="50">
        <v>14120</v>
      </c>
      <c r="CS79" s="50" t="s">
        <v>651</v>
      </c>
      <c r="CV79" s="51">
        <v>19953</v>
      </c>
      <c r="CW79" s="51" t="s">
        <v>653</v>
      </c>
      <c r="CZ79" s="49">
        <v>21589</v>
      </c>
      <c r="DA79" s="49" t="s">
        <v>652</v>
      </c>
      <c r="DB79" s="51">
        <v>33799</v>
      </c>
      <c r="DC79" s="51" t="s">
        <v>655</v>
      </c>
      <c r="DF79" s="49">
        <v>12095</v>
      </c>
      <c r="DG79" s="49" t="s">
        <v>652</v>
      </c>
      <c r="DH79" s="50">
        <v>19804</v>
      </c>
      <c r="DI79" s="50" t="s">
        <v>657</v>
      </c>
      <c r="DJ79" s="49">
        <v>12826</v>
      </c>
      <c r="DK79" s="49" t="s">
        <v>652</v>
      </c>
      <c r="DN79" s="51">
        <v>12900</v>
      </c>
      <c r="DO79" s="51" t="s">
        <v>655</v>
      </c>
      <c r="DP79" s="51">
        <v>36230</v>
      </c>
      <c r="DQ79" s="51" t="s">
        <v>653</v>
      </c>
      <c r="EB79" s="49">
        <v>21644</v>
      </c>
      <c r="EC79" s="49" t="s">
        <v>652</v>
      </c>
      <c r="ED79" s="49">
        <v>37570</v>
      </c>
      <c r="EE79" s="49" t="s">
        <v>652</v>
      </c>
      <c r="EL79" s="51">
        <v>21288</v>
      </c>
      <c r="EM79" s="51" t="s">
        <v>655</v>
      </c>
      <c r="EP79" s="49">
        <v>37563</v>
      </c>
      <c r="EQ79" s="49" t="s">
        <v>652</v>
      </c>
      <c r="EV79" s="49">
        <v>29751</v>
      </c>
      <c r="EW79" s="49" t="s">
        <v>652</v>
      </c>
      <c r="EX79" s="51">
        <v>17257</v>
      </c>
      <c r="EY79" s="51" t="s">
        <v>653</v>
      </c>
      <c r="EZ79" s="51">
        <v>17563</v>
      </c>
      <c r="FA79" s="51" t="s">
        <v>655</v>
      </c>
      <c r="FB79" s="50">
        <v>36356</v>
      </c>
      <c r="FC79" s="50" t="s">
        <v>651</v>
      </c>
      <c r="FD79" s="50">
        <v>16446</v>
      </c>
      <c r="FE79" s="50" t="s">
        <v>651</v>
      </c>
      <c r="FF79" s="50">
        <v>33471</v>
      </c>
      <c r="FG79" s="50" t="s">
        <v>651</v>
      </c>
      <c r="FH79" s="51">
        <v>35430</v>
      </c>
      <c r="FI79" s="51" t="s">
        <v>655</v>
      </c>
      <c r="FL79" s="50">
        <v>12924</v>
      </c>
      <c r="FM79" s="50"/>
      <c r="FN79" s="50">
        <v>35100</v>
      </c>
      <c r="FO79" s="50" t="s">
        <v>651</v>
      </c>
      <c r="FP79" s="50">
        <v>33799</v>
      </c>
      <c r="FQ79" s="50" t="s">
        <v>651</v>
      </c>
      <c r="FR79" s="49">
        <v>33132</v>
      </c>
      <c r="FS79" s="49" t="s">
        <v>652</v>
      </c>
      <c r="FZ79" s="49">
        <v>35247</v>
      </c>
      <c r="GA79" s="49" t="s">
        <v>652</v>
      </c>
      <c r="GD79" s="49">
        <v>31996</v>
      </c>
      <c r="GE79" s="49" t="s">
        <v>652</v>
      </c>
      <c r="GF79" s="49">
        <v>33280</v>
      </c>
      <c r="GG79" s="49" t="s">
        <v>652</v>
      </c>
      <c r="GH79" s="49">
        <v>33588</v>
      </c>
      <c r="GI79" s="49" t="s">
        <v>652</v>
      </c>
      <c r="GL79" s="49">
        <v>42344</v>
      </c>
      <c r="GM79" s="49" t="s">
        <v>652</v>
      </c>
      <c r="GP79" s="51">
        <v>10097</v>
      </c>
      <c r="GQ79" s="51"/>
      <c r="GR79" s="49">
        <v>34702</v>
      </c>
      <c r="GS79" s="49" t="s">
        <v>652</v>
      </c>
    </row>
    <row r="80" spans="1:201">
      <c r="A80" s="26"/>
      <c r="B80" s="64">
        <v>12644</v>
      </c>
      <c r="C80" s="66" t="s">
        <v>655</v>
      </c>
      <c r="D80" s="47">
        <v>9076</v>
      </c>
      <c r="E80" s="47" t="s">
        <v>652</v>
      </c>
      <c r="H80" s="47">
        <v>12554</v>
      </c>
      <c r="I80" s="47" t="s">
        <v>652</v>
      </c>
      <c r="J80" s="47">
        <v>8731</v>
      </c>
      <c r="K80" s="47"/>
      <c r="L80" s="48">
        <v>13987</v>
      </c>
      <c r="M80" s="48" t="s">
        <v>655</v>
      </c>
      <c r="N80" s="25"/>
      <c r="O80" s="25"/>
      <c r="P80" s="49">
        <v>33846</v>
      </c>
      <c r="Q80" s="49" t="s">
        <v>652</v>
      </c>
      <c r="R80" s="51">
        <v>20918</v>
      </c>
      <c r="S80" s="51" t="s">
        <v>655</v>
      </c>
      <c r="T80" s="25"/>
      <c r="U80" s="25"/>
      <c r="V80" s="49">
        <v>18297</v>
      </c>
      <c r="W80" s="49" t="s">
        <v>699</v>
      </c>
      <c r="X80" s="25"/>
      <c r="Y80" s="25"/>
      <c r="Z80" s="51">
        <v>29343</v>
      </c>
      <c r="AA80" s="51"/>
      <c r="AB80" s="51">
        <v>12361</v>
      </c>
      <c r="AC80" s="51"/>
      <c r="AD80" s="25"/>
      <c r="AE80" s="25"/>
      <c r="AF80" s="25"/>
      <c r="AG80" s="25"/>
      <c r="AH80" s="25"/>
      <c r="AI80" s="25"/>
      <c r="AJ80" s="25"/>
      <c r="AK80" s="25"/>
      <c r="AL80" s="50">
        <v>36901</v>
      </c>
      <c r="AM80" s="50" t="s">
        <v>651</v>
      </c>
      <c r="AN80" s="28"/>
      <c r="AO80" s="25"/>
      <c r="AP80" s="25"/>
      <c r="AQ80" s="25"/>
      <c r="AR80" s="25"/>
      <c r="AS80" s="25"/>
      <c r="AT80" s="25"/>
      <c r="AU80" s="25"/>
      <c r="AX80" s="51">
        <v>13092</v>
      </c>
      <c r="AY80" s="51" t="s">
        <v>655</v>
      </c>
      <c r="AZ80" s="49">
        <v>13106</v>
      </c>
      <c r="BA80" s="49" t="s">
        <v>652</v>
      </c>
      <c r="BB80" s="49">
        <v>13522</v>
      </c>
      <c r="BC80" s="49" t="s">
        <v>652</v>
      </c>
      <c r="BJ80" s="49">
        <v>30215</v>
      </c>
      <c r="BK80" s="49" t="s">
        <v>652</v>
      </c>
      <c r="BR80" s="49">
        <v>13144</v>
      </c>
      <c r="BS80" s="49" t="s">
        <v>652</v>
      </c>
      <c r="BT80" s="51">
        <v>14285</v>
      </c>
      <c r="BU80" s="51" t="s">
        <v>655</v>
      </c>
      <c r="CD80" s="51">
        <v>33267</v>
      </c>
      <c r="CE80" s="51" t="s">
        <v>653</v>
      </c>
      <c r="CJ80" s="49">
        <v>13924</v>
      </c>
      <c r="CK80" s="49" t="s">
        <v>652</v>
      </c>
      <c r="CL80" s="51">
        <v>40629</v>
      </c>
      <c r="CM80" s="51" t="s">
        <v>655</v>
      </c>
      <c r="CN80" s="49">
        <v>24826</v>
      </c>
      <c r="CO80" s="49" t="s">
        <v>652</v>
      </c>
      <c r="CP80" s="50">
        <v>16145</v>
      </c>
      <c r="CQ80" s="50" t="s">
        <v>651</v>
      </c>
      <c r="CR80" s="50">
        <v>14093</v>
      </c>
      <c r="CS80" s="50" t="s">
        <v>651</v>
      </c>
      <c r="CV80" s="51">
        <v>19953</v>
      </c>
      <c r="CW80" s="51" t="s">
        <v>655</v>
      </c>
      <c r="CZ80" s="50">
        <v>15182</v>
      </c>
      <c r="DA80" s="50" t="s">
        <v>657</v>
      </c>
      <c r="DB80" s="51">
        <v>33043</v>
      </c>
      <c r="DC80" s="51" t="s">
        <v>653</v>
      </c>
      <c r="DF80" s="50">
        <v>12080</v>
      </c>
      <c r="DG80" s="50"/>
      <c r="DH80" s="51">
        <v>19458</v>
      </c>
      <c r="DI80" s="51" t="s">
        <v>653</v>
      </c>
      <c r="DJ80" s="49">
        <v>12782</v>
      </c>
      <c r="DK80" s="49" t="s">
        <v>652</v>
      </c>
      <c r="DN80" s="51">
        <v>12900</v>
      </c>
      <c r="DO80" s="51" t="s">
        <v>653</v>
      </c>
      <c r="DP80" s="51">
        <v>36230</v>
      </c>
      <c r="DQ80" s="51" t="s">
        <v>653</v>
      </c>
      <c r="EB80" s="51">
        <v>20478</v>
      </c>
      <c r="EC80" s="51" t="s">
        <v>655</v>
      </c>
      <c r="ED80" s="49">
        <v>37565</v>
      </c>
      <c r="EE80" s="49" t="s">
        <v>652</v>
      </c>
      <c r="EL80" s="51">
        <v>21288</v>
      </c>
      <c r="EM80" s="51" t="s">
        <v>653</v>
      </c>
      <c r="EP80" s="49">
        <v>37563</v>
      </c>
      <c r="EQ80" s="49" t="s">
        <v>652</v>
      </c>
      <c r="EV80" s="51">
        <v>29621</v>
      </c>
      <c r="EW80" s="51" t="s">
        <v>655</v>
      </c>
      <c r="EX80" s="49">
        <v>17254</v>
      </c>
      <c r="EY80" s="49" t="s">
        <v>652</v>
      </c>
      <c r="EZ80" s="51">
        <v>17526</v>
      </c>
      <c r="FA80" s="51" t="s">
        <v>655</v>
      </c>
      <c r="FB80" s="50">
        <v>36354</v>
      </c>
      <c r="FC80" s="50" t="s">
        <v>651</v>
      </c>
      <c r="FF80" s="51">
        <v>33408</v>
      </c>
      <c r="FG80" s="51" t="s">
        <v>653</v>
      </c>
      <c r="FH80" s="49">
        <v>35430</v>
      </c>
      <c r="FI80" s="49" t="s">
        <v>652</v>
      </c>
      <c r="FL80" s="49">
        <v>12897</v>
      </c>
      <c r="FM80" s="49" t="s">
        <v>652</v>
      </c>
      <c r="FN80" s="50">
        <v>35086</v>
      </c>
      <c r="FO80" s="50" t="s">
        <v>651</v>
      </c>
      <c r="FP80" s="50">
        <v>33799</v>
      </c>
      <c r="FQ80" s="50" t="s">
        <v>651</v>
      </c>
      <c r="FR80" s="49">
        <v>32909</v>
      </c>
      <c r="FS80" s="49" t="s">
        <v>652</v>
      </c>
      <c r="FZ80" s="50">
        <v>35246</v>
      </c>
      <c r="GA80" s="50" t="s">
        <v>651</v>
      </c>
      <c r="GD80" s="49">
        <v>31988</v>
      </c>
      <c r="GE80" s="49" t="s">
        <v>652</v>
      </c>
      <c r="GF80" s="49">
        <v>33280</v>
      </c>
      <c r="GG80" s="49" t="s">
        <v>652</v>
      </c>
      <c r="GH80" s="49">
        <v>33553</v>
      </c>
      <c r="GI80" s="49" t="s">
        <v>652</v>
      </c>
      <c r="GL80" s="49">
        <v>42341</v>
      </c>
      <c r="GM80" s="49" t="s">
        <v>652</v>
      </c>
      <c r="GP80" s="49">
        <v>10096</v>
      </c>
      <c r="GQ80" s="49"/>
      <c r="GR80" s="50">
        <v>34697</v>
      </c>
      <c r="GS80" s="50" t="s">
        <v>651</v>
      </c>
    </row>
    <row r="81" spans="1:201">
      <c r="A81" s="26"/>
      <c r="B81" s="64">
        <v>12644</v>
      </c>
      <c r="C81" s="66" t="s">
        <v>655</v>
      </c>
      <c r="D81" s="47">
        <v>9076</v>
      </c>
      <c r="E81" s="47" t="s">
        <v>652</v>
      </c>
      <c r="H81" s="47">
        <v>12549</v>
      </c>
      <c r="I81" s="47" t="s">
        <v>652</v>
      </c>
      <c r="L81" s="48">
        <v>13987</v>
      </c>
      <c r="M81" s="48" t="s">
        <v>655</v>
      </c>
      <c r="N81" s="25"/>
      <c r="O81" s="25"/>
      <c r="P81" s="49">
        <v>28077</v>
      </c>
      <c r="Q81" s="49" t="s">
        <v>652</v>
      </c>
      <c r="R81" s="51">
        <v>20918</v>
      </c>
      <c r="S81" s="51" t="s">
        <v>655</v>
      </c>
      <c r="T81" s="25"/>
      <c r="U81" s="25"/>
      <c r="V81" s="49">
        <v>12217</v>
      </c>
      <c r="W81" s="49" t="s">
        <v>700</v>
      </c>
      <c r="X81" s="25"/>
      <c r="Y81" s="25"/>
      <c r="Z81" s="49">
        <v>17160</v>
      </c>
      <c r="AA81" s="49" t="s">
        <v>652</v>
      </c>
      <c r="AB81" s="51">
        <v>12361</v>
      </c>
      <c r="AC81" s="51" t="s">
        <v>655</v>
      </c>
      <c r="AD81" s="25"/>
      <c r="AE81" s="25"/>
      <c r="AF81" s="25"/>
      <c r="AG81" s="25"/>
      <c r="AH81" s="25"/>
      <c r="AI81" s="25"/>
      <c r="AJ81" s="25"/>
      <c r="AK81" s="25"/>
      <c r="AL81" s="50">
        <v>36901</v>
      </c>
      <c r="AM81" s="50" t="s">
        <v>651</v>
      </c>
      <c r="AN81" s="28"/>
      <c r="AO81" s="25"/>
      <c r="AP81" s="25"/>
      <c r="AQ81" s="25"/>
      <c r="AR81" s="25"/>
      <c r="AS81" s="25"/>
      <c r="AT81" s="25"/>
      <c r="AU81" s="25"/>
      <c r="AX81" s="51">
        <v>13092</v>
      </c>
      <c r="AY81" s="51" t="s">
        <v>655</v>
      </c>
      <c r="AZ81" s="49">
        <v>13100</v>
      </c>
      <c r="BA81" s="49" t="s">
        <v>652</v>
      </c>
      <c r="BB81" s="49">
        <v>13506</v>
      </c>
      <c r="BC81" s="49" t="s">
        <v>652</v>
      </c>
      <c r="BJ81" s="49">
        <v>30215</v>
      </c>
      <c r="BK81" s="49" t="s">
        <v>652</v>
      </c>
      <c r="BR81" s="51">
        <v>12388</v>
      </c>
      <c r="BS81" s="51" t="s">
        <v>655</v>
      </c>
      <c r="BT81" s="51">
        <v>14285</v>
      </c>
      <c r="BU81" s="51" t="s">
        <v>655</v>
      </c>
      <c r="CD81" s="51">
        <v>33191</v>
      </c>
      <c r="CE81" s="51" t="s">
        <v>653</v>
      </c>
      <c r="CJ81" s="49">
        <v>13924</v>
      </c>
      <c r="CK81" s="49" t="s">
        <v>652</v>
      </c>
      <c r="CL81" s="49">
        <v>40624</v>
      </c>
      <c r="CM81" s="49" t="s">
        <v>652</v>
      </c>
      <c r="CN81" s="49">
        <v>24825</v>
      </c>
      <c r="CO81" s="49" t="s">
        <v>652</v>
      </c>
      <c r="CP81" s="49">
        <v>15411</v>
      </c>
      <c r="CQ81" s="49" t="s">
        <v>652</v>
      </c>
      <c r="CR81" s="50">
        <v>14092</v>
      </c>
      <c r="CS81" s="50"/>
      <c r="CV81" s="49">
        <v>19941</v>
      </c>
      <c r="CW81" s="49" t="s">
        <v>652</v>
      </c>
      <c r="CZ81" s="51">
        <v>15174</v>
      </c>
      <c r="DA81" s="51" t="s">
        <v>653</v>
      </c>
      <c r="DB81" s="51">
        <v>33043</v>
      </c>
      <c r="DC81" s="51" t="s">
        <v>653</v>
      </c>
      <c r="DF81" s="49">
        <v>12035</v>
      </c>
      <c r="DG81" s="49" t="s">
        <v>652</v>
      </c>
      <c r="DH81" s="51">
        <v>19458</v>
      </c>
      <c r="DI81" s="51" t="s">
        <v>655</v>
      </c>
      <c r="DJ81" s="49">
        <v>12735</v>
      </c>
      <c r="DK81" s="49" t="s">
        <v>652</v>
      </c>
      <c r="DN81" s="51">
        <v>12900</v>
      </c>
      <c r="DO81" s="51" t="s">
        <v>655</v>
      </c>
      <c r="DP81" s="51">
        <v>36230</v>
      </c>
      <c r="DQ81" s="51" t="s">
        <v>653</v>
      </c>
      <c r="EB81" s="51">
        <v>19874</v>
      </c>
      <c r="EC81" s="51" t="s">
        <v>655</v>
      </c>
      <c r="ED81" s="49">
        <v>37565</v>
      </c>
      <c r="EE81" s="49" t="s">
        <v>652</v>
      </c>
      <c r="EL81" s="49">
        <v>21282</v>
      </c>
      <c r="EM81" s="49" t="s">
        <v>652</v>
      </c>
      <c r="EP81" s="50">
        <v>37465</v>
      </c>
      <c r="EQ81" s="50" t="s">
        <v>651</v>
      </c>
      <c r="EV81" s="51">
        <v>29473</v>
      </c>
      <c r="EW81" s="51" t="s">
        <v>653</v>
      </c>
      <c r="EX81" s="50">
        <v>17251</v>
      </c>
      <c r="EY81" s="50" t="s">
        <v>657</v>
      </c>
      <c r="EZ81" s="51">
        <v>17526</v>
      </c>
      <c r="FA81" s="51" t="s">
        <v>653</v>
      </c>
      <c r="FB81" s="51">
        <v>36327</v>
      </c>
      <c r="FC81" s="51" t="s">
        <v>653</v>
      </c>
      <c r="FF81" s="49">
        <v>33393</v>
      </c>
      <c r="FG81" s="49" t="s">
        <v>652</v>
      </c>
      <c r="FH81" s="49">
        <v>35421</v>
      </c>
      <c r="FI81" s="49" t="s">
        <v>652</v>
      </c>
      <c r="FL81" s="51">
        <v>12772</v>
      </c>
      <c r="FM81" s="51" t="s">
        <v>655</v>
      </c>
      <c r="FN81" s="50">
        <v>35086</v>
      </c>
      <c r="FO81" s="50" t="s">
        <v>651</v>
      </c>
      <c r="FP81" s="50">
        <v>33780</v>
      </c>
      <c r="FQ81" s="50" t="s">
        <v>651</v>
      </c>
      <c r="FR81" s="51">
        <v>32901</v>
      </c>
      <c r="FS81" s="51" t="s">
        <v>655</v>
      </c>
      <c r="FZ81" s="49">
        <v>35215</v>
      </c>
      <c r="GA81" s="49" t="s">
        <v>652</v>
      </c>
      <c r="GD81" s="49">
        <v>21486</v>
      </c>
      <c r="GE81" s="49"/>
      <c r="GF81" s="49">
        <v>33273</v>
      </c>
      <c r="GG81" s="49" t="s">
        <v>652</v>
      </c>
      <c r="GH81" s="51">
        <v>33444</v>
      </c>
      <c r="GI81" s="51" t="s">
        <v>653</v>
      </c>
      <c r="GL81" s="51">
        <v>42257</v>
      </c>
      <c r="GM81" s="51" t="s">
        <v>653</v>
      </c>
      <c r="GR81" s="50">
        <v>34697</v>
      </c>
      <c r="GS81" s="50" t="s">
        <v>651</v>
      </c>
    </row>
    <row r="82" spans="1:201">
      <c r="A82" s="26"/>
      <c r="B82" s="56">
        <v>12634</v>
      </c>
      <c r="C82" s="67" t="s">
        <v>652</v>
      </c>
      <c r="D82" s="47">
        <v>9041</v>
      </c>
      <c r="E82" s="47" t="s">
        <v>652</v>
      </c>
      <c r="H82" s="47">
        <v>12391</v>
      </c>
      <c r="I82" s="47" t="s">
        <v>652</v>
      </c>
      <c r="L82" s="48">
        <v>13987</v>
      </c>
      <c r="M82" s="48" t="s">
        <v>655</v>
      </c>
      <c r="N82" s="25"/>
      <c r="O82" s="25"/>
      <c r="P82" s="50">
        <v>21380</v>
      </c>
      <c r="Q82" s="50" t="s">
        <v>651</v>
      </c>
      <c r="R82" s="51">
        <v>20918</v>
      </c>
      <c r="S82" s="51" t="s">
        <v>653</v>
      </c>
      <c r="T82" s="25"/>
      <c r="U82" s="25"/>
      <c r="V82" s="50">
        <v>12209</v>
      </c>
      <c r="W82" s="50" t="s">
        <v>702</v>
      </c>
      <c r="X82" s="25"/>
      <c r="Y82" s="25"/>
      <c r="Z82" s="49">
        <v>17152</v>
      </c>
      <c r="AA82" s="49"/>
      <c r="AB82" s="51">
        <v>12361</v>
      </c>
      <c r="AC82" s="51" t="s">
        <v>655</v>
      </c>
      <c r="AD82" s="25"/>
      <c r="AE82" s="25"/>
      <c r="AF82" s="25"/>
      <c r="AG82" s="25"/>
      <c r="AH82" s="25"/>
      <c r="AI82" s="25"/>
      <c r="AJ82" s="25"/>
      <c r="AK82" s="25"/>
      <c r="AL82" s="50">
        <v>36711</v>
      </c>
      <c r="AM82" s="50" t="s">
        <v>651</v>
      </c>
      <c r="AN82" s="28"/>
      <c r="AO82" s="25"/>
      <c r="AP82" s="25"/>
      <c r="AQ82" s="25"/>
      <c r="AR82" s="25"/>
      <c r="AS82" s="25"/>
      <c r="AT82" s="25"/>
      <c r="AU82" s="25"/>
      <c r="AX82" s="51">
        <v>13092</v>
      </c>
      <c r="AY82" s="51" t="s">
        <v>653</v>
      </c>
      <c r="AZ82" s="51">
        <v>12985</v>
      </c>
      <c r="BA82" s="51" t="s">
        <v>655</v>
      </c>
      <c r="BB82" s="49">
        <v>13471</v>
      </c>
      <c r="BC82" s="49" t="s">
        <v>652</v>
      </c>
      <c r="BJ82" s="49">
        <v>30209</v>
      </c>
      <c r="BK82" s="49" t="s">
        <v>652</v>
      </c>
      <c r="BR82" s="51">
        <v>12115</v>
      </c>
      <c r="BS82" s="51" t="s">
        <v>655</v>
      </c>
      <c r="BT82" s="51">
        <v>14285</v>
      </c>
      <c r="BU82" s="51" t="s">
        <v>655</v>
      </c>
      <c r="CD82" s="49">
        <v>25334</v>
      </c>
      <c r="CE82" s="49" t="s">
        <v>652</v>
      </c>
      <c r="CJ82" s="51">
        <v>13261</v>
      </c>
      <c r="CK82" s="51" t="s">
        <v>655</v>
      </c>
      <c r="CL82" s="49">
        <v>40624</v>
      </c>
      <c r="CM82" s="49" t="s">
        <v>652</v>
      </c>
      <c r="CN82" s="49">
        <v>24825</v>
      </c>
      <c r="CO82" s="49" t="s">
        <v>652</v>
      </c>
      <c r="CP82" s="50">
        <v>15389</v>
      </c>
      <c r="CQ82" s="50" t="s">
        <v>657</v>
      </c>
      <c r="CR82" s="51">
        <v>14043</v>
      </c>
      <c r="CS82" s="51" t="s">
        <v>655</v>
      </c>
      <c r="CV82" s="51">
        <v>19841</v>
      </c>
      <c r="CW82" s="51" t="s">
        <v>655</v>
      </c>
      <c r="CZ82" s="51">
        <v>13301</v>
      </c>
      <c r="DA82" s="51" t="s">
        <v>655</v>
      </c>
      <c r="DB82" s="51">
        <v>32930</v>
      </c>
      <c r="DC82" s="51" t="s">
        <v>655</v>
      </c>
      <c r="DF82" s="49">
        <v>12018</v>
      </c>
      <c r="DG82" s="49" t="s">
        <v>652</v>
      </c>
      <c r="DH82" s="51">
        <v>19356</v>
      </c>
      <c r="DI82" s="51" t="s">
        <v>653</v>
      </c>
      <c r="DJ82" s="49">
        <v>12171</v>
      </c>
      <c r="DK82" s="49" t="s">
        <v>652</v>
      </c>
      <c r="DN82" s="51">
        <v>12900</v>
      </c>
      <c r="DO82" s="51" t="s">
        <v>655</v>
      </c>
      <c r="DP82" s="51">
        <v>36230</v>
      </c>
      <c r="DQ82" s="51" t="s">
        <v>653</v>
      </c>
      <c r="EB82" s="51">
        <v>19874</v>
      </c>
      <c r="EC82" s="51" t="s">
        <v>653</v>
      </c>
      <c r="ED82" s="50">
        <v>37257</v>
      </c>
      <c r="EE82" s="50"/>
      <c r="EL82" s="49">
        <v>21265</v>
      </c>
      <c r="EM82" s="49" t="s">
        <v>652</v>
      </c>
      <c r="EP82" s="50">
        <v>37465</v>
      </c>
      <c r="EQ82" s="50" t="s">
        <v>656</v>
      </c>
      <c r="EV82" s="49">
        <v>29231</v>
      </c>
      <c r="EW82" s="49" t="s">
        <v>652</v>
      </c>
      <c r="EX82" s="50">
        <v>17249</v>
      </c>
      <c r="EY82" s="50" t="s">
        <v>651</v>
      </c>
      <c r="EZ82" s="50">
        <v>17284</v>
      </c>
      <c r="FA82" s="50" t="s">
        <v>651</v>
      </c>
      <c r="FB82" s="49">
        <v>36314</v>
      </c>
      <c r="FC82" s="49" t="s">
        <v>652</v>
      </c>
      <c r="FF82" s="49">
        <v>33393</v>
      </c>
      <c r="FG82" s="49" t="s">
        <v>652</v>
      </c>
      <c r="FH82" s="49">
        <v>35421</v>
      </c>
      <c r="FI82" s="49" t="s">
        <v>652</v>
      </c>
      <c r="FL82" s="51">
        <v>12772</v>
      </c>
      <c r="FM82" s="51" t="s">
        <v>655</v>
      </c>
      <c r="FN82" s="50">
        <v>35086</v>
      </c>
      <c r="FO82" s="50" t="s">
        <v>651</v>
      </c>
      <c r="FP82" s="50">
        <v>33780</v>
      </c>
      <c r="FQ82" s="50" t="s">
        <v>651</v>
      </c>
      <c r="FR82" s="49">
        <v>32891</v>
      </c>
      <c r="FS82" s="49" t="s">
        <v>652</v>
      </c>
      <c r="FZ82" s="49">
        <v>35215</v>
      </c>
      <c r="GA82" s="49" t="s">
        <v>652</v>
      </c>
      <c r="GD82" s="50">
        <v>12360</v>
      </c>
      <c r="GE82" s="50" t="s">
        <v>657</v>
      </c>
      <c r="GF82" s="49">
        <v>32971</v>
      </c>
      <c r="GG82" s="49" t="s">
        <v>652</v>
      </c>
      <c r="GH82" s="51">
        <v>33444</v>
      </c>
      <c r="GI82" s="51" t="s">
        <v>653</v>
      </c>
      <c r="GL82" s="51">
        <v>42254</v>
      </c>
      <c r="GM82" s="51" t="s">
        <v>655</v>
      </c>
      <c r="GR82" s="50">
        <v>34696</v>
      </c>
      <c r="GS82" s="50" t="s">
        <v>651</v>
      </c>
    </row>
    <row r="83" spans="1:201">
      <c r="A83" s="26"/>
      <c r="B83" s="56">
        <v>12598</v>
      </c>
      <c r="C83" s="67" t="s">
        <v>652</v>
      </c>
      <c r="D83" s="47">
        <v>8980</v>
      </c>
      <c r="E83" s="47" t="s">
        <v>652</v>
      </c>
      <c r="L83" s="48">
        <v>13987</v>
      </c>
      <c r="M83" s="48" t="s">
        <v>653</v>
      </c>
      <c r="N83" s="25"/>
      <c r="O83" s="25"/>
      <c r="P83" s="49">
        <v>17218</v>
      </c>
      <c r="Q83" s="49" t="s">
        <v>652</v>
      </c>
      <c r="R83" s="51">
        <v>20918</v>
      </c>
      <c r="S83" s="51"/>
      <c r="T83" s="25"/>
      <c r="U83" s="25"/>
      <c r="V83" s="49">
        <v>12005</v>
      </c>
      <c r="W83" s="49" t="s">
        <v>710</v>
      </c>
      <c r="X83" s="25"/>
      <c r="Y83" s="25"/>
      <c r="Z83" s="50">
        <v>15264</v>
      </c>
      <c r="AA83" s="50" t="s">
        <v>657</v>
      </c>
      <c r="AB83" s="51">
        <v>12361</v>
      </c>
      <c r="AC83" s="51" t="s">
        <v>655</v>
      </c>
      <c r="AD83" s="25"/>
      <c r="AE83" s="25"/>
      <c r="AF83" s="25"/>
      <c r="AG83" s="25"/>
      <c r="AH83" s="25"/>
      <c r="AI83" s="25"/>
      <c r="AJ83" s="25"/>
      <c r="AK83" s="25"/>
      <c r="AL83" s="50">
        <v>36711</v>
      </c>
      <c r="AM83" s="50" t="s">
        <v>651</v>
      </c>
      <c r="AN83" s="28"/>
      <c r="AO83" s="25"/>
      <c r="AP83" s="25"/>
      <c r="AQ83" s="25"/>
      <c r="AR83" s="25"/>
      <c r="AS83" s="25"/>
      <c r="AT83" s="25"/>
      <c r="AU83" s="25"/>
      <c r="AX83" s="51">
        <v>13092</v>
      </c>
      <c r="AY83" s="51"/>
      <c r="AZ83" s="51">
        <v>12968</v>
      </c>
      <c r="BA83" s="51" t="s">
        <v>655</v>
      </c>
      <c r="BB83" s="51">
        <v>13435</v>
      </c>
      <c r="BC83" s="51" t="s">
        <v>653</v>
      </c>
      <c r="BJ83" s="49">
        <v>30183</v>
      </c>
      <c r="BK83" s="49" t="s">
        <v>652</v>
      </c>
      <c r="BR83" s="51">
        <v>11687</v>
      </c>
      <c r="BS83" s="51"/>
      <c r="BT83" s="51">
        <v>14285</v>
      </c>
      <c r="BU83" s="51" t="s">
        <v>653</v>
      </c>
      <c r="CD83" s="50">
        <v>15214</v>
      </c>
      <c r="CE83" s="50" t="s">
        <v>711</v>
      </c>
      <c r="CJ83" s="49">
        <v>13105</v>
      </c>
      <c r="CK83" s="49" t="s">
        <v>652</v>
      </c>
      <c r="CL83" s="49">
        <v>40587</v>
      </c>
      <c r="CM83" s="49" t="s">
        <v>652</v>
      </c>
      <c r="CN83" s="49">
        <v>24817</v>
      </c>
      <c r="CO83" s="49" t="s">
        <v>652</v>
      </c>
      <c r="CP83" s="49">
        <v>14184</v>
      </c>
      <c r="CQ83" s="49" t="s">
        <v>652</v>
      </c>
      <c r="CR83" s="51">
        <v>14043</v>
      </c>
      <c r="CS83" s="51" t="s">
        <v>655</v>
      </c>
      <c r="CV83" s="51">
        <v>19841</v>
      </c>
      <c r="CW83" s="51" t="s">
        <v>653</v>
      </c>
      <c r="CZ83" s="51">
        <v>13301</v>
      </c>
      <c r="DA83" s="51" t="s">
        <v>653</v>
      </c>
      <c r="DB83" s="51">
        <v>32930</v>
      </c>
      <c r="DC83" s="51" t="s">
        <v>655</v>
      </c>
      <c r="DF83" s="49">
        <v>11993</v>
      </c>
      <c r="DG83" s="49"/>
      <c r="DH83" s="51">
        <v>19356</v>
      </c>
      <c r="DI83" s="51" t="s">
        <v>655</v>
      </c>
      <c r="DJ83" s="50">
        <v>11856</v>
      </c>
      <c r="DK83" s="50" t="s">
        <v>651</v>
      </c>
      <c r="DN83" s="51">
        <v>12900</v>
      </c>
      <c r="DO83" s="51" t="s">
        <v>655</v>
      </c>
      <c r="DP83" s="49">
        <v>36229</v>
      </c>
      <c r="DQ83" s="49"/>
      <c r="EB83" s="50">
        <v>19820</v>
      </c>
      <c r="EC83" s="50" t="s">
        <v>651</v>
      </c>
      <c r="ED83" s="49">
        <v>37224</v>
      </c>
      <c r="EE83" s="49" t="s">
        <v>652</v>
      </c>
      <c r="EL83" s="51">
        <v>19976</v>
      </c>
      <c r="EM83" s="51" t="s">
        <v>655</v>
      </c>
      <c r="EP83" s="50">
        <v>37465</v>
      </c>
      <c r="EQ83" s="50" t="s">
        <v>656</v>
      </c>
      <c r="EV83" s="49">
        <v>24482</v>
      </c>
      <c r="EW83" s="49" t="s">
        <v>652</v>
      </c>
      <c r="EX83" s="50">
        <v>17217</v>
      </c>
      <c r="EY83" s="50"/>
      <c r="EZ83" s="50">
        <v>17281</v>
      </c>
      <c r="FA83" s="50" t="s">
        <v>651</v>
      </c>
      <c r="FB83" s="50">
        <v>36303</v>
      </c>
      <c r="FC83" s="50" t="s">
        <v>651</v>
      </c>
      <c r="FF83" s="49">
        <v>33107</v>
      </c>
      <c r="FG83" s="49" t="s">
        <v>652</v>
      </c>
      <c r="FH83" s="49">
        <v>35421</v>
      </c>
      <c r="FI83" s="49" t="s">
        <v>652</v>
      </c>
      <c r="FL83" s="51">
        <v>12690</v>
      </c>
      <c r="FM83" s="51" t="s">
        <v>655</v>
      </c>
      <c r="FN83" s="50">
        <v>35086</v>
      </c>
      <c r="FO83" s="50" t="s">
        <v>651</v>
      </c>
      <c r="FP83" s="50">
        <v>33758</v>
      </c>
      <c r="FQ83" s="50" t="s">
        <v>651</v>
      </c>
      <c r="FR83" s="49">
        <v>32886</v>
      </c>
      <c r="FS83" s="49" t="s">
        <v>652</v>
      </c>
      <c r="FZ83" s="51">
        <v>35193</v>
      </c>
      <c r="GA83" s="51" t="s">
        <v>653</v>
      </c>
      <c r="GD83" s="51">
        <v>12204</v>
      </c>
      <c r="GE83" s="51" t="s">
        <v>655</v>
      </c>
      <c r="GF83" s="49">
        <v>32812</v>
      </c>
      <c r="GG83" s="49" t="s">
        <v>652</v>
      </c>
      <c r="GH83" s="51">
        <v>33444</v>
      </c>
      <c r="GI83" s="51" t="s">
        <v>653</v>
      </c>
      <c r="GL83" s="49">
        <v>42227</v>
      </c>
      <c r="GM83" s="49" t="s">
        <v>652</v>
      </c>
      <c r="GR83" s="50">
        <v>34693</v>
      </c>
      <c r="GS83" s="50" t="s">
        <v>651</v>
      </c>
    </row>
    <row r="84" spans="1:201">
      <c r="A84" s="26"/>
      <c r="B84" s="56">
        <v>12596</v>
      </c>
      <c r="C84" s="54" t="s">
        <v>652</v>
      </c>
      <c r="D84" s="47">
        <v>8862</v>
      </c>
      <c r="E84" s="47" t="s">
        <v>652</v>
      </c>
      <c r="L84" s="48">
        <v>13135</v>
      </c>
      <c r="M84" s="48" t="s">
        <v>653</v>
      </c>
      <c r="N84" s="25"/>
      <c r="O84" s="25"/>
      <c r="P84" s="49">
        <v>13898</v>
      </c>
      <c r="Q84" s="49" t="s">
        <v>652</v>
      </c>
      <c r="R84" s="51">
        <v>20916</v>
      </c>
      <c r="S84" s="51" t="s">
        <v>653</v>
      </c>
      <c r="T84" s="25"/>
      <c r="U84" s="25"/>
      <c r="W84" s="29"/>
      <c r="X84" s="25"/>
      <c r="Y84" s="25"/>
      <c r="Z84" s="25"/>
      <c r="AA84" s="25"/>
      <c r="AB84" s="49">
        <v>12352</v>
      </c>
      <c r="AC84" s="49" t="s">
        <v>652</v>
      </c>
      <c r="AD84" s="25"/>
      <c r="AE84" s="25"/>
      <c r="AF84" s="25"/>
      <c r="AG84" s="25"/>
      <c r="AH84" s="25"/>
      <c r="AI84" s="25"/>
      <c r="AJ84" s="25"/>
      <c r="AK84" s="25"/>
      <c r="AL84" s="49">
        <v>36632</v>
      </c>
      <c r="AM84" s="49" t="s">
        <v>652</v>
      </c>
      <c r="AN84" s="28"/>
      <c r="AO84" s="25"/>
      <c r="AP84" s="25"/>
      <c r="AQ84" s="25"/>
      <c r="AR84" s="25"/>
      <c r="AS84" s="25"/>
      <c r="AT84" s="25"/>
      <c r="AU84" s="25"/>
      <c r="AX84" s="49">
        <v>13081</v>
      </c>
      <c r="AY84" s="49" t="s">
        <v>652</v>
      </c>
      <c r="AZ84" s="51">
        <v>12805</v>
      </c>
      <c r="BA84" s="51"/>
      <c r="BB84" s="49">
        <v>13368</v>
      </c>
      <c r="BC84" s="49" t="s">
        <v>652</v>
      </c>
      <c r="BJ84" s="49">
        <v>30176</v>
      </c>
      <c r="BK84" s="49" t="s">
        <v>652</v>
      </c>
      <c r="BR84" s="51">
        <v>11687</v>
      </c>
      <c r="BS84" s="51" t="s">
        <v>655</v>
      </c>
      <c r="BT84" s="51">
        <v>14285</v>
      </c>
      <c r="BU84" s="51" t="s">
        <v>655</v>
      </c>
      <c r="CD84" s="51">
        <v>15095</v>
      </c>
      <c r="CE84" s="51" t="s">
        <v>653</v>
      </c>
      <c r="CJ84" s="51">
        <v>12700</v>
      </c>
      <c r="CK84" s="51" t="s">
        <v>653</v>
      </c>
      <c r="CL84" s="49">
        <v>40567</v>
      </c>
      <c r="CM84" s="49" t="s">
        <v>652</v>
      </c>
      <c r="CN84" s="50">
        <v>24713</v>
      </c>
      <c r="CO84" s="50"/>
      <c r="CP84" s="49">
        <v>14181</v>
      </c>
      <c r="CQ84" s="49" t="s">
        <v>652</v>
      </c>
      <c r="CR84" s="51">
        <v>14043</v>
      </c>
      <c r="CS84" s="51" t="s">
        <v>655</v>
      </c>
      <c r="CV84" s="49">
        <v>19839</v>
      </c>
      <c r="CW84" s="49" t="s">
        <v>652</v>
      </c>
      <c r="CZ84" s="51">
        <v>13088</v>
      </c>
      <c r="DA84" s="51" t="s">
        <v>653</v>
      </c>
      <c r="DB84" s="49">
        <v>32706</v>
      </c>
      <c r="DC84" s="49"/>
      <c r="DF84" s="51">
        <v>11993</v>
      </c>
      <c r="DG84" s="51" t="s">
        <v>655</v>
      </c>
      <c r="DH84" s="49">
        <v>19353</v>
      </c>
      <c r="DI84" s="49"/>
      <c r="DJ84" s="51">
        <v>11840</v>
      </c>
      <c r="DK84" s="51" t="s">
        <v>655</v>
      </c>
      <c r="DN84" s="51">
        <v>12899</v>
      </c>
      <c r="DO84" s="51"/>
      <c r="DP84" s="51">
        <v>36223</v>
      </c>
      <c r="DQ84" s="51" t="s">
        <v>655</v>
      </c>
      <c r="EB84" s="50">
        <v>19779</v>
      </c>
      <c r="EC84" s="50" t="s">
        <v>651</v>
      </c>
      <c r="ED84" s="49">
        <v>37223</v>
      </c>
      <c r="EE84" s="49" t="s">
        <v>652</v>
      </c>
      <c r="EL84" s="51">
        <v>13949</v>
      </c>
      <c r="EM84" s="51" t="s">
        <v>655</v>
      </c>
      <c r="EP84" s="50">
        <v>37413</v>
      </c>
      <c r="EQ84" s="50" t="s">
        <v>651</v>
      </c>
      <c r="EV84" s="49">
        <v>24436</v>
      </c>
      <c r="EW84" s="49" t="s">
        <v>652</v>
      </c>
      <c r="EX84" s="50">
        <v>17205</v>
      </c>
      <c r="EY84" s="50" t="s">
        <v>651</v>
      </c>
      <c r="EZ84" s="51">
        <v>17257</v>
      </c>
      <c r="FA84" s="51" t="s">
        <v>653</v>
      </c>
      <c r="FB84" s="51">
        <v>36284</v>
      </c>
      <c r="FC84" s="51" t="s">
        <v>653</v>
      </c>
      <c r="FF84" s="51">
        <v>33101</v>
      </c>
      <c r="FG84" s="51" t="s">
        <v>655</v>
      </c>
      <c r="FH84" s="49">
        <v>35414</v>
      </c>
      <c r="FI84" s="49" t="s">
        <v>652</v>
      </c>
      <c r="FL84" s="51">
        <v>12690</v>
      </c>
      <c r="FM84" s="51" t="s">
        <v>653</v>
      </c>
      <c r="FN84" s="50">
        <v>35075</v>
      </c>
      <c r="FO84" s="50" t="s">
        <v>651</v>
      </c>
      <c r="FP84" s="50">
        <v>33758</v>
      </c>
      <c r="FQ84" s="50" t="s">
        <v>651</v>
      </c>
      <c r="FR84" s="51">
        <v>32785</v>
      </c>
      <c r="FS84" s="51" t="s">
        <v>653</v>
      </c>
      <c r="FZ84" s="49">
        <v>35120</v>
      </c>
      <c r="GA84" s="49" t="s">
        <v>652</v>
      </c>
      <c r="GD84" s="51">
        <v>12204</v>
      </c>
      <c r="GE84" s="51" t="s">
        <v>655</v>
      </c>
      <c r="GF84" s="49">
        <v>32793</v>
      </c>
      <c r="GG84" s="49" t="s">
        <v>652</v>
      </c>
      <c r="GH84" s="51">
        <v>33444</v>
      </c>
      <c r="GI84" s="51" t="s">
        <v>653</v>
      </c>
      <c r="GL84" s="49">
        <v>42213</v>
      </c>
      <c r="GM84" s="49" t="s">
        <v>652</v>
      </c>
      <c r="GR84" s="50">
        <v>34693</v>
      </c>
      <c r="GS84" s="50" t="s">
        <v>651</v>
      </c>
    </row>
    <row r="85" spans="1:201">
      <c r="A85" s="26"/>
      <c r="B85" s="64">
        <v>12544</v>
      </c>
      <c r="C85" s="59" t="s">
        <v>653</v>
      </c>
      <c r="D85" s="47">
        <v>8795</v>
      </c>
      <c r="E85" s="47" t="s">
        <v>652</v>
      </c>
      <c r="L85" s="48">
        <v>12770</v>
      </c>
      <c r="M85" s="48" t="s">
        <v>655</v>
      </c>
      <c r="N85" s="25"/>
      <c r="O85" s="25"/>
      <c r="P85" s="51">
        <v>13898</v>
      </c>
      <c r="Q85" s="51" t="s">
        <v>653</v>
      </c>
      <c r="R85" s="51">
        <v>19667</v>
      </c>
      <c r="S85" s="51" t="s">
        <v>653</v>
      </c>
      <c r="T85" s="25"/>
      <c r="U85" s="25"/>
      <c r="V85" s="25"/>
      <c r="W85" s="25"/>
      <c r="X85" s="25"/>
      <c r="Y85" s="25"/>
      <c r="Z85" s="25"/>
      <c r="AA85" s="25"/>
      <c r="AB85" s="51">
        <v>12336</v>
      </c>
      <c r="AC85" s="51"/>
      <c r="AD85" s="25"/>
      <c r="AE85" s="25"/>
      <c r="AF85" s="25"/>
      <c r="AG85" s="25"/>
      <c r="AH85" s="25"/>
      <c r="AI85" s="25"/>
      <c r="AJ85" s="25"/>
      <c r="AK85" s="25"/>
      <c r="AL85" s="49">
        <v>36632</v>
      </c>
      <c r="AM85" s="49" t="s">
        <v>652</v>
      </c>
      <c r="AN85" s="28"/>
      <c r="AO85" s="25"/>
      <c r="AP85" s="25"/>
      <c r="AQ85" s="25"/>
      <c r="AR85" s="25"/>
      <c r="AS85" s="25"/>
      <c r="AT85" s="25"/>
      <c r="AU85" s="25"/>
      <c r="AX85" s="49">
        <v>13081</v>
      </c>
      <c r="AY85" s="49" t="s">
        <v>652</v>
      </c>
      <c r="AZ85" s="49">
        <v>12530</v>
      </c>
      <c r="BA85" s="49"/>
      <c r="BB85" s="49">
        <v>13269</v>
      </c>
      <c r="BC85" s="49" t="s">
        <v>652</v>
      </c>
      <c r="BJ85" s="49">
        <v>30013</v>
      </c>
      <c r="BK85" s="49"/>
      <c r="BR85" s="51">
        <v>11687</v>
      </c>
      <c r="BS85" s="51" t="s">
        <v>653</v>
      </c>
      <c r="BT85" s="51">
        <v>14285</v>
      </c>
      <c r="BU85" s="51" t="s">
        <v>655</v>
      </c>
      <c r="CD85" s="49">
        <v>13749</v>
      </c>
      <c r="CE85" s="49" t="s">
        <v>652</v>
      </c>
      <c r="CJ85" s="51">
        <v>12530</v>
      </c>
      <c r="CK85" s="51" t="s">
        <v>655</v>
      </c>
      <c r="CL85" s="49">
        <v>40064</v>
      </c>
      <c r="CM85" s="49" t="s">
        <v>652</v>
      </c>
      <c r="CN85" s="49">
        <v>24554</v>
      </c>
      <c r="CO85" s="49" t="s">
        <v>652</v>
      </c>
      <c r="CP85" s="49">
        <v>13523</v>
      </c>
      <c r="CQ85" s="49" t="s">
        <v>652</v>
      </c>
      <c r="CR85" s="49">
        <v>13696</v>
      </c>
      <c r="CS85" s="49" t="s">
        <v>652</v>
      </c>
      <c r="CV85" s="49">
        <v>19837</v>
      </c>
      <c r="CW85" s="49"/>
      <c r="CZ85" s="51">
        <v>12633</v>
      </c>
      <c r="DA85" s="51"/>
      <c r="DB85" s="49">
        <v>31098</v>
      </c>
      <c r="DC85" s="49" t="s">
        <v>652</v>
      </c>
      <c r="DF85" s="51">
        <v>11993</v>
      </c>
      <c r="DG85" s="51"/>
      <c r="DH85" s="51">
        <v>13634</v>
      </c>
      <c r="DI85" s="51" t="s">
        <v>655</v>
      </c>
      <c r="DJ85" s="49">
        <v>11835</v>
      </c>
      <c r="DK85" s="49"/>
      <c r="DN85" s="49">
        <v>12860</v>
      </c>
      <c r="DO85" s="49" t="s">
        <v>652</v>
      </c>
      <c r="DP85" s="49">
        <v>36200</v>
      </c>
      <c r="DQ85" s="49" t="s">
        <v>652</v>
      </c>
      <c r="EB85" s="51">
        <v>19727</v>
      </c>
      <c r="EC85" s="51" t="s">
        <v>653</v>
      </c>
      <c r="ED85" s="49">
        <v>36607</v>
      </c>
      <c r="EE85" s="49" t="s">
        <v>652</v>
      </c>
      <c r="EL85" s="51">
        <v>13949</v>
      </c>
      <c r="EM85" s="51" t="s">
        <v>655</v>
      </c>
      <c r="EP85" s="50">
        <v>37383</v>
      </c>
      <c r="EQ85" s="50" t="s">
        <v>651</v>
      </c>
      <c r="EV85" s="49">
        <v>24436</v>
      </c>
      <c r="EW85" s="49" t="s">
        <v>652</v>
      </c>
      <c r="EX85" s="50">
        <v>17188</v>
      </c>
      <c r="EY85" s="50" t="s">
        <v>651</v>
      </c>
      <c r="EZ85" s="51">
        <v>17212</v>
      </c>
      <c r="FA85" s="51" t="s">
        <v>653</v>
      </c>
      <c r="FB85" s="51">
        <v>36284</v>
      </c>
      <c r="FC85" s="51" t="s">
        <v>653</v>
      </c>
      <c r="FF85" s="51">
        <v>33101</v>
      </c>
      <c r="FG85" s="51" t="s">
        <v>655</v>
      </c>
      <c r="FH85" s="49">
        <v>35414</v>
      </c>
      <c r="FI85" s="49"/>
      <c r="FL85" s="51">
        <v>12690</v>
      </c>
      <c r="FM85" s="51" t="s">
        <v>655</v>
      </c>
      <c r="FN85" s="50">
        <v>35066</v>
      </c>
      <c r="FO85" s="50" t="s">
        <v>651</v>
      </c>
      <c r="FP85" s="50">
        <v>33721</v>
      </c>
      <c r="FQ85" s="50" t="s">
        <v>651</v>
      </c>
      <c r="FR85" s="51">
        <v>32785</v>
      </c>
      <c r="FS85" s="51" t="s">
        <v>653</v>
      </c>
      <c r="FZ85" s="49">
        <v>35120</v>
      </c>
      <c r="GA85" s="49" t="s">
        <v>652</v>
      </c>
      <c r="GD85" s="51">
        <v>12204</v>
      </c>
      <c r="GE85" s="51"/>
      <c r="GF85" s="49">
        <v>32785</v>
      </c>
      <c r="GG85" s="49" t="s">
        <v>652</v>
      </c>
      <c r="GH85" s="49">
        <v>33444</v>
      </c>
      <c r="GI85" s="49" t="s">
        <v>652</v>
      </c>
      <c r="GL85" s="51">
        <v>41794</v>
      </c>
      <c r="GM85" s="51" t="s">
        <v>653</v>
      </c>
      <c r="GR85" s="50">
        <v>34676</v>
      </c>
      <c r="GS85" s="50" t="s">
        <v>651</v>
      </c>
    </row>
    <row r="86" spans="1:201">
      <c r="A86" s="26"/>
      <c r="B86" s="56">
        <v>12259</v>
      </c>
      <c r="C86" s="54" t="s">
        <v>652</v>
      </c>
      <c r="D86" s="47">
        <v>8784</v>
      </c>
      <c r="E86" s="47"/>
      <c r="L86" s="47">
        <v>12519</v>
      </c>
      <c r="M86" s="47"/>
      <c r="N86" s="25"/>
      <c r="O86" s="25"/>
      <c r="P86" s="51">
        <v>13898</v>
      </c>
      <c r="Q86" s="51" t="s">
        <v>655</v>
      </c>
      <c r="R86" s="51">
        <v>19667</v>
      </c>
      <c r="S86" s="51" t="s">
        <v>655</v>
      </c>
      <c r="T86" s="25"/>
      <c r="U86" s="25"/>
      <c r="V86" s="25"/>
      <c r="W86" s="25"/>
      <c r="X86" s="25"/>
      <c r="Y86" s="25"/>
      <c r="Z86" s="25"/>
      <c r="AA86" s="25"/>
      <c r="AB86" s="49">
        <v>12315</v>
      </c>
      <c r="AC86" s="49"/>
      <c r="AD86" s="25"/>
      <c r="AE86" s="25"/>
      <c r="AF86" s="25"/>
      <c r="AG86" s="25"/>
      <c r="AH86" s="25"/>
      <c r="AI86" s="25"/>
      <c r="AJ86" s="25"/>
      <c r="AK86" s="25"/>
      <c r="AL86" s="51">
        <v>36539</v>
      </c>
      <c r="AM86" s="51" t="s">
        <v>653</v>
      </c>
      <c r="AN86" s="28"/>
      <c r="AO86" s="25"/>
      <c r="AP86" s="25"/>
      <c r="AQ86" s="25"/>
      <c r="AR86" s="25"/>
      <c r="AS86" s="25"/>
      <c r="AT86" s="25"/>
      <c r="AU86" s="25"/>
      <c r="AX86" s="49">
        <v>13068</v>
      </c>
      <c r="AY86" s="49" t="s">
        <v>652</v>
      </c>
      <c r="BB86" s="49">
        <v>13221</v>
      </c>
      <c r="BC86" s="49" t="s">
        <v>652</v>
      </c>
      <c r="BJ86" s="50">
        <v>19347</v>
      </c>
      <c r="BK86" s="50" t="s">
        <v>651</v>
      </c>
      <c r="BR86" s="51">
        <v>11687</v>
      </c>
      <c r="BS86" s="51"/>
      <c r="BT86" s="49">
        <v>14255</v>
      </c>
      <c r="BU86" s="49" t="s">
        <v>652</v>
      </c>
      <c r="CD86" s="50">
        <v>13639</v>
      </c>
      <c r="CE86" s="50" t="s">
        <v>651</v>
      </c>
      <c r="CJ86" s="51">
        <v>12283</v>
      </c>
      <c r="CK86" s="51" t="s">
        <v>653</v>
      </c>
      <c r="CL86" s="51">
        <v>39786</v>
      </c>
      <c r="CM86" s="51" t="s">
        <v>653</v>
      </c>
      <c r="CN86" s="49">
        <v>24554</v>
      </c>
      <c r="CO86" s="49" t="s">
        <v>652</v>
      </c>
      <c r="CP86" s="49">
        <v>13392</v>
      </c>
      <c r="CQ86" s="49" t="s">
        <v>652</v>
      </c>
      <c r="CR86" s="51">
        <v>13504</v>
      </c>
      <c r="CS86" s="51" t="s">
        <v>655</v>
      </c>
      <c r="CV86" s="50">
        <v>19837</v>
      </c>
      <c r="CW86" s="50" t="s">
        <v>712</v>
      </c>
      <c r="CZ86" s="49">
        <v>12610</v>
      </c>
      <c r="DA86" s="49" t="s">
        <v>652</v>
      </c>
      <c r="DB86" s="49">
        <v>30176</v>
      </c>
      <c r="DC86" s="49" t="s">
        <v>652</v>
      </c>
      <c r="DF86" s="51">
        <v>11961</v>
      </c>
      <c r="DG86" s="51" t="s">
        <v>655</v>
      </c>
      <c r="DH86" s="51">
        <v>13618</v>
      </c>
      <c r="DI86" s="51" t="s">
        <v>653</v>
      </c>
      <c r="DJ86" s="50">
        <v>11812</v>
      </c>
      <c r="DK86" s="50"/>
      <c r="DN86" s="49">
        <v>12854</v>
      </c>
      <c r="DO86" s="49" t="s">
        <v>652</v>
      </c>
      <c r="DP86" s="49">
        <v>36200</v>
      </c>
      <c r="DQ86" s="49" t="s">
        <v>652</v>
      </c>
      <c r="EB86" s="49">
        <v>19450</v>
      </c>
      <c r="EC86" s="49" t="s">
        <v>652</v>
      </c>
      <c r="ED86" s="49">
        <v>35022</v>
      </c>
      <c r="EE86" s="49" t="s">
        <v>652</v>
      </c>
      <c r="EL86" s="51">
        <v>13949</v>
      </c>
      <c r="EM86" s="51" t="s">
        <v>655</v>
      </c>
      <c r="EP86" s="50">
        <v>37383</v>
      </c>
      <c r="EQ86" s="50" t="s">
        <v>651</v>
      </c>
      <c r="EV86" s="49">
        <v>24288</v>
      </c>
      <c r="EW86" s="49" t="s">
        <v>652</v>
      </c>
      <c r="EX86" s="50">
        <v>17182</v>
      </c>
      <c r="EY86" s="50" t="s">
        <v>651</v>
      </c>
      <c r="EZ86" s="51">
        <v>17193</v>
      </c>
      <c r="FA86" s="51" t="s">
        <v>655</v>
      </c>
      <c r="FB86" s="51">
        <v>36284</v>
      </c>
      <c r="FC86" s="51" t="s">
        <v>655</v>
      </c>
      <c r="FF86" s="51">
        <v>33101</v>
      </c>
      <c r="FG86" s="51" t="s">
        <v>653</v>
      </c>
      <c r="FH86" s="49">
        <v>35414</v>
      </c>
      <c r="FI86" s="49" t="s">
        <v>652</v>
      </c>
      <c r="FL86" s="51">
        <v>12608</v>
      </c>
      <c r="FM86" s="51" t="s">
        <v>655</v>
      </c>
      <c r="FN86" s="50">
        <v>35066</v>
      </c>
      <c r="FO86" s="50" t="s">
        <v>651</v>
      </c>
      <c r="FP86" s="50">
        <v>33721</v>
      </c>
      <c r="FQ86" s="50" t="s">
        <v>651</v>
      </c>
      <c r="FR86" s="51">
        <v>32785</v>
      </c>
      <c r="FS86" s="51" t="s">
        <v>653</v>
      </c>
      <c r="FZ86" s="49">
        <v>35029</v>
      </c>
      <c r="GA86" s="49" t="s">
        <v>652</v>
      </c>
      <c r="GF86" s="50">
        <v>20330</v>
      </c>
      <c r="GG86" s="50" t="s">
        <v>651</v>
      </c>
      <c r="GH86" s="49">
        <v>33443</v>
      </c>
      <c r="GI86" s="49" t="s">
        <v>652</v>
      </c>
      <c r="GL86" s="51">
        <v>41794</v>
      </c>
      <c r="GM86" s="51" t="s">
        <v>653</v>
      </c>
      <c r="GR86" s="50">
        <v>34661</v>
      </c>
      <c r="GS86" s="50" t="s">
        <v>651</v>
      </c>
    </row>
    <row r="87" spans="1:201">
      <c r="A87" s="26"/>
      <c r="B87" s="56">
        <v>12074</v>
      </c>
      <c r="C87" s="54" t="s">
        <v>652</v>
      </c>
      <c r="L87" s="48">
        <v>11674</v>
      </c>
      <c r="M87" s="48" t="s">
        <v>655</v>
      </c>
      <c r="N87" s="25"/>
      <c r="O87" s="25"/>
      <c r="P87" s="51">
        <v>13898</v>
      </c>
      <c r="Q87" s="51" t="s">
        <v>655</v>
      </c>
      <c r="R87" s="51">
        <v>19667</v>
      </c>
      <c r="S87" s="51" t="s">
        <v>655</v>
      </c>
      <c r="T87" s="25"/>
      <c r="U87" s="25"/>
      <c r="V87" s="25"/>
      <c r="W87" s="25"/>
      <c r="X87" s="25"/>
      <c r="Y87" s="25"/>
      <c r="Z87" s="25"/>
      <c r="AA87" s="25"/>
      <c r="AB87" s="25"/>
      <c r="AC87" s="25"/>
      <c r="AD87" s="25"/>
      <c r="AE87" s="25"/>
      <c r="AF87" s="25"/>
      <c r="AG87" s="25"/>
      <c r="AH87" s="25"/>
      <c r="AI87" s="25"/>
      <c r="AJ87" s="25"/>
      <c r="AK87" s="25"/>
      <c r="AL87" s="51">
        <v>35236</v>
      </c>
      <c r="AM87" s="51" t="s">
        <v>653</v>
      </c>
      <c r="AN87" s="28"/>
      <c r="AO87" s="25"/>
      <c r="AP87" s="25"/>
      <c r="AQ87" s="25"/>
      <c r="AR87" s="25"/>
      <c r="AS87" s="25"/>
      <c r="AT87" s="25"/>
      <c r="AU87" s="25"/>
      <c r="AX87" s="49">
        <v>13016</v>
      </c>
      <c r="AY87" s="49"/>
      <c r="BB87" s="49">
        <v>13219</v>
      </c>
      <c r="BC87" s="49" t="s">
        <v>652</v>
      </c>
      <c r="BJ87" s="51">
        <v>19263</v>
      </c>
      <c r="BK87" s="51" t="s">
        <v>655</v>
      </c>
      <c r="BR87" s="49">
        <v>11681</v>
      </c>
      <c r="BS87" s="49" t="s">
        <v>652</v>
      </c>
      <c r="BT87" s="51">
        <v>14053</v>
      </c>
      <c r="BU87" s="51" t="s">
        <v>655</v>
      </c>
      <c r="CD87" s="50">
        <v>13629</v>
      </c>
      <c r="CE87" s="50"/>
      <c r="CJ87" s="50">
        <v>11505</v>
      </c>
      <c r="CK87" s="50" t="s">
        <v>651</v>
      </c>
      <c r="CL87" s="49">
        <v>39779</v>
      </c>
      <c r="CM87" s="49" t="s">
        <v>652</v>
      </c>
      <c r="CN87" s="49">
        <v>24544</v>
      </c>
      <c r="CO87" s="49" t="s">
        <v>652</v>
      </c>
      <c r="CP87" s="49">
        <v>13126</v>
      </c>
      <c r="CQ87" s="49" t="s">
        <v>652</v>
      </c>
      <c r="CR87" s="51">
        <v>13473</v>
      </c>
      <c r="CS87" s="51" t="s">
        <v>653</v>
      </c>
      <c r="CV87" s="49">
        <v>19822</v>
      </c>
      <c r="CW87" s="49" t="s">
        <v>652</v>
      </c>
      <c r="CZ87" s="49">
        <v>12601</v>
      </c>
      <c r="DA87" s="49" t="s">
        <v>652</v>
      </c>
      <c r="DB87" s="49">
        <v>29845</v>
      </c>
      <c r="DC87" s="49" t="s">
        <v>652</v>
      </c>
      <c r="DH87" s="51">
        <v>13618</v>
      </c>
      <c r="DI87" s="51" t="s">
        <v>655</v>
      </c>
      <c r="DJ87" s="51">
        <v>11670</v>
      </c>
      <c r="DK87" s="51" t="s">
        <v>655</v>
      </c>
      <c r="DN87" s="49">
        <v>12739</v>
      </c>
      <c r="DO87" s="49"/>
      <c r="DP87" s="51">
        <v>36187</v>
      </c>
      <c r="DQ87" s="51" t="s">
        <v>653</v>
      </c>
      <c r="EB87" s="49">
        <v>19410</v>
      </c>
      <c r="EC87" s="49" t="s">
        <v>652</v>
      </c>
      <c r="ED87" s="49">
        <v>32791</v>
      </c>
      <c r="EE87" s="49"/>
      <c r="EL87" s="51">
        <v>13949</v>
      </c>
      <c r="EM87" s="51" t="s">
        <v>655</v>
      </c>
      <c r="EP87" s="50">
        <v>37383</v>
      </c>
      <c r="EQ87" s="50" t="s">
        <v>651</v>
      </c>
      <c r="EV87" s="51">
        <v>24264</v>
      </c>
      <c r="EW87" s="51" t="s">
        <v>655</v>
      </c>
      <c r="EX87" s="50">
        <v>17155</v>
      </c>
      <c r="EY87" s="50" t="s">
        <v>651</v>
      </c>
      <c r="EZ87" s="50">
        <v>16818</v>
      </c>
      <c r="FA87" s="50" t="s">
        <v>651</v>
      </c>
      <c r="FB87" s="51">
        <v>36284</v>
      </c>
      <c r="FC87" s="51" t="s">
        <v>653</v>
      </c>
      <c r="FF87" s="51">
        <v>33101</v>
      </c>
      <c r="FG87" s="51" t="s">
        <v>655</v>
      </c>
      <c r="FH87" s="49">
        <v>35414</v>
      </c>
      <c r="FI87" s="49" t="s">
        <v>652</v>
      </c>
      <c r="FL87" s="51">
        <v>12478</v>
      </c>
      <c r="FM87" s="51"/>
      <c r="FN87" s="50">
        <v>35057</v>
      </c>
      <c r="FO87" s="50" t="s">
        <v>651</v>
      </c>
      <c r="FP87" s="50">
        <v>33721</v>
      </c>
      <c r="FQ87" s="50" t="s">
        <v>651</v>
      </c>
      <c r="FR87" s="51">
        <v>32785</v>
      </c>
      <c r="FS87" s="51" t="s">
        <v>653</v>
      </c>
      <c r="FZ87" s="49">
        <v>34870</v>
      </c>
      <c r="GA87" s="49"/>
      <c r="GF87" s="50">
        <v>20326</v>
      </c>
      <c r="GG87" s="50" t="s">
        <v>651</v>
      </c>
      <c r="GH87" s="49">
        <v>33443</v>
      </c>
      <c r="GI87" s="49" t="s">
        <v>652</v>
      </c>
      <c r="GL87" s="51">
        <v>41785</v>
      </c>
      <c r="GM87" s="51" t="s">
        <v>655</v>
      </c>
      <c r="GR87" s="50">
        <v>34659</v>
      </c>
      <c r="GS87" s="50" t="s">
        <v>651</v>
      </c>
    </row>
    <row r="88" spans="1:201">
      <c r="A88" s="26"/>
      <c r="B88" s="56">
        <v>12074</v>
      </c>
      <c r="C88" s="54" t="s">
        <v>652</v>
      </c>
      <c r="L88" s="48">
        <v>11674</v>
      </c>
      <c r="M88" s="48" t="s">
        <v>655</v>
      </c>
      <c r="N88" s="25"/>
      <c r="O88" s="25"/>
      <c r="P88" s="49">
        <v>13879</v>
      </c>
      <c r="Q88" s="49" t="s">
        <v>652</v>
      </c>
      <c r="R88" s="51">
        <v>19667</v>
      </c>
      <c r="S88" s="51" t="s">
        <v>655</v>
      </c>
      <c r="T88" s="25"/>
      <c r="U88" s="25"/>
      <c r="V88" s="25"/>
      <c r="W88" s="25"/>
      <c r="X88" s="25"/>
      <c r="Y88" s="25"/>
      <c r="Z88" s="25"/>
      <c r="AA88" s="25"/>
      <c r="AB88" s="25"/>
      <c r="AC88" s="25"/>
      <c r="AD88" s="25"/>
      <c r="AE88" s="25"/>
      <c r="AF88" s="25"/>
      <c r="AG88" s="25"/>
      <c r="AH88" s="25"/>
      <c r="AI88" s="25"/>
      <c r="AJ88" s="25"/>
      <c r="AK88" s="25"/>
      <c r="AL88" s="51">
        <v>35236</v>
      </c>
      <c r="AM88" s="51" t="s">
        <v>655</v>
      </c>
      <c r="AN88" s="28"/>
      <c r="AO88" s="25"/>
      <c r="AP88" s="25"/>
      <c r="AQ88" s="25"/>
      <c r="AR88" s="25"/>
      <c r="AS88" s="25"/>
      <c r="AT88" s="25"/>
      <c r="AU88" s="25"/>
      <c r="BB88" s="49">
        <v>12791</v>
      </c>
      <c r="BC88" s="49" t="s">
        <v>652</v>
      </c>
      <c r="BJ88" s="51">
        <v>19263</v>
      </c>
      <c r="BK88" s="51" t="s">
        <v>653</v>
      </c>
      <c r="BR88" s="50">
        <v>9381</v>
      </c>
      <c r="BS88" s="50"/>
      <c r="BT88" s="51">
        <v>14053</v>
      </c>
      <c r="BU88" s="51" t="s">
        <v>655</v>
      </c>
      <c r="CD88" s="51">
        <v>13604</v>
      </c>
      <c r="CE88" s="51" t="s">
        <v>655</v>
      </c>
      <c r="CJ88" s="51">
        <v>11439</v>
      </c>
      <c r="CK88" s="51" t="s">
        <v>653</v>
      </c>
      <c r="CL88" s="49">
        <v>39779</v>
      </c>
      <c r="CM88" s="49" t="s">
        <v>652</v>
      </c>
      <c r="CN88" s="51">
        <v>24532</v>
      </c>
      <c r="CO88" s="51" t="s">
        <v>653</v>
      </c>
      <c r="CP88" s="51">
        <v>12505</v>
      </c>
      <c r="CQ88" s="51" t="s">
        <v>655</v>
      </c>
      <c r="CR88" s="49">
        <v>13456</v>
      </c>
      <c r="CS88" s="49" t="s">
        <v>652</v>
      </c>
      <c r="CV88" s="49">
        <v>19822</v>
      </c>
      <c r="CW88" s="49" t="s">
        <v>652</v>
      </c>
      <c r="CZ88" s="49">
        <v>8506</v>
      </c>
      <c r="DA88" s="49"/>
      <c r="DB88" s="50">
        <v>29845</v>
      </c>
      <c r="DC88" s="50" t="s">
        <v>651</v>
      </c>
      <c r="DH88" s="51">
        <v>11623</v>
      </c>
      <c r="DI88" s="51" t="s">
        <v>653</v>
      </c>
      <c r="DJ88" s="51">
        <v>11660</v>
      </c>
      <c r="DK88" s="51" t="s">
        <v>655</v>
      </c>
      <c r="DP88" s="51">
        <v>36187</v>
      </c>
      <c r="DQ88" s="51" t="s">
        <v>653</v>
      </c>
      <c r="EB88" s="50">
        <v>16885</v>
      </c>
      <c r="EC88" s="50" t="s">
        <v>651</v>
      </c>
      <c r="ED88" s="49">
        <v>32791</v>
      </c>
      <c r="EE88" s="49" t="s">
        <v>652</v>
      </c>
      <c r="EL88" s="49">
        <v>13884</v>
      </c>
      <c r="EM88" s="49"/>
      <c r="EP88" s="50">
        <v>37356</v>
      </c>
      <c r="EQ88" s="50" t="s">
        <v>651</v>
      </c>
      <c r="EV88" s="51">
        <v>19997</v>
      </c>
      <c r="EW88" s="51" t="s">
        <v>653</v>
      </c>
      <c r="EX88" s="51">
        <v>17135</v>
      </c>
      <c r="EY88" s="51" t="s">
        <v>655</v>
      </c>
      <c r="EZ88" s="51">
        <v>16789</v>
      </c>
      <c r="FA88" s="51" t="s">
        <v>655</v>
      </c>
      <c r="FB88" s="49">
        <v>36284</v>
      </c>
      <c r="FC88" s="49" t="s">
        <v>652</v>
      </c>
      <c r="FF88" s="51">
        <v>33101</v>
      </c>
      <c r="FG88" s="51" t="s">
        <v>653</v>
      </c>
      <c r="FH88" s="50">
        <v>35410</v>
      </c>
      <c r="FI88" s="50" t="s">
        <v>651</v>
      </c>
      <c r="FN88" s="50">
        <v>35054</v>
      </c>
      <c r="FO88" s="50" t="s">
        <v>651</v>
      </c>
      <c r="FP88" s="50">
        <v>33721</v>
      </c>
      <c r="FQ88" s="50" t="s">
        <v>651</v>
      </c>
      <c r="FR88" s="51">
        <v>32785</v>
      </c>
      <c r="FS88" s="51" t="s">
        <v>653</v>
      </c>
      <c r="FZ88" s="49">
        <v>34543</v>
      </c>
      <c r="GA88" s="49" t="s">
        <v>652</v>
      </c>
      <c r="GF88" s="51">
        <v>20151</v>
      </c>
      <c r="GG88" s="51" t="s">
        <v>653</v>
      </c>
      <c r="GH88" s="51">
        <v>33254</v>
      </c>
      <c r="GI88" s="51" t="s">
        <v>653</v>
      </c>
      <c r="GL88" s="49">
        <v>41784</v>
      </c>
      <c r="GM88" s="49" t="s">
        <v>652</v>
      </c>
      <c r="GR88" s="50">
        <v>34659</v>
      </c>
      <c r="GS88" s="50" t="s">
        <v>651</v>
      </c>
    </row>
    <row r="89" spans="1:201">
      <c r="A89" s="26"/>
      <c r="B89" s="47">
        <v>12038</v>
      </c>
      <c r="C89" s="54" t="s">
        <v>652</v>
      </c>
      <c r="L89" s="48">
        <v>11674</v>
      </c>
      <c r="M89" s="48" t="s">
        <v>655</v>
      </c>
      <c r="N89" s="25"/>
      <c r="O89" s="25"/>
      <c r="P89" s="49">
        <v>13806</v>
      </c>
      <c r="Q89" s="49" t="s">
        <v>652</v>
      </c>
      <c r="R89" s="51">
        <v>19667</v>
      </c>
      <c r="S89" s="51" t="s">
        <v>655</v>
      </c>
      <c r="T89" s="25"/>
      <c r="U89" s="25"/>
      <c r="V89" s="25"/>
      <c r="W89" s="25"/>
      <c r="X89" s="25"/>
      <c r="Y89" s="25"/>
      <c r="Z89" s="25"/>
      <c r="AA89" s="25"/>
      <c r="AB89" s="25"/>
      <c r="AC89" s="25"/>
      <c r="AD89" s="25"/>
      <c r="AE89" s="25"/>
      <c r="AF89" s="25"/>
      <c r="AG89" s="25"/>
      <c r="AH89" s="25"/>
      <c r="AI89" s="25"/>
      <c r="AJ89" s="25"/>
      <c r="AK89" s="25"/>
      <c r="AL89" s="49">
        <v>35236</v>
      </c>
      <c r="AM89" s="49" t="s">
        <v>652</v>
      </c>
      <c r="AN89" s="28"/>
      <c r="AO89" s="25"/>
      <c r="AP89" s="25"/>
      <c r="AQ89" s="25"/>
      <c r="AR89" s="25"/>
      <c r="AS89" s="25"/>
      <c r="AT89" s="25"/>
      <c r="AU89" s="25"/>
      <c r="BB89" s="49">
        <v>12379</v>
      </c>
      <c r="BC89" s="49" t="s">
        <v>652</v>
      </c>
      <c r="BJ89" s="51">
        <v>19083</v>
      </c>
      <c r="BK89" s="51" t="s">
        <v>655</v>
      </c>
      <c r="BR89" s="49">
        <v>8998</v>
      </c>
      <c r="BS89" s="49" t="s">
        <v>652</v>
      </c>
      <c r="BT89" s="51">
        <v>14053</v>
      </c>
      <c r="BU89" s="51" t="s">
        <v>655</v>
      </c>
      <c r="CD89" s="51">
        <v>13604</v>
      </c>
      <c r="CE89" s="51" t="s">
        <v>655</v>
      </c>
      <c r="CJ89" s="51">
        <v>11434</v>
      </c>
      <c r="CK89" s="51" t="s">
        <v>655</v>
      </c>
      <c r="CL89" s="49">
        <v>39772</v>
      </c>
      <c r="CM89" s="49" t="s">
        <v>652</v>
      </c>
      <c r="CN89" s="51">
        <v>24523</v>
      </c>
      <c r="CO89" s="51" t="s">
        <v>655</v>
      </c>
      <c r="CP89" s="49">
        <v>12422</v>
      </c>
      <c r="CQ89" s="49" t="s">
        <v>652</v>
      </c>
      <c r="CR89" s="49">
        <v>13015</v>
      </c>
      <c r="CS89" s="49" t="s">
        <v>652</v>
      </c>
      <c r="CV89" s="49">
        <v>19817</v>
      </c>
      <c r="CW89" s="49" t="s">
        <v>652</v>
      </c>
      <c r="DB89" s="49">
        <v>25283</v>
      </c>
      <c r="DC89" s="49" t="s">
        <v>652</v>
      </c>
      <c r="DH89" s="51">
        <v>11623</v>
      </c>
      <c r="DI89" s="51" t="s">
        <v>655</v>
      </c>
      <c r="DJ89" s="51">
        <v>11660</v>
      </c>
      <c r="DK89" s="51" t="s">
        <v>655</v>
      </c>
      <c r="DP89" s="51">
        <v>36181</v>
      </c>
      <c r="DQ89" s="51" t="s">
        <v>653</v>
      </c>
      <c r="EB89" s="51">
        <v>16825</v>
      </c>
      <c r="EC89" s="51" t="s">
        <v>655</v>
      </c>
      <c r="ED89" s="49">
        <v>29258</v>
      </c>
      <c r="EE89" s="49" t="s">
        <v>652</v>
      </c>
      <c r="EL89" s="51">
        <v>13450</v>
      </c>
      <c r="EM89" s="51" t="s">
        <v>655</v>
      </c>
      <c r="EP89" s="50">
        <v>37353</v>
      </c>
      <c r="EQ89" s="50" t="s">
        <v>651</v>
      </c>
      <c r="EV89" s="51">
        <v>19997</v>
      </c>
      <c r="EW89" s="51" t="s">
        <v>655</v>
      </c>
      <c r="EX89" s="50">
        <v>17132</v>
      </c>
      <c r="EY89" s="50"/>
      <c r="EZ89" s="51">
        <v>16789</v>
      </c>
      <c r="FA89" s="51" t="s">
        <v>655</v>
      </c>
      <c r="FB89" s="50">
        <v>36273</v>
      </c>
      <c r="FC89" s="50" t="s">
        <v>651</v>
      </c>
      <c r="FF89" s="49">
        <v>33101</v>
      </c>
      <c r="FG89" s="49" t="s">
        <v>652</v>
      </c>
      <c r="FH89" s="51">
        <v>35346</v>
      </c>
      <c r="FI89" s="51" t="s">
        <v>653</v>
      </c>
      <c r="FN89" s="50">
        <v>35040</v>
      </c>
      <c r="FO89" s="50" t="s">
        <v>651</v>
      </c>
      <c r="FP89" s="50">
        <v>33700</v>
      </c>
      <c r="FQ89" s="50" t="s">
        <v>651</v>
      </c>
      <c r="FR89" s="51">
        <v>32785</v>
      </c>
      <c r="FS89" s="51" t="s">
        <v>653</v>
      </c>
      <c r="FZ89" s="50">
        <v>12329</v>
      </c>
      <c r="GA89" s="50" t="s">
        <v>651</v>
      </c>
      <c r="GF89" s="51">
        <v>20151</v>
      </c>
      <c r="GG89" s="51" t="s">
        <v>655</v>
      </c>
      <c r="GH89" s="51">
        <v>33254</v>
      </c>
      <c r="GI89" s="51" t="s">
        <v>653</v>
      </c>
      <c r="GL89" s="49">
        <v>41780</v>
      </c>
      <c r="GM89" s="49" t="s">
        <v>652</v>
      </c>
      <c r="GR89" s="50">
        <v>34651</v>
      </c>
      <c r="GS89" s="50" t="s">
        <v>651</v>
      </c>
    </row>
    <row r="90" spans="1:201">
      <c r="A90" s="26"/>
      <c r="B90" s="56">
        <v>9238</v>
      </c>
      <c r="C90" s="54" t="s">
        <v>652</v>
      </c>
      <c r="L90" s="48">
        <v>11674</v>
      </c>
      <c r="M90" s="48" t="s">
        <v>655</v>
      </c>
      <c r="N90" s="25"/>
      <c r="O90" s="25"/>
      <c r="P90" s="49">
        <v>12046</v>
      </c>
      <c r="Q90" s="49" t="s">
        <v>652</v>
      </c>
      <c r="R90" s="51">
        <v>19667</v>
      </c>
      <c r="S90" s="51" t="s">
        <v>653</v>
      </c>
      <c r="T90" s="25"/>
      <c r="U90" s="25"/>
      <c r="V90" s="25"/>
      <c r="W90" s="25"/>
      <c r="X90" s="25"/>
      <c r="Y90" s="25"/>
      <c r="Z90" s="25"/>
      <c r="AA90" s="25"/>
      <c r="AB90" s="25"/>
      <c r="AC90" s="25"/>
      <c r="AD90" s="25"/>
      <c r="AE90" s="25"/>
      <c r="AF90" s="25"/>
      <c r="AG90" s="25"/>
      <c r="AH90" s="25"/>
      <c r="AI90" s="25"/>
      <c r="AJ90" s="25"/>
      <c r="AK90" s="25"/>
      <c r="AL90" s="49">
        <v>35213</v>
      </c>
      <c r="AM90" s="49" t="s">
        <v>652</v>
      </c>
      <c r="AN90" s="28"/>
      <c r="AO90" s="25"/>
      <c r="AP90" s="25"/>
      <c r="AQ90" s="25"/>
      <c r="AR90" s="25"/>
      <c r="AS90" s="25"/>
      <c r="AT90" s="25"/>
      <c r="AU90" s="25"/>
      <c r="BB90" s="49">
        <v>12122</v>
      </c>
      <c r="BC90" s="49" t="s">
        <v>652</v>
      </c>
      <c r="BJ90" s="51">
        <v>19076</v>
      </c>
      <c r="BK90" s="51" t="s">
        <v>653</v>
      </c>
      <c r="BT90" s="51">
        <v>14053</v>
      </c>
      <c r="BU90" s="51" t="s">
        <v>655</v>
      </c>
      <c r="CD90" s="51">
        <v>13604</v>
      </c>
      <c r="CE90" s="51" t="s">
        <v>655</v>
      </c>
      <c r="CJ90" s="50">
        <v>11376</v>
      </c>
      <c r="CK90" s="50" t="s">
        <v>651</v>
      </c>
      <c r="CL90" s="49">
        <v>39770</v>
      </c>
      <c r="CM90" s="49" t="s">
        <v>652</v>
      </c>
      <c r="CN90" s="49">
        <v>24520</v>
      </c>
      <c r="CO90" s="49" t="s">
        <v>652</v>
      </c>
      <c r="CP90" s="49">
        <v>12422</v>
      </c>
      <c r="CQ90" s="49" t="s">
        <v>652</v>
      </c>
      <c r="CR90" s="49">
        <v>13015</v>
      </c>
      <c r="CS90" s="49" t="s">
        <v>652</v>
      </c>
      <c r="CV90" s="50">
        <v>17995</v>
      </c>
      <c r="CW90" s="50" t="s">
        <v>651</v>
      </c>
      <c r="DB90" s="49">
        <v>25218</v>
      </c>
      <c r="DC90" s="49" t="s">
        <v>652</v>
      </c>
      <c r="DH90" s="51">
        <v>11623</v>
      </c>
      <c r="DI90" s="51" t="s">
        <v>655</v>
      </c>
      <c r="DJ90" s="51">
        <v>11660</v>
      </c>
      <c r="DK90" s="51" t="s">
        <v>655</v>
      </c>
      <c r="DP90" s="49">
        <v>36137</v>
      </c>
      <c r="DQ90" s="49" t="s">
        <v>652</v>
      </c>
      <c r="EB90" s="51">
        <v>16825</v>
      </c>
      <c r="EC90" s="51" t="s">
        <v>655</v>
      </c>
      <c r="ED90" s="49">
        <v>27952</v>
      </c>
      <c r="EE90" s="49" t="s">
        <v>652</v>
      </c>
      <c r="EL90" s="51">
        <v>12546</v>
      </c>
      <c r="EM90" s="51" t="s">
        <v>655</v>
      </c>
      <c r="EP90" s="51">
        <v>37328</v>
      </c>
      <c r="EQ90" s="51" t="s">
        <v>653</v>
      </c>
      <c r="EV90" s="49">
        <v>19987</v>
      </c>
      <c r="EW90" s="49"/>
      <c r="EX90" s="51">
        <v>17119</v>
      </c>
      <c r="EY90" s="51" t="s">
        <v>653</v>
      </c>
      <c r="EZ90" s="51">
        <v>16607</v>
      </c>
      <c r="FA90" s="51" t="s">
        <v>655</v>
      </c>
      <c r="FB90" s="49">
        <v>36272</v>
      </c>
      <c r="FC90" s="49" t="s">
        <v>652</v>
      </c>
      <c r="FF90" s="49">
        <v>33101</v>
      </c>
      <c r="FG90" s="49" t="s">
        <v>652</v>
      </c>
      <c r="FH90" s="51">
        <v>35346</v>
      </c>
      <c r="FI90" s="51" t="s">
        <v>653</v>
      </c>
      <c r="FN90" s="50">
        <v>35026</v>
      </c>
      <c r="FO90" s="50" t="s">
        <v>651</v>
      </c>
      <c r="FP90" s="50">
        <v>33700</v>
      </c>
      <c r="FQ90" s="50" t="s">
        <v>651</v>
      </c>
      <c r="FR90" s="49">
        <v>31161</v>
      </c>
      <c r="FS90" s="49" t="s">
        <v>652</v>
      </c>
      <c r="FZ90" s="49">
        <v>12260</v>
      </c>
      <c r="GA90" s="49" t="s">
        <v>652</v>
      </c>
      <c r="GF90" s="50">
        <v>19337</v>
      </c>
      <c r="GG90" s="50" t="s">
        <v>657</v>
      </c>
      <c r="GH90" s="49">
        <v>33125</v>
      </c>
      <c r="GI90" s="49"/>
      <c r="GL90" s="51">
        <v>41556</v>
      </c>
      <c r="GM90" s="51" t="s">
        <v>653</v>
      </c>
      <c r="GR90" s="50">
        <v>34651</v>
      </c>
      <c r="GS90" s="50" t="s">
        <v>651</v>
      </c>
    </row>
    <row r="91" spans="1:201">
      <c r="A91" s="26"/>
      <c r="B91" s="56">
        <v>9167</v>
      </c>
      <c r="C91" s="54" t="s">
        <v>652</v>
      </c>
      <c r="D91" s="29"/>
      <c r="E91" s="29"/>
      <c r="F91" s="29"/>
      <c r="G91" s="29"/>
      <c r="H91" s="29"/>
      <c r="I91" s="29"/>
      <c r="J91" s="29"/>
      <c r="K91" s="29"/>
      <c r="L91" s="48">
        <v>11674</v>
      </c>
      <c r="M91" s="48" t="s">
        <v>655</v>
      </c>
      <c r="N91" s="25"/>
      <c r="O91" s="25"/>
      <c r="P91" s="51">
        <v>11943</v>
      </c>
      <c r="Q91" s="51" t="s">
        <v>653</v>
      </c>
      <c r="R91" s="49">
        <v>19654</v>
      </c>
      <c r="S91" s="49"/>
      <c r="T91" s="25"/>
      <c r="U91" s="25"/>
      <c r="V91" s="25"/>
      <c r="W91" s="25"/>
      <c r="X91" s="25"/>
      <c r="Y91" s="25"/>
      <c r="Z91" s="25"/>
      <c r="AA91" s="25"/>
      <c r="AB91" s="25"/>
      <c r="AC91" s="25"/>
      <c r="AD91" s="25"/>
      <c r="AE91" s="25"/>
      <c r="AF91" s="25"/>
      <c r="AG91" s="25"/>
      <c r="AH91" s="25"/>
      <c r="AI91" s="25"/>
      <c r="AJ91" s="25"/>
      <c r="AK91" s="25"/>
      <c r="AL91" s="49">
        <v>35211</v>
      </c>
      <c r="AM91" s="49" t="s">
        <v>652</v>
      </c>
      <c r="AN91" s="28"/>
      <c r="AO91" s="25"/>
      <c r="AP91" s="25"/>
      <c r="AQ91" s="25"/>
      <c r="AR91" s="25"/>
      <c r="AS91" s="25"/>
      <c r="AT91" s="25"/>
      <c r="AU91" s="25"/>
      <c r="BB91" s="51">
        <v>10408</v>
      </c>
      <c r="BC91" s="51" t="s">
        <v>653</v>
      </c>
      <c r="BJ91" s="50">
        <v>18702</v>
      </c>
      <c r="BK91" s="50" t="s">
        <v>651</v>
      </c>
      <c r="BR91" s="65"/>
      <c r="BT91" s="51">
        <v>14053</v>
      </c>
      <c r="BU91" s="51" t="s">
        <v>655</v>
      </c>
      <c r="CD91" s="51">
        <v>13604</v>
      </c>
      <c r="CE91" s="51" t="s">
        <v>655</v>
      </c>
      <c r="CJ91" s="51">
        <v>11282</v>
      </c>
      <c r="CK91" s="51" t="s">
        <v>655</v>
      </c>
      <c r="CL91" s="49">
        <v>39744</v>
      </c>
      <c r="CM91" s="49" t="s">
        <v>652</v>
      </c>
      <c r="CN91" s="49">
        <v>24519</v>
      </c>
      <c r="CO91" s="49" t="s">
        <v>652</v>
      </c>
      <c r="CP91" s="49">
        <v>12286</v>
      </c>
      <c r="CQ91" s="49" t="s">
        <v>652</v>
      </c>
      <c r="CR91" s="49">
        <v>12083</v>
      </c>
      <c r="CS91" s="49" t="s">
        <v>652</v>
      </c>
      <c r="CV91" s="50">
        <v>17975</v>
      </c>
      <c r="CW91" s="50" t="s">
        <v>651</v>
      </c>
      <c r="DB91" s="49">
        <v>13949</v>
      </c>
      <c r="DC91" s="49" t="s">
        <v>652</v>
      </c>
      <c r="DH91" s="51">
        <v>9608</v>
      </c>
      <c r="DI91" s="51"/>
      <c r="DJ91" s="51">
        <v>11660</v>
      </c>
      <c r="DK91" s="51" t="s">
        <v>655</v>
      </c>
      <c r="DP91" s="49">
        <v>36137</v>
      </c>
      <c r="DQ91" s="49" t="s">
        <v>652</v>
      </c>
      <c r="EB91" s="51">
        <v>16825</v>
      </c>
      <c r="EC91" s="51" t="s">
        <v>655</v>
      </c>
      <c r="ED91" s="49">
        <v>27952</v>
      </c>
      <c r="EE91" s="49" t="s">
        <v>652</v>
      </c>
      <c r="EL91" s="51">
        <v>12546</v>
      </c>
      <c r="EM91" s="51" t="s">
        <v>655</v>
      </c>
      <c r="EP91" s="51">
        <v>37328</v>
      </c>
      <c r="EQ91" s="51" t="s">
        <v>653</v>
      </c>
      <c r="EV91" s="50">
        <v>17036</v>
      </c>
      <c r="EW91" s="50" t="s">
        <v>651</v>
      </c>
      <c r="EX91" s="49">
        <v>17110</v>
      </c>
      <c r="EY91" s="49"/>
      <c r="EZ91" s="49">
        <v>16546</v>
      </c>
      <c r="FA91" s="49" t="s">
        <v>652</v>
      </c>
      <c r="FB91" s="49">
        <v>36272</v>
      </c>
      <c r="FC91" s="49" t="s">
        <v>652</v>
      </c>
      <c r="FF91" s="49">
        <v>33101</v>
      </c>
      <c r="FG91" s="49" t="s">
        <v>652</v>
      </c>
      <c r="FH91" s="49">
        <v>35332</v>
      </c>
      <c r="FI91" s="49" t="s">
        <v>652</v>
      </c>
      <c r="FN91" s="50">
        <v>35005</v>
      </c>
      <c r="FO91" s="50" t="s">
        <v>651</v>
      </c>
      <c r="FP91" s="50">
        <v>33700</v>
      </c>
      <c r="FQ91" s="50" t="s">
        <v>651</v>
      </c>
      <c r="FR91" s="49">
        <v>24243</v>
      </c>
      <c r="FS91" s="49" t="s">
        <v>652</v>
      </c>
      <c r="FZ91" s="51">
        <v>12119</v>
      </c>
      <c r="GA91" s="51" t="s">
        <v>653</v>
      </c>
      <c r="GF91" s="50">
        <v>19314</v>
      </c>
      <c r="GG91" s="50" t="s">
        <v>657</v>
      </c>
      <c r="GH91" s="49">
        <v>31665</v>
      </c>
      <c r="GI91" s="49" t="s">
        <v>652</v>
      </c>
      <c r="GL91" s="49">
        <v>41353</v>
      </c>
      <c r="GM91" s="49" t="s">
        <v>652</v>
      </c>
      <c r="GR91" s="50">
        <v>34651</v>
      </c>
      <c r="GS91" s="50" t="s">
        <v>651</v>
      </c>
    </row>
    <row r="92" spans="1:201">
      <c r="A92" s="26"/>
      <c r="B92" s="47">
        <v>9119</v>
      </c>
      <c r="C92" s="54" t="s">
        <v>652</v>
      </c>
      <c r="D92" s="29"/>
      <c r="E92" s="29"/>
      <c r="F92" s="29"/>
      <c r="G92" s="29"/>
      <c r="H92" s="29"/>
      <c r="I92" s="29"/>
      <c r="J92" s="29"/>
      <c r="K92" s="29"/>
      <c r="L92" s="48">
        <v>11664</v>
      </c>
      <c r="M92" s="48" t="s">
        <v>655</v>
      </c>
      <c r="N92" s="25"/>
      <c r="O92" s="25"/>
      <c r="P92" s="51">
        <v>11943</v>
      </c>
      <c r="Q92" s="51" t="s">
        <v>655</v>
      </c>
      <c r="R92" s="49">
        <v>19268</v>
      </c>
      <c r="S92" s="49" t="s">
        <v>652</v>
      </c>
      <c r="T92" s="25"/>
      <c r="U92" s="25"/>
      <c r="V92" s="25"/>
      <c r="W92" s="25"/>
      <c r="X92" s="25"/>
      <c r="Y92" s="25"/>
      <c r="Z92" s="25"/>
      <c r="AA92" s="25"/>
      <c r="AB92" s="25"/>
      <c r="AC92" s="25"/>
      <c r="AD92" s="25"/>
      <c r="AE92" s="25"/>
      <c r="AF92" s="25"/>
      <c r="AG92" s="25"/>
      <c r="AH92" s="25"/>
      <c r="AI92" s="25"/>
      <c r="AJ92" s="25"/>
      <c r="AK92" s="25"/>
      <c r="AL92" s="50">
        <v>35199</v>
      </c>
      <c r="AM92" s="50" t="s">
        <v>651</v>
      </c>
      <c r="AN92" s="28"/>
      <c r="AO92" s="25"/>
      <c r="AP92" s="25"/>
      <c r="AQ92" s="25"/>
      <c r="AR92" s="25"/>
      <c r="AS92" s="25"/>
      <c r="AT92" s="25"/>
      <c r="AU92" s="25"/>
      <c r="BB92" s="49">
        <v>10407</v>
      </c>
      <c r="BC92" s="49" t="s">
        <v>652</v>
      </c>
      <c r="BJ92" s="51">
        <v>18678</v>
      </c>
      <c r="BK92" s="51" t="s">
        <v>655</v>
      </c>
      <c r="BT92" s="51">
        <v>14053</v>
      </c>
      <c r="BU92" s="51" t="s">
        <v>655</v>
      </c>
      <c r="CD92" s="51">
        <v>13604</v>
      </c>
      <c r="CE92" s="51" t="s">
        <v>655</v>
      </c>
      <c r="CJ92" s="51">
        <v>11282</v>
      </c>
      <c r="CK92" s="51"/>
      <c r="CL92" s="51">
        <v>39341</v>
      </c>
      <c r="CM92" s="51" t="s">
        <v>653</v>
      </c>
      <c r="CN92" s="49">
        <v>24519</v>
      </c>
      <c r="CO92" s="49" t="s">
        <v>652</v>
      </c>
      <c r="CP92" s="50">
        <v>12221</v>
      </c>
      <c r="CQ92" s="50" t="s">
        <v>651</v>
      </c>
      <c r="CR92" s="49">
        <v>11705</v>
      </c>
      <c r="CS92" s="49"/>
      <c r="CV92" s="51">
        <v>17886</v>
      </c>
      <c r="CW92" s="51" t="s">
        <v>653</v>
      </c>
      <c r="DB92" s="51">
        <v>12981</v>
      </c>
      <c r="DC92" s="51" t="s">
        <v>655</v>
      </c>
      <c r="DJ92" s="51">
        <v>11660</v>
      </c>
      <c r="DK92" s="51" t="s">
        <v>655</v>
      </c>
      <c r="DP92" s="49">
        <v>35549</v>
      </c>
      <c r="DQ92" s="49" t="s">
        <v>652</v>
      </c>
      <c r="EB92" s="51">
        <v>16825</v>
      </c>
      <c r="EC92" s="51" t="s">
        <v>655</v>
      </c>
      <c r="ED92" s="49">
        <v>27907</v>
      </c>
      <c r="EE92" s="49" t="s">
        <v>652</v>
      </c>
      <c r="EL92" s="49">
        <v>11979</v>
      </c>
      <c r="EM92" s="49" t="s">
        <v>652</v>
      </c>
      <c r="EP92" s="49">
        <v>37327</v>
      </c>
      <c r="EQ92" s="49" t="s">
        <v>652</v>
      </c>
      <c r="EV92" s="50">
        <v>16931</v>
      </c>
      <c r="EW92" s="50"/>
      <c r="EX92" s="49">
        <v>17110</v>
      </c>
      <c r="EY92" s="49" t="s">
        <v>652</v>
      </c>
      <c r="EZ92" s="51">
        <v>15247</v>
      </c>
      <c r="FA92" s="51" t="s">
        <v>653</v>
      </c>
      <c r="FB92" s="50">
        <v>36237</v>
      </c>
      <c r="FC92" s="50" t="s">
        <v>651</v>
      </c>
      <c r="FF92" s="50">
        <v>33100</v>
      </c>
      <c r="FG92" s="50"/>
      <c r="FH92" s="51">
        <v>35327</v>
      </c>
      <c r="FI92" s="51" t="s">
        <v>655</v>
      </c>
      <c r="FN92" s="50">
        <v>34991</v>
      </c>
      <c r="FO92" s="50" t="s">
        <v>651</v>
      </c>
      <c r="FP92" s="50">
        <v>33700</v>
      </c>
      <c r="FQ92" s="50" t="s">
        <v>651</v>
      </c>
      <c r="FR92" s="50">
        <v>20185</v>
      </c>
      <c r="FS92" s="50" t="s">
        <v>651</v>
      </c>
      <c r="FZ92" s="49">
        <v>12111</v>
      </c>
      <c r="GA92" s="49" t="s">
        <v>652</v>
      </c>
      <c r="GF92" s="50">
        <v>19314</v>
      </c>
      <c r="GG92" s="50" t="s">
        <v>651</v>
      </c>
      <c r="GH92" s="50">
        <v>31219</v>
      </c>
      <c r="GI92" s="50" t="s">
        <v>651</v>
      </c>
      <c r="GL92" s="49">
        <v>41353</v>
      </c>
      <c r="GM92" s="49" t="s">
        <v>652</v>
      </c>
      <c r="GR92" s="50">
        <v>34638</v>
      </c>
      <c r="GS92" s="50"/>
    </row>
    <row r="93" spans="1:201">
      <c r="A93" s="26"/>
      <c r="B93" s="29"/>
      <c r="C93" s="29"/>
      <c r="D93" s="29"/>
      <c r="E93" s="29"/>
      <c r="F93" s="29"/>
      <c r="G93" s="29"/>
      <c r="H93" s="29"/>
      <c r="I93" s="29"/>
      <c r="J93" s="29"/>
      <c r="K93" s="29"/>
      <c r="L93" s="48">
        <v>10051</v>
      </c>
      <c r="M93" s="48" t="s">
        <v>653</v>
      </c>
      <c r="N93" s="25"/>
      <c r="O93" s="25"/>
      <c r="P93" s="49">
        <v>11934</v>
      </c>
      <c r="Q93" s="49" t="s">
        <v>652</v>
      </c>
      <c r="R93" s="51">
        <v>18554</v>
      </c>
      <c r="S93" s="51" t="s">
        <v>653</v>
      </c>
      <c r="T93" s="25"/>
      <c r="U93" s="25"/>
      <c r="V93" s="25"/>
      <c r="W93" s="25"/>
      <c r="X93" s="25"/>
      <c r="Y93" s="25"/>
      <c r="Z93" s="25"/>
      <c r="AA93" s="25"/>
      <c r="AB93" s="25"/>
      <c r="AC93" s="25"/>
      <c r="AD93" s="25"/>
      <c r="AE93" s="25"/>
      <c r="AF93" s="25"/>
      <c r="AG93" s="25"/>
      <c r="AH93" s="25"/>
      <c r="AI93" s="25"/>
      <c r="AJ93" s="25"/>
      <c r="AK93" s="25"/>
      <c r="AL93" s="50">
        <v>34787</v>
      </c>
      <c r="AM93" s="50" t="s">
        <v>651</v>
      </c>
      <c r="AN93" s="28"/>
      <c r="AO93" s="25"/>
      <c r="AP93" s="25"/>
      <c r="AQ93" s="25"/>
      <c r="AR93" s="25"/>
      <c r="AS93" s="25"/>
      <c r="AT93" s="25"/>
      <c r="AU93" s="25"/>
      <c r="BB93" s="49">
        <v>9782</v>
      </c>
      <c r="BC93" s="49" t="s">
        <v>652</v>
      </c>
      <c r="BJ93" s="51">
        <v>18312</v>
      </c>
      <c r="BK93" s="51" t="s">
        <v>655</v>
      </c>
      <c r="BT93" s="51">
        <v>14053</v>
      </c>
      <c r="BU93" s="51" t="s">
        <v>655</v>
      </c>
      <c r="CD93" s="51">
        <v>13604</v>
      </c>
      <c r="CE93" s="51" t="s">
        <v>655</v>
      </c>
      <c r="CJ93" s="51">
        <v>11282</v>
      </c>
      <c r="CK93" s="51" t="s">
        <v>653</v>
      </c>
      <c r="CL93" s="49">
        <v>39334</v>
      </c>
      <c r="CM93" s="49" t="s">
        <v>652</v>
      </c>
      <c r="CN93" s="49">
        <v>24519</v>
      </c>
      <c r="CO93" s="49" t="s">
        <v>652</v>
      </c>
      <c r="CP93" s="49">
        <v>12218</v>
      </c>
      <c r="CQ93" s="49" t="s">
        <v>652</v>
      </c>
      <c r="CR93" s="51">
        <v>9262</v>
      </c>
      <c r="CS93" s="51" t="s">
        <v>655</v>
      </c>
      <c r="CV93" s="51">
        <v>17886</v>
      </c>
      <c r="CW93" s="51" t="s">
        <v>653</v>
      </c>
      <c r="DB93" s="50">
        <v>12963</v>
      </c>
      <c r="DC93" s="50" t="s">
        <v>651</v>
      </c>
      <c r="DJ93" s="51">
        <v>11660</v>
      </c>
      <c r="DK93" s="51" t="s">
        <v>655</v>
      </c>
      <c r="DP93" s="49">
        <v>35549</v>
      </c>
      <c r="DQ93" s="49" t="s">
        <v>652</v>
      </c>
      <c r="EB93" s="51">
        <v>16825</v>
      </c>
      <c r="EC93" s="51" t="s">
        <v>655</v>
      </c>
      <c r="ED93" s="49">
        <v>27906</v>
      </c>
      <c r="EE93" s="49" t="s">
        <v>652</v>
      </c>
      <c r="EL93" s="51">
        <v>11961</v>
      </c>
      <c r="EM93" s="51" t="s">
        <v>655</v>
      </c>
      <c r="EP93" s="49">
        <v>37327</v>
      </c>
      <c r="EQ93" s="49" t="s">
        <v>652</v>
      </c>
      <c r="EV93" s="50">
        <v>16931</v>
      </c>
      <c r="EW93" s="50" t="s">
        <v>651</v>
      </c>
      <c r="EX93" s="49">
        <v>13295</v>
      </c>
      <c r="EY93" s="49" t="s">
        <v>652</v>
      </c>
      <c r="EZ93" s="51">
        <v>15230</v>
      </c>
      <c r="FA93" s="51" t="s">
        <v>653</v>
      </c>
      <c r="FB93" s="51">
        <v>36104</v>
      </c>
      <c r="FC93" s="51" t="s">
        <v>653</v>
      </c>
      <c r="FF93" s="49">
        <v>33097</v>
      </c>
      <c r="FG93" s="49" t="s">
        <v>652</v>
      </c>
      <c r="FH93" s="51">
        <v>35327</v>
      </c>
      <c r="FI93" s="51" t="s">
        <v>655</v>
      </c>
      <c r="FN93" s="50">
        <v>34990</v>
      </c>
      <c r="FO93" s="50" t="s">
        <v>651</v>
      </c>
      <c r="FP93" s="50">
        <v>33678</v>
      </c>
      <c r="FQ93" s="50" t="s">
        <v>651</v>
      </c>
      <c r="FR93" s="50">
        <v>13303</v>
      </c>
      <c r="FS93" s="50" t="s">
        <v>657</v>
      </c>
      <c r="FZ93" s="50">
        <v>12111</v>
      </c>
      <c r="GA93" s="50" t="s">
        <v>651</v>
      </c>
      <c r="GF93" s="49">
        <v>19241</v>
      </c>
      <c r="GG93" s="49"/>
      <c r="GH93" s="49">
        <v>22153</v>
      </c>
      <c r="GI93" s="49" t="s">
        <v>652</v>
      </c>
      <c r="GL93" s="49">
        <v>41295</v>
      </c>
      <c r="GM93" s="49" t="s">
        <v>652</v>
      </c>
      <c r="GR93" s="50">
        <v>34626</v>
      </c>
      <c r="GS93" s="50" t="s">
        <v>651</v>
      </c>
    </row>
    <row r="94" spans="1:201">
      <c r="A94" s="26"/>
      <c r="B94" s="29"/>
      <c r="C94" s="29"/>
      <c r="D94" s="29"/>
      <c r="E94" s="29"/>
      <c r="F94" s="29"/>
      <c r="G94" s="29"/>
      <c r="H94" s="29"/>
      <c r="I94" s="29"/>
      <c r="J94" s="29"/>
      <c r="K94" s="29"/>
      <c r="L94" s="48">
        <v>10050</v>
      </c>
      <c r="M94" s="48" t="s">
        <v>653</v>
      </c>
      <c r="N94" s="25"/>
      <c r="O94" s="25"/>
      <c r="P94" s="51">
        <v>11877</v>
      </c>
      <c r="Q94" s="51" t="s">
        <v>655</v>
      </c>
      <c r="R94" s="51">
        <v>18554</v>
      </c>
      <c r="S94" s="51" t="s">
        <v>653</v>
      </c>
      <c r="T94" s="25"/>
      <c r="U94" s="25"/>
      <c r="V94" s="25"/>
      <c r="W94" s="25"/>
      <c r="X94" s="25"/>
      <c r="Y94" s="25"/>
      <c r="Z94" s="25"/>
      <c r="AA94" s="25"/>
      <c r="AB94" s="25"/>
      <c r="AC94" s="25"/>
      <c r="AD94" s="25"/>
      <c r="AE94" s="25"/>
      <c r="AF94" s="25"/>
      <c r="AG94" s="25"/>
      <c r="AH94" s="25"/>
      <c r="AI94" s="25"/>
      <c r="AJ94" s="25"/>
      <c r="AK94" s="25"/>
      <c r="AL94" s="50">
        <v>34787</v>
      </c>
      <c r="AM94" s="50" t="s">
        <v>651</v>
      </c>
      <c r="AN94" s="28"/>
      <c r="AO94" s="25"/>
      <c r="AP94" s="25"/>
      <c r="AQ94" s="25"/>
      <c r="AR94" s="25"/>
      <c r="AS94" s="25"/>
      <c r="AT94" s="25"/>
      <c r="AU94" s="25"/>
      <c r="BB94" s="49">
        <v>9782</v>
      </c>
      <c r="BC94" s="49"/>
      <c r="BJ94" s="51">
        <v>18307</v>
      </c>
      <c r="BK94" s="51" t="s">
        <v>653</v>
      </c>
      <c r="BT94" s="51">
        <v>14053</v>
      </c>
      <c r="BU94" s="51" t="s">
        <v>655</v>
      </c>
      <c r="CD94" s="51">
        <v>13604</v>
      </c>
      <c r="CE94" s="51" t="s">
        <v>655</v>
      </c>
      <c r="CJ94" s="50">
        <v>11253</v>
      </c>
      <c r="CK94" s="50" t="s">
        <v>651</v>
      </c>
      <c r="CL94" s="49">
        <v>39198</v>
      </c>
      <c r="CM94" s="49" t="s">
        <v>652</v>
      </c>
      <c r="CN94" s="49">
        <v>24519</v>
      </c>
      <c r="CO94" s="49" t="s">
        <v>652</v>
      </c>
      <c r="CP94" s="49">
        <v>12158</v>
      </c>
      <c r="CQ94" s="49"/>
      <c r="CR94" s="51">
        <v>8531</v>
      </c>
      <c r="CS94" s="51" t="s">
        <v>655</v>
      </c>
      <c r="CV94" s="49">
        <v>17884</v>
      </c>
      <c r="CW94" s="49" t="s">
        <v>652</v>
      </c>
      <c r="DB94" s="51">
        <v>12951</v>
      </c>
      <c r="DC94" s="51" t="s">
        <v>655</v>
      </c>
      <c r="DJ94" s="49">
        <v>11655</v>
      </c>
      <c r="DK94" s="49"/>
      <c r="DP94" s="49">
        <v>35549</v>
      </c>
      <c r="DQ94" s="49" t="s">
        <v>652</v>
      </c>
      <c r="EB94" s="51">
        <v>16825</v>
      </c>
      <c r="EC94" s="51" t="s">
        <v>655</v>
      </c>
      <c r="ED94" s="49">
        <v>13039</v>
      </c>
      <c r="EE94" s="49" t="s">
        <v>652</v>
      </c>
      <c r="EL94" s="51">
        <v>11961</v>
      </c>
      <c r="EM94" s="51" t="s">
        <v>655</v>
      </c>
      <c r="EP94" s="50">
        <v>37255</v>
      </c>
      <c r="EQ94" s="50" t="s">
        <v>651</v>
      </c>
      <c r="EV94" s="50">
        <v>16913</v>
      </c>
      <c r="EW94" s="50" t="s">
        <v>651</v>
      </c>
      <c r="EX94" s="49">
        <v>13168</v>
      </c>
      <c r="EY94" s="49"/>
      <c r="EZ94" s="49">
        <v>14023</v>
      </c>
      <c r="FA94" s="49" t="s">
        <v>652</v>
      </c>
      <c r="FB94" s="49">
        <v>36104</v>
      </c>
      <c r="FC94" s="49" t="s">
        <v>652</v>
      </c>
      <c r="FF94" s="49">
        <v>33093</v>
      </c>
      <c r="FG94" s="49" t="s">
        <v>652</v>
      </c>
      <c r="FH94" s="51">
        <v>35291</v>
      </c>
      <c r="FI94" s="51" t="s">
        <v>653</v>
      </c>
      <c r="FN94" s="50">
        <v>34974</v>
      </c>
      <c r="FO94" s="50"/>
      <c r="FP94" s="50">
        <v>33678</v>
      </c>
      <c r="FQ94" s="50" t="s">
        <v>651</v>
      </c>
      <c r="FR94" s="51">
        <v>13275</v>
      </c>
      <c r="FS94" s="51" t="s">
        <v>653</v>
      </c>
      <c r="FZ94" s="51">
        <v>12106</v>
      </c>
      <c r="GA94" s="51" t="s">
        <v>655</v>
      </c>
      <c r="GF94" s="50">
        <v>19105</v>
      </c>
      <c r="GG94" s="50" t="s">
        <v>651</v>
      </c>
      <c r="GH94" s="51">
        <v>21871</v>
      </c>
      <c r="GI94" s="51" t="s">
        <v>655</v>
      </c>
      <c r="GL94" s="49">
        <v>41291</v>
      </c>
      <c r="GM94" s="49" t="s">
        <v>652</v>
      </c>
      <c r="GR94" s="50">
        <v>34611</v>
      </c>
      <c r="GS94" s="50" t="s">
        <v>651</v>
      </c>
    </row>
    <row r="95" spans="1:201">
      <c r="A95" s="26"/>
      <c r="B95" s="29"/>
      <c r="C95" s="29"/>
      <c r="D95" s="29"/>
      <c r="E95" s="29"/>
      <c r="F95" s="29"/>
      <c r="G95" s="29"/>
      <c r="H95" s="29"/>
      <c r="I95" s="29"/>
      <c r="J95" s="29"/>
      <c r="K95" s="29"/>
      <c r="L95" s="48">
        <v>9851</v>
      </c>
      <c r="M95" s="48" t="s">
        <v>653</v>
      </c>
      <c r="N95" s="25"/>
      <c r="O95" s="25"/>
      <c r="P95" s="50">
        <v>11874</v>
      </c>
      <c r="Q95" s="50" t="s">
        <v>651</v>
      </c>
      <c r="R95" s="51">
        <v>18554</v>
      </c>
      <c r="S95" s="51" t="s">
        <v>653</v>
      </c>
      <c r="T95" s="25"/>
      <c r="U95" s="25"/>
      <c r="V95" s="25"/>
      <c r="W95" s="25"/>
      <c r="X95" s="25"/>
      <c r="Y95" s="25"/>
      <c r="Z95" s="25"/>
      <c r="AA95" s="25"/>
      <c r="AB95" s="25"/>
      <c r="AC95" s="25"/>
      <c r="AD95" s="25"/>
      <c r="AE95" s="25"/>
      <c r="AF95" s="25"/>
      <c r="AG95" s="25"/>
      <c r="AH95" s="25"/>
      <c r="AI95" s="25"/>
      <c r="AJ95" s="25"/>
      <c r="AK95" s="25"/>
      <c r="AL95" s="50">
        <v>34767</v>
      </c>
      <c r="AM95" s="50" t="s">
        <v>656</v>
      </c>
      <c r="AN95" s="28"/>
      <c r="AO95" s="25"/>
      <c r="AP95" s="25"/>
      <c r="AQ95" s="25"/>
      <c r="AR95" s="25"/>
      <c r="AS95" s="25"/>
      <c r="AT95" s="25"/>
      <c r="AU95" s="25"/>
      <c r="BB95" s="51">
        <v>9690</v>
      </c>
      <c r="BC95" s="51"/>
      <c r="BJ95" s="50">
        <v>16683</v>
      </c>
      <c r="BK95" s="50" t="s">
        <v>651</v>
      </c>
      <c r="BT95" s="51">
        <v>14053</v>
      </c>
      <c r="BU95" s="51" t="s">
        <v>655</v>
      </c>
      <c r="CD95" s="51">
        <v>13604</v>
      </c>
      <c r="CE95" s="51" t="s">
        <v>655</v>
      </c>
      <c r="CJ95" s="51">
        <v>11048</v>
      </c>
      <c r="CK95" s="51" t="s">
        <v>653</v>
      </c>
      <c r="CL95" s="49">
        <v>38867</v>
      </c>
      <c r="CM95" s="49" t="s">
        <v>652</v>
      </c>
      <c r="CN95" s="51">
        <v>24440</v>
      </c>
      <c r="CO95" s="51" t="s">
        <v>653</v>
      </c>
      <c r="CP95" s="49">
        <v>12122</v>
      </c>
      <c r="CQ95" s="49" t="s">
        <v>652</v>
      </c>
      <c r="CV95" s="50">
        <v>17667</v>
      </c>
      <c r="CW95" s="50" t="s">
        <v>651</v>
      </c>
      <c r="DB95" s="51">
        <v>12951</v>
      </c>
      <c r="DC95" s="51" t="s">
        <v>655</v>
      </c>
      <c r="DJ95" s="51">
        <v>11653</v>
      </c>
      <c r="DK95" s="51" t="s">
        <v>653</v>
      </c>
      <c r="DP95" s="51">
        <v>35487</v>
      </c>
      <c r="DQ95" s="51" t="s">
        <v>653</v>
      </c>
      <c r="EB95" s="51">
        <v>16817</v>
      </c>
      <c r="EC95" s="51" t="s">
        <v>653</v>
      </c>
      <c r="ED95" s="49">
        <v>12820</v>
      </c>
      <c r="EE95" s="49" t="s">
        <v>652</v>
      </c>
      <c r="EL95" s="51">
        <v>11961</v>
      </c>
      <c r="EM95" s="51" t="s">
        <v>655</v>
      </c>
      <c r="EP95" s="50">
        <v>37252</v>
      </c>
      <c r="EQ95" s="50" t="s">
        <v>651</v>
      </c>
      <c r="EV95" s="50">
        <v>16910</v>
      </c>
      <c r="EW95" s="50" t="s">
        <v>651</v>
      </c>
      <c r="EZ95" s="51">
        <v>14008</v>
      </c>
      <c r="FA95" s="51" t="s">
        <v>655</v>
      </c>
      <c r="FB95" s="49">
        <v>35876</v>
      </c>
      <c r="FC95" s="49" t="s">
        <v>652</v>
      </c>
      <c r="FF95" s="49">
        <v>33092</v>
      </c>
      <c r="FG95" s="49" t="s">
        <v>652</v>
      </c>
      <c r="FH95" s="51">
        <v>35243</v>
      </c>
      <c r="FI95" s="51" t="s">
        <v>653</v>
      </c>
      <c r="FN95" s="51">
        <v>34918</v>
      </c>
      <c r="FO95" s="51" t="s">
        <v>653</v>
      </c>
      <c r="FP95" s="50">
        <v>33678</v>
      </c>
      <c r="FQ95" s="50" t="s">
        <v>651</v>
      </c>
      <c r="FR95" s="50">
        <v>13259</v>
      </c>
      <c r="FS95" s="50" t="s">
        <v>651</v>
      </c>
      <c r="FZ95" s="51">
        <v>12106</v>
      </c>
      <c r="GA95" s="51" t="s">
        <v>655</v>
      </c>
      <c r="GF95" s="51">
        <v>18653</v>
      </c>
      <c r="GG95" s="51" t="s">
        <v>653</v>
      </c>
      <c r="GH95" s="51">
        <v>21871</v>
      </c>
      <c r="GI95" s="51" t="s">
        <v>655</v>
      </c>
      <c r="GL95" s="49">
        <v>41002</v>
      </c>
      <c r="GM95" s="49" t="s">
        <v>652</v>
      </c>
      <c r="GR95" s="50">
        <v>34607</v>
      </c>
      <c r="GS95" s="50"/>
    </row>
    <row r="96" spans="1:201">
      <c r="A96" s="26"/>
      <c r="B96" s="29"/>
      <c r="C96" s="29"/>
      <c r="D96" s="29"/>
      <c r="E96" s="29"/>
      <c r="F96" s="29"/>
      <c r="G96" s="29"/>
      <c r="H96" s="29"/>
      <c r="I96" s="29"/>
      <c r="J96" s="29"/>
      <c r="K96" s="29"/>
      <c r="L96" s="48">
        <v>9567</v>
      </c>
      <c r="M96" s="48"/>
      <c r="N96" s="25"/>
      <c r="O96" s="25"/>
      <c r="P96" s="49">
        <v>11870</v>
      </c>
      <c r="Q96" s="49"/>
      <c r="R96" s="49">
        <v>18548</v>
      </c>
      <c r="S96" s="49" t="s">
        <v>652</v>
      </c>
      <c r="T96" s="25"/>
      <c r="U96" s="25"/>
      <c r="V96" s="25"/>
      <c r="W96" s="25"/>
      <c r="X96" s="25"/>
      <c r="Y96" s="25"/>
      <c r="Z96" s="25"/>
      <c r="AA96" s="25"/>
      <c r="AB96" s="25"/>
      <c r="AC96" s="25"/>
      <c r="AD96" s="25"/>
      <c r="AE96" s="25"/>
      <c r="AF96" s="25"/>
      <c r="AG96" s="25"/>
      <c r="AH96" s="25"/>
      <c r="AI96" s="25"/>
      <c r="AJ96" s="25"/>
      <c r="AK96" s="25"/>
      <c r="AL96" s="50">
        <v>34765</v>
      </c>
      <c r="AM96" s="50" t="s">
        <v>651</v>
      </c>
      <c r="AN96" s="28"/>
      <c r="AO96" s="25"/>
      <c r="AP96" s="25"/>
      <c r="AQ96" s="25"/>
      <c r="AR96" s="25"/>
      <c r="AS96" s="25"/>
      <c r="AT96" s="25"/>
      <c r="AU96" s="25"/>
      <c r="BJ96" s="50">
        <v>16599</v>
      </c>
      <c r="BK96" s="50" t="s">
        <v>651</v>
      </c>
      <c r="BT96" s="51">
        <v>14053</v>
      </c>
      <c r="BU96" s="51" t="s">
        <v>655</v>
      </c>
      <c r="CD96" s="51">
        <v>13604</v>
      </c>
      <c r="CE96" s="51" t="s">
        <v>653</v>
      </c>
      <c r="CJ96" s="49">
        <v>11044</v>
      </c>
      <c r="CK96" s="49" t="s">
        <v>652</v>
      </c>
      <c r="CL96" s="49">
        <v>38865</v>
      </c>
      <c r="CM96" s="49" t="s">
        <v>652</v>
      </c>
      <c r="CN96" s="51">
        <v>24411</v>
      </c>
      <c r="CO96" s="51" t="s">
        <v>655</v>
      </c>
      <c r="CP96" s="51">
        <v>12069</v>
      </c>
      <c r="CQ96" s="51"/>
      <c r="CV96" s="50">
        <v>17651</v>
      </c>
      <c r="CW96" s="50" t="s">
        <v>651</v>
      </c>
      <c r="DB96" s="51">
        <v>12951</v>
      </c>
      <c r="DC96" s="51" t="s">
        <v>655</v>
      </c>
      <c r="DJ96" s="50"/>
      <c r="DK96" s="50"/>
      <c r="DP96" s="49">
        <v>35288</v>
      </c>
      <c r="DQ96" s="49" t="s">
        <v>652</v>
      </c>
      <c r="EB96" s="49">
        <v>16772</v>
      </c>
      <c r="EC96" s="49" t="s">
        <v>652</v>
      </c>
      <c r="ED96" s="50">
        <v>12626</v>
      </c>
      <c r="EE96" s="50" t="s">
        <v>657</v>
      </c>
      <c r="EL96" s="51">
        <v>11961</v>
      </c>
      <c r="EM96" s="51" t="s">
        <v>655</v>
      </c>
      <c r="EP96" s="50">
        <v>37216</v>
      </c>
      <c r="EQ96" s="50" t="s">
        <v>651</v>
      </c>
      <c r="EV96" s="50">
        <v>16900</v>
      </c>
      <c r="EW96" s="50" t="s">
        <v>651</v>
      </c>
      <c r="EZ96" s="49">
        <v>13476</v>
      </c>
      <c r="FA96" s="49" t="s">
        <v>652</v>
      </c>
      <c r="FB96" s="49">
        <v>35872</v>
      </c>
      <c r="FC96" s="49" t="s">
        <v>652</v>
      </c>
      <c r="FF96" s="49">
        <v>33092</v>
      </c>
      <c r="FG96" s="49" t="s">
        <v>652</v>
      </c>
      <c r="FH96" s="49">
        <v>35241</v>
      </c>
      <c r="FI96" s="49" t="s">
        <v>652</v>
      </c>
      <c r="FN96" s="51">
        <v>34918</v>
      </c>
      <c r="FO96" s="51" t="s">
        <v>653</v>
      </c>
      <c r="FP96" s="50">
        <v>33678</v>
      </c>
      <c r="FQ96" s="50" t="s">
        <v>651</v>
      </c>
      <c r="FR96" s="50">
        <v>13171</v>
      </c>
      <c r="FS96" s="50" t="s">
        <v>651</v>
      </c>
      <c r="FZ96" s="51">
        <v>12106</v>
      </c>
      <c r="GA96" s="51" t="s">
        <v>655</v>
      </c>
      <c r="GF96" s="51">
        <v>18653</v>
      </c>
      <c r="GG96" s="51" t="s">
        <v>655</v>
      </c>
      <c r="GH96" s="50">
        <v>20959</v>
      </c>
      <c r="GI96" s="50" t="s">
        <v>651</v>
      </c>
      <c r="GL96" s="49">
        <v>40995</v>
      </c>
      <c r="GM96" s="49" t="s">
        <v>652</v>
      </c>
      <c r="GR96" s="49">
        <v>34456</v>
      </c>
      <c r="GS96" s="49" t="s">
        <v>652</v>
      </c>
    </row>
    <row r="97" spans="1:201">
      <c r="A97" s="26"/>
      <c r="B97" s="29"/>
      <c r="C97" s="29"/>
      <c r="D97" s="29"/>
      <c r="E97" s="29"/>
      <c r="F97" s="29"/>
      <c r="G97" s="29"/>
      <c r="H97" s="29"/>
      <c r="I97" s="29"/>
      <c r="J97" s="29"/>
      <c r="K97" s="29"/>
      <c r="L97" s="25"/>
      <c r="M97" s="25"/>
      <c r="N97" s="25"/>
      <c r="O97" s="25"/>
      <c r="P97" s="50">
        <v>11812</v>
      </c>
      <c r="Q97" s="50"/>
      <c r="R97" s="49">
        <v>18538</v>
      </c>
      <c r="S97" s="49" t="s">
        <v>652</v>
      </c>
      <c r="T97" s="25"/>
      <c r="U97" s="25"/>
      <c r="V97" s="25"/>
      <c r="W97" s="25"/>
      <c r="X97" s="25"/>
      <c r="Y97" s="25"/>
      <c r="Z97" s="25"/>
      <c r="AA97" s="25"/>
      <c r="AB97" s="25"/>
      <c r="AC97" s="25"/>
      <c r="AD97" s="25"/>
      <c r="AE97" s="25"/>
      <c r="AF97" s="25"/>
      <c r="AG97" s="25"/>
      <c r="AH97" s="25"/>
      <c r="AI97" s="25"/>
      <c r="AJ97" s="25"/>
      <c r="AK97" s="25"/>
      <c r="AL97" s="50">
        <v>34759</v>
      </c>
      <c r="AM97" s="50" t="s">
        <v>651</v>
      </c>
      <c r="AN97" s="28"/>
      <c r="AO97" s="25"/>
      <c r="AP97" s="25"/>
      <c r="AQ97" s="25"/>
      <c r="AR97" s="25"/>
      <c r="AS97" s="25"/>
      <c r="AT97" s="25"/>
      <c r="AU97" s="25"/>
      <c r="BJ97" s="50">
        <v>16568</v>
      </c>
      <c r="BK97" s="50" t="s">
        <v>651</v>
      </c>
      <c r="BT97" s="51">
        <v>14053</v>
      </c>
      <c r="BU97" s="51"/>
      <c r="CD97" s="51">
        <v>13604</v>
      </c>
      <c r="CE97" s="51" t="s">
        <v>655</v>
      </c>
      <c r="CJ97" s="51">
        <v>11034</v>
      </c>
      <c r="CK97" s="51" t="s">
        <v>655</v>
      </c>
      <c r="CL97" s="49">
        <v>38865</v>
      </c>
      <c r="CM97" s="49" t="s">
        <v>652</v>
      </c>
      <c r="CN97" s="49">
        <v>24400</v>
      </c>
      <c r="CO97" s="49" t="s">
        <v>652</v>
      </c>
      <c r="CP97" s="51">
        <v>11961</v>
      </c>
      <c r="CQ97" s="51" t="s">
        <v>655</v>
      </c>
      <c r="CV97" s="50">
        <v>17637</v>
      </c>
      <c r="CW97" s="50" t="s">
        <v>651</v>
      </c>
      <c r="DB97" s="51">
        <v>12951</v>
      </c>
      <c r="DC97" s="51" t="s">
        <v>655</v>
      </c>
      <c r="DP97" s="51">
        <v>34100</v>
      </c>
      <c r="DQ97" s="51" t="s">
        <v>653</v>
      </c>
      <c r="EB97" s="51">
        <v>13974</v>
      </c>
      <c r="EC97" s="51" t="s">
        <v>655</v>
      </c>
      <c r="ED97" s="51">
        <v>12501</v>
      </c>
      <c r="EE97" s="51" t="s">
        <v>653</v>
      </c>
      <c r="EL97" s="51">
        <v>11960</v>
      </c>
      <c r="EM97" s="51" t="s">
        <v>653</v>
      </c>
      <c r="EP97" s="50">
        <v>37208</v>
      </c>
      <c r="EQ97" s="50" t="s">
        <v>651</v>
      </c>
      <c r="EV97" s="50">
        <v>16889</v>
      </c>
      <c r="EW97" s="50" t="s">
        <v>651</v>
      </c>
      <c r="EZ97" s="49">
        <v>13219</v>
      </c>
      <c r="FA97" s="49" t="s">
        <v>652</v>
      </c>
      <c r="FB97" s="49">
        <v>35775</v>
      </c>
      <c r="FC97" s="49" t="s">
        <v>652</v>
      </c>
      <c r="FF97" s="49">
        <v>33091</v>
      </c>
      <c r="FG97" s="49" t="s">
        <v>652</v>
      </c>
      <c r="FH97" s="49">
        <v>35141</v>
      </c>
      <c r="FI97" s="49" t="s">
        <v>652</v>
      </c>
      <c r="FN97" s="51">
        <v>34918</v>
      </c>
      <c r="FO97" s="51" t="s">
        <v>653</v>
      </c>
      <c r="FP97" s="50">
        <v>33639</v>
      </c>
      <c r="FQ97" s="50" t="s">
        <v>651</v>
      </c>
      <c r="FR97" s="50">
        <v>13150</v>
      </c>
      <c r="FS97" s="50" t="s">
        <v>651</v>
      </c>
      <c r="FZ97" s="51">
        <v>12106</v>
      </c>
      <c r="GA97" s="51" t="s">
        <v>655</v>
      </c>
      <c r="GF97" s="50">
        <v>18651</v>
      </c>
      <c r="GG97" s="50" t="s">
        <v>651</v>
      </c>
      <c r="GH97" s="51">
        <v>20445</v>
      </c>
      <c r="GI97" s="51" t="s">
        <v>655</v>
      </c>
      <c r="GL97" s="50">
        <v>40711</v>
      </c>
      <c r="GM97" s="50" t="s">
        <v>651</v>
      </c>
      <c r="GR97" s="49">
        <v>34408</v>
      </c>
      <c r="GS97" s="49" t="s">
        <v>652</v>
      </c>
    </row>
    <row r="98" spans="1:201">
      <c r="A98" s="26"/>
      <c r="L98" s="25"/>
      <c r="M98" s="25"/>
      <c r="N98" s="25"/>
      <c r="O98" s="25"/>
      <c r="P98" s="51">
        <v>11754</v>
      </c>
      <c r="Q98" s="51" t="s">
        <v>655</v>
      </c>
      <c r="R98" s="49">
        <v>16977</v>
      </c>
      <c r="S98" s="49" t="s">
        <v>652</v>
      </c>
      <c r="T98" s="25"/>
      <c r="U98" s="25"/>
      <c r="V98" s="25"/>
      <c r="W98" s="25"/>
      <c r="X98" s="25"/>
      <c r="Y98" s="25"/>
      <c r="Z98" s="25"/>
      <c r="AA98" s="25"/>
      <c r="AB98" s="25"/>
      <c r="AC98" s="25"/>
      <c r="AD98" s="25"/>
      <c r="AE98" s="25"/>
      <c r="AF98" s="25"/>
      <c r="AG98" s="25"/>
      <c r="AH98" s="25"/>
      <c r="AI98" s="25"/>
      <c r="AJ98" s="25"/>
      <c r="AK98" s="25"/>
      <c r="AL98" s="50">
        <v>34759</v>
      </c>
      <c r="AM98" s="50" t="s">
        <v>651</v>
      </c>
      <c r="AN98" s="28"/>
      <c r="AO98" s="25"/>
      <c r="AP98" s="25"/>
      <c r="AQ98" s="25"/>
      <c r="AR98" s="25"/>
      <c r="AS98" s="25"/>
      <c r="AT98" s="25"/>
      <c r="AU98" s="25"/>
      <c r="BJ98" s="50">
        <v>16558</v>
      </c>
      <c r="BK98" s="50" t="s">
        <v>651</v>
      </c>
      <c r="BT98" s="51">
        <v>14053</v>
      </c>
      <c r="BU98" s="51" t="s">
        <v>655</v>
      </c>
      <c r="CD98" s="51">
        <v>13604</v>
      </c>
      <c r="CE98" s="51" t="s">
        <v>655</v>
      </c>
      <c r="CJ98" s="49">
        <v>9818</v>
      </c>
      <c r="CK98" s="49" t="s">
        <v>652</v>
      </c>
      <c r="CL98" s="49">
        <v>38865</v>
      </c>
      <c r="CM98" s="49" t="s">
        <v>652</v>
      </c>
      <c r="CN98" s="49">
        <v>24400</v>
      </c>
      <c r="CO98" s="49" t="s">
        <v>652</v>
      </c>
      <c r="CP98" s="51">
        <v>11961</v>
      </c>
      <c r="CQ98" s="51" t="s">
        <v>655</v>
      </c>
      <c r="CV98" s="50">
        <v>17631</v>
      </c>
      <c r="CW98" s="50" t="s">
        <v>651</v>
      </c>
      <c r="DB98" s="51">
        <v>12951</v>
      </c>
      <c r="DC98" s="51" t="s">
        <v>655</v>
      </c>
      <c r="DP98" s="51">
        <v>31386</v>
      </c>
      <c r="DQ98" s="51" t="s">
        <v>653</v>
      </c>
      <c r="EB98" s="51">
        <v>13974</v>
      </c>
      <c r="EC98" s="51" t="s">
        <v>655</v>
      </c>
      <c r="ED98" s="51">
        <v>12501</v>
      </c>
      <c r="EE98" s="51" t="s">
        <v>655</v>
      </c>
      <c r="EL98" s="49">
        <v>11954</v>
      </c>
      <c r="EM98" s="49" t="s">
        <v>652</v>
      </c>
      <c r="EP98" s="50">
        <v>37201</v>
      </c>
      <c r="EQ98" s="50" t="s">
        <v>651</v>
      </c>
      <c r="EV98" s="50">
        <v>16882</v>
      </c>
      <c r="EW98" s="50" t="s">
        <v>651</v>
      </c>
      <c r="EZ98" s="49">
        <v>13165</v>
      </c>
      <c r="FA98" s="49" t="s">
        <v>652</v>
      </c>
      <c r="FB98" s="49">
        <v>35690</v>
      </c>
      <c r="FC98" s="49" t="s">
        <v>652</v>
      </c>
      <c r="FF98" s="49">
        <v>33091</v>
      </c>
      <c r="FG98" s="49"/>
      <c r="FH98" s="49">
        <v>35003</v>
      </c>
      <c r="FI98" s="49" t="s">
        <v>652</v>
      </c>
      <c r="FN98" s="51">
        <v>34918</v>
      </c>
      <c r="FO98" s="51" t="s">
        <v>655</v>
      </c>
      <c r="FP98" s="50">
        <v>33639</v>
      </c>
      <c r="FQ98" s="50" t="s">
        <v>651</v>
      </c>
      <c r="FR98" s="50">
        <v>13142</v>
      </c>
      <c r="FS98" s="50" t="s">
        <v>651</v>
      </c>
      <c r="FZ98" s="51">
        <v>12106</v>
      </c>
      <c r="GA98" s="51" t="s">
        <v>655</v>
      </c>
      <c r="GF98" s="50">
        <v>17459</v>
      </c>
      <c r="GG98" s="50" t="s">
        <v>657</v>
      </c>
      <c r="GH98" s="51">
        <v>20445</v>
      </c>
      <c r="GI98" s="51" t="s">
        <v>653</v>
      </c>
      <c r="GL98" s="49">
        <v>40416</v>
      </c>
      <c r="GM98" s="49" t="s">
        <v>652</v>
      </c>
      <c r="GR98" s="49">
        <v>34408</v>
      </c>
      <c r="GS98" s="49" t="s">
        <v>652</v>
      </c>
    </row>
    <row r="99" spans="1:201">
      <c r="A99" s="26"/>
      <c r="L99" s="25"/>
      <c r="M99" s="25"/>
      <c r="N99" s="25"/>
      <c r="O99" s="25"/>
      <c r="P99" s="51">
        <v>11754</v>
      </c>
      <c r="Q99" s="51" t="s">
        <v>655</v>
      </c>
      <c r="R99" s="51">
        <v>15609</v>
      </c>
      <c r="S99" s="51" t="s">
        <v>653</v>
      </c>
      <c r="T99" s="25"/>
      <c r="U99" s="25"/>
      <c r="V99" s="25"/>
      <c r="W99" s="25"/>
      <c r="X99" s="25"/>
      <c r="Y99" s="25"/>
      <c r="Z99" s="25"/>
      <c r="AA99" s="25"/>
      <c r="AB99" s="25"/>
      <c r="AC99" s="25"/>
      <c r="AD99" s="25"/>
      <c r="AE99" s="25"/>
      <c r="AF99" s="25"/>
      <c r="AG99" s="25"/>
      <c r="AH99" s="25"/>
      <c r="AI99" s="25"/>
      <c r="AJ99" s="25"/>
      <c r="AK99" s="25"/>
      <c r="AL99" s="50">
        <v>34758</v>
      </c>
      <c r="AM99" s="50" t="s">
        <v>651</v>
      </c>
      <c r="AN99" s="28"/>
      <c r="AO99" s="25"/>
      <c r="AP99" s="25"/>
      <c r="AQ99" s="25"/>
      <c r="AR99" s="25"/>
      <c r="AS99" s="25"/>
      <c r="AT99" s="25"/>
      <c r="AU99" s="25"/>
      <c r="BJ99" s="50">
        <v>16515</v>
      </c>
      <c r="BK99" s="50"/>
      <c r="BT99" s="51">
        <v>14053</v>
      </c>
      <c r="BU99" s="51" t="s">
        <v>655</v>
      </c>
      <c r="CD99" s="51">
        <v>13604</v>
      </c>
      <c r="CE99" s="51" t="s">
        <v>655</v>
      </c>
      <c r="CJ99" s="49">
        <v>9808</v>
      </c>
      <c r="CK99" s="49"/>
      <c r="CL99" s="51">
        <v>37509</v>
      </c>
      <c r="CM99" s="51" t="s">
        <v>655</v>
      </c>
      <c r="CN99" s="49">
        <v>24390</v>
      </c>
      <c r="CO99" s="49" t="s">
        <v>652</v>
      </c>
      <c r="CP99" s="51">
        <v>11961</v>
      </c>
      <c r="CQ99" s="51" t="s">
        <v>655</v>
      </c>
      <c r="CV99" s="50">
        <v>17614</v>
      </c>
      <c r="CW99" s="50" t="s">
        <v>651</v>
      </c>
      <c r="DB99" s="51">
        <v>12951</v>
      </c>
      <c r="DC99" s="51" t="s">
        <v>655</v>
      </c>
      <c r="DP99" s="51">
        <v>31386</v>
      </c>
      <c r="DQ99" s="51" t="s">
        <v>653</v>
      </c>
      <c r="EB99" s="51">
        <v>13974</v>
      </c>
      <c r="EC99" s="51" t="s">
        <v>655</v>
      </c>
      <c r="ED99" s="51">
        <v>12501</v>
      </c>
      <c r="EE99" s="51" t="s">
        <v>655</v>
      </c>
      <c r="EL99" s="49">
        <v>11951</v>
      </c>
      <c r="EM99" s="49" t="s">
        <v>652</v>
      </c>
      <c r="EP99" s="50">
        <v>37196</v>
      </c>
      <c r="EQ99" s="50" t="s">
        <v>651</v>
      </c>
      <c r="EV99" s="50">
        <v>16875</v>
      </c>
      <c r="EW99" s="50" t="s">
        <v>651</v>
      </c>
      <c r="EZ99" s="50">
        <v>13157</v>
      </c>
      <c r="FA99" s="50" t="s">
        <v>657</v>
      </c>
      <c r="FB99" s="49">
        <v>35690</v>
      </c>
      <c r="FC99" s="49" t="s">
        <v>652</v>
      </c>
      <c r="FF99" s="49">
        <v>33073</v>
      </c>
      <c r="FG99" s="49" t="s">
        <v>652</v>
      </c>
      <c r="FH99" s="49">
        <v>34913</v>
      </c>
      <c r="FI99" s="49" t="s">
        <v>652</v>
      </c>
      <c r="FN99" s="49">
        <v>34918</v>
      </c>
      <c r="FO99" s="49" t="s">
        <v>652</v>
      </c>
      <c r="FP99" s="50">
        <v>33629</v>
      </c>
      <c r="FQ99" s="50" t="s">
        <v>651</v>
      </c>
      <c r="FR99" s="50">
        <v>13127</v>
      </c>
      <c r="FS99" s="50"/>
      <c r="FZ99" s="51">
        <v>12106</v>
      </c>
      <c r="GA99" s="51" t="s">
        <v>655</v>
      </c>
      <c r="GF99" s="50">
        <v>17454</v>
      </c>
      <c r="GG99" s="50" t="s">
        <v>651</v>
      </c>
      <c r="GH99" s="50">
        <v>20386</v>
      </c>
      <c r="GI99" s="50" t="s">
        <v>651</v>
      </c>
      <c r="GL99" s="49">
        <v>38893</v>
      </c>
      <c r="GM99" s="49" t="s">
        <v>652</v>
      </c>
      <c r="GR99" s="49">
        <v>34408</v>
      </c>
      <c r="GS99" s="49" t="s">
        <v>652</v>
      </c>
    </row>
    <row r="100" spans="1:201">
      <c r="A100" s="26"/>
      <c r="L100" s="25"/>
      <c r="M100" s="25"/>
      <c r="N100" s="25"/>
      <c r="O100" s="25"/>
      <c r="P100" s="51">
        <v>11716</v>
      </c>
      <c r="Q100" s="51" t="s">
        <v>655</v>
      </c>
      <c r="R100" s="51">
        <v>14587</v>
      </c>
      <c r="S100" s="51" t="s">
        <v>655</v>
      </c>
      <c r="T100" s="25"/>
      <c r="U100" s="25"/>
      <c r="V100" s="25"/>
      <c r="W100" s="25"/>
      <c r="X100" s="25"/>
      <c r="Y100" s="25"/>
      <c r="Z100" s="25"/>
      <c r="AA100" s="25"/>
      <c r="AB100" s="25"/>
      <c r="AC100" s="25"/>
      <c r="AD100" s="25"/>
      <c r="AE100" s="25"/>
      <c r="AF100" s="25"/>
      <c r="AG100" s="25"/>
      <c r="AH100" s="25"/>
      <c r="AI100" s="25"/>
      <c r="AJ100" s="25"/>
      <c r="AK100" s="25"/>
      <c r="AL100" s="50">
        <v>34756</v>
      </c>
      <c r="AM100" s="50" t="s">
        <v>651</v>
      </c>
      <c r="AN100" s="28"/>
      <c r="AO100" s="25"/>
      <c r="AP100" s="25"/>
      <c r="AQ100" s="25"/>
      <c r="AR100" s="25"/>
      <c r="AS100" s="25"/>
      <c r="AT100" s="25"/>
      <c r="AU100" s="25"/>
      <c r="BJ100" s="50">
        <v>16514</v>
      </c>
      <c r="BK100" s="50" t="s">
        <v>651</v>
      </c>
      <c r="BT100" s="51">
        <v>14053</v>
      </c>
      <c r="BU100" s="51" t="s">
        <v>655</v>
      </c>
      <c r="CD100" s="51">
        <v>13604</v>
      </c>
      <c r="CE100" s="51" t="s">
        <v>655</v>
      </c>
      <c r="CL100" s="49">
        <v>25455</v>
      </c>
      <c r="CM100" s="49" t="s">
        <v>652</v>
      </c>
      <c r="CN100" s="49">
        <v>24385</v>
      </c>
      <c r="CO100" s="49" t="s">
        <v>652</v>
      </c>
      <c r="CP100" s="50">
        <v>11940</v>
      </c>
      <c r="CQ100" s="50" t="s">
        <v>651</v>
      </c>
      <c r="CV100" s="50">
        <v>17608</v>
      </c>
      <c r="CW100" s="50" t="s">
        <v>651</v>
      </c>
      <c r="DB100" s="51">
        <v>12951</v>
      </c>
      <c r="DC100" s="51" t="s">
        <v>655</v>
      </c>
      <c r="DP100" s="49">
        <v>26473</v>
      </c>
      <c r="DQ100" s="49" t="s">
        <v>652</v>
      </c>
      <c r="EB100" s="51">
        <v>13966</v>
      </c>
      <c r="EC100" s="51" t="s">
        <v>653</v>
      </c>
      <c r="ED100" s="51">
        <v>12501</v>
      </c>
      <c r="EE100" s="51" t="s">
        <v>655</v>
      </c>
      <c r="EL100" s="49">
        <v>11938</v>
      </c>
      <c r="EM100" s="49" t="s">
        <v>652</v>
      </c>
      <c r="EP100" s="50">
        <v>37188</v>
      </c>
      <c r="EQ100" s="50" t="s">
        <v>651</v>
      </c>
      <c r="EV100" s="50">
        <v>16866</v>
      </c>
      <c r="EW100" s="50" t="s">
        <v>651</v>
      </c>
      <c r="EZ100" s="50">
        <v>13145</v>
      </c>
      <c r="FA100" s="50" t="s">
        <v>651</v>
      </c>
      <c r="FB100" s="49">
        <v>35690</v>
      </c>
      <c r="FC100" s="49" t="s">
        <v>652</v>
      </c>
      <c r="FF100" s="49">
        <v>33073</v>
      </c>
      <c r="FG100" s="49" t="s">
        <v>652</v>
      </c>
      <c r="FH100" s="49">
        <v>34021</v>
      </c>
      <c r="FI100" s="49" t="s">
        <v>652</v>
      </c>
      <c r="FN100" s="51">
        <v>34918</v>
      </c>
      <c r="FO100" s="51" t="s">
        <v>653</v>
      </c>
      <c r="FP100" s="50">
        <v>33629</v>
      </c>
      <c r="FQ100" s="50" t="s">
        <v>651</v>
      </c>
      <c r="FR100" s="51">
        <v>13112</v>
      </c>
      <c r="FS100" s="51" t="s">
        <v>655</v>
      </c>
      <c r="FZ100" s="49">
        <v>12101</v>
      </c>
      <c r="GA100" s="49" t="s">
        <v>652</v>
      </c>
      <c r="GF100" s="50">
        <v>17404</v>
      </c>
      <c r="GG100" s="50" t="s">
        <v>651</v>
      </c>
      <c r="GH100" s="50">
        <v>20365</v>
      </c>
      <c r="GI100" s="50" t="s">
        <v>651</v>
      </c>
      <c r="GL100" s="49">
        <v>35856</v>
      </c>
      <c r="GM100" s="49" t="s">
        <v>652</v>
      </c>
      <c r="GR100" s="49">
        <v>34408</v>
      </c>
      <c r="GS100" s="49" t="s">
        <v>652</v>
      </c>
    </row>
    <row r="101" spans="1:201">
      <c r="A101" s="26"/>
      <c r="L101" s="25"/>
      <c r="M101" s="25"/>
      <c r="N101" s="25"/>
      <c r="O101" s="25"/>
      <c r="P101" s="51">
        <v>11716</v>
      </c>
      <c r="Q101" s="51" t="s">
        <v>655</v>
      </c>
      <c r="R101" s="49">
        <v>13949</v>
      </c>
      <c r="S101" s="49" t="s">
        <v>652</v>
      </c>
      <c r="T101" s="25"/>
      <c r="U101" s="25"/>
      <c r="V101" s="25"/>
      <c r="W101" s="25"/>
      <c r="X101" s="25"/>
      <c r="Y101" s="25"/>
      <c r="Z101" s="25"/>
      <c r="AA101" s="25"/>
      <c r="AB101" s="25"/>
      <c r="AC101" s="25"/>
      <c r="AD101" s="25"/>
      <c r="AE101" s="25"/>
      <c r="AF101" s="25"/>
      <c r="AG101" s="25"/>
      <c r="AH101" s="25"/>
      <c r="AI101" s="25"/>
      <c r="AJ101" s="25"/>
      <c r="AK101" s="25"/>
      <c r="AL101" s="50">
        <v>34756</v>
      </c>
      <c r="AM101" s="50" t="s">
        <v>651</v>
      </c>
      <c r="AN101" s="28"/>
      <c r="AO101" s="25"/>
      <c r="AP101" s="25"/>
      <c r="AQ101" s="25"/>
      <c r="AR101" s="25"/>
      <c r="AS101" s="25"/>
      <c r="AT101" s="25"/>
      <c r="AU101" s="25"/>
      <c r="BJ101" s="50">
        <v>16497</v>
      </c>
      <c r="BK101" s="50" t="s">
        <v>651</v>
      </c>
      <c r="BT101" s="51">
        <v>14053</v>
      </c>
      <c r="BU101" s="51" t="s">
        <v>653</v>
      </c>
      <c r="CD101" s="51">
        <v>13604</v>
      </c>
      <c r="CE101" s="51" t="s">
        <v>655</v>
      </c>
      <c r="CL101" s="51">
        <v>15670</v>
      </c>
      <c r="CM101" s="51" t="s">
        <v>653</v>
      </c>
      <c r="CN101" s="49">
        <v>24309</v>
      </c>
      <c r="CO101" s="49" t="s">
        <v>652</v>
      </c>
      <c r="CP101" s="51">
        <v>11939</v>
      </c>
      <c r="CQ101" s="51"/>
      <c r="CV101" s="50">
        <v>17599</v>
      </c>
      <c r="CW101" s="50" t="s">
        <v>651</v>
      </c>
      <c r="DB101" s="51">
        <v>12951</v>
      </c>
      <c r="DC101" s="51" t="s">
        <v>655</v>
      </c>
      <c r="DP101" s="49">
        <v>26473</v>
      </c>
      <c r="DQ101" s="49" t="s">
        <v>652</v>
      </c>
      <c r="EB101" s="51">
        <v>13939</v>
      </c>
      <c r="EC101" s="51" t="s">
        <v>655</v>
      </c>
      <c r="ED101" s="51">
        <v>12501</v>
      </c>
      <c r="EE101" s="51" t="s">
        <v>655</v>
      </c>
      <c r="EL101" s="51">
        <v>9725</v>
      </c>
      <c r="EM101" s="51" t="s">
        <v>655</v>
      </c>
      <c r="EP101" s="50">
        <v>37110</v>
      </c>
      <c r="EQ101" s="50" t="s">
        <v>651</v>
      </c>
      <c r="EV101" s="50">
        <v>16861</v>
      </c>
      <c r="EW101" s="50" t="s">
        <v>651</v>
      </c>
      <c r="EZ101" s="49">
        <v>13113</v>
      </c>
      <c r="FA101" s="49" t="s">
        <v>652</v>
      </c>
      <c r="FB101" s="49">
        <v>35690</v>
      </c>
      <c r="FC101" s="49" t="s">
        <v>652</v>
      </c>
      <c r="FF101" s="49">
        <v>33073</v>
      </c>
      <c r="FG101" s="49" t="s">
        <v>652</v>
      </c>
      <c r="FH101" s="49">
        <v>34021</v>
      </c>
      <c r="FI101" s="49" t="s">
        <v>652</v>
      </c>
      <c r="FN101" s="49">
        <v>34910</v>
      </c>
      <c r="FO101" s="49"/>
      <c r="FP101" s="50">
        <v>33624</v>
      </c>
      <c r="FQ101" s="50" t="s">
        <v>651</v>
      </c>
      <c r="FR101" s="51">
        <v>13112</v>
      </c>
      <c r="FS101" s="51" t="s">
        <v>655</v>
      </c>
      <c r="FZ101" s="50">
        <v>12062</v>
      </c>
      <c r="GA101" s="50" t="s">
        <v>651</v>
      </c>
      <c r="GF101" s="50">
        <v>17363</v>
      </c>
      <c r="GG101" s="50" t="s">
        <v>651</v>
      </c>
      <c r="GH101" s="51">
        <v>20319</v>
      </c>
      <c r="GI101" s="51" t="s">
        <v>653</v>
      </c>
      <c r="GL101" s="50">
        <v>35103</v>
      </c>
      <c r="GM101" s="50" t="s">
        <v>651</v>
      </c>
      <c r="GR101" s="49">
        <v>34408</v>
      </c>
      <c r="GS101" s="49" t="s">
        <v>652</v>
      </c>
    </row>
    <row r="102" spans="1:201">
      <c r="A102" s="26"/>
      <c r="L102" s="25"/>
      <c r="M102" s="25"/>
      <c r="N102" s="25"/>
      <c r="O102" s="25"/>
      <c r="P102" s="51">
        <v>11716</v>
      </c>
      <c r="Q102" s="51" t="s">
        <v>655</v>
      </c>
      <c r="R102" s="51">
        <v>13770</v>
      </c>
      <c r="S102" s="51" t="s">
        <v>655</v>
      </c>
      <c r="T102" s="25"/>
      <c r="U102" s="25"/>
      <c r="V102" s="25"/>
      <c r="W102" s="25"/>
      <c r="X102" s="25"/>
      <c r="Y102" s="25"/>
      <c r="Z102" s="25"/>
      <c r="AA102" s="25"/>
      <c r="AB102" s="25"/>
      <c r="AC102" s="25"/>
      <c r="AD102" s="25"/>
      <c r="AE102" s="25"/>
      <c r="AF102" s="25"/>
      <c r="AG102" s="25"/>
      <c r="AH102" s="25"/>
      <c r="AI102" s="25"/>
      <c r="AJ102" s="25"/>
      <c r="AK102" s="25"/>
      <c r="AL102" s="50">
        <v>34756</v>
      </c>
      <c r="AM102" s="50" t="s">
        <v>651</v>
      </c>
      <c r="AN102" s="28"/>
      <c r="AO102" s="25"/>
      <c r="AP102" s="25"/>
      <c r="AQ102" s="25"/>
      <c r="AR102" s="25"/>
      <c r="AS102" s="25"/>
      <c r="AT102" s="25"/>
      <c r="AU102" s="25"/>
      <c r="BJ102" s="50">
        <v>16481</v>
      </c>
      <c r="BK102" s="50"/>
      <c r="BT102" s="51">
        <v>14053</v>
      </c>
      <c r="BU102" s="51" t="s">
        <v>655</v>
      </c>
      <c r="CD102" s="51">
        <v>13604</v>
      </c>
      <c r="CE102" s="51" t="s">
        <v>655</v>
      </c>
      <c r="CL102" s="49">
        <v>13478</v>
      </c>
      <c r="CM102" s="49" t="s">
        <v>652</v>
      </c>
      <c r="CN102" s="49">
        <v>23597</v>
      </c>
      <c r="CO102" s="49"/>
      <c r="CP102" s="49">
        <v>11937</v>
      </c>
      <c r="CQ102" s="49" t="s">
        <v>652</v>
      </c>
      <c r="CV102" s="50">
        <v>17585</v>
      </c>
      <c r="CW102" s="50" t="s">
        <v>651</v>
      </c>
      <c r="DB102" s="51">
        <v>12951</v>
      </c>
      <c r="DC102" s="51" t="s">
        <v>655</v>
      </c>
      <c r="DP102" s="49">
        <v>26472</v>
      </c>
      <c r="DQ102" s="49" t="s">
        <v>652</v>
      </c>
      <c r="EB102" s="51">
        <v>13939</v>
      </c>
      <c r="EC102" s="51" t="s">
        <v>655</v>
      </c>
      <c r="ED102" s="49">
        <v>12500</v>
      </c>
      <c r="EE102" s="49" t="s">
        <v>652</v>
      </c>
      <c r="EL102" s="49">
        <v>9724</v>
      </c>
      <c r="EM102" s="49" t="s">
        <v>652</v>
      </c>
      <c r="EP102" s="50">
        <v>37108</v>
      </c>
      <c r="EQ102" s="50"/>
      <c r="EV102" s="50">
        <v>16844</v>
      </c>
      <c r="EW102" s="50"/>
      <c r="EZ102" s="51">
        <v>13107</v>
      </c>
      <c r="FA102" s="51" t="s">
        <v>655</v>
      </c>
      <c r="FB102" s="51">
        <v>35653</v>
      </c>
      <c r="FC102" s="51" t="s">
        <v>653</v>
      </c>
      <c r="FF102" s="49">
        <v>33003</v>
      </c>
      <c r="FG102" s="49" t="s">
        <v>652</v>
      </c>
      <c r="FH102" s="49">
        <v>33987</v>
      </c>
      <c r="FI102" s="49" t="s">
        <v>652</v>
      </c>
      <c r="FN102" s="49">
        <v>34910</v>
      </c>
      <c r="FO102" s="49" t="s">
        <v>652</v>
      </c>
      <c r="FP102" s="50">
        <v>33624</v>
      </c>
      <c r="FQ102" s="50" t="s">
        <v>651</v>
      </c>
      <c r="FR102" s="51">
        <v>13112</v>
      </c>
      <c r="FS102" s="51" t="s">
        <v>655</v>
      </c>
      <c r="FZ102" s="49">
        <v>11982</v>
      </c>
      <c r="GA102" s="49" t="s">
        <v>652</v>
      </c>
      <c r="GF102" s="50">
        <v>17358</v>
      </c>
      <c r="GG102" s="50" t="s">
        <v>651</v>
      </c>
      <c r="GH102" s="51">
        <v>20319</v>
      </c>
      <c r="GI102" s="51" t="s">
        <v>655</v>
      </c>
      <c r="GL102" s="50">
        <v>35101</v>
      </c>
      <c r="GM102" s="50" t="s">
        <v>657</v>
      </c>
      <c r="GR102" s="49">
        <v>34408</v>
      </c>
      <c r="GS102" s="49" t="s">
        <v>652</v>
      </c>
    </row>
    <row r="103" spans="1:201">
      <c r="A103" s="26"/>
      <c r="L103" s="25"/>
      <c r="M103" s="25"/>
      <c r="N103" s="25"/>
      <c r="O103" s="25"/>
      <c r="P103" s="51">
        <v>11716</v>
      </c>
      <c r="Q103" s="51" t="s">
        <v>655</v>
      </c>
      <c r="R103" s="51">
        <v>13770</v>
      </c>
      <c r="S103" s="51" t="s">
        <v>655</v>
      </c>
      <c r="T103" s="25"/>
      <c r="U103" s="25"/>
      <c r="V103" s="25"/>
      <c r="W103" s="25"/>
      <c r="X103" s="25"/>
      <c r="Y103" s="25"/>
      <c r="Z103" s="25"/>
      <c r="AA103" s="25"/>
      <c r="AB103" s="25"/>
      <c r="AC103" s="25"/>
      <c r="AD103" s="25"/>
      <c r="AE103" s="25"/>
      <c r="AF103" s="25"/>
      <c r="AG103" s="25"/>
      <c r="AH103" s="25"/>
      <c r="AI103" s="25"/>
      <c r="AJ103" s="25"/>
      <c r="AK103" s="25"/>
      <c r="AL103" s="51">
        <v>34724</v>
      </c>
      <c r="AM103" s="51" t="s">
        <v>655</v>
      </c>
      <c r="AN103" s="28"/>
      <c r="AO103" s="25"/>
      <c r="AP103" s="25"/>
      <c r="AQ103" s="25"/>
      <c r="AR103" s="25"/>
      <c r="AS103" s="25"/>
      <c r="AT103" s="25"/>
      <c r="AU103" s="25"/>
      <c r="BJ103" s="51">
        <v>16362</v>
      </c>
      <c r="BK103" s="51" t="s">
        <v>655</v>
      </c>
      <c r="BT103" s="51">
        <v>14053</v>
      </c>
      <c r="BU103" s="51" t="s">
        <v>655</v>
      </c>
      <c r="CD103" s="51">
        <v>13604</v>
      </c>
      <c r="CE103" s="51" t="s">
        <v>655</v>
      </c>
      <c r="CL103" s="50">
        <v>13100</v>
      </c>
      <c r="CM103" s="50" t="s">
        <v>657</v>
      </c>
      <c r="CN103" s="49">
        <v>22551</v>
      </c>
      <c r="CO103" s="49" t="s">
        <v>652</v>
      </c>
      <c r="CP103" s="49">
        <v>11937</v>
      </c>
      <c r="CQ103" s="49" t="s">
        <v>652</v>
      </c>
      <c r="CV103" s="50">
        <v>17573</v>
      </c>
      <c r="CW103" s="50" t="s">
        <v>651</v>
      </c>
      <c r="DB103" s="51">
        <v>12951</v>
      </c>
      <c r="DC103" s="51" t="s">
        <v>655</v>
      </c>
      <c r="DP103" s="49">
        <v>26472</v>
      </c>
      <c r="DQ103" s="49" t="s">
        <v>652</v>
      </c>
      <c r="EB103" s="51">
        <v>13939</v>
      </c>
      <c r="EC103" s="51" t="s">
        <v>655</v>
      </c>
      <c r="ED103" s="49">
        <v>12491</v>
      </c>
      <c r="EE103" s="49" t="s">
        <v>652</v>
      </c>
      <c r="EL103" s="51">
        <v>9710</v>
      </c>
      <c r="EM103" s="51" t="s">
        <v>655</v>
      </c>
      <c r="EP103" s="50">
        <v>37062</v>
      </c>
      <c r="EQ103" s="50" t="s">
        <v>651</v>
      </c>
      <c r="EV103" s="51">
        <v>16833</v>
      </c>
      <c r="EW103" s="51" t="s">
        <v>653</v>
      </c>
      <c r="EZ103" s="51">
        <v>13107</v>
      </c>
      <c r="FA103" s="51"/>
      <c r="FB103" s="51">
        <v>35653</v>
      </c>
      <c r="FC103" s="51" t="s">
        <v>655</v>
      </c>
      <c r="FF103" s="49">
        <v>32985</v>
      </c>
      <c r="FG103" s="49" t="s">
        <v>652</v>
      </c>
      <c r="FH103" s="49">
        <v>33759</v>
      </c>
      <c r="FI103" s="49" t="s">
        <v>652</v>
      </c>
      <c r="FN103" s="49">
        <v>34910</v>
      </c>
      <c r="FO103" s="49" t="s">
        <v>652</v>
      </c>
      <c r="FP103" s="49">
        <v>33619</v>
      </c>
      <c r="FQ103" s="49" t="s">
        <v>652</v>
      </c>
      <c r="FR103" s="51">
        <v>13112</v>
      </c>
      <c r="FS103" s="51" t="s">
        <v>653</v>
      </c>
      <c r="FZ103" s="50">
        <v>9525</v>
      </c>
      <c r="GA103" s="50" t="s">
        <v>651</v>
      </c>
      <c r="GF103" s="50">
        <v>17338</v>
      </c>
      <c r="GG103" s="50" t="s">
        <v>651</v>
      </c>
      <c r="GH103" s="49">
        <v>20317</v>
      </c>
      <c r="GI103" s="49" t="s">
        <v>652</v>
      </c>
      <c r="GL103" s="50">
        <v>35101</v>
      </c>
      <c r="GM103" s="50" t="s">
        <v>657</v>
      </c>
      <c r="GR103" s="49">
        <v>34407</v>
      </c>
      <c r="GS103" s="49" t="s">
        <v>652</v>
      </c>
    </row>
    <row r="104" spans="1:201">
      <c r="A104" s="26"/>
      <c r="L104" s="25"/>
      <c r="M104" s="25"/>
      <c r="N104" s="25"/>
      <c r="O104" s="25"/>
      <c r="P104" s="51">
        <v>11716</v>
      </c>
      <c r="Q104" s="51" t="s">
        <v>655</v>
      </c>
      <c r="R104" s="51">
        <v>13770</v>
      </c>
      <c r="S104" s="51" t="s">
        <v>655</v>
      </c>
      <c r="T104" s="25"/>
      <c r="U104" s="25"/>
      <c r="V104" s="25"/>
      <c r="W104" s="25"/>
      <c r="X104" s="25"/>
      <c r="Y104" s="25"/>
      <c r="Z104" s="25"/>
      <c r="AA104" s="25"/>
      <c r="AB104" s="25"/>
      <c r="AC104" s="25"/>
      <c r="AD104" s="25"/>
      <c r="AE104" s="25"/>
      <c r="AF104" s="25"/>
      <c r="AG104" s="25"/>
      <c r="AH104" s="25"/>
      <c r="AI104" s="25"/>
      <c r="AJ104" s="25"/>
      <c r="AK104" s="25"/>
      <c r="AL104" s="49">
        <v>34724</v>
      </c>
      <c r="AM104" s="49" t="s">
        <v>652</v>
      </c>
      <c r="AN104" s="28"/>
      <c r="AO104" s="25"/>
      <c r="AP104" s="25"/>
      <c r="AQ104" s="25"/>
      <c r="AR104" s="25"/>
      <c r="AS104" s="25"/>
      <c r="AT104" s="25"/>
      <c r="AU104" s="25"/>
      <c r="BJ104" s="51">
        <v>16362</v>
      </c>
      <c r="BK104" s="51" t="s">
        <v>655</v>
      </c>
      <c r="BT104" s="51">
        <v>14053</v>
      </c>
      <c r="BU104" s="51" t="s">
        <v>655</v>
      </c>
      <c r="CD104" s="51">
        <v>13604</v>
      </c>
      <c r="CE104" s="51" t="s">
        <v>655</v>
      </c>
      <c r="CL104" s="51">
        <v>13053</v>
      </c>
      <c r="CM104" s="51" t="s">
        <v>655</v>
      </c>
      <c r="CN104" s="51">
        <v>20403</v>
      </c>
      <c r="CO104" s="51" t="s">
        <v>653</v>
      </c>
      <c r="CP104" s="49">
        <v>11919</v>
      </c>
      <c r="CQ104" s="49"/>
      <c r="CV104" s="50">
        <v>17572</v>
      </c>
      <c r="CW104" s="50" t="s">
        <v>713</v>
      </c>
      <c r="DB104" s="51">
        <v>12951</v>
      </c>
      <c r="DC104" s="51" t="s">
        <v>655</v>
      </c>
      <c r="DP104" s="49">
        <v>26049</v>
      </c>
      <c r="DQ104" s="49" t="s">
        <v>652</v>
      </c>
      <c r="EB104" s="51">
        <v>13932</v>
      </c>
      <c r="EC104" s="51" t="s">
        <v>653</v>
      </c>
      <c r="ED104" s="49">
        <v>12472</v>
      </c>
      <c r="EE104" s="49" t="s">
        <v>652</v>
      </c>
      <c r="EL104" s="51">
        <v>9710</v>
      </c>
      <c r="EM104" s="51" t="s">
        <v>655</v>
      </c>
      <c r="EP104" s="50">
        <v>37059</v>
      </c>
      <c r="EQ104" s="50" t="s">
        <v>651</v>
      </c>
      <c r="EV104" s="51">
        <v>16825</v>
      </c>
      <c r="EW104" s="51" t="s">
        <v>653</v>
      </c>
      <c r="EZ104" s="51">
        <v>13107</v>
      </c>
      <c r="FA104" s="51" t="s">
        <v>655</v>
      </c>
      <c r="FB104" s="51">
        <v>35653</v>
      </c>
      <c r="FC104" s="51" t="s">
        <v>655</v>
      </c>
      <c r="FF104" s="51">
        <v>32932</v>
      </c>
      <c r="FG104" s="51" t="s">
        <v>653</v>
      </c>
      <c r="FH104" s="49">
        <v>26126</v>
      </c>
      <c r="FI104" s="49" t="s">
        <v>652</v>
      </c>
      <c r="FN104" s="49">
        <v>34910</v>
      </c>
      <c r="FO104" s="49" t="s">
        <v>652</v>
      </c>
      <c r="FP104" s="50">
        <v>33569</v>
      </c>
      <c r="FQ104" s="50" t="s">
        <v>651</v>
      </c>
      <c r="FR104" s="51">
        <v>13112</v>
      </c>
      <c r="FS104" s="51" t="s">
        <v>653</v>
      </c>
      <c r="FZ104" s="49">
        <v>9509</v>
      </c>
      <c r="GA104" s="49" t="s">
        <v>652</v>
      </c>
      <c r="GF104" s="51">
        <v>17328</v>
      </c>
      <c r="GG104" s="51" t="s">
        <v>653</v>
      </c>
      <c r="GH104" s="49">
        <v>20290</v>
      </c>
      <c r="GI104" s="49" t="s">
        <v>652</v>
      </c>
      <c r="GL104" s="50">
        <v>35101</v>
      </c>
      <c r="GM104" s="50" t="s">
        <v>657</v>
      </c>
      <c r="GR104" s="51">
        <v>34010</v>
      </c>
      <c r="GS104" s="51" t="s">
        <v>653</v>
      </c>
    </row>
    <row r="105" spans="1:201">
      <c r="A105" s="26"/>
      <c r="L105" s="25"/>
      <c r="M105" s="25"/>
      <c r="N105" s="25"/>
      <c r="O105" s="25"/>
      <c r="P105" s="51">
        <v>11714</v>
      </c>
      <c r="Q105" s="51"/>
      <c r="R105" s="51">
        <v>13770</v>
      </c>
      <c r="S105" s="51" t="s">
        <v>653</v>
      </c>
      <c r="T105" s="25"/>
      <c r="U105" s="25"/>
      <c r="V105" s="25"/>
      <c r="W105" s="25"/>
      <c r="X105" s="25"/>
      <c r="Y105" s="25"/>
      <c r="Z105" s="25"/>
      <c r="AA105" s="25"/>
      <c r="AB105" s="25"/>
      <c r="AC105" s="25"/>
      <c r="AD105" s="25"/>
      <c r="AE105" s="25"/>
      <c r="AF105" s="25"/>
      <c r="AG105" s="25"/>
      <c r="AH105" s="25"/>
      <c r="AI105" s="25"/>
      <c r="AJ105" s="25"/>
      <c r="AK105" s="25"/>
      <c r="AL105" s="51">
        <v>34720</v>
      </c>
      <c r="AM105" s="51" t="s">
        <v>653</v>
      </c>
      <c r="AN105" s="28"/>
      <c r="AO105" s="25"/>
      <c r="AP105" s="25"/>
      <c r="AQ105" s="25"/>
      <c r="AR105" s="25"/>
      <c r="AS105" s="25"/>
      <c r="AT105" s="25"/>
      <c r="AU105" s="25"/>
      <c r="BJ105" s="51">
        <v>16362</v>
      </c>
      <c r="BK105" s="51" t="s">
        <v>655</v>
      </c>
      <c r="BT105" s="51">
        <v>14053</v>
      </c>
      <c r="BU105" s="51" t="s">
        <v>655</v>
      </c>
      <c r="CD105" s="51">
        <v>13604</v>
      </c>
      <c r="CE105" s="51"/>
      <c r="CL105" s="51">
        <v>13053</v>
      </c>
      <c r="CM105" s="51" t="s">
        <v>655</v>
      </c>
      <c r="CN105" s="49">
        <v>20381</v>
      </c>
      <c r="CO105" s="49" t="s">
        <v>652</v>
      </c>
      <c r="CV105" s="51">
        <v>17515</v>
      </c>
      <c r="CW105" s="51" t="s">
        <v>653</v>
      </c>
      <c r="DB105" s="51">
        <v>12951</v>
      </c>
      <c r="DC105" s="51" t="s">
        <v>655</v>
      </c>
      <c r="DP105" s="49">
        <v>26048</v>
      </c>
      <c r="DQ105" s="49" t="s">
        <v>652</v>
      </c>
      <c r="EB105" s="51">
        <v>13401</v>
      </c>
      <c r="EC105" s="51" t="s">
        <v>655</v>
      </c>
      <c r="ED105" s="49">
        <v>12449</v>
      </c>
      <c r="EE105" s="49" t="s">
        <v>652</v>
      </c>
      <c r="EL105" s="51">
        <v>9710</v>
      </c>
      <c r="EM105" s="51"/>
      <c r="EP105" s="50">
        <v>37049</v>
      </c>
      <c r="EQ105" s="50" t="s">
        <v>651</v>
      </c>
      <c r="EV105" s="51">
        <v>16825</v>
      </c>
      <c r="EW105" s="51"/>
      <c r="EZ105" s="51">
        <v>13107</v>
      </c>
      <c r="FA105" s="51" t="s">
        <v>655</v>
      </c>
      <c r="FB105" s="51">
        <v>35653</v>
      </c>
      <c r="FC105" s="51" t="s">
        <v>653</v>
      </c>
      <c r="FF105" s="49">
        <v>32778</v>
      </c>
      <c r="FG105" s="49" t="s">
        <v>652</v>
      </c>
      <c r="FH105" s="51">
        <v>26125</v>
      </c>
      <c r="FI105" s="51" t="s">
        <v>655</v>
      </c>
      <c r="FN105" s="49">
        <v>34910</v>
      </c>
      <c r="FO105" s="49" t="s">
        <v>652</v>
      </c>
      <c r="FP105" s="50">
        <v>33569</v>
      </c>
      <c r="FQ105" s="50" t="s">
        <v>651</v>
      </c>
      <c r="FR105" s="51">
        <v>13112</v>
      </c>
      <c r="FS105" s="51" t="s">
        <v>655</v>
      </c>
      <c r="FZ105" s="49">
        <v>9491</v>
      </c>
      <c r="GA105" s="49"/>
      <c r="GF105" s="49">
        <v>17314</v>
      </c>
      <c r="GG105" s="49" t="s">
        <v>652</v>
      </c>
      <c r="GH105" s="51">
        <v>13750</v>
      </c>
      <c r="GI105" s="51" t="s">
        <v>653</v>
      </c>
      <c r="GL105" s="50">
        <v>35096</v>
      </c>
      <c r="GM105" s="50" t="s">
        <v>651</v>
      </c>
      <c r="GR105" s="51">
        <v>34010</v>
      </c>
      <c r="GS105" s="51" t="s">
        <v>653</v>
      </c>
    </row>
    <row r="106" spans="1:201">
      <c r="A106" s="26"/>
      <c r="L106" s="25"/>
      <c r="M106" s="25"/>
      <c r="N106" s="25"/>
      <c r="O106" s="25"/>
      <c r="P106" s="25"/>
      <c r="Q106" s="25"/>
      <c r="R106" s="51">
        <v>13770</v>
      </c>
      <c r="S106" s="51" t="s">
        <v>655</v>
      </c>
      <c r="T106" s="25"/>
      <c r="U106" s="25"/>
      <c r="V106" s="25"/>
      <c r="W106" s="25"/>
      <c r="X106" s="25"/>
      <c r="Y106" s="25"/>
      <c r="Z106" s="25"/>
      <c r="AA106" s="25"/>
      <c r="AB106" s="25"/>
      <c r="AC106" s="25"/>
      <c r="AD106" s="25"/>
      <c r="AE106" s="25"/>
      <c r="AF106" s="25"/>
      <c r="AG106" s="25"/>
      <c r="AH106" s="25"/>
      <c r="AI106" s="25"/>
      <c r="AJ106" s="25"/>
      <c r="AK106" s="25"/>
      <c r="AL106" s="49">
        <v>34711</v>
      </c>
      <c r="AM106" s="49" t="s">
        <v>652</v>
      </c>
      <c r="AN106" s="28"/>
      <c r="AO106" s="25"/>
      <c r="AP106" s="25"/>
      <c r="AQ106" s="25"/>
      <c r="AR106" s="25"/>
      <c r="AS106" s="25"/>
      <c r="AT106" s="25"/>
      <c r="AU106" s="25"/>
      <c r="BJ106" s="51">
        <v>16362</v>
      </c>
      <c r="BK106" s="51" t="s">
        <v>655</v>
      </c>
      <c r="BT106" s="49">
        <v>13870</v>
      </c>
      <c r="BU106" s="49" t="s">
        <v>652</v>
      </c>
      <c r="CD106" s="51">
        <v>13604</v>
      </c>
      <c r="CE106" s="51" t="s">
        <v>655</v>
      </c>
      <c r="CL106" s="51">
        <v>13053</v>
      </c>
      <c r="CM106" s="51" t="s">
        <v>655</v>
      </c>
      <c r="CN106" s="49">
        <v>20376</v>
      </c>
      <c r="CO106" s="49" t="s">
        <v>652</v>
      </c>
      <c r="CV106" s="51">
        <v>17226</v>
      </c>
      <c r="CW106" s="51" t="s">
        <v>655</v>
      </c>
      <c r="DB106" s="51">
        <v>12951</v>
      </c>
      <c r="DC106" s="51" t="s">
        <v>655</v>
      </c>
      <c r="DP106" s="49">
        <v>26048</v>
      </c>
      <c r="DQ106" s="49" t="s">
        <v>652</v>
      </c>
      <c r="EB106" s="51">
        <v>13398</v>
      </c>
      <c r="EC106" s="51" t="s">
        <v>655</v>
      </c>
      <c r="ED106" s="51">
        <v>12358</v>
      </c>
      <c r="EE106" s="51" t="s">
        <v>653</v>
      </c>
      <c r="EL106" s="49">
        <v>9707</v>
      </c>
      <c r="EM106" s="49"/>
      <c r="EP106" s="50">
        <v>37019</v>
      </c>
      <c r="EQ106" s="50" t="s">
        <v>651</v>
      </c>
      <c r="EZ106" s="49">
        <v>13099</v>
      </c>
      <c r="FA106" s="49" t="s">
        <v>652</v>
      </c>
      <c r="FB106" s="51">
        <v>35653</v>
      </c>
      <c r="FC106" s="51" t="s">
        <v>653</v>
      </c>
      <c r="FF106" s="49">
        <v>32770</v>
      </c>
      <c r="FG106" s="49" t="s">
        <v>652</v>
      </c>
      <c r="FH106" s="49">
        <v>26050</v>
      </c>
      <c r="FI106" s="49" t="s">
        <v>652</v>
      </c>
      <c r="FN106" s="49">
        <v>34890</v>
      </c>
      <c r="FO106" s="49" t="s">
        <v>652</v>
      </c>
      <c r="FP106" s="49">
        <v>33509</v>
      </c>
      <c r="FQ106" s="49" t="s">
        <v>652</v>
      </c>
      <c r="FR106" s="49">
        <v>13105</v>
      </c>
      <c r="FS106" s="49" t="s">
        <v>652</v>
      </c>
      <c r="FZ106" s="51">
        <v>9482</v>
      </c>
      <c r="GA106" s="51" t="s">
        <v>655</v>
      </c>
      <c r="GF106" s="49">
        <v>13674</v>
      </c>
      <c r="GG106" s="49" t="s">
        <v>652</v>
      </c>
      <c r="GH106" s="51">
        <v>13750</v>
      </c>
      <c r="GI106" s="51" t="s">
        <v>655</v>
      </c>
      <c r="GL106" s="50">
        <v>35096</v>
      </c>
      <c r="GM106" s="50"/>
      <c r="GR106" s="51">
        <v>34010</v>
      </c>
      <c r="GS106" s="51" t="s">
        <v>655</v>
      </c>
    </row>
    <row r="107" spans="1:201">
      <c r="A107" s="26"/>
      <c r="L107" s="25"/>
      <c r="M107" s="25"/>
      <c r="N107" s="25"/>
      <c r="O107" s="25"/>
      <c r="P107" s="25"/>
      <c r="Q107" s="25"/>
      <c r="R107" s="51">
        <v>13770</v>
      </c>
      <c r="S107" s="51" t="s">
        <v>655</v>
      </c>
      <c r="T107" s="25"/>
      <c r="U107" s="25"/>
      <c r="V107" s="25"/>
      <c r="W107" s="25"/>
      <c r="X107" s="25"/>
      <c r="Y107" s="25"/>
      <c r="Z107" s="25"/>
      <c r="AA107" s="25"/>
      <c r="AB107" s="25"/>
      <c r="AC107" s="25"/>
      <c r="AD107" s="25"/>
      <c r="AE107" s="25"/>
      <c r="AF107" s="25"/>
      <c r="AG107" s="25"/>
      <c r="AH107" s="25"/>
      <c r="AI107" s="25"/>
      <c r="AJ107" s="25"/>
      <c r="AK107" s="25"/>
      <c r="AL107" s="49">
        <v>34683</v>
      </c>
      <c r="AM107" s="49" t="s">
        <v>652</v>
      </c>
      <c r="AN107" s="28"/>
      <c r="AO107" s="25"/>
      <c r="AP107" s="25"/>
      <c r="AQ107" s="25"/>
      <c r="AR107" s="25"/>
      <c r="AS107" s="25"/>
      <c r="AT107" s="25"/>
      <c r="AU107" s="25"/>
      <c r="BJ107" s="51">
        <v>16362</v>
      </c>
      <c r="BK107" s="51" t="s">
        <v>655</v>
      </c>
      <c r="BT107" s="49">
        <v>13595</v>
      </c>
      <c r="BU107" s="49"/>
      <c r="CD107" s="51">
        <v>13604</v>
      </c>
      <c r="CE107" s="51" t="s">
        <v>655</v>
      </c>
      <c r="CL107" s="51">
        <v>13028</v>
      </c>
      <c r="CM107" s="51" t="s">
        <v>655</v>
      </c>
      <c r="CN107" s="49">
        <v>20376</v>
      </c>
      <c r="CO107" s="49" t="s">
        <v>652</v>
      </c>
      <c r="CV107" s="51">
        <v>17223</v>
      </c>
      <c r="CW107" s="51" t="s">
        <v>653</v>
      </c>
      <c r="DB107" s="51">
        <v>12951</v>
      </c>
      <c r="DC107" s="51" t="s">
        <v>655</v>
      </c>
      <c r="DP107" s="51">
        <v>19606</v>
      </c>
      <c r="DQ107" s="51"/>
      <c r="EB107" s="51">
        <v>13364</v>
      </c>
      <c r="EC107" s="51" t="s">
        <v>653</v>
      </c>
      <c r="ED107" s="50">
        <v>12344</v>
      </c>
      <c r="EE107" s="50" t="s">
        <v>657</v>
      </c>
      <c r="EP107" s="50">
        <v>37019</v>
      </c>
      <c r="EQ107" s="50" t="s">
        <v>651</v>
      </c>
      <c r="EZ107" s="51">
        <v>13088</v>
      </c>
      <c r="FA107" s="51" t="s">
        <v>655</v>
      </c>
      <c r="FB107" s="51">
        <v>35653</v>
      </c>
      <c r="FC107" s="51" t="s">
        <v>653</v>
      </c>
      <c r="FF107" s="49">
        <v>32538</v>
      </c>
      <c r="FG107" s="49" t="s">
        <v>652</v>
      </c>
      <c r="FH107" s="49">
        <v>26049</v>
      </c>
      <c r="FI107" s="49" t="s">
        <v>652</v>
      </c>
      <c r="FN107" s="49">
        <v>34780</v>
      </c>
      <c r="FO107" s="49" t="s">
        <v>652</v>
      </c>
      <c r="FP107" s="49">
        <v>33497</v>
      </c>
      <c r="FQ107" s="49" t="s">
        <v>652</v>
      </c>
      <c r="FR107" s="51">
        <v>13092</v>
      </c>
      <c r="FS107" s="51" t="s">
        <v>655</v>
      </c>
      <c r="FZ107" s="50">
        <v>9472</v>
      </c>
      <c r="GA107" s="50" t="s">
        <v>651</v>
      </c>
      <c r="GF107" s="50">
        <v>13243</v>
      </c>
      <c r="GG107" s="50" t="s">
        <v>657</v>
      </c>
      <c r="GH107" s="49">
        <v>13709</v>
      </c>
      <c r="GI107" s="49" t="s">
        <v>652</v>
      </c>
      <c r="GL107" s="50">
        <v>35093</v>
      </c>
      <c r="GM107" s="50" t="s">
        <v>651</v>
      </c>
      <c r="GR107" s="49">
        <v>34004</v>
      </c>
      <c r="GS107" s="49" t="s">
        <v>652</v>
      </c>
    </row>
    <row r="108" spans="1:201">
      <c r="A108" s="26"/>
      <c r="L108" s="25"/>
      <c r="M108" s="25"/>
      <c r="N108" s="25"/>
      <c r="O108" s="25"/>
      <c r="P108" s="25"/>
      <c r="Q108" s="25"/>
      <c r="R108" s="51">
        <v>13770</v>
      </c>
      <c r="S108" s="51" t="s">
        <v>655</v>
      </c>
      <c r="T108" s="25"/>
      <c r="U108" s="25"/>
      <c r="V108" s="25"/>
      <c r="W108" s="25"/>
      <c r="X108" s="25"/>
      <c r="Y108" s="25"/>
      <c r="Z108" s="25"/>
      <c r="AA108" s="25"/>
      <c r="AB108" s="25"/>
      <c r="AC108" s="25"/>
      <c r="AD108" s="25"/>
      <c r="AE108" s="25"/>
      <c r="AF108" s="25"/>
      <c r="AG108" s="25"/>
      <c r="AH108" s="25"/>
      <c r="AI108" s="25"/>
      <c r="AJ108" s="25"/>
      <c r="AK108" s="25"/>
      <c r="AL108" s="50">
        <v>34335</v>
      </c>
      <c r="AM108" s="50" t="s">
        <v>651</v>
      </c>
      <c r="AN108" s="28"/>
      <c r="AO108" s="25"/>
      <c r="AP108" s="25"/>
      <c r="AQ108" s="25"/>
      <c r="AR108" s="25"/>
      <c r="AS108" s="25"/>
      <c r="AT108" s="25"/>
      <c r="AU108" s="25"/>
      <c r="BJ108" s="51">
        <v>16362</v>
      </c>
      <c r="BK108" s="51" t="s">
        <v>655</v>
      </c>
      <c r="BT108" s="51">
        <v>13323</v>
      </c>
      <c r="BU108" s="51" t="s">
        <v>655</v>
      </c>
      <c r="CD108" s="51">
        <v>13604</v>
      </c>
      <c r="CE108" s="51" t="s">
        <v>655</v>
      </c>
      <c r="CL108" s="50">
        <v>12757</v>
      </c>
      <c r="CM108" s="50" t="s">
        <v>651</v>
      </c>
      <c r="CN108" s="49">
        <v>20368</v>
      </c>
      <c r="CO108" s="49" t="s">
        <v>652</v>
      </c>
      <c r="CV108" s="49">
        <v>17223</v>
      </c>
      <c r="CW108" s="49" t="s">
        <v>652</v>
      </c>
      <c r="DB108" s="51">
        <v>12951</v>
      </c>
      <c r="DC108" s="51" t="s">
        <v>655</v>
      </c>
      <c r="DP108" s="51">
        <v>19606</v>
      </c>
      <c r="DQ108" s="51" t="s">
        <v>653</v>
      </c>
      <c r="EB108" s="50">
        <v>12441</v>
      </c>
      <c r="EC108" s="50" t="s">
        <v>657</v>
      </c>
      <c r="ED108" s="51">
        <v>12323</v>
      </c>
      <c r="EE108" s="51" t="s">
        <v>655</v>
      </c>
      <c r="EP108" s="51">
        <v>36517</v>
      </c>
      <c r="EQ108" s="51" t="s">
        <v>655</v>
      </c>
      <c r="EZ108" s="51">
        <v>13088</v>
      </c>
      <c r="FA108" s="51" t="s">
        <v>655</v>
      </c>
      <c r="FB108" s="51">
        <v>35653</v>
      </c>
      <c r="FC108" s="51" t="s">
        <v>653</v>
      </c>
      <c r="FF108" s="49">
        <v>32532</v>
      </c>
      <c r="FG108" s="49" t="s">
        <v>652</v>
      </c>
      <c r="FH108" s="49">
        <v>26013</v>
      </c>
      <c r="FI108" s="49" t="s">
        <v>652</v>
      </c>
      <c r="FN108" s="51">
        <v>34780</v>
      </c>
      <c r="FO108" s="51" t="s">
        <v>653</v>
      </c>
      <c r="FP108" s="49">
        <v>33484</v>
      </c>
      <c r="FQ108" s="49" t="s">
        <v>652</v>
      </c>
      <c r="FR108" s="51">
        <v>13092</v>
      </c>
      <c r="FS108" s="51" t="s">
        <v>655</v>
      </c>
      <c r="GF108" s="49">
        <v>13170</v>
      </c>
      <c r="GG108" s="49" t="s">
        <v>652</v>
      </c>
      <c r="GH108" s="49">
        <v>12846</v>
      </c>
      <c r="GI108" s="49" t="s">
        <v>652</v>
      </c>
      <c r="GL108" s="50">
        <v>35089</v>
      </c>
      <c r="GM108" s="50" t="s">
        <v>651</v>
      </c>
      <c r="GR108" s="49">
        <v>34003</v>
      </c>
      <c r="GS108" s="49"/>
    </row>
    <row r="109" spans="1:201">
      <c r="A109" s="26"/>
      <c r="L109" s="25"/>
      <c r="M109" s="25"/>
      <c r="N109" s="25"/>
      <c r="O109" s="25"/>
      <c r="P109" s="25"/>
      <c r="Q109" s="25"/>
      <c r="R109" s="49">
        <v>13750</v>
      </c>
      <c r="S109" s="49" t="s">
        <v>652</v>
      </c>
      <c r="T109" s="25"/>
      <c r="U109" s="25"/>
      <c r="V109" s="25"/>
      <c r="W109" s="25"/>
      <c r="X109" s="25"/>
      <c r="Y109" s="25"/>
      <c r="Z109" s="25"/>
      <c r="AA109" s="25"/>
      <c r="AB109" s="25"/>
      <c r="AC109" s="25"/>
      <c r="AD109" s="25"/>
      <c r="AE109" s="25"/>
      <c r="AF109" s="25"/>
      <c r="AG109" s="25"/>
      <c r="AH109" s="25"/>
      <c r="AI109" s="25"/>
      <c r="AJ109" s="25"/>
      <c r="AK109" s="25"/>
      <c r="AL109" s="50">
        <v>34095</v>
      </c>
      <c r="AM109" s="50" t="s">
        <v>657</v>
      </c>
      <c r="AN109" s="28"/>
      <c r="AO109" s="25"/>
      <c r="AP109" s="25"/>
      <c r="AQ109" s="25"/>
      <c r="AR109" s="25"/>
      <c r="AS109" s="25"/>
      <c r="AT109" s="25"/>
      <c r="AU109" s="25"/>
      <c r="BJ109" s="51">
        <v>16362</v>
      </c>
      <c r="BK109" s="51"/>
      <c r="BT109" s="51">
        <v>12227</v>
      </c>
      <c r="BU109" s="51"/>
      <c r="CD109" s="51">
        <v>13604</v>
      </c>
      <c r="CE109" s="51" t="s">
        <v>655</v>
      </c>
      <c r="CL109" s="51">
        <v>12484</v>
      </c>
      <c r="CM109" s="51" t="s">
        <v>655</v>
      </c>
      <c r="CN109" s="50">
        <v>16032</v>
      </c>
      <c r="CO109" s="50" t="s">
        <v>657</v>
      </c>
      <c r="CV109" s="49">
        <v>17222</v>
      </c>
      <c r="CW109" s="49" t="s">
        <v>652</v>
      </c>
      <c r="DB109" s="51">
        <v>12951</v>
      </c>
      <c r="DC109" s="51" t="s">
        <v>655</v>
      </c>
      <c r="DP109" s="51">
        <v>19606</v>
      </c>
      <c r="DQ109" s="51" t="s">
        <v>653</v>
      </c>
      <c r="EB109" s="51">
        <v>12437</v>
      </c>
      <c r="EC109" s="51" t="s">
        <v>655</v>
      </c>
      <c r="ED109" s="51">
        <v>12323</v>
      </c>
      <c r="EE109" s="51" t="s">
        <v>653</v>
      </c>
      <c r="EP109" s="51">
        <v>36517</v>
      </c>
      <c r="EQ109" s="51" t="s">
        <v>655</v>
      </c>
      <c r="EZ109" s="50">
        <v>13087</v>
      </c>
      <c r="FA109" s="50" t="s">
        <v>651</v>
      </c>
      <c r="FB109" s="51">
        <v>35653</v>
      </c>
      <c r="FC109" s="51" t="s">
        <v>653</v>
      </c>
      <c r="FF109" s="49">
        <v>29930</v>
      </c>
      <c r="FG109" s="49"/>
      <c r="FH109" s="49">
        <v>26011</v>
      </c>
      <c r="FI109" s="49" t="s">
        <v>652</v>
      </c>
      <c r="FN109" s="51">
        <v>34780</v>
      </c>
      <c r="FO109" s="51" t="s">
        <v>653</v>
      </c>
      <c r="FP109" s="49">
        <v>33483</v>
      </c>
      <c r="FQ109" s="49" t="s">
        <v>652</v>
      </c>
      <c r="FR109" s="49">
        <v>12988</v>
      </c>
      <c r="FS109" s="49" t="s">
        <v>652</v>
      </c>
      <c r="GF109" s="50">
        <v>13077</v>
      </c>
      <c r="GG109" s="50" t="s">
        <v>651</v>
      </c>
      <c r="GH109" s="50">
        <v>12800</v>
      </c>
      <c r="GI109" s="50" t="s">
        <v>657</v>
      </c>
      <c r="GL109" s="50">
        <v>34912</v>
      </c>
      <c r="GM109" s="50" t="s">
        <v>651</v>
      </c>
      <c r="GR109" s="49">
        <v>34003</v>
      </c>
      <c r="GS109" s="49" t="s">
        <v>652</v>
      </c>
    </row>
    <row r="110" spans="1:201">
      <c r="A110" s="26"/>
      <c r="L110" s="25"/>
      <c r="M110" s="25"/>
      <c r="N110" s="25"/>
      <c r="O110" s="25"/>
      <c r="P110" s="25"/>
      <c r="Q110" s="25"/>
      <c r="R110" s="49">
        <v>13181</v>
      </c>
      <c r="S110" s="49" t="s">
        <v>652</v>
      </c>
      <c r="T110" s="25"/>
      <c r="U110" s="25"/>
      <c r="V110" s="25"/>
      <c r="W110" s="25"/>
      <c r="X110" s="25"/>
      <c r="Y110" s="25"/>
      <c r="Z110" s="25"/>
      <c r="AA110" s="25"/>
      <c r="AB110" s="25"/>
      <c r="AC110" s="25"/>
      <c r="AD110" s="25"/>
      <c r="AE110" s="25"/>
      <c r="AF110" s="25"/>
      <c r="AG110" s="25"/>
      <c r="AH110" s="25"/>
      <c r="AI110" s="25"/>
      <c r="AJ110" s="25"/>
      <c r="AK110" s="25"/>
      <c r="AL110" s="50">
        <v>34036</v>
      </c>
      <c r="AM110" s="50" t="s">
        <v>651</v>
      </c>
      <c r="AN110" s="28"/>
      <c r="AO110" s="25"/>
      <c r="AP110" s="25"/>
      <c r="AQ110" s="25"/>
      <c r="AR110" s="25"/>
      <c r="AS110" s="25"/>
      <c r="AT110" s="25"/>
      <c r="AU110" s="25"/>
      <c r="BJ110" s="51">
        <v>16362</v>
      </c>
      <c r="BK110" s="51" t="s">
        <v>655</v>
      </c>
      <c r="CD110" s="51">
        <v>13604</v>
      </c>
      <c r="CE110" s="51" t="s">
        <v>655</v>
      </c>
      <c r="CL110" s="51">
        <v>12484</v>
      </c>
      <c r="CM110" s="51" t="s">
        <v>655</v>
      </c>
      <c r="CN110" s="50">
        <v>13037</v>
      </c>
      <c r="CO110" s="50" t="s">
        <v>657</v>
      </c>
      <c r="CV110" s="49">
        <v>17222</v>
      </c>
      <c r="CW110" s="49"/>
      <c r="DB110" s="51">
        <v>12951</v>
      </c>
      <c r="DC110" s="51" t="s">
        <v>655</v>
      </c>
      <c r="DP110" s="51">
        <v>19606</v>
      </c>
      <c r="DQ110" s="51" t="s">
        <v>655</v>
      </c>
      <c r="EB110" s="51">
        <v>12437</v>
      </c>
      <c r="EC110" s="51" t="s">
        <v>655</v>
      </c>
      <c r="ED110" s="51">
        <v>12323</v>
      </c>
      <c r="EE110" s="51" t="s">
        <v>655</v>
      </c>
      <c r="EP110" s="51">
        <v>36517</v>
      </c>
      <c r="EQ110" s="51"/>
      <c r="EZ110" s="50">
        <v>13087</v>
      </c>
      <c r="FA110" s="50" t="s">
        <v>657</v>
      </c>
      <c r="FB110" s="49">
        <v>35649</v>
      </c>
      <c r="FC110" s="49" t="s">
        <v>652</v>
      </c>
      <c r="FH110" s="49">
        <v>25938</v>
      </c>
      <c r="FI110" s="49" t="s">
        <v>652</v>
      </c>
      <c r="FN110" s="51">
        <v>34780</v>
      </c>
      <c r="FO110" s="51" t="s">
        <v>655</v>
      </c>
      <c r="FP110" s="49">
        <v>33478</v>
      </c>
      <c r="FQ110" s="49" t="s">
        <v>652</v>
      </c>
      <c r="FR110" s="49">
        <v>12547</v>
      </c>
      <c r="FS110" s="49" t="s">
        <v>652</v>
      </c>
      <c r="GF110" s="49">
        <v>13068</v>
      </c>
      <c r="GG110" s="49" t="s">
        <v>652</v>
      </c>
      <c r="GH110" s="50">
        <v>12800</v>
      </c>
      <c r="GI110" s="50" t="s">
        <v>657</v>
      </c>
      <c r="GL110" s="50">
        <v>34870</v>
      </c>
      <c r="GM110" s="50" t="s">
        <v>651</v>
      </c>
      <c r="GR110" s="49">
        <v>34003</v>
      </c>
      <c r="GS110" s="49" t="s">
        <v>652</v>
      </c>
    </row>
    <row r="111" spans="1:201">
      <c r="A111" s="26"/>
      <c r="L111" s="25"/>
      <c r="M111" s="25"/>
      <c r="N111" s="25"/>
      <c r="O111" s="25"/>
      <c r="P111" s="25"/>
      <c r="Q111" s="25"/>
      <c r="R111" s="50">
        <v>12738</v>
      </c>
      <c r="S111" s="50" t="s">
        <v>657</v>
      </c>
      <c r="T111" s="25"/>
      <c r="U111" s="25"/>
      <c r="V111" s="25"/>
      <c r="W111" s="25"/>
      <c r="X111" s="25"/>
      <c r="Y111" s="25"/>
      <c r="Z111" s="25"/>
      <c r="AA111" s="25"/>
      <c r="AB111" s="25"/>
      <c r="AC111" s="25"/>
      <c r="AD111" s="25"/>
      <c r="AE111" s="25"/>
      <c r="AF111" s="25"/>
      <c r="AG111" s="25"/>
      <c r="AH111" s="25"/>
      <c r="AI111" s="25"/>
      <c r="AJ111" s="25"/>
      <c r="AK111" s="25"/>
      <c r="AL111" s="50">
        <v>34023</v>
      </c>
      <c r="AM111" s="50" t="s">
        <v>651</v>
      </c>
      <c r="AN111" s="28"/>
      <c r="AO111" s="25"/>
      <c r="AP111" s="25"/>
      <c r="AQ111" s="25"/>
      <c r="AR111" s="25"/>
      <c r="AS111" s="25"/>
      <c r="AT111" s="25"/>
      <c r="AU111" s="25"/>
      <c r="BJ111" s="51">
        <v>16362</v>
      </c>
      <c r="BK111" s="51" t="s">
        <v>655</v>
      </c>
      <c r="CD111" s="51">
        <v>13604</v>
      </c>
      <c r="CE111" s="51" t="s">
        <v>655</v>
      </c>
      <c r="CL111" s="51">
        <v>12484</v>
      </c>
      <c r="CM111" s="51" t="s">
        <v>655</v>
      </c>
      <c r="CN111" s="51">
        <v>12987</v>
      </c>
      <c r="CO111" s="51" t="s">
        <v>655</v>
      </c>
      <c r="CV111" s="51">
        <v>11766</v>
      </c>
      <c r="CW111" s="51" t="s">
        <v>655</v>
      </c>
      <c r="DB111" s="51">
        <v>12951</v>
      </c>
      <c r="DC111" s="51" t="s">
        <v>655</v>
      </c>
      <c r="DP111" s="49">
        <v>19483</v>
      </c>
      <c r="DQ111" s="49" t="s">
        <v>652</v>
      </c>
      <c r="EB111" s="51">
        <v>12437</v>
      </c>
      <c r="EC111" s="51" t="s">
        <v>655</v>
      </c>
      <c r="ED111" s="49">
        <v>12217</v>
      </c>
      <c r="EE111" s="49" t="s">
        <v>652</v>
      </c>
      <c r="EP111" s="51">
        <v>36517</v>
      </c>
      <c r="EQ111" s="51" t="s">
        <v>655</v>
      </c>
      <c r="EZ111" s="51">
        <v>13086</v>
      </c>
      <c r="FA111" s="51" t="s">
        <v>655</v>
      </c>
      <c r="FB111" s="49">
        <v>35649</v>
      </c>
      <c r="FC111" s="49"/>
      <c r="FH111" s="49">
        <v>25884</v>
      </c>
      <c r="FI111" s="49" t="s">
        <v>652</v>
      </c>
      <c r="FN111" s="50">
        <v>34777</v>
      </c>
      <c r="FO111" s="50" t="s">
        <v>651</v>
      </c>
      <c r="FP111" s="49">
        <v>33475</v>
      </c>
      <c r="FQ111" s="49" t="s">
        <v>652</v>
      </c>
      <c r="FR111" s="49">
        <v>10990</v>
      </c>
      <c r="FS111" s="49"/>
      <c r="GF111" s="50">
        <v>12842</v>
      </c>
      <c r="GG111" s="50"/>
      <c r="GH111" s="50">
        <v>12797</v>
      </c>
      <c r="GI111" s="50"/>
      <c r="GL111" s="50">
        <v>34707</v>
      </c>
      <c r="GM111" s="50" t="s">
        <v>651</v>
      </c>
      <c r="GR111" s="49">
        <v>34003</v>
      </c>
      <c r="GS111" s="49" t="s">
        <v>652</v>
      </c>
    </row>
    <row r="112" spans="1:201">
      <c r="A112" s="26"/>
      <c r="L112" s="25"/>
      <c r="M112" s="25"/>
      <c r="N112" s="25"/>
      <c r="O112" s="25"/>
      <c r="P112" s="25"/>
      <c r="Q112" s="25"/>
      <c r="R112" s="50">
        <v>12666</v>
      </c>
      <c r="S112" s="50" t="s">
        <v>651</v>
      </c>
      <c r="T112" s="25"/>
      <c r="U112" s="25"/>
      <c r="V112" s="25"/>
      <c r="W112" s="25"/>
      <c r="X112" s="25"/>
      <c r="Y112" s="25"/>
      <c r="Z112" s="25"/>
      <c r="AA112" s="25"/>
      <c r="AB112" s="25"/>
      <c r="AC112" s="25"/>
      <c r="AD112" s="25"/>
      <c r="AE112" s="25"/>
      <c r="AF112" s="25"/>
      <c r="AG112" s="25"/>
      <c r="AH112" s="25"/>
      <c r="AI112" s="25"/>
      <c r="AJ112" s="25"/>
      <c r="AK112" s="25"/>
      <c r="AL112" s="50">
        <v>34018</v>
      </c>
      <c r="AM112" s="50" t="s">
        <v>651</v>
      </c>
      <c r="AN112" s="28"/>
      <c r="AO112" s="25"/>
      <c r="AP112" s="25"/>
      <c r="AQ112" s="25"/>
      <c r="AR112" s="25"/>
      <c r="AS112" s="25"/>
      <c r="AT112" s="25"/>
      <c r="AU112" s="25"/>
      <c r="BJ112" s="51">
        <v>16362</v>
      </c>
      <c r="BK112" s="51" t="s">
        <v>655</v>
      </c>
      <c r="CD112" s="51">
        <v>13604</v>
      </c>
      <c r="CE112" s="51" t="s">
        <v>655</v>
      </c>
      <c r="CL112" s="51">
        <v>12484</v>
      </c>
      <c r="CM112" s="51" t="s">
        <v>655</v>
      </c>
      <c r="CN112" s="51">
        <v>12977</v>
      </c>
      <c r="CO112" s="51" t="s">
        <v>655</v>
      </c>
      <c r="CV112" s="51">
        <v>11766</v>
      </c>
      <c r="CW112" s="51" t="s">
        <v>655</v>
      </c>
      <c r="DB112" s="51">
        <v>12951</v>
      </c>
      <c r="DC112" s="51" t="s">
        <v>653</v>
      </c>
      <c r="DP112" s="50">
        <v>16480</v>
      </c>
      <c r="DQ112" s="50" t="s">
        <v>651</v>
      </c>
      <c r="EB112" s="51">
        <v>12437</v>
      </c>
      <c r="EC112" s="51" t="s">
        <v>655</v>
      </c>
      <c r="ED112" s="49">
        <v>12207</v>
      </c>
      <c r="EE112" s="49" t="s">
        <v>652</v>
      </c>
      <c r="EP112" s="51">
        <v>36517</v>
      </c>
      <c r="EQ112" s="51" t="s">
        <v>653</v>
      </c>
      <c r="EZ112" s="51">
        <v>13086</v>
      </c>
      <c r="FA112" s="51" t="s">
        <v>655</v>
      </c>
      <c r="FB112" s="49">
        <v>35642</v>
      </c>
      <c r="FC112" s="49" t="s">
        <v>652</v>
      </c>
      <c r="FH112" s="49">
        <v>25878</v>
      </c>
      <c r="FI112" s="49" t="s">
        <v>652</v>
      </c>
      <c r="FN112" s="49">
        <v>34771</v>
      </c>
      <c r="FO112" s="49" t="s">
        <v>652</v>
      </c>
      <c r="FP112" s="51">
        <v>33464</v>
      </c>
      <c r="FQ112" s="51" t="s">
        <v>653</v>
      </c>
      <c r="GF112" s="49">
        <v>12651</v>
      </c>
      <c r="GG112" s="49" t="s">
        <v>652</v>
      </c>
      <c r="GH112" s="51">
        <v>12395</v>
      </c>
      <c r="GI112" s="51" t="s">
        <v>653</v>
      </c>
      <c r="GL112" s="50">
        <v>34529</v>
      </c>
      <c r="GM112" s="50" t="s">
        <v>656</v>
      </c>
      <c r="GR112" s="49">
        <v>34003</v>
      </c>
      <c r="GS112" s="49" t="s">
        <v>652</v>
      </c>
    </row>
    <row r="113" spans="1:201">
      <c r="A113" s="26"/>
      <c r="L113" s="25"/>
      <c r="M113" s="25"/>
      <c r="N113" s="25"/>
      <c r="O113" s="25"/>
      <c r="P113" s="25"/>
      <c r="Q113" s="25"/>
      <c r="R113" s="50">
        <v>12549</v>
      </c>
      <c r="S113" s="50" t="s">
        <v>651</v>
      </c>
      <c r="T113" s="25"/>
      <c r="U113" s="25"/>
      <c r="V113" s="25"/>
      <c r="W113" s="25"/>
      <c r="X113" s="25"/>
      <c r="Y113" s="25"/>
      <c r="Z113" s="25"/>
      <c r="AA113" s="25"/>
      <c r="AB113" s="25"/>
      <c r="AC113" s="25"/>
      <c r="AD113" s="25"/>
      <c r="AE113" s="25"/>
      <c r="AF113" s="25"/>
      <c r="AG113" s="25"/>
      <c r="AH113" s="25"/>
      <c r="AI113" s="25"/>
      <c r="AJ113" s="25"/>
      <c r="AK113" s="25"/>
      <c r="AL113" s="50">
        <v>33975</v>
      </c>
      <c r="AM113" s="50" t="s">
        <v>651</v>
      </c>
      <c r="AN113" s="28"/>
      <c r="AO113" s="25"/>
      <c r="AP113" s="25"/>
      <c r="AQ113" s="25"/>
      <c r="AR113" s="25"/>
      <c r="AS113" s="25"/>
      <c r="AT113" s="25"/>
      <c r="AU113" s="25"/>
      <c r="BJ113" s="51">
        <v>16327</v>
      </c>
      <c r="BK113" s="51"/>
      <c r="CD113" s="51">
        <v>13604</v>
      </c>
      <c r="CE113" s="51" t="s">
        <v>655</v>
      </c>
      <c r="CL113" s="51">
        <v>12484</v>
      </c>
      <c r="CM113" s="51" t="s">
        <v>655</v>
      </c>
      <c r="CN113" s="51">
        <v>12976</v>
      </c>
      <c r="CO113" s="51" t="s">
        <v>653</v>
      </c>
      <c r="CV113" s="51">
        <v>11762</v>
      </c>
      <c r="CW113" s="51"/>
      <c r="DB113" s="51">
        <v>12951</v>
      </c>
      <c r="DC113" s="51"/>
      <c r="DP113" s="51">
        <v>16343</v>
      </c>
      <c r="DQ113" s="51" t="s">
        <v>653</v>
      </c>
      <c r="EB113" s="51">
        <v>12433</v>
      </c>
      <c r="EC113" s="51" t="s">
        <v>653</v>
      </c>
      <c r="ED113" s="49">
        <v>12183</v>
      </c>
      <c r="EE113" s="49" t="s">
        <v>652</v>
      </c>
      <c r="EP113" s="51">
        <v>36517</v>
      </c>
      <c r="EQ113" s="51" t="s">
        <v>653</v>
      </c>
      <c r="EZ113" s="51">
        <v>13086</v>
      </c>
      <c r="FA113" s="51" t="s">
        <v>655</v>
      </c>
      <c r="FB113" s="49">
        <v>35642</v>
      </c>
      <c r="FC113" s="49" t="s">
        <v>652</v>
      </c>
      <c r="FH113" s="49">
        <v>25878</v>
      </c>
      <c r="FI113" s="49" t="s">
        <v>652</v>
      </c>
      <c r="FN113" s="49">
        <v>34771</v>
      </c>
      <c r="FO113" s="49" t="s">
        <v>652</v>
      </c>
      <c r="FP113" s="51">
        <v>33463</v>
      </c>
      <c r="FQ113" s="51" t="s">
        <v>655</v>
      </c>
      <c r="GF113" s="51">
        <v>12538</v>
      </c>
      <c r="GG113" s="51" t="s">
        <v>653</v>
      </c>
      <c r="GH113" s="51">
        <v>12395</v>
      </c>
      <c r="GI113" s="51" t="s">
        <v>655</v>
      </c>
      <c r="GL113" s="50">
        <v>34529</v>
      </c>
      <c r="GM113" s="50" t="s">
        <v>651</v>
      </c>
      <c r="GR113" s="49">
        <v>34002</v>
      </c>
      <c r="GS113" s="49" t="s">
        <v>652</v>
      </c>
    </row>
    <row r="114" spans="1:201">
      <c r="A114" s="26"/>
      <c r="L114" s="25"/>
      <c r="M114" s="25"/>
      <c r="N114" s="25"/>
      <c r="O114" s="25"/>
      <c r="P114" s="25"/>
      <c r="Q114" s="25"/>
      <c r="R114" s="51">
        <v>12371</v>
      </c>
      <c r="S114" s="51" t="s">
        <v>655</v>
      </c>
      <c r="T114" s="25"/>
      <c r="U114" s="25"/>
      <c r="V114" s="25"/>
      <c r="W114" s="25"/>
      <c r="X114" s="25"/>
      <c r="Y114" s="25"/>
      <c r="Z114" s="25"/>
      <c r="AA114" s="25"/>
      <c r="AB114" s="25"/>
      <c r="AC114" s="25"/>
      <c r="AD114" s="25"/>
      <c r="AE114" s="25"/>
      <c r="AF114" s="25"/>
      <c r="AG114" s="25"/>
      <c r="AH114" s="25"/>
      <c r="AI114" s="25"/>
      <c r="AJ114" s="25"/>
      <c r="AK114" s="25"/>
      <c r="AL114" s="50">
        <v>33948</v>
      </c>
      <c r="AM114" s="50" t="s">
        <v>651</v>
      </c>
      <c r="AN114" s="28"/>
      <c r="AO114" s="25"/>
      <c r="AP114" s="25"/>
      <c r="AQ114" s="25"/>
      <c r="AR114" s="25"/>
      <c r="AS114" s="25"/>
      <c r="AT114" s="25"/>
      <c r="AU114" s="25"/>
      <c r="CD114" s="51">
        <v>13604</v>
      </c>
      <c r="CE114" s="51" t="s">
        <v>655</v>
      </c>
      <c r="CL114" s="51">
        <v>12484</v>
      </c>
      <c r="CM114" s="51" t="s">
        <v>655</v>
      </c>
      <c r="CN114" s="49">
        <v>12972</v>
      </c>
      <c r="CO114" s="49" t="s">
        <v>652</v>
      </c>
      <c r="CV114" s="51">
        <v>10581</v>
      </c>
      <c r="CW114" s="51"/>
      <c r="DB114" s="51">
        <v>12951</v>
      </c>
      <c r="DC114" s="51" t="s">
        <v>655</v>
      </c>
      <c r="DP114" s="51">
        <v>16343</v>
      </c>
      <c r="DQ114" s="51" t="s">
        <v>655</v>
      </c>
      <c r="EB114" s="49">
        <v>12433</v>
      </c>
      <c r="EC114" s="49" t="s">
        <v>652</v>
      </c>
      <c r="ED114" s="51">
        <v>12085</v>
      </c>
      <c r="EE114" s="51" t="s">
        <v>655</v>
      </c>
      <c r="EP114" s="51">
        <v>36517</v>
      </c>
      <c r="EQ114" s="51" t="s">
        <v>653</v>
      </c>
      <c r="EZ114" s="51">
        <v>13086</v>
      </c>
      <c r="FA114" s="51" t="s">
        <v>655</v>
      </c>
      <c r="FB114" s="49">
        <v>35642</v>
      </c>
      <c r="FC114" s="49" t="s">
        <v>652</v>
      </c>
      <c r="FH114" s="49">
        <v>25870</v>
      </c>
      <c r="FI114" s="49" t="s">
        <v>652</v>
      </c>
      <c r="FN114" s="49">
        <v>34771</v>
      </c>
      <c r="FO114" s="49" t="s">
        <v>652</v>
      </c>
      <c r="FP114" s="49">
        <v>33461</v>
      </c>
      <c r="FQ114" s="49" t="s">
        <v>652</v>
      </c>
      <c r="GF114" s="51">
        <v>12538</v>
      </c>
      <c r="GG114" s="51" t="s">
        <v>655</v>
      </c>
      <c r="GH114" s="51">
        <v>12395</v>
      </c>
      <c r="GI114" s="51" t="s">
        <v>655</v>
      </c>
      <c r="GL114" s="50">
        <v>34529</v>
      </c>
      <c r="GM114" s="50" t="s">
        <v>651</v>
      </c>
      <c r="GR114" s="49">
        <v>33974</v>
      </c>
      <c r="GS114" s="49" t="s">
        <v>652</v>
      </c>
    </row>
    <row r="115" spans="1:201">
      <c r="A115" s="26"/>
      <c r="L115" s="25"/>
      <c r="M115" s="25"/>
      <c r="N115" s="25"/>
      <c r="O115" s="25"/>
      <c r="P115" s="25"/>
      <c r="Q115" s="25"/>
      <c r="R115" s="51">
        <v>12371</v>
      </c>
      <c r="S115" s="51" t="s">
        <v>655</v>
      </c>
      <c r="T115" s="25"/>
      <c r="U115" s="25"/>
      <c r="V115" s="25"/>
      <c r="W115" s="25"/>
      <c r="X115" s="25"/>
      <c r="Y115" s="25"/>
      <c r="Z115" s="25"/>
      <c r="AA115" s="25"/>
      <c r="AB115" s="25"/>
      <c r="AC115" s="25"/>
      <c r="AD115" s="25"/>
      <c r="AE115" s="25"/>
      <c r="AF115" s="25"/>
      <c r="AG115" s="25"/>
      <c r="AH115" s="25"/>
      <c r="AI115" s="25"/>
      <c r="AJ115" s="25"/>
      <c r="AK115" s="25"/>
      <c r="AL115" s="50">
        <v>33948</v>
      </c>
      <c r="AM115" s="50" t="s">
        <v>651</v>
      </c>
      <c r="AN115" s="28"/>
      <c r="AO115" s="25"/>
      <c r="AP115" s="25"/>
      <c r="AQ115" s="25"/>
      <c r="AR115" s="25"/>
      <c r="AS115" s="25"/>
      <c r="AT115" s="25"/>
      <c r="AU115" s="25"/>
      <c r="CD115" s="51">
        <v>13604</v>
      </c>
      <c r="CE115" s="51" t="s">
        <v>655</v>
      </c>
      <c r="CL115" s="51">
        <v>12484</v>
      </c>
      <c r="CM115" s="51" t="s">
        <v>655</v>
      </c>
      <c r="CN115" s="51">
        <v>12923</v>
      </c>
      <c r="CO115" s="51" t="s">
        <v>655</v>
      </c>
      <c r="DB115" s="49">
        <v>12937</v>
      </c>
      <c r="DC115" s="49" t="s">
        <v>652</v>
      </c>
      <c r="DP115" s="51">
        <v>16343</v>
      </c>
      <c r="DQ115" s="51" t="s">
        <v>655</v>
      </c>
      <c r="EB115" s="50">
        <v>12409</v>
      </c>
      <c r="EC115" s="50" t="s">
        <v>651</v>
      </c>
      <c r="ED115" s="51">
        <v>12085</v>
      </c>
      <c r="EE115" s="51" t="s">
        <v>655</v>
      </c>
      <c r="EP115" s="51">
        <v>36517</v>
      </c>
      <c r="EQ115" s="51" t="s">
        <v>653</v>
      </c>
      <c r="EZ115" s="51">
        <v>13086</v>
      </c>
      <c r="FA115" s="51" t="s">
        <v>655</v>
      </c>
      <c r="FB115" s="49">
        <v>35641</v>
      </c>
      <c r="FC115" s="49" t="s">
        <v>652</v>
      </c>
      <c r="FH115" s="49">
        <v>25818</v>
      </c>
      <c r="FI115" s="49" t="s">
        <v>652</v>
      </c>
      <c r="FN115" s="49">
        <v>34771</v>
      </c>
      <c r="FO115" s="49" t="s">
        <v>652</v>
      </c>
      <c r="FP115" s="49">
        <v>33275</v>
      </c>
      <c r="FQ115" s="49" t="s">
        <v>652</v>
      </c>
      <c r="GF115" s="51">
        <v>12538</v>
      </c>
      <c r="GG115" s="51" t="s">
        <v>655</v>
      </c>
      <c r="GH115" s="49">
        <v>12388</v>
      </c>
      <c r="GI115" s="49" t="s">
        <v>652</v>
      </c>
      <c r="GL115" s="50">
        <v>34529</v>
      </c>
      <c r="GM115" s="50" t="s">
        <v>651</v>
      </c>
      <c r="GR115" s="49">
        <v>33973</v>
      </c>
      <c r="GS115" s="49" t="s">
        <v>652</v>
      </c>
    </row>
    <row r="116" spans="1:201">
      <c r="A116" s="26"/>
      <c r="L116" s="25"/>
      <c r="M116" s="25"/>
      <c r="N116" s="25"/>
      <c r="O116" s="25"/>
      <c r="P116" s="25"/>
      <c r="Q116" s="25"/>
      <c r="R116" s="51">
        <v>12371</v>
      </c>
      <c r="S116" s="51" t="s">
        <v>655</v>
      </c>
      <c r="T116" s="25"/>
      <c r="U116" s="25"/>
      <c r="V116" s="25"/>
      <c r="W116" s="25"/>
      <c r="X116" s="25"/>
      <c r="Y116" s="25"/>
      <c r="Z116" s="25"/>
      <c r="AA116" s="25"/>
      <c r="AB116" s="25"/>
      <c r="AC116" s="25"/>
      <c r="AD116" s="25"/>
      <c r="AE116" s="25"/>
      <c r="AF116" s="25"/>
      <c r="AG116" s="25"/>
      <c r="AH116" s="25"/>
      <c r="AI116" s="25"/>
      <c r="AJ116" s="25"/>
      <c r="AK116" s="25"/>
      <c r="AL116" s="50">
        <v>33947</v>
      </c>
      <c r="AM116" s="50" t="s">
        <v>651</v>
      </c>
      <c r="AN116" s="28"/>
      <c r="AO116" s="25"/>
      <c r="AP116" s="25"/>
      <c r="AQ116" s="25"/>
      <c r="AR116" s="25"/>
      <c r="AS116" s="25"/>
      <c r="AT116" s="25"/>
      <c r="AU116" s="25"/>
      <c r="CD116" s="51">
        <v>13604</v>
      </c>
      <c r="CE116" s="51" t="s">
        <v>655</v>
      </c>
      <c r="CL116" s="51">
        <v>12484</v>
      </c>
      <c r="CM116" s="51" t="s">
        <v>655</v>
      </c>
      <c r="CN116" s="49">
        <v>12766</v>
      </c>
      <c r="CO116" s="49" t="s">
        <v>652</v>
      </c>
      <c r="DB116" s="49">
        <v>12935</v>
      </c>
      <c r="DC116" s="49" t="s">
        <v>652</v>
      </c>
      <c r="DP116" s="51">
        <v>16343</v>
      </c>
      <c r="DQ116" s="51" t="s">
        <v>655</v>
      </c>
      <c r="EB116" s="51">
        <v>12195</v>
      </c>
      <c r="EC116" s="51" t="s">
        <v>655</v>
      </c>
      <c r="ED116" s="51">
        <v>12085</v>
      </c>
      <c r="EE116" s="51" t="s">
        <v>655</v>
      </c>
      <c r="EP116" s="51">
        <v>36517</v>
      </c>
      <c r="EQ116" s="51" t="s">
        <v>653</v>
      </c>
      <c r="EZ116" s="51">
        <v>13086</v>
      </c>
      <c r="FA116" s="51" t="s">
        <v>655</v>
      </c>
      <c r="FB116" s="49">
        <v>35641</v>
      </c>
      <c r="FC116" s="49" t="s">
        <v>652</v>
      </c>
      <c r="FH116" s="49">
        <v>25663</v>
      </c>
      <c r="FI116" s="49" t="s">
        <v>652</v>
      </c>
      <c r="FN116" s="49">
        <v>34771</v>
      </c>
      <c r="FO116" s="49" t="s">
        <v>652</v>
      </c>
      <c r="FP116" s="49">
        <v>33009</v>
      </c>
      <c r="FQ116" s="49" t="s">
        <v>652</v>
      </c>
      <c r="GF116" s="51">
        <v>12538</v>
      </c>
      <c r="GG116" s="51" t="s">
        <v>653</v>
      </c>
      <c r="GH116" s="49">
        <v>12388</v>
      </c>
      <c r="GI116" s="49" t="s">
        <v>652</v>
      </c>
      <c r="GL116" s="50">
        <v>34527</v>
      </c>
      <c r="GM116" s="50" t="s">
        <v>651</v>
      </c>
      <c r="GR116" s="49">
        <v>33973</v>
      </c>
      <c r="GS116" s="49" t="s">
        <v>652</v>
      </c>
    </row>
    <row r="117" spans="1:201">
      <c r="A117" s="26"/>
      <c r="L117" s="25"/>
      <c r="M117" s="25"/>
      <c r="N117" s="25"/>
      <c r="O117" s="25"/>
      <c r="P117" s="25"/>
      <c r="Q117" s="25"/>
      <c r="R117" s="51">
        <v>12371</v>
      </c>
      <c r="S117" s="51" t="s">
        <v>655</v>
      </c>
      <c r="T117" s="25"/>
      <c r="U117" s="25"/>
      <c r="V117" s="25"/>
      <c r="W117" s="25"/>
      <c r="X117" s="25"/>
      <c r="Y117" s="25"/>
      <c r="Z117" s="25"/>
      <c r="AA117" s="25"/>
      <c r="AB117" s="25"/>
      <c r="AC117" s="25"/>
      <c r="AD117" s="25"/>
      <c r="AE117" s="25"/>
      <c r="AF117" s="25"/>
      <c r="AG117" s="25"/>
      <c r="AH117" s="25"/>
      <c r="AI117" s="25"/>
      <c r="AJ117" s="25"/>
      <c r="AK117" s="25"/>
      <c r="AL117" s="50">
        <v>33940</v>
      </c>
      <c r="AM117" s="50"/>
      <c r="AN117" s="28"/>
      <c r="AO117" s="25"/>
      <c r="AP117" s="25"/>
      <c r="AQ117" s="25"/>
      <c r="AR117" s="25"/>
      <c r="AS117" s="25"/>
      <c r="AT117" s="25"/>
      <c r="AU117" s="25"/>
      <c r="CD117" s="51">
        <v>13604</v>
      </c>
      <c r="CE117" s="51" t="s">
        <v>655</v>
      </c>
      <c r="CL117" s="51">
        <v>12484</v>
      </c>
      <c r="CM117" s="51" t="s">
        <v>655</v>
      </c>
      <c r="CN117" s="51">
        <v>12697</v>
      </c>
      <c r="CO117" s="51" t="s">
        <v>653</v>
      </c>
      <c r="DB117" s="51">
        <v>12932</v>
      </c>
      <c r="DC117" s="51" t="s">
        <v>655</v>
      </c>
      <c r="DP117" s="51">
        <v>16343</v>
      </c>
      <c r="DQ117" s="51" t="s">
        <v>655</v>
      </c>
      <c r="EB117" s="51">
        <v>12195</v>
      </c>
      <c r="EC117" s="51" t="s">
        <v>655</v>
      </c>
      <c r="ED117" s="51">
        <v>12085</v>
      </c>
      <c r="EE117" s="51" t="s">
        <v>653</v>
      </c>
      <c r="EP117" s="51">
        <v>36517</v>
      </c>
      <c r="EQ117" s="51" t="s">
        <v>653</v>
      </c>
      <c r="EZ117" s="49">
        <v>13071</v>
      </c>
      <c r="FA117" s="49" t="s">
        <v>652</v>
      </c>
      <c r="FB117" s="49">
        <v>35641</v>
      </c>
      <c r="FC117" s="49" t="s">
        <v>652</v>
      </c>
      <c r="FH117" s="49">
        <v>19266</v>
      </c>
      <c r="FI117" s="49"/>
      <c r="FN117" s="49">
        <v>34770</v>
      </c>
      <c r="FO117" s="49" t="s">
        <v>652</v>
      </c>
      <c r="FP117" s="51">
        <v>29347</v>
      </c>
      <c r="FQ117" s="51" t="s">
        <v>653</v>
      </c>
      <c r="GF117" s="49">
        <v>12507</v>
      </c>
      <c r="GG117" s="49" t="s">
        <v>652</v>
      </c>
      <c r="GH117" s="49">
        <v>12290</v>
      </c>
      <c r="GI117" s="49" t="s">
        <v>652</v>
      </c>
      <c r="GL117" s="50">
        <v>34522</v>
      </c>
      <c r="GM117" s="50" t="s">
        <v>651</v>
      </c>
      <c r="GR117" s="51">
        <v>33699</v>
      </c>
      <c r="GS117" s="51" t="s">
        <v>653</v>
      </c>
    </row>
    <row r="118" spans="1:201">
      <c r="A118" s="26"/>
      <c r="L118" s="25"/>
      <c r="M118" s="25"/>
      <c r="N118" s="25"/>
      <c r="O118" s="25"/>
      <c r="P118" s="25"/>
      <c r="Q118" s="25"/>
      <c r="R118" s="51">
        <v>12371</v>
      </c>
      <c r="S118" s="51" t="s">
        <v>655</v>
      </c>
      <c r="T118" s="25"/>
      <c r="U118" s="25"/>
      <c r="V118" s="25"/>
      <c r="W118" s="25"/>
      <c r="X118" s="25"/>
      <c r="Y118" s="25"/>
      <c r="Z118" s="25"/>
      <c r="AA118" s="25"/>
      <c r="AB118" s="25"/>
      <c r="AC118" s="25"/>
      <c r="AD118" s="25"/>
      <c r="AE118" s="25"/>
      <c r="AF118" s="25"/>
      <c r="AG118" s="25"/>
      <c r="AH118" s="25"/>
      <c r="AI118" s="25"/>
      <c r="AJ118" s="25"/>
      <c r="AK118" s="25"/>
      <c r="AL118" s="50">
        <v>33932</v>
      </c>
      <c r="AM118" s="50" t="s">
        <v>651</v>
      </c>
      <c r="AN118" s="28"/>
      <c r="AO118" s="25"/>
      <c r="AP118" s="25"/>
      <c r="AQ118" s="25"/>
      <c r="AR118" s="25"/>
      <c r="AS118" s="25"/>
      <c r="AT118" s="25"/>
      <c r="AU118" s="25"/>
      <c r="CD118" s="51">
        <v>13604</v>
      </c>
      <c r="CE118" s="51" t="s">
        <v>653</v>
      </c>
      <c r="CL118" s="51">
        <v>12484</v>
      </c>
      <c r="CM118" s="51" t="s">
        <v>655</v>
      </c>
      <c r="CN118" s="49">
        <v>12679</v>
      </c>
      <c r="CO118" s="49" t="s">
        <v>652</v>
      </c>
      <c r="DB118" s="49">
        <v>12865</v>
      </c>
      <c r="DC118" s="49" t="s">
        <v>652</v>
      </c>
      <c r="DP118" s="51">
        <v>16341</v>
      </c>
      <c r="DQ118" s="51" t="s">
        <v>655</v>
      </c>
      <c r="EB118" s="51">
        <v>12195</v>
      </c>
      <c r="EC118" s="51" t="s">
        <v>655</v>
      </c>
      <c r="ED118" s="49">
        <v>12076</v>
      </c>
      <c r="EE118" s="49" t="s">
        <v>652</v>
      </c>
      <c r="EP118" s="51">
        <v>36517</v>
      </c>
      <c r="EQ118" s="51" t="s">
        <v>653</v>
      </c>
      <c r="EZ118" s="51">
        <v>13040</v>
      </c>
      <c r="FA118" s="51" t="s">
        <v>655</v>
      </c>
      <c r="FB118" s="50">
        <v>35582</v>
      </c>
      <c r="FC118" s="50" t="s">
        <v>651</v>
      </c>
      <c r="FH118" s="50">
        <v>18152</v>
      </c>
      <c r="FI118" s="50" t="s">
        <v>651</v>
      </c>
      <c r="FN118" s="49">
        <v>34765</v>
      </c>
      <c r="FO118" s="49" t="s">
        <v>652</v>
      </c>
      <c r="FP118" s="49">
        <v>29346</v>
      </c>
      <c r="FQ118" s="49"/>
      <c r="GF118" s="49">
        <v>12430</v>
      </c>
      <c r="GG118" s="49" t="s">
        <v>652</v>
      </c>
      <c r="GH118" s="49">
        <v>12276</v>
      </c>
      <c r="GI118" s="49"/>
      <c r="GL118" s="50">
        <v>34522</v>
      </c>
      <c r="GM118" s="50" t="s">
        <v>651</v>
      </c>
      <c r="GR118" s="49">
        <v>33654</v>
      </c>
      <c r="GS118" s="49" t="s">
        <v>652</v>
      </c>
    </row>
    <row r="119" spans="1:201">
      <c r="A119" s="26"/>
      <c r="L119" s="25"/>
      <c r="M119" s="25"/>
      <c r="N119" s="25"/>
      <c r="O119" s="25"/>
      <c r="P119" s="25"/>
      <c r="Q119" s="25"/>
      <c r="R119" s="51">
        <v>12371</v>
      </c>
      <c r="S119" s="51"/>
      <c r="T119" s="25"/>
      <c r="U119" s="25"/>
      <c r="V119" s="25"/>
      <c r="W119" s="25"/>
      <c r="X119" s="25"/>
      <c r="Y119" s="25"/>
      <c r="Z119" s="25"/>
      <c r="AA119" s="25"/>
      <c r="AB119" s="25"/>
      <c r="AC119" s="25"/>
      <c r="AD119" s="25"/>
      <c r="AE119" s="25"/>
      <c r="AF119" s="25"/>
      <c r="AG119" s="25"/>
      <c r="AH119" s="25"/>
      <c r="AI119" s="25"/>
      <c r="AJ119" s="25"/>
      <c r="AK119" s="25"/>
      <c r="AL119" s="50">
        <v>33932</v>
      </c>
      <c r="AM119" s="50" t="s">
        <v>651</v>
      </c>
      <c r="AN119" s="28"/>
      <c r="AO119" s="25"/>
      <c r="AP119" s="25"/>
      <c r="AQ119" s="25"/>
      <c r="AR119" s="25"/>
      <c r="AS119" s="25"/>
      <c r="AT119" s="25"/>
      <c r="AU119" s="25"/>
      <c r="CD119" s="51">
        <v>13604</v>
      </c>
      <c r="CE119" s="51" t="s">
        <v>655</v>
      </c>
      <c r="CL119" s="51">
        <v>12484</v>
      </c>
      <c r="CM119" s="51" t="s">
        <v>655</v>
      </c>
      <c r="CN119" s="49">
        <v>12608</v>
      </c>
      <c r="CO119" s="49" t="s">
        <v>652</v>
      </c>
      <c r="DB119" s="49">
        <v>11016</v>
      </c>
      <c r="DC119" s="49" t="s">
        <v>652</v>
      </c>
      <c r="DP119" s="51">
        <v>16335</v>
      </c>
      <c r="DQ119" s="51" t="s">
        <v>655</v>
      </c>
      <c r="EB119" s="51">
        <v>12195</v>
      </c>
      <c r="EC119" s="51" t="s">
        <v>655</v>
      </c>
      <c r="ED119" s="49">
        <v>12076</v>
      </c>
      <c r="EE119" s="49" t="s">
        <v>652</v>
      </c>
      <c r="EP119" s="51">
        <v>36517</v>
      </c>
      <c r="EQ119" s="51" t="s">
        <v>653</v>
      </c>
      <c r="EZ119" s="51">
        <v>12986</v>
      </c>
      <c r="FA119" s="51" t="s">
        <v>655</v>
      </c>
      <c r="FB119" s="49">
        <v>35470</v>
      </c>
      <c r="FC119" s="49" t="s">
        <v>652</v>
      </c>
      <c r="FH119" s="50">
        <v>17709</v>
      </c>
      <c r="FI119" s="50" t="s">
        <v>651</v>
      </c>
      <c r="FN119" s="49">
        <v>34731</v>
      </c>
      <c r="FO119" s="49" t="s">
        <v>652</v>
      </c>
      <c r="FP119" s="51">
        <v>29159</v>
      </c>
      <c r="FQ119" s="51" t="s">
        <v>655</v>
      </c>
      <c r="GF119" s="49">
        <v>12426</v>
      </c>
      <c r="GG119" s="49" t="s">
        <v>652</v>
      </c>
      <c r="GH119" s="51">
        <v>11299</v>
      </c>
      <c r="GI119" s="51"/>
      <c r="GL119" s="50">
        <v>34522</v>
      </c>
      <c r="GM119" s="50" t="s">
        <v>651</v>
      </c>
      <c r="GR119" s="49">
        <v>33639</v>
      </c>
      <c r="GS119" s="49" t="s">
        <v>652</v>
      </c>
    </row>
    <row r="120" spans="1:201">
      <c r="A120" s="26"/>
      <c r="L120" s="25"/>
      <c r="M120" s="25"/>
      <c r="N120" s="25"/>
      <c r="O120" s="25"/>
      <c r="P120" s="25"/>
      <c r="Q120" s="25"/>
      <c r="R120" s="49">
        <v>12363</v>
      </c>
      <c r="S120" s="49" t="s">
        <v>652</v>
      </c>
      <c r="T120" s="25"/>
      <c r="U120" s="25"/>
      <c r="V120" s="25"/>
      <c r="W120" s="25"/>
      <c r="X120" s="25"/>
      <c r="Y120" s="25"/>
      <c r="Z120" s="25"/>
      <c r="AA120" s="25"/>
      <c r="AB120" s="25"/>
      <c r="AC120" s="25"/>
      <c r="AD120" s="25"/>
      <c r="AE120" s="25"/>
      <c r="AF120" s="25"/>
      <c r="AG120" s="25"/>
      <c r="AH120" s="25"/>
      <c r="AI120" s="25"/>
      <c r="AJ120" s="25"/>
      <c r="AK120" s="25"/>
      <c r="AL120" s="50">
        <v>33926</v>
      </c>
      <c r="AM120" s="50" t="s">
        <v>651</v>
      </c>
      <c r="AN120" s="28"/>
      <c r="AO120" s="25"/>
      <c r="AP120" s="25"/>
      <c r="AQ120" s="25"/>
      <c r="AR120" s="25"/>
      <c r="AS120" s="25"/>
      <c r="AT120" s="25"/>
      <c r="AU120" s="25"/>
      <c r="CD120" s="51">
        <v>13604</v>
      </c>
      <c r="CE120" s="51" t="s">
        <v>655</v>
      </c>
      <c r="CL120" s="51">
        <v>12484</v>
      </c>
      <c r="CM120" s="51" t="s">
        <v>655</v>
      </c>
      <c r="CN120" s="50">
        <v>12591</v>
      </c>
      <c r="CO120" s="50" t="s">
        <v>657</v>
      </c>
      <c r="DP120" s="49">
        <v>16055</v>
      </c>
      <c r="DQ120" s="49" t="s">
        <v>652</v>
      </c>
      <c r="EB120" s="51">
        <v>12195</v>
      </c>
      <c r="EC120" s="51" t="s">
        <v>655</v>
      </c>
      <c r="ED120" s="49">
        <v>12046</v>
      </c>
      <c r="EE120" s="49" t="s">
        <v>652</v>
      </c>
      <c r="EP120" s="51">
        <v>36517</v>
      </c>
      <c r="EQ120" s="51" t="s">
        <v>653</v>
      </c>
      <c r="EZ120" s="50">
        <v>12961</v>
      </c>
      <c r="FA120" s="50" t="s">
        <v>651</v>
      </c>
      <c r="FB120" s="49">
        <v>35411</v>
      </c>
      <c r="FC120" s="49" t="s">
        <v>652</v>
      </c>
      <c r="FH120" s="50">
        <v>17707</v>
      </c>
      <c r="FI120" s="50" t="s">
        <v>651</v>
      </c>
      <c r="FN120" s="49">
        <v>34731</v>
      </c>
      <c r="FO120" s="49" t="s">
        <v>652</v>
      </c>
      <c r="FP120" s="49">
        <v>23689</v>
      </c>
      <c r="FQ120" s="49" t="s">
        <v>652</v>
      </c>
      <c r="GF120" s="49">
        <v>12372</v>
      </c>
      <c r="GG120" s="49" t="s">
        <v>652</v>
      </c>
      <c r="GL120" s="50">
        <v>34521</v>
      </c>
      <c r="GM120" s="50" t="s">
        <v>651</v>
      </c>
      <c r="GR120" s="51">
        <v>33631</v>
      </c>
      <c r="GS120" s="51" t="s">
        <v>655</v>
      </c>
    </row>
    <row r="121" spans="1:201">
      <c r="A121" s="26"/>
      <c r="L121" s="25"/>
      <c r="M121" s="25"/>
      <c r="N121" s="25"/>
      <c r="O121" s="25"/>
      <c r="P121" s="25"/>
      <c r="Q121" s="25"/>
      <c r="R121" s="49">
        <v>12358</v>
      </c>
      <c r="S121" s="49" t="s">
        <v>652</v>
      </c>
      <c r="T121" s="25"/>
      <c r="U121" s="25"/>
      <c r="V121" s="25"/>
      <c r="W121" s="25"/>
      <c r="X121" s="25"/>
      <c r="Y121" s="25"/>
      <c r="Z121" s="25"/>
      <c r="AA121" s="25"/>
      <c r="AB121" s="25"/>
      <c r="AC121" s="25"/>
      <c r="AD121" s="25"/>
      <c r="AE121" s="25"/>
      <c r="AF121" s="25"/>
      <c r="AG121" s="25"/>
      <c r="AH121" s="25"/>
      <c r="AI121" s="25"/>
      <c r="AJ121" s="25"/>
      <c r="AK121" s="25"/>
      <c r="AL121" s="51">
        <v>33916</v>
      </c>
      <c r="AM121" s="51" t="s">
        <v>655</v>
      </c>
      <c r="AN121" s="28"/>
      <c r="AO121" s="25"/>
      <c r="AP121" s="25"/>
      <c r="AQ121" s="25"/>
      <c r="AR121" s="25"/>
      <c r="AS121" s="25"/>
      <c r="AT121" s="25"/>
      <c r="AU121" s="25"/>
      <c r="CD121" s="51">
        <v>13604</v>
      </c>
      <c r="CE121" s="51" t="s">
        <v>655</v>
      </c>
      <c r="CL121" s="51">
        <v>12484</v>
      </c>
      <c r="CM121" s="51"/>
      <c r="CN121" s="50">
        <v>12483</v>
      </c>
      <c r="CO121" s="50" t="s">
        <v>651</v>
      </c>
      <c r="DP121" s="51">
        <v>13711</v>
      </c>
      <c r="DQ121" s="51" t="s">
        <v>655</v>
      </c>
      <c r="EB121" s="51">
        <v>12195</v>
      </c>
      <c r="EC121" s="51" t="s">
        <v>655</v>
      </c>
      <c r="ED121" s="51">
        <v>11993</v>
      </c>
      <c r="EE121" s="51" t="s">
        <v>655</v>
      </c>
      <c r="EP121" s="51">
        <v>36517</v>
      </c>
      <c r="EQ121" s="51" t="s">
        <v>653</v>
      </c>
      <c r="EZ121" s="50">
        <v>12854</v>
      </c>
      <c r="FA121" s="50" t="s">
        <v>651</v>
      </c>
      <c r="FB121" s="51">
        <v>35411</v>
      </c>
      <c r="FC121" s="51" t="s">
        <v>653</v>
      </c>
      <c r="FH121" s="50">
        <v>17704</v>
      </c>
      <c r="FI121" s="50" t="s">
        <v>651</v>
      </c>
      <c r="FN121" s="49">
        <v>34731</v>
      </c>
      <c r="FO121" s="49" t="s">
        <v>652</v>
      </c>
      <c r="FP121" s="51">
        <v>23488</v>
      </c>
      <c r="FQ121" s="51" t="s">
        <v>653</v>
      </c>
      <c r="GF121" s="49">
        <v>12371</v>
      </c>
      <c r="GG121" s="49" t="s">
        <v>652</v>
      </c>
      <c r="GL121" s="50">
        <v>34335</v>
      </c>
      <c r="GM121" s="50" t="s">
        <v>651</v>
      </c>
      <c r="GR121" s="49">
        <v>33631</v>
      </c>
      <c r="GS121" s="49" t="s">
        <v>652</v>
      </c>
    </row>
    <row r="122" spans="1:201">
      <c r="A122" s="26"/>
      <c r="L122" s="25"/>
      <c r="M122" s="25"/>
      <c r="N122" s="25"/>
      <c r="O122" s="25"/>
      <c r="P122" s="25"/>
      <c r="Q122" s="25"/>
      <c r="R122" s="51">
        <v>12357</v>
      </c>
      <c r="S122" s="51" t="s">
        <v>655</v>
      </c>
      <c r="T122" s="25"/>
      <c r="U122" s="25"/>
      <c r="V122" s="25"/>
      <c r="W122" s="25"/>
      <c r="X122" s="25"/>
      <c r="Y122" s="25"/>
      <c r="Z122" s="25"/>
      <c r="AA122" s="25"/>
      <c r="AB122" s="25"/>
      <c r="AC122" s="25"/>
      <c r="AD122" s="25"/>
      <c r="AE122" s="25"/>
      <c r="AF122" s="25"/>
      <c r="AG122" s="25"/>
      <c r="AH122" s="25"/>
      <c r="AI122" s="25"/>
      <c r="AJ122" s="25"/>
      <c r="AK122" s="25"/>
      <c r="AL122" s="51">
        <v>33916</v>
      </c>
      <c r="AM122" s="51" t="s">
        <v>653</v>
      </c>
      <c r="AN122" s="28"/>
      <c r="AO122" s="25"/>
      <c r="AP122" s="25"/>
      <c r="AQ122" s="25"/>
      <c r="AR122" s="25"/>
      <c r="AS122" s="25"/>
      <c r="AT122" s="25"/>
      <c r="AU122" s="25"/>
      <c r="CD122" s="49">
        <v>13579</v>
      </c>
      <c r="CE122" s="49" t="s">
        <v>652</v>
      </c>
      <c r="CL122" s="51">
        <v>12484</v>
      </c>
      <c r="CM122" s="51" t="s">
        <v>655</v>
      </c>
      <c r="CN122" s="50">
        <v>12456</v>
      </c>
      <c r="CO122" s="50" t="s">
        <v>651</v>
      </c>
      <c r="DP122" s="51">
        <v>13711</v>
      </c>
      <c r="DQ122" s="51" t="s">
        <v>653</v>
      </c>
      <c r="EB122" s="51">
        <v>12191</v>
      </c>
      <c r="EC122" s="51" t="s">
        <v>653</v>
      </c>
      <c r="ED122" s="49">
        <v>11989</v>
      </c>
      <c r="EE122" s="49" t="s">
        <v>652</v>
      </c>
      <c r="EP122" s="49">
        <v>36517</v>
      </c>
      <c r="EQ122" s="49" t="s">
        <v>652</v>
      </c>
      <c r="EZ122" s="50">
        <v>12792</v>
      </c>
      <c r="FA122" s="50" t="s">
        <v>651</v>
      </c>
      <c r="FB122" s="51">
        <v>35411</v>
      </c>
      <c r="FC122" s="51"/>
      <c r="FH122" s="50">
        <v>17681</v>
      </c>
      <c r="FI122" s="50" t="s">
        <v>651</v>
      </c>
      <c r="FN122" s="49">
        <v>34731</v>
      </c>
      <c r="FO122" s="49" t="s">
        <v>652</v>
      </c>
      <c r="FP122" s="51">
        <v>23488</v>
      </c>
      <c r="FQ122" s="51" t="s">
        <v>655</v>
      </c>
      <c r="GF122" s="49">
        <v>12350</v>
      </c>
      <c r="GG122" s="49" t="s">
        <v>652</v>
      </c>
      <c r="GL122" s="50">
        <v>34335</v>
      </c>
      <c r="GM122" s="50" t="s">
        <v>651</v>
      </c>
      <c r="GR122" s="49">
        <v>33164</v>
      </c>
      <c r="GS122" s="49" t="s">
        <v>652</v>
      </c>
    </row>
    <row r="123" spans="1:201">
      <c r="A123" s="26"/>
      <c r="L123" s="25"/>
      <c r="M123" s="25"/>
      <c r="N123" s="25"/>
      <c r="O123" s="25"/>
      <c r="P123" s="25"/>
      <c r="Q123" s="25"/>
      <c r="R123" s="49">
        <v>12290</v>
      </c>
      <c r="S123" s="49" t="s">
        <v>652</v>
      </c>
      <c r="T123" s="25"/>
      <c r="U123" s="25"/>
      <c r="V123" s="25"/>
      <c r="W123" s="25"/>
      <c r="X123" s="25"/>
      <c r="Y123" s="25"/>
      <c r="Z123" s="25"/>
      <c r="AA123" s="25"/>
      <c r="AB123" s="25"/>
      <c r="AC123" s="25"/>
      <c r="AD123" s="25"/>
      <c r="AE123" s="25"/>
      <c r="AF123" s="25"/>
      <c r="AG123" s="25"/>
      <c r="AH123" s="25"/>
      <c r="AI123" s="25"/>
      <c r="AJ123" s="25"/>
      <c r="AK123" s="25"/>
      <c r="AL123" s="50">
        <v>33898</v>
      </c>
      <c r="AM123" s="50" t="s">
        <v>651</v>
      </c>
      <c r="AN123" s="28"/>
      <c r="AO123" s="25"/>
      <c r="AP123" s="25"/>
      <c r="AQ123" s="25"/>
      <c r="AR123" s="25"/>
      <c r="AS123" s="25"/>
      <c r="AT123" s="25"/>
      <c r="AU123" s="25"/>
      <c r="CD123" s="49">
        <v>13543</v>
      </c>
      <c r="CE123" s="49"/>
      <c r="CL123" s="51">
        <v>12484</v>
      </c>
      <c r="CM123" s="51" t="s">
        <v>655</v>
      </c>
      <c r="CN123" s="49">
        <v>12421</v>
      </c>
      <c r="CO123" s="49" t="s">
        <v>652</v>
      </c>
      <c r="DP123" s="51">
        <v>13711</v>
      </c>
      <c r="DQ123" s="51" t="s">
        <v>655</v>
      </c>
      <c r="EB123" s="51">
        <v>12182</v>
      </c>
      <c r="EC123" s="51" t="s">
        <v>653</v>
      </c>
      <c r="ED123" s="49">
        <v>11989</v>
      </c>
      <c r="EE123" s="49" t="s">
        <v>652</v>
      </c>
      <c r="EP123" s="50">
        <v>36517</v>
      </c>
      <c r="EQ123" s="50"/>
      <c r="EZ123" s="50">
        <v>12645</v>
      </c>
      <c r="FA123" s="50" t="s">
        <v>657</v>
      </c>
      <c r="FB123" s="51">
        <v>35411</v>
      </c>
      <c r="FC123" s="51" t="s">
        <v>653</v>
      </c>
      <c r="FH123" s="51">
        <v>17623</v>
      </c>
      <c r="FI123" s="51" t="s">
        <v>653</v>
      </c>
      <c r="FN123" s="49">
        <v>34731</v>
      </c>
      <c r="FO123" s="49" t="s">
        <v>652</v>
      </c>
      <c r="FP123" s="50">
        <v>23487</v>
      </c>
      <c r="FQ123" s="50" t="s">
        <v>651</v>
      </c>
      <c r="GF123" s="49">
        <v>12279</v>
      </c>
      <c r="GG123" s="49" t="s">
        <v>652</v>
      </c>
      <c r="GL123" s="50">
        <v>34329</v>
      </c>
      <c r="GM123" s="50" t="s">
        <v>651</v>
      </c>
      <c r="GR123" s="49">
        <v>33159</v>
      </c>
      <c r="GS123" s="49" t="s">
        <v>652</v>
      </c>
    </row>
    <row r="124" spans="1:201">
      <c r="A124" s="26"/>
      <c r="L124" s="25"/>
      <c r="M124" s="25"/>
      <c r="N124" s="25"/>
      <c r="O124" s="25"/>
      <c r="P124" s="25"/>
      <c r="Q124" s="25"/>
      <c r="R124" s="49">
        <v>12288</v>
      </c>
      <c r="S124" s="49" t="s">
        <v>652</v>
      </c>
      <c r="T124" s="25"/>
      <c r="U124" s="25"/>
      <c r="V124" s="25"/>
      <c r="W124" s="25"/>
      <c r="X124" s="25"/>
      <c r="Y124" s="25"/>
      <c r="Z124" s="25"/>
      <c r="AA124" s="25"/>
      <c r="AB124" s="25"/>
      <c r="AC124" s="25"/>
      <c r="AD124" s="25"/>
      <c r="AE124" s="25"/>
      <c r="AF124" s="25"/>
      <c r="AG124" s="25"/>
      <c r="AH124" s="25"/>
      <c r="AI124" s="25"/>
      <c r="AJ124" s="25"/>
      <c r="AK124" s="25"/>
      <c r="AL124" s="50">
        <v>33898</v>
      </c>
      <c r="AM124" s="50" t="s">
        <v>651</v>
      </c>
      <c r="AN124" s="28"/>
      <c r="AO124" s="25"/>
      <c r="AP124" s="25"/>
      <c r="AQ124" s="25"/>
      <c r="AR124" s="25"/>
      <c r="AS124" s="25"/>
      <c r="AT124" s="25"/>
      <c r="AU124" s="25"/>
      <c r="CD124" s="51">
        <v>13540</v>
      </c>
      <c r="CE124" s="51" t="s">
        <v>653</v>
      </c>
      <c r="CL124" s="49">
        <v>12472</v>
      </c>
      <c r="CM124" s="49" t="s">
        <v>652</v>
      </c>
      <c r="CN124" s="51">
        <v>12409</v>
      </c>
      <c r="CO124" s="51" t="s">
        <v>653</v>
      </c>
      <c r="DP124" s="49">
        <v>13702</v>
      </c>
      <c r="DQ124" s="49" t="s">
        <v>652</v>
      </c>
      <c r="EB124" s="51">
        <v>12174</v>
      </c>
      <c r="EC124" s="51" t="s">
        <v>653</v>
      </c>
      <c r="ED124" s="49">
        <v>11961</v>
      </c>
      <c r="EE124" s="49"/>
      <c r="EP124" s="49">
        <v>36475</v>
      </c>
      <c r="EQ124" s="49" t="s">
        <v>652</v>
      </c>
      <c r="EZ124" s="51">
        <v>12638</v>
      </c>
      <c r="FA124" s="51" t="s">
        <v>655</v>
      </c>
      <c r="FB124" s="51">
        <v>35411</v>
      </c>
      <c r="FC124" s="51" t="s">
        <v>655</v>
      </c>
      <c r="FH124" s="51">
        <v>17623</v>
      </c>
      <c r="FI124" s="51"/>
      <c r="FN124" s="49">
        <v>34731</v>
      </c>
      <c r="FO124" s="49" t="s">
        <v>652</v>
      </c>
      <c r="FP124" s="50">
        <v>23487</v>
      </c>
      <c r="FQ124" s="50" t="s">
        <v>651</v>
      </c>
      <c r="GF124" s="51">
        <v>9773</v>
      </c>
      <c r="GG124" s="51" t="s">
        <v>655</v>
      </c>
      <c r="GL124" s="50">
        <v>34324</v>
      </c>
      <c r="GM124" s="50" t="s">
        <v>651</v>
      </c>
      <c r="GR124" s="49">
        <v>33036</v>
      </c>
      <c r="GS124" s="49" t="s">
        <v>652</v>
      </c>
    </row>
    <row r="125" spans="1:201">
      <c r="A125" s="26"/>
      <c r="L125" s="25"/>
      <c r="M125" s="25"/>
      <c r="N125" s="25"/>
      <c r="O125" s="25"/>
      <c r="P125" s="25"/>
      <c r="Q125" s="25"/>
      <c r="R125" s="51">
        <v>12225</v>
      </c>
      <c r="S125" s="51" t="s">
        <v>653</v>
      </c>
      <c r="T125" s="25"/>
      <c r="U125" s="25"/>
      <c r="V125" s="25"/>
      <c r="W125" s="25"/>
      <c r="X125" s="25"/>
      <c r="Y125" s="25"/>
      <c r="Z125" s="25"/>
      <c r="AA125" s="25"/>
      <c r="AB125" s="25"/>
      <c r="AC125" s="25"/>
      <c r="AD125" s="25"/>
      <c r="AE125" s="25"/>
      <c r="AF125" s="25"/>
      <c r="AG125" s="25"/>
      <c r="AH125" s="25"/>
      <c r="AI125" s="25"/>
      <c r="AJ125" s="25"/>
      <c r="AK125" s="25"/>
      <c r="AL125" s="50">
        <v>33890</v>
      </c>
      <c r="AM125" s="50" t="s">
        <v>651</v>
      </c>
      <c r="AN125" s="28"/>
      <c r="AO125" s="25"/>
      <c r="AP125" s="25"/>
      <c r="AQ125" s="25"/>
      <c r="AR125" s="25"/>
      <c r="AS125" s="25"/>
      <c r="AT125" s="25"/>
      <c r="AU125" s="25"/>
      <c r="CD125" s="51">
        <v>13540</v>
      </c>
      <c r="CE125" s="51" t="s">
        <v>655</v>
      </c>
      <c r="CL125" s="49">
        <v>12451</v>
      </c>
      <c r="CM125" s="49" t="s">
        <v>652</v>
      </c>
      <c r="CN125" s="51">
        <v>12402</v>
      </c>
      <c r="CO125" s="51" t="s">
        <v>655</v>
      </c>
      <c r="DP125" s="49">
        <v>13631</v>
      </c>
      <c r="DQ125" s="49" t="s">
        <v>652</v>
      </c>
      <c r="EB125" s="49">
        <v>12172</v>
      </c>
      <c r="EC125" s="49" t="s">
        <v>652</v>
      </c>
      <c r="ED125" s="51">
        <v>11961</v>
      </c>
      <c r="EE125" s="51" t="s">
        <v>655</v>
      </c>
      <c r="EP125" s="49">
        <v>36475</v>
      </c>
      <c r="EQ125" s="49" t="s">
        <v>652</v>
      </c>
      <c r="EZ125" s="51">
        <v>12638</v>
      </c>
      <c r="FA125" s="51" t="s">
        <v>655</v>
      </c>
      <c r="FB125" s="51">
        <v>35411</v>
      </c>
      <c r="FC125" s="51" t="s">
        <v>653</v>
      </c>
      <c r="FH125" s="50">
        <v>17594</v>
      </c>
      <c r="FI125" s="50" t="s">
        <v>651</v>
      </c>
      <c r="FN125" s="49">
        <v>34721</v>
      </c>
      <c r="FO125" s="49" t="s">
        <v>652</v>
      </c>
      <c r="FP125" s="50">
        <v>23486</v>
      </c>
      <c r="FQ125" s="50"/>
      <c r="GF125" s="49">
        <v>9767</v>
      </c>
      <c r="GG125" s="49" t="s">
        <v>652</v>
      </c>
      <c r="GL125" s="50">
        <v>34322</v>
      </c>
      <c r="GM125" s="50" t="s">
        <v>651</v>
      </c>
      <c r="GR125" s="49">
        <v>32297</v>
      </c>
      <c r="GS125" s="49" t="s">
        <v>652</v>
      </c>
    </row>
    <row r="126" spans="1:201">
      <c r="A126" s="26"/>
      <c r="L126" s="25"/>
      <c r="M126" s="25"/>
      <c r="N126" s="25"/>
      <c r="O126" s="25"/>
      <c r="P126" s="25"/>
      <c r="Q126" s="25"/>
      <c r="R126" s="50">
        <v>12162</v>
      </c>
      <c r="S126" s="50" t="s">
        <v>651</v>
      </c>
      <c r="T126" s="25"/>
      <c r="U126" s="25"/>
      <c r="V126" s="25"/>
      <c r="W126" s="25"/>
      <c r="X126" s="25"/>
      <c r="Y126" s="25"/>
      <c r="Z126" s="25"/>
      <c r="AA126" s="25"/>
      <c r="AB126" s="25"/>
      <c r="AC126" s="25"/>
      <c r="AD126" s="25"/>
      <c r="AE126" s="25"/>
      <c r="AF126" s="25"/>
      <c r="AG126" s="25"/>
      <c r="AH126" s="25"/>
      <c r="AI126" s="25"/>
      <c r="AJ126" s="25"/>
      <c r="AK126" s="25"/>
      <c r="AL126" s="50">
        <v>33882</v>
      </c>
      <c r="AM126" s="50" t="s">
        <v>651</v>
      </c>
      <c r="AN126" s="28"/>
      <c r="AO126" s="25"/>
      <c r="AP126" s="25"/>
      <c r="AQ126" s="25"/>
      <c r="AR126" s="25"/>
      <c r="AS126" s="25"/>
      <c r="AT126" s="25"/>
      <c r="AU126" s="25"/>
      <c r="CD126" s="51">
        <v>13540</v>
      </c>
      <c r="CE126" s="51" t="s">
        <v>655</v>
      </c>
      <c r="CL126" s="49">
        <v>12451</v>
      </c>
      <c r="CM126" s="49" t="s">
        <v>652</v>
      </c>
      <c r="CN126" s="49">
        <v>12392</v>
      </c>
      <c r="CO126" s="49" t="s">
        <v>652</v>
      </c>
      <c r="DP126" s="49">
        <v>13631</v>
      </c>
      <c r="DQ126" s="49" t="s">
        <v>652</v>
      </c>
      <c r="EB126" s="51">
        <v>11468</v>
      </c>
      <c r="EC126" s="51" t="s">
        <v>653</v>
      </c>
      <c r="EP126" s="51">
        <v>36321</v>
      </c>
      <c r="EQ126" s="51" t="s">
        <v>653</v>
      </c>
      <c r="EZ126" s="51">
        <v>12638</v>
      </c>
      <c r="FA126" s="51" t="s">
        <v>655</v>
      </c>
      <c r="FB126" s="51">
        <v>35400</v>
      </c>
      <c r="FC126" s="51" t="s">
        <v>655</v>
      </c>
      <c r="FN126" s="49">
        <v>31978</v>
      </c>
      <c r="FO126" s="49" t="s">
        <v>652</v>
      </c>
      <c r="FP126" s="50">
        <v>23486</v>
      </c>
      <c r="FQ126" s="50"/>
      <c r="GF126" s="51">
        <v>9746</v>
      </c>
      <c r="GG126" s="51"/>
      <c r="GL126" s="50">
        <v>34322</v>
      </c>
      <c r="GM126" s="50" t="s">
        <v>651</v>
      </c>
      <c r="GR126" s="49">
        <v>32215</v>
      </c>
      <c r="GS126" s="49" t="s">
        <v>652</v>
      </c>
    </row>
    <row r="127" spans="1:201">
      <c r="A127" s="26"/>
      <c r="L127" s="25"/>
      <c r="M127" s="25"/>
      <c r="N127" s="25"/>
      <c r="O127" s="25"/>
      <c r="P127" s="25"/>
      <c r="Q127" s="25"/>
      <c r="R127" s="49">
        <v>12139</v>
      </c>
      <c r="S127" s="49" t="s">
        <v>652</v>
      </c>
      <c r="T127" s="25"/>
      <c r="U127" s="25"/>
      <c r="V127" s="25"/>
      <c r="W127" s="25"/>
      <c r="X127" s="25"/>
      <c r="Y127" s="25"/>
      <c r="Z127" s="25"/>
      <c r="AA127" s="25"/>
      <c r="AB127" s="25"/>
      <c r="AC127" s="25"/>
      <c r="AD127" s="25"/>
      <c r="AE127" s="25"/>
      <c r="AF127" s="25"/>
      <c r="AG127" s="25"/>
      <c r="AH127" s="25"/>
      <c r="AI127" s="25"/>
      <c r="AJ127" s="25"/>
      <c r="AK127" s="25"/>
      <c r="AL127" s="50">
        <v>33882</v>
      </c>
      <c r="AM127" s="50" t="s">
        <v>651</v>
      </c>
      <c r="AN127" s="28"/>
      <c r="AO127" s="25"/>
      <c r="AP127" s="25"/>
      <c r="AQ127" s="25"/>
      <c r="AR127" s="25"/>
      <c r="AS127" s="25"/>
      <c r="AT127" s="25"/>
      <c r="AU127" s="25"/>
      <c r="CD127" s="51">
        <v>13540</v>
      </c>
      <c r="CE127" s="51" t="s">
        <v>655</v>
      </c>
      <c r="CL127" s="49">
        <v>12406</v>
      </c>
      <c r="CM127" s="49"/>
      <c r="CN127" s="49">
        <v>12385</v>
      </c>
      <c r="CO127" s="49" t="s">
        <v>652</v>
      </c>
      <c r="DP127" s="50">
        <v>12896</v>
      </c>
      <c r="DQ127" s="50" t="s">
        <v>657</v>
      </c>
      <c r="EB127" s="49">
        <v>11464</v>
      </c>
      <c r="EC127" s="49" t="s">
        <v>652</v>
      </c>
      <c r="EP127" s="51">
        <v>36321</v>
      </c>
      <c r="EQ127" s="51" t="s">
        <v>653</v>
      </c>
      <c r="EZ127" s="51">
        <v>12625</v>
      </c>
      <c r="FA127" s="51" t="s">
        <v>653</v>
      </c>
      <c r="FB127" s="51">
        <v>35400</v>
      </c>
      <c r="FC127" s="51" t="s">
        <v>653</v>
      </c>
      <c r="FN127" s="49">
        <v>26178</v>
      </c>
      <c r="FO127" s="49" t="s">
        <v>652</v>
      </c>
      <c r="FP127" s="49">
        <v>23466</v>
      </c>
      <c r="FQ127" s="49" t="s">
        <v>652</v>
      </c>
      <c r="GF127" s="49">
        <v>9743</v>
      </c>
      <c r="GG127" s="49" t="s">
        <v>652</v>
      </c>
      <c r="GL127" s="50">
        <v>34322</v>
      </c>
      <c r="GM127" s="50" t="s">
        <v>651</v>
      </c>
      <c r="GR127" s="49">
        <v>32211</v>
      </c>
      <c r="GS127" s="49" t="s">
        <v>652</v>
      </c>
    </row>
    <row r="128" spans="1:201">
      <c r="A128" s="26"/>
      <c r="L128" s="25"/>
      <c r="M128" s="25"/>
      <c r="N128" s="25"/>
      <c r="O128" s="25"/>
      <c r="P128" s="25"/>
      <c r="Q128" s="25"/>
      <c r="R128" s="50">
        <v>12105</v>
      </c>
      <c r="S128" s="50" t="s">
        <v>651</v>
      </c>
      <c r="T128" s="25"/>
      <c r="U128" s="25"/>
      <c r="V128" s="25"/>
      <c r="W128" s="25"/>
      <c r="X128" s="25"/>
      <c r="Y128" s="25"/>
      <c r="Z128" s="25"/>
      <c r="AA128" s="25"/>
      <c r="AB128" s="25"/>
      <c r="AC128" s="25"/>
      <c r="AD128" s="25"/>
      <c r="AE128" s="25"/>
      <c r="AF128" s="25"/>
      <c r="AG128" s="25"/>
      <c r="AH128" s="25"/>
      <c r="AI128" s="25"/>
      <c r="AJ128" s="25"/>
      <c r="AK128" s="25"/>
      <c r="AL128" s="49">
        <v>33800</v>
      </c>
      <c r="AM128" s="49" t="s">
        <v>652</v>
      </c>
      <c r="AN128" s="28"/>
      <c r="AO128" s="25"/>
      <c r="AP128" s="25"/>
      <c r="AQ128" s="25"/>
      <c r="AR128" s="25"/>
      <c r="AS128" s="25"/>
      <c r="AT128" s="25"/>
      <c r="AU128" s="25"/>
      <c r="CD128" s="51">
        <v>13540</v>
      </c>
      <c r="CE128" s="51" t="s">
        <v>655</v>
      </c>
      <c r="CN128" s="49">
        <v>12381</v>
      </c>
      <c r="CO128" s="49" t="s">
        <v>652</v>
      </c>
      <c r="DP128" s="50">
        <v>12881</v>
      </c>
      <c r="DQ128" s="50"/>
      <c r="EB128" s="50">
        <v>10584</v>
      </c>
      <c r="EC128" s="50" t="s">
        <v>651</v>
      </c>
      <c r="EP128" s="51">
        <v>36276</v>
      </c>
      <c r="EQ128" s="51" t="s">
        <v>653</v>
      </c>
      <c r="EZ128" s="49">
        <v>12620</v>
      </c>
      <c r="FA128" s="49" t="s">
        <v>652</v>
      </c>
      <c r="FB128" s="51">
        <v>35400</v>
      </c>
      <c r="FC128" s="51" t="s">
        <v>653</v>
      </c>
      <c r="FN128" s="49">
        <v>26174</v>
      </c>
      <c r="FO128" s="49" t="s">
        <v>652</v>
      </c>
      <c r="FP128" s="49">
        <v>23134</v>
      </c>
      <c r="FQ128" s="49" t="s">
        <v>652</v>
      </c>
      <c r="GF128" s="49">
        <v>9376</v>
      </c>
      <c r="GG128" s="49"/>
      <c r="GL128" s="50">
        <v>34322</v>
      </c>
      <c r="GM128" s="50" t="s">
        <v>651</v>
      </c>
      <c r="GR128" s="49">
        <v>32206</v>
      </c>
      <c r="GS128" s="49" t="s">
        <v>652</v>
      </c>
    </row>
    <row r="129" spans="1:201">
      <c r="A129" s="26"/>
      <c r="L129" s="25"/>
      <c r="M129" s="25"/>
      <c r="N129" s="25"/>
      <c r="O129" s="25"/>
      <c r="P129" s="25"/>
      <c r="Q129" s="25"/>
      <c r="R129" s="51">
        <v>12062</v>
      </c>
      <c r="S129" s="51" t="s">
        <v>655</v>
      </c>
      <c r="T129" s="25"/>
      <c r="U129" s="25"/>
      <c r="V129" s="25"/>
      <c r="W129" s="25"/>
      <c r="X129" s="25"/>
      <c r="Y129" s="25"/>
      <c r="Z129" s="25"/>
      <c r="AA129" s="25"/>
      <c r="AB129" s="25"/>
      <c r="AC129" s="25"/>
      <c r="AD129" s="25"/>
      <c r="AE129" s="25"/>
      <c r="AF129" s="25"/>
      <c r="AG129" s="25"/>
      <c r="AH129" s="25"/>
      <c r="AI129" s="25"/>
      <c r="AJ129" s="25"/>
      <c r="AK129" s="25"/>
      <c r="AL129" s="50">
        <v>33735</v>
      </c>
      <c r="AM129" s="50" t="s">
        <v>651</v>
      </c>
      <c r="AN129" s="28"/>
      <c r="AO129" s="25"/>
      <c r="AP129" s="25"/>
      <c r="AQ129" s="25"/>
      <c r="AR129" s="25"/>
      <c r="AS129" s="25"/>
      <c r="AT129" s="25"/>
      <c r="AU129" s="25"/>
      <c r="CD129" s="51">
        <v>13540</v>
      </c>
      <c r="CE129" s="51" t="s">
        <v>653</v>
      </c>
      <c r="CN129" s="49">
        <v>12329</v>
      </c>
      <c r="CO129" s="49" t="s">
        <v>652</v>
      </c>
      <c r="DP129" s="49">
        <v>12795</v>
      </c>
      <c r="DQ129" s="49" t="s">
        <v>652</v>
      </c>
      <c r="EB129" s="51">
        <v>10389</v>
      </c>
      <c r="EC129" s="51" t="s">
        <v>653</v>
      </c>
      <c r="EP129" s="51">
        <v>36276</v>
      </c>
      <c r="EQ129" s="51" t="s">
        <v>653</v>
      </c>
      <c r="EZ129" s="49">
        <v>12620</v>
      </c>
      <c r="FA129" s="49" t="s">
        <v>652</v>
      </c>
      <c r="FB129" s="51">
        <v>35400</v>
      </c>
      <c r="FC129" s="51" t="s">
        <v>653</v>
      </c>
      <c r="FN129" s="49">
        <v>26174</v>
      </c>
      <c r="FO129" s="49" t="s">
        <v>652</v>
      </c>
      <c r="FP129" s="49">
        <v>23094</v>
      </c>
      <c r="FQ129" s="49" t="s">
        <v>652</v>
      </c>
      <c r="GL129" s="50">
        <v>34317</v>
      </c>
      <c r="GM129" s="50" t="s">
        <v>651</v>
      </c>
      <c r="GR129" s="49">
        <v>31433</v>
      </c>
      <c r="GS129" s="49" t="s">
        <v>652</v>
      </c>
    </row>
    <row r="130" spans="1:201">
      <c r="A130" s="26"/>
      <c r="L130" s="25"/>
      <c r="M130" s="25"/>
      <c r="N130" s="25"/>
      <c r="O130" s="25"/>
      <c r="P130" s="25"/>
      <c r="Q130" s="25"/>
      <c r="R130" s="51">
        <v>12062</v>
      </c>
      <c r="S130" s="51" t="s">
        <v>655</v>
      </c>
      <c r="T130" s="25"/>
      <c r="U130" s="25"/>
      <c r="V130" s="25"/>
      <c r="W130" s="25"/>
      <c r="X130" s="25"/>
      <c r="Y130" s="25"/>
      <c r="Z130" s="25"/>
      <c r="AA130" s="25"/>
      <c r="AB130" s="25"/>
      <c r="AC130" s="25"/>
      <c r="AD130" s="25"/>
      <c r="AE130" s="25"/>
      <c r="AF130" s="25"/>
      <c r="AG130" s="25"/>
      <c r="AH130" s="25"/>
      <c r="AI130" s="25"/>
      <c r="AJ130" s="25"/>
      <c r="AK130" s="25"/>
      <c r="AL130" s="51">
        <v>33444</v>
      </c>
      <c r="AM130" s="51" t="s">
        <v>653</v>
      </c>
      <c r="AN130" s="28"/>
      <c r="AO130" s="25"/>
      <c r="AP130" s="25"/>
      <c r="AQ130" s="25"/>
      <c r="AR130" s="25"/>
      <c r="AS130" s="25"/>
      <c r="AT130" s="25"/>
      <c r="AU130" s="25"/>
      <c r="CD130" s="51">
        <v>13540</v>
      </c>
      <c r="CE130" s="51" t="s">
        <v>655</v>
      </c>
      <c r="CN130" s="50">
        <v>12249</v>
      </c>
      <c r="CO130" s="50" t="s">
        <v>657</v>
      </c>
      <c r="DP130" s="49">
        <v>12790</v>
      </c>
      <c r="DQ130" s="49" t="s">
        <v>652</v>
      </c>
      <c r="EB130" s="49">
        <v>10387</v>
      </c>
      <c r="EC130" s="49" t="s">
        <v>652</v>
      </c>
      <c r="EP130" s="49">
        <v>35597</v>
      </c>
      <c r="EQ130" s="49" t="s">
        <v>652</v>
      </c>
      <c r="EZ130" s="51">
        <v>12591</v>
      </c>
      <c r="FA130" s="51" t="s">
        <v>655</v>
      </c>
      <c r="FB130" s="49">
        <v>35375</v>
      </c>
      <c r="FC130" s="49" t="s">
        <v>652</v>
      </c>
      <c r="FN130" s="49">
        <v>26143</v>
      </c>
      <c r="FO130" s="49" t="s">
        <v>652</v>
      </c>
      <c r="FP130" s="51">
        <v>22880</v>
      </c>
      <c r="FQ130" s="51" t="s">
        <v>653</v>
      </c>
      <c r="GL130" s="50">
        <v>34315</v>
      </c>
      <c r="GM130" s="50" t="s">
        <v>651</v>
      </c>
      <c r="GR130" s="49">
        <v>31428</v>
      </c>
      <c r="GS130" s="49" t="s">
        <v>652</v>
      </c>
    </row>
    <row r="131" spans="1:201">
      <c r="A131" s="26"/>
      <c r="L131" s="25"/>
      <c r="M131" s="25"/>
      <c r="N131" s="25"/>
      <c r="O131" s="25"/>
      <c r="P131" s="25"/>
      <c r="Q131" s="25"/>
      <c r="R131" s="51">
        <v>12062</v>
      </c>
      <c r="S131" s="51" t="s">
        <v>655</v>
      </c>
      <c r="T131" s="25"/>
      <c r="U131" s="25"/>
      <c r="V131" s="25"/>
      <c r="W131" s="25"/>
      <c r="X131" s="25"/>
      <c r="Y131" s="25"/>
      <c r="Z131" s="25"/>
      <c r="AA131" s="25"/>
      <c r="AB131" s="25"/>
      <c r="AC131" s="25"/>
      <c r="AD131" s="25"/>
      <c r="AE131" s="25"/>
      <c r="AF131" s="25"/>
      <c r="AG131" s="25"/>
      <c r="AH131" s="25"/>
      <c r="AI131" s="25"/>
      <c r="AJ131" s="25"/>
      <c r="AK131" s="25"/>
      <c r="AL131" s="51">
        <v>33442</v>
      </c>
      <c r="AM131" s="51" t="s">
        <v>653</v>
      </c>
      <c r="AN131" s="28"/>
      <c r="AO131" s="25"/>
      <c r="AP131" s="25"/>
      <c r="AQ131" s="25"/>
      <c r="AR131" s="25"/>
      <c r="AS131" s="25"/>
      <c r="AT131" s="25"/>
      <c r="AU131" s="25"/>
      <c r="CD131" s="51">
        <v>13540</v>
      </c>
      <c r="CE131" s="51" t="s">
        <v>655</v>
      </c>
      <c r="CN131" s="50">
        <v>12225</v>
      </c>
      <c r="CO131" s="50" t="s">
        <v>657</v>
      </c>
      <c r="DP131" s="51">
        <v>12683</v>
      </c>
      <c r="DQ131" s="51" t="s">
        <v>655</v>
      </c>
      <c r="EB131" s="49">
        <v>10387</v>
      </c>
      <c r="EC131" s="49" t="s">
        <v>652</v>
      </c>
      <c r="EP131" s="49">
        <v>35597</v>
      </c>
      <c r="EQ131" s="49" t="s">
        <v>652</v>
      </c>
      <c r="EZ131" s="51">
        <v>12591</v>
      </c>
      <c r="FA131" s="51" t="s">
        <v>655</v>
      </c>
      <c r="FB131" s="49">
        <v>35327</v>
      </c>
      <c r="FC131" s="49" t="s">
        <v>652</v>
      </c>
      <c r="FN131" s="49">
        <v>26118</v>
      </c>
      <c r="FO131" s="49" t="s">
        <v>652</v>
      </c>
      <c r="FP131" s="51">
        <v>22880</v>
      </c>
      <c r="FQ131" s="51" t="s">
        <v>655</v>
      </c>
      <c r="GL131" s="50">
        <v>34308</v>
      </c>
      <c r="GM131" s="50" t="s">
        <v>651</v>
      </c>
      <c r="GR131" s="49">
        <v>19304</v>
      </c>
      <c r="GS131" s="49" t="s">
        <v>652</v>
      </c>
    </row>
    <row r="132" spans="1:201">
      <c r="A132" s="26"/>
      <c r="L132" s="25"/>
      <c r="M132" s="25"/>
      <c r="N132" s="25"/>
      <c r="O132" s="25"/>
      <c r="P132" s="25"/>
      <c r="Q132" s="25"/>
      <c r="R132" s="51">
        <v>12062</v>
      </c>
      <c r="S132" s="51" t="s">
        <v>655</v>
      </c>
      <c r="T132" s="25"/>
      <c r="U132" s="25"/>
      <c r="V132" s="25"/>
      <c r="W132" s="25"/>
      <c r="X132" s="25"/>
      <c r="Y132" s="25"/>
      <c r="Z132" s="25"/>
      <c r="AA132" s="25"/>
      <c r="AB132" s="25"/>
      <c r="AC132" s="25"/>
      <c r="AD132" s="25"/>
      <c r="AE132" s="25"/>
      <c r="AF132" s="25"/>
      <c r="AG132" s="25"/>
      <c r="AH132" s="25"/>
      <c r="AI132" s="25"/>
      <c r="AJ132" s="25"/>
      <c r="AK132" s="25"/>
      <c r="AL132" s="51">
        <v>33442</v>
      </c>
      <c r="AM132" s="51" t="s">
        <v>653</v>
      </c>
      <c r="AN132" s="28"/>
      <c r="AO132" s="25"/>
      <c r="AP132" s="25"/>
      <c r="AQ132" s="25"/>
      <c r="AR132" s="25"/>
      <c r="AS132" s="25"/>
      <c r="AT132" s="25"/>
      <c r="AU132" s="25"/>
      <c r="CD132" s="51">
        <v>13540</v>
      </c>
      <c r="CE132" s="51"/>
      <c r="CN132" s="50">
        <v>12171</v>
      </c>
      <c r="CO132" s="50" t="s">
        <v>651</v>
      </c>
      <c r="DP132" s="51">
        <v>12683</v>
      </c>
      <c r="DQ132" s="51"/>
      <c r="EB132" s="49">
        <v>8940</v>
      </c>
      <c r="EC132" s="49"/>
      <c r="EP132" s="49">
        <v>35423</v>
      </c>
      <c r="EQ132" s="49" t="s">
        <v>652</v>
      </c>
      <c r="EZ132" s="51">
        <v>12591</v>
      </c>
      <c r="FA132" s="51" t="s">
        <v>655</v>
      </c>
      <c r="FB132" s="49">
        <v>35327</v>
      </c>
      <c r="FC132" s="49" t="s">
        <v>652</v>
      </c>
      <c r="FN132" s="51">
        <v>24461</v>
      </c>
      <c r="FO132" s="51" t="s">
        <v>655</v>
      </c>
      <c r="FP132" s="49">
        <v>22858</v>
      </c>
      <c r="FQ132" s="49" t="s">
        <v>652</v>
      </c>
      <c r="GL132" s="50">
        <v>34176</v>
      </c>
      <c r="GM132" s="50"/>
      <c r="GR132" s="49">
        <v>15675</v>
      </c>
      <c r="GS132" s="49" t="s">
        <v>652</v>
      </c>
    </row>
    <row r="133" spans="1:201">
      <c r="A133" s="26"/>
      <c r="L133" s="25"/>
      <c r="M133" s="25"/>
      <c r="N133" s="25"/>
      <c r="O133" s="25"/>
      <c r="P133" s="25"/>
      <c r="Q133" s="25"/>
      <c r="R133" s="51">
        <v>12062</v>
      </c>
      <c r="S133" s="51" t="s">
        <v>655</v>
      </c>
      <c r="T133" s="25"/>
      <c r="U133" s="25"/>
      <c r="V133" s="25"/>
      <c r="W133" s="25"/>
      <c r="X133" s="25"/>
      <c r="Y133" s="25"/>
      <c r="Z133" s="25"/>
      <c r="AA133" s="25"/>
      <c r="AB133" s="25"/>
      <c r="AC133" s="25"/>
      <c r="AD133" s="25"/>
      <c r="AE133" s="25"/>
      <c r="AF133" s="25"/>
      <c r="AG133" s="25"/>
      <c r="AH133" s="25"/>
      <c r="AI133" s="25"/>
      <c r="AJ133" s="25"/>
      <c r="AK133" s="25"/>
      <c r="AL133" s="51">
        <v>33442</v>
      </c>
      <c r="AM133" s="51" t="s">
        <v>655</v>
      </c>
      <c r="AN133" s="28"/>
      <c r="AO133" s="25"/>
      <c r="AP133" s="25"/>
      <c r="AQ133" s="25"/>
      <c r="AR133" s="25"/>
      <c r="AS133" s="25"/>
      <c r="AT133" s="25"/>
      <c r="AU133" s="25"/>
      <c r="CD133" s="51">
        <v>13540</v>
      </c>
      <c r="CE133" s="51" t="s">
        <v>655</v>
      </c>
      <c r="CN133" s="51">
        <v>12098</v>
      </c>
      <c r="CO133" s="51" t="s">
        <v>655</v>
      </c>
      <c r="DP133" s="49">
        <v>12657</v>
      </c>
      <c r="DQ133" s="49" t="s">
        <v>652</v>
      </c>
      <c r="EB133" s="51">
        <v>7975</v>
      </c>
      <c r="EC133" s="51" t="s">
        <v>653</v>
      </c>
      <c r="EP133" s="49">
        <v>35423</v>
      </c>
      <c r="EQ133" s="49" t="s">
        <v>652</v>
      </c>
      <c r="EZ133" s="51">
        <v>12591</v>
      </c>
      <c r="FA133" s="51" t="s">
        <v>655</v>
      </c>
      <c r="FB133" s="49">
        <v>35325</v>
      </c>
      <c r="FC133" s="49" t="s">
        <v>652</v>
      </c>
      <c r="FN133" s="50">
        <v>22744</v>
      </c>
      <c r="FO133" s="50" t="s">
        <v>651</v>
      </c>
      <c r="FP133" s="49">
        <v>22858</v>
      </c>
      <c r="FQ133" s="49" t="s">
        <v>652</v>
      </c>
      <c r="GL133" s="50">
        <v>34045</v>
      </c>
      <c r="GM133" s="50" t="s">
        <v>651</v>
      </c>
      <c r="GR133" s="49">
        <v>12010</v>
      </c>
      <c r="GS133" s="49"/>
    </row>
    <row r="134" spans="1:201">
      <c r="A134" s="26"/>
      <c r="L134" s="25"/>
      <c r="M134" s="25"/>
      <c r="N134" s="25"/>
      <c r="O134" s="25"/>
      <c r="P134" s="25"/>
      <c r="Q134" s="25"/>
      <c r="R134" s="49">
        <v>12052</v>
      </c>
      <c r="S134" s="49" t="s">
        <v>652</v>
      </c>
      <c r="T134" s="25"/>
      <c r="U134" s="25"/>
      <c r="V134" s="25"/>
      <c r="W134" s="25"/>
      <c r="X134" s="25"/>
      <c r="Y134" s="25"/>
      <c r="Z134" s="25"/>
      <c r="AA134" s="25"/>
      <c r="AB134" s="25"/>
      <c r="AC134" s="25"/>
      <c r="AD134" s="25"/>
      <c r="AE134" s="25"/>
      <c r="AF134" s="25"/>
      <c r="AG134" s="25"/>
      <c r="AH134" s="25"/>
      <c r="AI134" s="25"/>
      <c r="AJ134" s="25"/>
      <c r="AK134" s="25"/>
      <c r="AL134" s="49">
        <v>33442</v>
      </c>
      <c r="AM134" s="49" t="s">
        <v>652</v>
      </c>
      <c r="AN134" s="28"/>
      <c r="AO134" s="25"/>
      <c r="AP134" s="25"/>
      <c r="AQ134" s="25"/>
      <c r="AR134" s="25"/>
      <c r="AS134" s="25"/>
      <c r="AT134" s="25"/>
      <c r="AU134" s="25"/>
      <c r="CD134" s="51">
        <v>13540</v>
      </c>
      <c r="CE134" s="51" t="s">
        <v>655</v>
      </c>
      <c r="CN134" s="51">
        <v>12098</v>
      </c>
      <c r="CO134" s="51" t="s">
        <v>653</v>
      </c>
      <c r="DP134" s="49">
        <v>12657</v>
      </c>
      <c r="DQ134" s="49"/>
      <c r="EP134" s="51">
        <v>32760</v>
      </c>
      <c r="EQ134" s="51" t="s">
        <v>653</v>
      </c>
      <c r="EZ134" s="49">
        <v>12568</v>
      </c>
      <c r="FA134" s="49"/>
      <c r="FB134" s="49">
        <v>35325</v>
      </c>
      <c r="FC134" s="49" t="s">
        <v>652</v>
      </c>
      <c r="FN134" s="51">
        <v>22653</v>
      </c>
      <c r="FO134" s="51" t="s">
        <v>655</v>
      </c>
      <c r="FP134" s="49">
        <v>22848</v>
      </c>
      <c r="FQ134" s="49" t="s">
        <v>652</v>
      </c>
      <c r="GL134" s="50">
        <v>34036</v>
      </c>
      <c r="GM134" s="50" t="s">
        <v>651</v>
      </c>
      <c r="GR134" s="51">
        <v>9307</v>
      </c>
      <c r="GS134" s="51"/>
    </row>
    <row r="135" spans="1:201">
      <c r="A135" s="26"/>
      <c r="L135" s="25"/>
      <c r="M135" s="25"/>
      <c r="N135" s="25"/>
      <c r="O135" s="25"/>
      <c r="P135" s="25"/>
      <c r="Q135" s="25"/>
      <c r="R135" s="49">
        <v>12007</v>
      </c>
      <c r="S135" s="49" t="s">
        <v>652</v>
      </c>
      <c r="T135" s="25"/>
      <c r="U135" s="25"/>
      <c r="V135" s="25"/>
      <c r="W135" s="25"/>
      <c r="X135" s="25"/>
      <c r="Y135" s="25"/>
      <c r="Z135" s="25"/>
      <c r="AA135" s="25"/>
      <c r="AB135" s="25"/>
      <c r="AC135" s="25"/>
      <c r="AD135" s="25"/>
      <c r="AE135" s="25"/>
      <c r="AF135" s="25"/>
      <c r="AG135" s="25"/>
      <c r="AH135" s="25"/>
      <c r="AI135" s="25"/>
      <c r="AJ135" s="25"/>
      <c r="AK135" s="25"/>
      <c r="AL135" s="49">
        <v>33436</v>
      </c>
      <c r="AM135" s="49" t="s">
        <v>652</v>
      </c>
      <c r="AN135" s="28"/>
      <c r="AO135" s="25"/>
      <c r="AP135" s="25"/>
      <c r="AQ135" s="25"/>
      <c r="AR135" s="25"/>
      <c r="AS135" s="25"/>
      <c r="AT135" s="25"/>
      <c r="AU135" s="25"/>
      <c r="CD135" s="51">
        <v>13540</v>
      </c>
      <c r="CE135" s="51" t="s">
        <v>655</v>
      </c>
      <c r="CN135" s="51">
        <v>12098</v>
      </c>
      <c r="CO135" s="51" t="s">
        <v>655</v>
      </c>
      <c r="EP135" s="51">
        <v>32760</v>
      </c>
      <c r="EQ135" s="51" t="s">
        <v>653</v>
      </c>
      <c r="EZ135" s="51">
        <v>12543</v>
      </c>
      <c r="FA135" s="51" t="s">
        <v>655</v>
      </c>
      <c r="FB135" s="51">
        <v>35324</v>
      </c>
      <c r="FC135" s="51" t="s">
        <v>655</v>
      </c>
      <c r="FN135" s="49">
        <v>22523</v>
      </c>
      <c r="FO135" s="49" t="s">
        <v>652</v>
      </c>
      <c r="FP135" s="51">
        <v>22798</v>
      </c>
      <c r="FQ135" s="51" t="s">
        <v>655</v>
      </c>
      <c r="GL135" s="50">
        <v>33960</v>
      </c>
      <c r="GM135" s="50" t="s">
        <v>651</v>
      </c>
    </row>
    <row r="136" spans="1:201">
      <c r="A136" s="26"/>
      <c r="L136" s="25"/>
      <c r="M136" s="25"/>
      <c r="N136" s="25"/>
      <c r="O136" s="25"/>
      <c r="P136" s="25"/>
      <c r="Q136" s="25"/>
      <c r="R136" s="51">
        <v>11665</v>
      </c>
      <c r="S136" s="51" t="s">
        <v>655</v>
      </c>
      <c r="T136" s="25"/>
      <c r="U136" s="25"/>
      <c r="V136" s="25"/>
      <c r="W136" s="25"/>
      <c r="X136" s="25"/>
      <c r="Y136" s="25"/>
      <c r="Z136" s="25"/>
      <c r="AA136" s="25"/>
      <c r="AB136" s="25"/>
      <c r="AC136" s="25"/>
      <c r="AD136" s="25"/>
      <c r="AE136" s="25"/>
      <c r="AF136" s="25"/>
      <c r="AG136" s="25"/>
      <c r="AH136" s="25"/>
      <c r="AI136" s="25"/>
      <c r="AJ136" s="25"/>
      <c r="AK136" s="25"/>
      <c r="AL136" s="49">
        <v>33435</v>
      </c>
      <c r="AM136" s="49"/>
      <c r="AN136" s="28"/>
      <c r="AO136" s="25"/>
      <c r="AP136" s="25"/>
      <c r="AQ136" s="25"/>
      <c r="AR136" s="25"/>
      <c r="AS136" s="25"/>
      <c r="AT136" s="25"/>
      <c r="AU136" s="25"/>
      <c r="CD136" s="51">
        <v>13540</v>
      </c>
      <c r="CE136" s="51" t="s">
        <v>655</v>
      </c>
      <c r="CN136" s="51">
        <v>12098</v>
      </c>
      <c r="CO136" s="51" t="s">
        <v>655</v>
      </c>
      <c r="EP136" s="51">
        <v>32742</v>
      </c>
      <c r="EQ136" s="51" t="s">
        <v>653</v>
      </c>
      <c r="EZ136" s="49">
        <v>12543</v>
      </c>
      <c r="FA136" s="49" t="s">
        <v>652</v>
      </c>
      <c r="FB136" s="49">
        <v>35096</v>
      </c>
      <c r="FC136" s="49" t="s">
        <v>652</v>
      </c>
      <c r="FN136" s="49">
        <v>22523</v>
      </c>
      <c r="FO136" s="49" t="s">
        <v>652</v>
      </c>
      <c r="FP136" s="50">
        <v>22759</v>
      </c>
      <c r="FQ136" s="50" t="s">
        <v>651</v>
      </c>
      <c r="GL136" s="50">
        <v>33960</v>
      </c>
      <c r="GM136" s="50" t="s">
        <v>651</v>
      </c>
    </row>
    <row r="137" spans="1:201">
      <c r="A137" s="26"/>
      <c r="L137" s="25"/>
      <c r="M137" s="25"/>
      <c r="N137" s="25"/>
      <c r="O137" s="25"/>
      <c r="P137" s="25"/>
      <c r="Q137" s="25"/>
      <c r="R137" s="50">
        <v>11517</v>
      </c>
      <c r="S137" s="50"/>
      <c r="T137" s="25"/>
      <c r="U137" s="25"/>
      <c r="V137" s="25"/>
      <c r="W137" s="25"/>
      <c r="X137" s="25"/>
      <c r="Y137" s="25"/>
      <c r="Z137" s="25"/>
      <c r="AA137" s="25"/>
      <c r="AB137" s="25"/>
      <c r="AC137" s="25"/>
      <c r="AD137" s="25"/>
      <c r="AE137" s="25"/>
      <c r="AF137" s="25"/>
      <c r="AG137" s="25"/>
      <c r="AH137" s="25"/>
      <c r="AI137" s="25"/>
      <c r="AJ137" s="25"/>
      <c r="AK137" s="25"/>
      <c r="AL137" s="49">
        <v>33433</v>
      </c>
      <c r="AM137" s="49"/>
      <c r="AN137" s="28"/>
      <c r="AO137" s="25"/>
      <c r="AP137" s="25"/>
      <c r="AQ137" s="25"/>
      <c r="AR137" s="25"/>
      <c r="AS137" s="25"/>
      <c r="AT137" s="25"/>
      <c r="AU137" s="25"/>
      <c r="CD137" s="51">
        <v>13540</v>
      </c>
      <c r="CE137" s="51" t="s">
        <v>655</v>
      </c>
      <c r="CN137" s="51">
        <v>12098</v>
      </c>
      <c r="CO137" s="51" t="s">
        <v>655</v>
      </c>
      <c r="EP137" s="51">
        <v>32742</v>
      </c>
      <c r="EQ137" s="51" t="s">
        <v>653</v>
      </c>
      <c r="EZ137" s="51">
        <v>12529</v>
      </c>
      <c r="FA137" s="51" t="s">
        <v>653</v>
      </c>
      <c r="FB137" s="51">
        <v>35045</v>
      </c>
      <c r="FC137" s="51" t="s">
        <v>653</v>
      </c>
      <c r="FN137" s="49">
        <v>22520</v>
      </c>
      <c r="FO137" s="49" t="s">
        <v>652</v>
      </c>
      <c r="FP137" s="49">
        <v>22358</v>
      </c>
      <c r="FQ137" s="49" t="s">
        <v>652</v>
      </c>
      <c r="GL137" s="50">
        <v>33959</v>
      </c>
      <c r="GM137" s="50" t="s">
        <v>651</v>
      </c>
    </row>
    <row r="138" spans="1:201">
      <c r="A138" s="26"/>
      <c r="L138" s="25"/>
      <c r="M138" s="25"/>
      <c r="N138" s="25"/>
      <c r="O138" s="25"/>
      <c r="P138" s="25"/>
      <c r="Q138" s="25"/>
      <c r="R138" s="50">
        <v>11507</v>
      </c>
      <c r="S138" s="50" t="s">
        <v>651</v>
      </c>
      <c r="T138" s="25"/>
      <c r="U138" s="25"/>
      <c r="V138" s="25"/>
      <c r="W138" s="25"/>
      <c r="X138" s="25"/>
      <c r="Y138" s="25"/>
      <c r="Z138" s="25"/>
      <c r="AA138" s="25"/>
      <c r="AB138" s="25"/>
      <c r="AC138" s="25"/>
      <c r="AD138" s="25"/>
      <c r="AE138" s="25"/>
      <c r="AF138" s="25"/>
      <c r="AG138" s="25"/>
      <c r="AH138" s="25"/>
      <c r="AI138" s="25"/>
      <c r="AJ138" s="25"/>
      <c r="AK138" s="25"/>
      <c r="AL138" s="51">
        <v>32971</v>
      </c>
      <c r="AM138" s="51" t="s">
        <v>653</v>
      </c>
      <c r="AN138" s="28"/>
      <c r="AO138" s="25"/>
      <c r="AP138" s="25"/>
      <c r="AQ138" s="25"/>
      <c r="AR138" s="25"/>
      <c r="AS138" s="25"/>
      <c r="AT138" s="25"/>
      <c r="AU138" s="25"/>
      <c r="CD138" s="51">
        <v>13540</v>
      </c>
      <c r="CE138" s="51" t="s">
        <v>653</v>
      </c>
      <c r="CN138" s="51">
        <v>12098</v>
      </c>
      <c r="CO138" s="51"/>
      <c r="EP138" s="49">
        <v>32735</v>
      </c>
      <c r="EQ138" s="49" t="s">
        <v>652</v>
      </c>
      <c r="EZ138" s="50">
        <v>12472</v>
      </c>
      <c r="FA138" s="50"/>
      <c r="FB138" s="51">
        <v>34864</v>
      </c>
      <c r="FC138" s="51"/>
      <c r="FN138" s="49">
        <v>22520</v>
      </c>
      <c r="FO138" s="49"/>
      <c r="FP138" s="50">
        <v>21354</v>
      </c>
      <c r="FQ138" s="50" t="s">
        <v>651</v>
      </c>
      <c r="GL138" s="50">
        <v>33959</v>
      </c>
      <c r="GM138" s="50" t="s">
        <v>651</v>
      </c>
    </row>
    <row r="139" spans="1:201">
      <c r="A139" s="26"/>
      <c r="L139" s="25"/>
      <c r="M139" s="25"/>
      <c r="N139" s="25"/>
      <c r="O139" s="25"/>
      <c r="P139" s="25"/>
      <c r="Q139" s="25"/>
      <c r="R139" s="49">
        <v>11482</v>
      </c>
      <c r="S139" s="49" t="s">
        <v>652</v>
      </c>
      <c r="T139" s="25"/>
      <c r="U139" s="25"/>
      <c r="V139" s="25"/>
      <c r="W139" s="25"/>
      <c r="X139" s="25"/>
      <c r="Y139" s="25"/>
      <c r="Z139" s="25"/>
      <c r="AA139" s="25"/>
      <c r="AB139" s="25"/>
      <c r="AC139" s="25"/>
      <c r="AD139" s="25"/>
      <c r="AE139" s="25"/>
      <c r="AF139" s="25"/>
      <c r="AG139" s="25"/>
      <c r="AH139" s="25"/>
      <c r="AI139" s="25"/>
      <c r="AJ139" s="25"/>
      <c r="AK139" s="25"/>
      <c r="AL139" s="51">
        <v>32971</v>
      </c>
      <c r="AM139" s="51"/>
      <c r="AN139" s="28"/>
      <c r="AO139" s="25"/>
      <c r="AP139" s="25"/>
      <c r="AQ139" s="25"/>
      <c r="AR139" s="25"/>
      <c r="AS139" s="25"/>
      <c r="AT139" s="25"/>
      <c r="AU139" s="25"/>
      <c r="CD139" s="51">
        <v>13540</v>
      </c>
      <c r="CE139" s="51" t="s">
        <v>653</v>
      </c>
      <c r="CN139" s="51">
        <v>12098</v>
      </c>
      <c r="CO139" s="51" t="s">
        <v>655</v>
      </c>
      <c r="EP139" s="49">
        <v>32734</v>
      </c>
      <c r="EQ139" s="49" t="s">
        <v>652</v>
      </c>
      <c r="EZ139" s="49">
        <v>12470</v>
      </c>
      <c r="FA139" s="49" t="s">
        <v>652</v>
      </c>
      <c r="FB139" s="49">
        <v>34050</v>
      </c>
      <c r="FC139" s="49" t="s">
        <v>652</v>
      </c>
      <c r="FN139" s="49">
        <v>22520</v>
      </c>
      <c r="FO139" s="49" t="s">
        <v>652</v>
      </c>
      <c r="FP139" s="50">
        <v>21197</v>
      </c>
      <c r="FQ139" s="50" t="s">
        <v>651</v>
      </c>
      <c r="GL139" s="50">
        <v>33959</v>
      </c>
      <c r="GM139" s="50" t="s">
        <v>651</v>
      </c>
    </row>
    <row r="140" spans="1:201">
      <c r="A140" s="26"/>
      <c r="L140" s="25"/>
      <c r="M140" s="25"/>
      <c r="N140" s="25"/>
      <c r="O140" s="25"/>
      <c r="P140" s="25"/>
      <c r="Q140" s="25"/>
      <c r="R140" s="51">
        <v>11479</v>
      </c>
      <c r="S140" s="51" t="s">
        <v>653</v>
      </c>
      <c r="T140" s="25"/>
      <c r="U140" s="25"/>
      <c r="V140" s="25"/>
      <c r="W140" s="25"/>
      <c r="X140" s="25"/>
      <c r="Y140" s="25"/>
      <c r="Z140" s="25"/>
      <c r="AA140" s="25"/>
      <c r="AB140" s="25"/>
      <c r="AC140" s="25"/>
      <c r="AD140" s="25"/>
      <c r="AE140" s="25"/>
      <c r="AF140" s="25"/>
      <c r="AG140" s="25"/>
      <c r="AH140" s="25"/>
      <c r="AI140" s="25"/>
      <c r="AJ140" s="25"/>
      <c r="AK140" s="25"/>
      <c r="AL140" s="25"/>
      <c r="AM140" s="25"/>
      <c r="AN140" s="28"/>
      <c r="AO140" s="25"/>
      <c r="AP140" s="25"/>
      <c r="AQ140" s="25"/>
      <c r="AR140" s="25"/>
      <c r="AS140" s="25"/>
      <c r="AT140" s="25"/>
      <c r="AU140" s="25"/>
      <c r="CD140" s="51">
        <v>13540</v>
      </c>
      <c r="CE140" s="51" t="s">
        <v>655</v>
      </c>
      <c r="CN140" s="49">
        <v>12095</v>
      </c>
      <c r="CO140" s="49" t="s">
        <v>652</v>
      </c>
      <c r="EP140" s="49">
        <v>32734</v>
      </c>
      <c r="EQ140" s="49" t="s">
        <v>652</v>
      </c>
      <c r="EZ140" s="51">
        <v>12367</v>
      </c>
      <c r="FA140" s="51" t="s">
        <v>655</v>
      </c>
      <c r="FB140" s="49">
        <v>34050</v>
      </c>
      <c r="FC140" s="49"/>
      <c r="FN140" s="50">
        <v>20106</v>
      </c>
      <c r="FO140" s="50" t="s">
        <v>657</v>
      </c>
      <c r="FP140" s="51">
        <v>21162</v>
      </c>
      <c r="FQ140" s="51" t="s">
        <v>653</v>
      </c>
      <c r="GL140" s="49">
        <v>33947</v>
      </c>
      <c r="GM140" s="49" t="s">
        <v>652</v>
      </c>
    </row>
    <row r="141" spans="1:201">
      <c r="A141" s="26"/>
      <c r="L141" s="25"/>
      <c r="M141" s="25"/>
      <c r="N141" s="25"/>
      <c r="O141" s="25"/>
      <c r="P141" s="25"/>
      <c r="Q141" s="25"/>
      <c r="R141" s="51">
        <v>11479</v>
      </c>
      <c r="S141" s="51" t="s">
        <v>655</v>
      </c>
      <c r="T141" s="25"/>
      <c r="U141" s="25"/>
      <c r="V141" s="25"/>
      <c r="W141" s="25"/>
      <c r="X141" s="25"/>
      <c r="Y141" s="25"/>
      <c r="Z141" s="25"/>
      <c r="AA141" s="25"/>
      <c r="AB141" s="25"/>
      <c r="AC141" s="25"/>
      <c r="AD141" s="25"/>
      <c r="AE141" s="25"/>
      <c r="AF141" s="25"/>
      <c r="AG141" s="25"/>
      <c r="AH141" s="25"/>
      <c r="AI141" s="25"/>
      <c r="AJ141" s="25"/>
      <c r="AK141" s="25"/>
      <c r="AL141" s="25"/>
      <c r="AM141" s="25"/>
      <c r="AN141" s="28"/>
      <c r="AO141" s="25"/>
      <c r="AP141" s="25"/>
      <c r="AQ141" s="25"/>
      <c r="AR141" s="25"/>
      <c r="AS141" s="25"/>
      <c r="AT141" s="25"/>
      <c r="AU141" s="25"/>
      <c r="CD141" s="51">
        <v>13540</v>
      </c>
      <c r="CE141" s="51" t="s">
        <v>655</v>
      </c>
      <c r="CN141" s="51">
        <v>12080</v>
      </c>
      <c r="CO141" s="51" t="s">
        <v>655</v>
      </c>
      <c r="EP141" s="49">
        <v>32505</v>
      </c>
      <c r="EQ141" s="49" t="s">
        <v>652</v>
      </c>
      <c r="EZ141" s="51">
        <v>12367</v>
      </c>
      <c r="FA141" s="51" t="s">
        <v>655</v>
      </c>
      <c r="FN141" s="50">
        <v>20106</v>
      </c>
      <c r="FO141" s="50" t="s">
        <v>657</v>
      </c>
      <c r="FP141" s="51">
        <v>21162</v>
      </c>
      <c r="FQ141" s="51" t="s">
        <v>655</v>
      </c>
      <c r="GL141" s="50">
        <v>33924</v>
      </c>
      <c r="GM141" s="50" t="s">
        <v>651</v>
      </c>
    </row>
    <row r="142" spans="1:201">
      <c r="A142" s="26"/>
      <c r="L142" s="25"/>
      <c r="M142" s="25"/>
      <c r="N142" s="25"/>
      <c r="O142" s="25"/>
      <c r="P142" s="25"/>
      <c r="Q142" s="25"/>
      <c r="R142" s="51">
        <v>11479</v>
      </c>
      <c r="S142" s="51" t="s">
        <v>653</v>
      </c>
      <c r="T142" s="25"/>
      <c r="U142" s="25"/>
      <c r="V142" s="25"/>
      <c r="W142" s="25"/>
      <c r="X142" s="25"/>
      <c r="Y142" s="25"/>
      <c r="Z142" s="25"/>
      <c r="AA142" s="25"/>
      <c r="AB142" s="25"/>
      <c r="AC142" s="25"/>
      <c r="AD142" s="25"/>
      <c r="AE142" s="25"/>
      <c r="AF142" s="25"/>
      <c r="AG142" s="25"/>
      <c r="AH142" s="25"/>
      <c r="AI142" s="25"/>
      <c r="AJ142" s="25"/>
      <c r="AK142" s="25"/>
      <c r="AL142" s="25"/>
      <c r="AM142" s="25"/>
      <c r="AN142" s="28"/>
      <c r="AO142" s="25"/>
      <c r="AP142" s="25"/>
      <c r="AQ142" s="25"/>
      <c r="AR142" s="25"/>
      <c r="AS142" s="25"/>
      <c r="AT142" s="25"/>
      <c r="AU142" s="25"/>
      <c r="CD142" s="51">
        <v>13540</v>
      </c>
      <c r="CE142" s="51" t="s">
        <v>655</v>
      </c>
      <c r="CN142" s="51">
        <v>12080</v>
      </c>
      <c r="CO142" s="51" t="s">
        <v>653</v>
      </c>
      <c r="EP142" s="49">
        <v>32505</v>
      </c>
      <c r="EQ142" s="49" t="s">
        <v>652</v>
      </c>
      <c r="EZ142" s="51">
        <v>12367</v>
      </c>
      <c r="FA142" s="51"/>
      <c r="FN142" s="50">
        <v>20047</v>
      </c>
      <c r="FO142" s="50" t="s">
        <v>651</v>
      </c>
      <c r="FP142" s="49">
        <v>19132</v>
      </c>
      <c r="FQ142" s="49" t="s">
        <v>652</v>
      </c>
      <c r="GL142" s="51">
        <v>33850</v>
      </c>
      <c r="GM142" s="51" t="s">
        <v>653</v>
      </c>
    </row>
    <row r="143" spans="1:201">
      <c r="A143" s="26"/>
      <c r="L143" s="25"/>
      <c r="M143" s="25"/>
      <c r="N143" s="25"/>
      <c r="O143" s="25"/>
      <c r="P143" s="25"/>
      <c r="Q143" s="25"/>
      <c r="R143" s="51">
        <v>11479</v>
      </c>
      <c r="S143" s="51" t="s">
        <v>655</v>
      </c>
      <c r="T143" s="25"/>
      <c r="U143" s="25"/>
      <c r="V143" s="25"/>
      <c r="W143" s="25"/>
      <c r="X143" s="25"/>
      <c r="Y143" s="25"/>
      <c r="Z143" s="25"/>
      <c r="AA143" s="25"/>
      <c r="AB143" s="25"/>
      <c r="AC143" s="25"/>
      <c r="AD143" s="25"/>
      <c r="AE143" s="25"/>
      <c r="AF143" s="25"/>
      <c r="AG143" s="25"/>
      <c r="AH143" s="25"/>
      <c r="AI143" s="25"/>
      <c r="AJ143" s="25"/>
      <c r="AK143" s="25"/>
      <c r="AL143" s="25"/>
      <c r="AM143" s="25"/>
      <c r="AN143" s="28"/>
      <c r="AO143" s="25"/>
      <c r="AP143" s="25"/>
      <c r="AQ143" s="25"/>
      <c r="AR143" s="25"/>
      <c r="AS143" s="25"/>
      <c r="AT143" s="25"/>
      <c r="AU143" s="25"/>
      <c r="CD143" s="51">
        <v>13540</v>
      </c>
      <c r="CE143" s="51" t="s">
        <v>655</v>
      </c>
      <c r="CN143" s="49">
        <v>12017</v>
      </c>
      <c r="CO143" s="49" t="s">
        <v>652</v>
      </c>
      <c r="EP143" s="51">
        <v>18939</v>
      </c>
      <c r="EQ143" s="51" t="s">
        <v>655</v>
      </c>
      <c r="EZ143" s="51">
        <v>12367</v>
      </c>
      <c r="FA143" s="51" t="s">
        <v>655</v>
      </c>
      <c r="FN143" s="50">
        <v>19938</v>
      </c>
      <c r="FO143" s="50" t="s">
        <v>651</v>
      </c>
      <c r="FP143" s="50">
        <v>19046</v>
      </c>
      <c r="FQ143" s="50" t="s">
        <v>651</v>
      </c>
      <c r="GL143" s="51">
        <v>33850</v>
      </c>
      <c r="GM143" s="51" t="s">
        <v>653</v>
      </c>
    </row>
    <row r="144" spans="1:201">
      <c r="A144" s="26"/>
      <c r="L144" s="25"/>
      <c r="M144" s="25"/>
      <c r="N144" s="25"/>
      <c r="O144" s="25"/>
      <c r="P144" s="25"/>
      <c r="Q144" s="25"/>
      <c r="R144" s="51">
        <v>11479</v>
      </c>
      <c r="S144" s="51" t="s">
        <v>655</v>
      </c>
      <c r="T144" s="25"/>
      <c r="U144" s="25"/>
      <c r="V144" s="25"/>
      <c r="W144" s="25"/>
      <c r="X144" s="25"/>
      <c r="Y144" s="25"/>
      <c r="Z144" s="25"/>
      <c r="AA144" s="25"/>
      <c r="AB144" s="25"/>
      <c r="AC144" s="25"/>
      <c r="AD144" s="25"/>
      <c r="AE144" s="25"/>
      <c r="AF144" s="25"/>
      <c r="AG144" s="25"/>
      <c r="AH144" s="25"/>
      <c r="AI144" s="25"/>
      <c r="AJ144" s="25"/>
      <c r="AK144" s="25"/>
      <c r="AL144" s="25"/>
      <c r="AM144" s="25"/>
      <c r="AN144" s="28"/>
      <c r="AO144" s="25"/>
      <c r="AP144" s="25"/>
      <c r="AQ144" s="25"/>
      <c r="AR144" s="25"/>
      <c r="AS144" s="25"/>
      <c r="AT144" s="25"/>
      <c r="AU144" s="25"/>
      <c r="CD144" s="51">
        <v>13540</v>
      </c>
      <c r="CE144" s="51" t="s">
        <v>653</v>
      </c>
      <c r="CN144" s="51">
        <v>12013</v>
      </c>
      <c r="CO144" s="51" t="s">
        <v>653</v>
      </c>
      <c r="EP144" s="51">
        <v>18939</v>
      </c>
      <c r="EQ144" s="51" t="s">
        <v>653</v>
      </c>
      <c r="EZ144" s="51">
        <v>12367</v>
      </c>
      <c r="FA144" s="51" t="s">
        <v>655</v>
      </c>
      <c r="FN144" s="51">
        <v>19856</v>
      </c>
      <c r="FO144" s="51" t="s">
        <v>655</v>
      </c>
      <c r="FP144" s="50">
        <v>18751</v>
      </c>
      <c r="FQ144" s="50" t="s">
        <v>651</v>
      </c>
      <c r="GL144" s="51">
        <v>33850</v>
      </c>
      <c r="GM144" s="51" t="s">
        <v>655</v>
      </c>
    </row>
    <row r="145" spans="1:195">
      <c r="A145" s="26"/>
      <c r="L145" s="25"/>
      <c r="M145" s="25"/>
      <c r="N145" s="25"/>
      <c r="O145" s="25"/>
      <c r="P145" s="25"/>
      <c r="Q145" s="25"/>
      <c r="R145" s="49">
        <v>11472</v>
      </c>
      <c r="S145" s="49" t="s">
        <v>652</v>
      </c>
      <c r="T145" s="25"/>
      <c r="U145" s="25"/>
      <c r="V145" s="25"/>
      <c r="W145" s="25"/>
      <c r="X145" s="25"/>
      <c r="Y145" s="25"/>
      <c r="Z145" s="25"/>
      <c r="AA145" s="25"/>
      <c r="AB145" s="25"/>
      <c r="AC145" s="25"/>
      <c r="AD145" s="25"/>
      <c r="AE145" s="25"/>
      <c r="AF145" s="25"/>
      <c r="AG145" s="25"/>
      <c r="AH145" s="25"/>
      <c r="AI145" s="25"/>
      <c r="AJ145" s="25"/>
      <c r="AK145" s="25"/>
      <c r="AL145" s="25"/>
      <c r="AM145" s="25"/>
      <c r="AN145" s="28"/>
      <c r="AO145" s="25"/>
      <c r="AP145" s="25"/>
      <c r="AQ145" s="25"/>
      <c r="AR145" s="25"/>
      <c r="AS145" s="25"/>
      <c r="AT145" s="25"/>
      <c r="AU145" s="25"/>
      <c r="CD145" s="51">
        <v>13540</v>
      </c>
      <c r="CE145" s="51" t="s">
        <v>655</v>
      </c>
      <c r="CN145" s="51">
        <v>11857</v>
      </c>
      <c r="CO145" s="51" t="s">
        <v>653</v>
      </c>
      <c r="EP145" s="51">
        <v>18939</v>
      </c>
      <c r="EQ145" s="51" t="s">
        <v>655</v>
      </c>
      <c r="EZ145" s="51">
        <v>12367</v>
      </c>
      <c r="FA145" s="51" t="s">
        <v>655</v>
      </c>
      <c r="FN145" s="49">
        <v>18815</v>
      </c>
      <c r="FO145" s="49" t="s">
        <v>652</v>
      </c>
      <c r="FP145" s="50">
        <v>18748</v>
      </c>
      <c r="FQ145" s="50" t="s">
        <v>651</v>
      </c>
      <c r="GL145" s="51">
        <v>33850</v>
      </c>
      <c r="GM145" s="51" t="s">
        <v>655</v>
      </c>
    </row>
    <row r="146" spans="1:195">
      <c r="A146" s="26"/>
      <c r="L146" s="25"/>
      <c r="M146" s="25"/>
      <c r="N146" s="25"/>
      <c r="O146" s="25"/>
      <c r="P146" s="25"/>
      <c r="Q146" s="25"/>
      <c r="R146" s="49">
        <v>11463</v>
      </c>
      <c r="S146" s="49" t="s">
        <v>652</v>
      </c>
      <c r="T146" s="25"/>
      <c r="U146" s="25"/>
      <c r="V146" s="25"/>
      <c r="W146" s="25"/>
      <c r="X146" s="25"/>
      <c r="Y146" s="25"/>
      <c r="Z146" s="25"/>
      <c r="AA146" s="25"/>
      <c r="AB146" s="25"/>
      <c r="AC146" s="25"/>
      <c r="AD146" s="25"/>
      <c r="AE146" s="25"/>
      <c r="AF146" s="25"/>
      <c r="AG146" s="25"/>
      <c r="AH146" s="25"/>
      <c r="AI146" s="25"/>
      <c r="AJ146" s="25"/>
      <c r="AK146" s="25"/>
      <c r="AL146" s="25"/>
      <c r="AM146" s="25"/>
      <c r="AN146" s="28"/>
      <c r="AO146" s="25"/>
      <c r="AP146" s="25"/>
      <c r="AQ146" s="25"/>
      <c r="AR146" s="25"/>
      <c r="AS146" s="25"/>
      <c r="AT146" s="25"/>
      <c r="AU146" s="25"/>
      <c r="CD146" s="51">
        <v>13540</v>
      </c>
      <c r="CE146" s="51" t="s">
        <v>655</v>
      </c>
      <c r="CN146" s="49">
        <v>11826</v>
      </c>
      <c r="CO146" s="49" t="s">
        <v>652</v>
      </c>
      <c r="EP146" s="51">
        <v>18939</v>
      </c>
      <c r="EQ146" s="51" t="s">
        <v>653</v>
      </c>
      <c r="EZ146" s="51">
        <v>12367</v>
      </c>
      <c r="FA146" s="51" t="s">
        <v>655</v>
      </c>
      <c r="FN146" s="50">
        <v>16470</v>
      </c>
      <c r="FO146" s="50" t="s">
        <v>651</v>
      </c>
      <c r="FP146" s="50">
        <v>18736</v>
      </c>
      <c r="FQ146" s="50" t="s">
        <v>651</v>
      </c>
      <c r="GL146" s="50">
        <v>33830</v>
      </c>
      <c r="GM146" s="50"/>
    </row>
    <row r="147" spans="1:195">
      <c r="A147" s="26"/>
      <c r="L147" s="25"/>
      <c r="M147" s="25"/>
      <c r="N147" s="25"/>
      <c r="O147" s="25"/>
      <c r="P147" s="25"/>
      <c r="Q147" s="25"/>
      <c r="R147" s="51">
        <v>11402</v>
      </c>
      <c r="S147" s="51" t="s">
        <v>653</v>
      </c>
      <c r="T147" s="25"/>
      <c r="U147" s="25"/>
      <c r="V147" s="25"/>
      <c r="W147" s="25"/>
      <c r="X147" s="25"/>
      <c r="Y147" s="25"/>
      <c r="Z147" s="25"/>
      <c r="AA147" s="25"/>
      <c r="AB147" s="25"/>
      <c r="AC147" s="25"/>
      <c r="AD147" s="25"/>
      <c r="AE147" s="25"/>
      <c r="AF147" s="25"/>
      <c r="AG147" s="25"/>
      <c r="AH147" s="25"/>
      <c r="AI147" s="25"/>
      <c r="AJ147" s="25"/>
      <c r="AK147" s="25"/>
      <c r="AL147" s="25"/>
      <c r="AM147" s="25"/>
      <c r="AN147" s="28"/>
      <c r="AO147" s="25"/>
      <c r="AP147" s="25"/>
      <c r="AQ147" s="25"/>
      <c r="AR147" s="25"/>
      <c r="AS147" s="25"/>
      <c r="AT147" s="25"/>
      <c r="AU147" s="25"/>
      <c r="CD147" s="51">
        <v>13540</v>
      </c>
      <c r="CE147" s="51" t="s">
        <v>655</v>
      </c>
      <c r="CN147" s="49">
        <v>11826</v>
      </c>
      <c r="CO147" s="49" t="s">
        <v>652</v>
      </c>
      <c r="EP147" s="51">
        <v>13683</v>
      </c>
      <c r="EQ147" s="51" t="s">
        <v>653</v>
      </c>
      <c r="EZ147" s="51">
        <v>12367</v>
      </c>
      <c r="FA147" s="51" t="s">
        <v>655</v>
      </c>
      <c r="FN147" s="49">
        <v>12994</v>
      </c>
      <c r="FO147" s="49" t="s">
        <v>652</v>
      </c>
      <c r="FP147" s="51">
        <v>18711</v>
      </c>
      <c r="FQ147" s="51" t="s">
        <v>655</v>
      </c>
      <c r="GL147" s="51">
        <v>33751</v>
      </c>
      <c r="GM147" s="51" t="s">
        <v>653</v>
      </c>
    </row>
    <row r="148" spans="1:195">
      <c r="A148" s="26"/>
      <c r="L148" s="25"/>
      <c r="M148" s="25"/>
      <c r="N148" s="25"/>
      <c r="O148" s="25"/>
      <c r="P148" s="25"/>
      <c r="Q148" s="25"/>
      <c r="R148" s="51">
        <v>11402</v>
      </c>
      <c r="S148" s="51" t="s">
        <v>655</v>
      </c>
      <c r="T148" s="25"/>
      <c r="U148" s="25"/>
      <c r="V148" s="25"/>
      <c r="W148" s="25"/>
      <c r="X148" s="25"/>
      <c r="Y148" s="25"/>
      <c r="Z148" s="25"/>
      <c r="AA148" s="25"/>
      <c r="AB148" s="25"/>
      <c r="AC148" s="25"/>
      <c r="AD148" s="25"/>
      <c r="AE148" s="25"/>
      <c r="AF148" s="25"/>
      <c r="AG148" s="25"/>
      <c r="AH148" s="25"/>
      <c r="AI148" s="25"/>
      <c r="AJ148" s="25"/>
      <c r="AK148" s="25"/>
      <c r="AL148" s="25"/>
      <c r="AM148" s="25"/>
      <c r="AN148" s="28"/>
      <c r="AO148" s="25"/>
      <c r="AP148" s="25"/>
      <c r="AQ148" s="25"/>
      <c r="AR148" s="25"/>
      <c r="AS148" s="25"/>
      <c r="AT148" s="25"/>
      <c r="AU148" s="25"/>
      <c r="CD148" s="51">
        <v>13540</v>
      </c>
      <c r="CE148" s="51"/>
      <c r="CN148" s="50">
        <v>11825</v>
      </c>
      <c r="CO148" s="50"/>
      <c r="EP148" s="51">
        <v>13683</v>
      </c>
      <c r="EQ148" s="51" t="s">
        <v>653</v>
      </c>
      <c r="EZ148" s="49">
        <v>12361</v>
      </c>
      <c r="FA148" s="49" t="s">
        <v>652</v>
      </c>
      <c r="FN148" s="49">
        <v>12974</v>
      </c>
      <c r="FO148" s="49" t="s">
        <v>652</v>
      </c>
      <c r="FP148" s="50">
        <v>18710</v>
      </c>
      <c r="FQ148" s="50" t="s">
        <v>651</v>
      </c>
      <c r="GL148" s="51">
        <v>33751</v>
      </c>
      <c r="GM148" s="51" t="s">
        <v>653</v>
      </c>
    </row>
    <row r="149" spans="1:195">
      <c r="A149" s="26"/>
      <c r="L149" s="25"/>
      <c r="M149" s="25"/>
      <c r="N149" s="25"/>
      <c r="O149" s="25"/>
      <c r="P149" s="25"/>
      <c r="Q149" s="25"/>
      <c r="R149" s="51">
        <v>11402</v>
      </c>
      <c r="S149" s="51" t="s">
        <v>655</v>
      </c>
      <c r="T149" s="25"/>
      <c r="U149" s="25"/>
      <c r="V149" s="25"/>
      <c r="W149" s="25"/>
      <c r="X149" s="25"/>
      <c r="Y149" s="25"/>
      <c r="Z149" s="25"/>
      <c r="AA149" s="25"/>
      <c r="AB149" s="25"/>
      <c r="AC149" s="25"/>
      <c r="AD149" s="25"/>
      <c r="AE149" s="25"/>
      <c r="AF149" s="25"/>
      <c r="AG149" s="25"/>
      <c r="AH149" s="25"/>
      <c r="AI149" s="25"/>
      <c r="AJ149" s="25"/>
      <c r="AK149" s="25"/>
      <c r="AL149" s="25"/>
      <c r="AM149" s="25"/>
      <c r="AN149" s="28"/>
      <c r="AO149" s="25"/>
      <c r="AP149" s="25"/>
      <c r="AQ149" s="25"/>
      <c r="AR149" s="25"/>
      <c r="AS149" s="25"/>
      <c r="AT149" s="25"/>
      <c r="AU149" s="25"/>
      <c r="CN149" s="49">
        <v>11812</v>
      </c>
      <c r="CO149" s="49" t="s">
        <v>652</v>
      </c>
      <c r="EP149" s="51">
        <v>12229</v>
      </c>
      <c r="EQ149" s="51" t="s">
        <v>653</v>
      </c>
      <c r="EZ149" s="49">
        <v>12290</v>
      </c>
      <c r="FA149" s="49" t="s">
        <v>652</v>
      </c>
      <c r="FN149" s="50">
        <v>12454</v>
      </c>
      <c r="FO149" s="50" t="s">
        <v>657</v>
      </c>
      <c r="FP149" s="51">
        <v>18708</v>
      </c>
      <c r="FQ149" s="51" t="s">
        <v>653</v>
      </c>
      <c r="GL149" s="49">
        <v>33726</v>
      </c>
      <c r="GM149" s="49" t="s">
        <v>652</v>
      </c>
    </row>
    <row r="150" spans="1:195">
      <c r="A150" s="26"/>
      <c r="L150" s="25"/>
      <c r="M150" s="25"/>
      <c r="N150" s="25"/>
      <c r="O150" s="25"/>
      <c r="P150" s="25"/>
      <c r="Q150" s="25"/>
      <c r="R150" s="51">
        <v>11402</v>
      </c>
      <c r="S150" s="51" t="s">
        <v>655</v>
      </c>
      <c r="T150" s="25"/>
      <c r="U150" s="25"/>
      <c r="V150" s="25"/>
      <c r="W150" s="25"/>
      <c r="X150" s="25"/>
      <c r="Y150" s="25"/>
      <c r="Z150" s="25"/>
      <c r="AA150" s="25"/>
      <c r="AB150" s="25"/>
      <c r="AC150" s="25"/>
      <c r="AD150" s="25"/>
      <c r="AE150" s="25"/>
      <c r="AF150" s="25"/>
      <c r="AG150" s="25"/>
      <c r="AH150" s="25"/>
      <c r="AI150" s="25"/>
      <c r="AJ150" s="25"/>
      <c r="AK150" s="25"/>
      <c r="AL150" s="25"/>
      <c r="AM150" s="25"/>
      <c r="AN150" s="28"/>
      <c r="AO150" s="25"/>
      <c r="AP150" s="25"/>
      <c r="AQ150" s="25"/>
      <c r="AR150" s="25"/>
      <c r="AS150" s="25"/>
      <c r="AT150" s="25"/>
      <c r="AU150" s="25"/>
      <c r="CN150" s="51">
        <v>11755</v>
      </c>
      <c r="CO150" s="51" t="s">
        <v>653</v>
      </c>
      <c r="EP150" s="51">
        <v>12229</v>
      </c>
      <c r="EQ150" s="51" t="s">
        <v>653</v>
      </c>
      <c r="EZ150" s="49">
        <v>12248</v>
      </c>
      <c r="FA150" s="49"/>
      <c r="FN150" s="50">
        <v>12405</v>
      </c>
      <c r="FO150" s="50" t="s">
        <v>651</v>
      </c>
      <c r="FP150" s="49">
        <v>18695</v>
      </c>
      <c r="FQ150" s="49" t="s">
        <v>652</v>
      </c>
      <c r="GL150" s="51">
        <v>33657</v>
      </c>
      <c r="GM150" s="51" t="s">
        <v>653</v>
      </c>
    </row>
    <row r="151" spans="1:195">
      <c r="A151" s="26"/>
      <c r="L151" s="25"/>
      <c r="M151" s="25"/>
      <c r="N151" s="25"/>
      <c r="O151" s="25"/>
      <c r="P151" s="25"/>
      <c r="Q151" s="25"/>
      <c r="R151" s="51">
        <v>11402</v>
      </c>
      <c r="S151" s="51" t="s">
        <v>655</v>
      </c>
      <c r="T151" s="25"/>
      <c r="U151" s="25"/>
      <c r="V151" s="25"/>
      <c r="W151" s="25"/>
      <c r="X151" s="25"/>
      <c r="Y151" s="25"/>
      <c r="Z151" s="25"/>
      <c r="AA151" s="25"/>
      <c r="AB151" s="25"/>
      <c r="AC151" s="25"/>
      <c r="AD151" s="25"/>
      <c r="AE151" s="25"/>
      <c r="AF151" s="25"/>
      <c r="AG151" s="25"/>
      <c r="AH151" s="25"/>
      <c r="AI151" s="25"/>
      <c r="AJ151" s="25"/>
      <c r="AK151" s="25"/>
      <c r="AL151" s="25"/>
      <c r="AM151" s="25"/>
      <c r="AN151" s="28"/>
      <c r="AO151" s="25"/>
      <c r="AP151" s="25"/>
      <c r="AQ151" s="25"/>
      <c r="AR151" s="25"/>
      <c r="AS151" s="25"/>
      <c r="AT151" s="25"/>
      <c r="AU151" s="25"/>
      <c r="CN151" s="51">
        <v>11755</v>
      </c>
      <c r="CO151" s="51" t="s">
        <v>655</v>
      </c>
      <c r="EP151" s="51">
        <v>12178</v>
      </c>
      <c r="EQ151" s="51" t="s">
        <v>655</v>
      </c>
      <c r="FN151" s="51">
        <v>12262</v>
      </c>
      <c r="FO151" s="51" t="s">
        <v>655</v>
      </c>
      <c r="FP151" s="50">
        <v>18689</v>
      </c>
      <c r="FQ151" s="50" t="s">
        <v>651</v>
      </c>
      <c r="GL151" s="49">
        <v>33657</v>
      </c>
      <c r="GM151" s="49" t="s">
        <v>652</v>
      </c>
    </row>
    <row r="152" spans="1:195">
      <c r="A152" s="26"/>
      <c r="L152" s="25"/>
      <c r="M152" s="25"/>
      <c r="N152" s="25"/>
      <c r="O152" s="25"/>
      <c r="P152" s="25"/>
      <c r="Q152" s="25"/>
      <c r="R152" s="51">
        <v>11402</v>
      </c>
      <c r="S152" s="51" t="s">
        <v>655</v>
      </c>
      <c r="T152" s="25"/>
      <c r="U152" s="25"/>
      <c r="V152" s="25"/>
      <c r="W152" s="25"/>
      <c r="X152" s="25"/>
      <c r="Y152" s="25"/>
      <c r="Z152" s="25"/>
      <c r="AA152" s="25"/>
      <c r="AB152" s="25"/>
      <c r="AC152" s="25"/>
      <c r="AD152" s="25"/>
      <c r="AE152" s="25"/>
      <c r="AF152" s="25"/>
      <c r="AG152" s="25"/>
      <c r="AH152" s="25"/>
      <c r="AI152" s="25"/>
      <c r="AJ152" s="25"/>
      <c r="AK152" s="25"/>
      <c r="AL152" s="25"/>
      <c r="AM152" s="25"/>
      <c r="AN152" s="28"/>
      <c r="AO152" s="25"/>
      <c r="AP152" s="25"/>
      <c r="AQ152" s="25"/>
      <c r="AR152" s="25"/>
      <c r="AS152" s="25"/>
      <c r="AT152" s="25"/>
      <c r="AU152" s="25"/>
      <c r="CN152" s="51">
        <v>11755</v>
      </c>
      <c r="CO152" s="51" t="s">
        <v>655</v>
      </c>
      <c r="EP152" s="51">
        <v>12178</v>
      </c>
      <c r="EQ152" s="51" t="s">
        <v>655</v>
      </c>
      <c r="FN152" s="51">
        <v>12262</v>
      </c>
      <c r="FO152" s="51" t="s">
        <v>655</v>
      </c>
      <c r="FP152" s="50">
        <v>18647</v>
      </c>
      <c r="FQ152" s="50"/>
      <c r="GL152" s="49">
        <v>32713</v>
      </c>
      <c r="GM152" s="49" t="s">
        <v>652</v>
      </c>
    </row>
    <row r="153" spans="1:195">
      <c r="A153" s="26"/>
      <c r="L153" s="25"/>
      <c r="M153" s="25"/>
      <c r="N153" s="25"/>
      <c r="O153" s="25"/>
      <c r="P153" s="25"/>
      <c r="Q153" s="25"/>
      <c r="R153" s="51">
        <v>11402</v>
      </c>
      <c r="S153" s="51" t="s">
        <v>653</v>
      </c>
      <c r="T153" s="25"/>
      <c r="U153" s="25"/>
      <c r="V153" s="25"/>
      <c r="W153" s="25"/>
      <c r="X153" s="25"/>
      <c r="Y153" s="25"/>
      <c r="Z153" s="25"/>
      <c r="AA153" s="25"/>
      <c r="AB153" s="25"/>
      <c r="AC153" s="25"/>
      <c r="AD153" s="25"/>
      <c r="AE153" s="25"/>
      <c r="AF153" s="25"/>
      <c r="AG153" s="25"/>
      <c r="AH153" s="25"/>
      <c r="AI153" s="25"/>
      <c r="AJ153" s="25"/>
      <c r="AK153" s="25"/>
      <c r="AL153" s="25"/>
      <c r="AM153" s="25"/>
      <c r="AN153" s="28"/>
      <c r="AO153" s="25"/>
      <c r="AP153" s="25"/>
      <c r="AQ153" s="25"/>
      <c r="AR153" s="25"/>
      <c r="AS153" s="25"/>
      <c r="AT153" s="25"/>
      <c r="AU153" s="25"/>
      <c r="CN153" s="51">
        <v>11755</v>
      </c>
      <c r="CO153" s="51" t="s">
        <v>655</v>
      </c>
      <c r="EP153" s="51">
        <v>12178</v>
      </c>
      <c r="EQ153" s="51" t="s">
        <v>655</v>
      </c>
      <c r="FN153" s="51">
        <v>12262</v>
      </c>
      <c r="FO153" s="51" t="s">
        <v>655</v>
      </c>
      <c r="FP153" s="51">
        <v>18580</v>
      </c>
      <c r="FQ153" s="51" t="s">
        <v>655</v>
      </c>
      <c r="GL153" s="49">
        <v>32695</v>
      </c>
      <c r="GM153" s="49"/>
    </row>
    <row r="154" spans="1:195">
      <c r="A154" s="26"/>
      <c r="L154" s="25"/>
      <c r="M154" s="25"/>
      <c r="N154" s="25"/>
      <c r="O154" s="25"/>
      <c r="P154" s="25"/>
      <c r="Q154" s="25"/>
      <c r="R154" s="49">
        <v>11399</v>
      </c>
      <c r="S154" s="49" t="s">
        <v>652</v>
      </c>
      <c r="T154" s="25"/>
      <c r="U154" s="25"/>
      <c r="V154" s="25"/>
      <c r="W154" s="25"/>
      <c r="X154" s="25"/>
      <c r="Y154" s="25"/>
      <c r="Z154" s="25"/>
      <c r="AA154" s="25"/>
      <c r="AB154" s="25"/>
      <c r="AC154" s="25"/>
      <c r="AD154" s="25"/>
      <c r="AE154" s="25"/>
      <c r="AF154" s="25"/>
      <c r="AG154" s="25"/>
      <c r="AH154" s="25"/>
      <c r="AI154" s="25"/>
      <c r="AJ154" s="25"/>
      <c r="AK154" s="25"/>
      <c r="AL154" s="25"/>
      <c r="AM154" s="25"/>
      <c r="AN154" s="28"/>
      <c r="AO154" s="25"/>
      <c r="AP154" s="25"/>
      <c r="AQ154" s="25"/>
      <c r="AR154" s="25"/>
      <c r="AS154" s="25"/>
      <c r="AT154" s="25"/>
      <c r="AU154" s="25"/>
      <c r="CN154" s="51">
        <v>11755</v>
      </c>
      <c r="CO154" s="51" t="s">
        <v>655</v>
      </c>
      <c r="EP154" s="51">
        <v>12178</v>
      </c>
      <c r="EQ154" s="51" t="s">
        <v>655</v>
      </c>
      <c r="FN154" s="51">
        <v>12262</v>
      </c>
      <c r="FO154" s="51"/>
      <c r="FP154" s="51">
        <v>18574</v>
      </c>
      <c r="FQ154" s="51"/>
      <c r="GL154" s="51">
        <v>32421</v>
      </c>
      <c r="GM154" s="51" t="s">
        <v>653</v>
      </c>
    </row>
    <row r="155" spans="1:195">
      <c r="A155" s="26"/>
      <c r="L155" s="25"/>
      <c r="M155" s="25"/>
      <c r="N155" s="25"/>
      <c r="O155" s="25"/>
      <c r="P155" s="25"/>
      <c r="Q155" s="25"/>
      <c r="R155" s="49">
        <v>11399</v>
      </c>
      <c r="S155" s="49" t="s">
        <v>652</v>
      </c>
      <c r="T155" s="25"/>
      <c r="U155" s="25"/>
      <c r="V155" s="25"/>
      <c r="W155" s="25"/>
      <c r="X155" s="25"/>
      <c r="Y155" s="25"/>
      <c r="Z155" s="25"/>
      <c r="AA155" s="25"/>
      <c r="AB155" s="25"/>
      <c r="AC155" s="25"/>
      <c r="AD155" s="25"/>
      <c r="AE155" s="25"/>
      <c r="AF155" s="25"/>
      <c r="AG155" s="25"/>
      <c r="AH155" s="25"/>
      <c r="AI155" s="25"/>
      <c r="AJ155" s="25"/>
      <c r="AK155" s="25"/>
      <c r="AL155" s="25"/>
      <c r="AM155" s="25"/>
      <c r="AN155" s="28"/>
      <c r="AO155" s="25"/>
      <c r="AP155" s="25"/>
      <c r="AQ155" s="25"/>
      <c r="AR155" s="25"/>
      <c r="AS155" s="25"/>
      <c r="AT155" s="25"/>
      <c r="AU155" s="25"/>
      <c r="CN155" s="51">
        <v>11755</v>
      </c>
      <c r="CO155" s="51" t="s">
        <v>655</v>
      </c>
      <c r="EP155" s="51">
        <v>12129</v>
      </c>
      <c r="EQ155" s="51" t="s">
        <v>653</v>
      </c>
      <c r="FN155" s="51">
        <v>12262</v>
      </c>
      <c r="FO155" s="51" t="s">
        <v>655</v>
      </c>
      <c r="FP155" s="49">
        <v>18568</v>
      </c>
      <c r="FQ155" s="49" t="s">
        <v>652</v>
      </c>
      <c r="GL155" s="51">
        <v>31859</v>
      </c>
      <c r="GM155" s="51" t="s">
        <v>655</v>
      </c>
    </row>
    <row r="156" spans="1:195">
      <c r="A156" s="26"/>
      <c r="L156" s="25"/>
      <c r="M156" s="25"/>
      <c r="N156" s="25"/>
      <c r="O156" s="25"/>
      <c r="P156" s="25"/>
      <c r="Q156" s="25"/>
      <c r="R156" s="49">
        <v>11399</v>
      </c>
      <c r="S156" s="49" t="s">
        <v>652</v>
      </c>
      <c r="T156" s="25"/>
      <c r="U156" s="25"/>
      <c r="V156" s="25"/>
      <c r="W156" s="25"/>
      <c r="X156" s="25"/>
      <c r="Y156" s="25"/>
      <c r="Z156" s="25"/>
      <c r="AA156" s="25"/>
      <c r="AB156" s="25"/>
      <c r="AC156" s="25"/>
      <c r="AD156" s="25"/>
      <c r="AE156" s="25"/>
      <c r="AF156" s="25"/>
      <c r="AG156" s="25"/>
      <c r="AH156" s="25"/>
      <c r="AI156" s="25"/>
      <c r="AJ156" s="25"/>
      <c r="AK156" s="25"/>
      <c r="AL156" s="25"/>
      <c r="AM156" s="25"/>
      <c r="AN156" s="28"/>
      <c r="AO156" s="25"/>
      <c r="AP156" s="25"/>
      <c r="AQ156" s="25"/>
      <c r="AR156" s="25"/>
      <c r="AS156" s="25"/>
      <c r="AT156" s="25"/>
      <c r="AU156" s="25"/>
      <c r="CN156" s="51">
        <v>11755</v>
      </c>
      <c r="CO156" s="51" t="s">
        <v>655</v>
      </c>
      <c r="EP156" s="51">
        <v>12129</v>
      </c>
      <c r="EQ156" s="51" t="s">
        <v>653</v>
      </c>
      <c r="FN156" s="51">
        <v>12262</v>
      </c>
      <c r="FO156" s="51" t="s">
        <v>655</v>
      </c>
      <c r="FP156" s="49">
        <v>13222</v>
      </c>
      <c r="FQ156" s="49" t="s">
        <v>652</v>
      </c>
      <c r="GL156" s="49">
        <v>31837</v>
      </c>
      <c r="GM156" s="49" t="s">
        <v>652</v>
      </c>
    </row>
    <row r="157" spans="1:195">
      <c r="A157" s="26"/>
      <c r="L157" s="25"/>
      <c r="M157" s="25"/>
      <c r="N157" s="25"/>
      <c r="O157" s="25"/>
      <c r="P157" s="25"/>
      <c r="Q157" s="25"/>
      <c r="R157" s="50">
        <v>11369</v>
      </c>
      <c r="S157" s="50"/>
      <c r="T157" s="25"/>
      <c r="U157" s="25"/>
      <c r="V157" s="25"/>
      <c r="W157" s="25"/>
      <c r="X157" s="25"/>
      <c r="Y157" s="25"/>
      <c r="Z157" s="25"/>
      <c r="AA157" s="25"/>
      <c r="AB157" s="25"/>
      <c r="AC157" s="25"/>
      <c r="AD157" s="25"/>
      <c r="AE157" s="25"/>
      <c r="AF157" s="25"/>
      <c r="AG157" s="25"/>
      <c r="AH157" s="25"/>
      <c r="AI157" s="25"/>
      <c r="AJ157" s="25"/>
      <c r="AK157" s="25"/>
      <c r="AL157" s="25"/>
      <c r="AM157" s="25"/>
      <c r="AN157" s="28"/>
      <c r="AO157" s="25"/>
      <c r="AP157" s="25"/>
      <c r="AQ157" s="25"/>
      <c r="AR157" s="25"/>
      <c r="AS157" s="25"/>
      <c r="AT157" s="25"/>
      <c r="AU157" s="25"/>
      <c r="CN157" s="51">
        <v>11755</v>
      </c>
      <c r="CO157" s="51" t="s">
        <v>655</v>
      </c>
      <c r="EP157" s="51">
        <v>12122</v>
      </c>
      <c r="EQ157" s="51" t="s">
        <v>655</v>
      </c>
      <c r="FN157" s="51">
        <v>12262</v>
      </c>
      <c r="FO157" s="51" t="s">
        <v>655</v>
      </c>
      <c r="FP157" s="49">
        <v>13222</v>
      </c>
      <c r="FQ157" s="49"/>
      <c r="GL157" s="49">
        <v>31701</v>
      </c>
      <c r="GM157" s="49" t="s">
        <v>652</v>
      </c>
    </row>
    <row r="158" spans="1:195">
      <c r="A158" s="26"/>
      <c r="L158" s="25"/>
      <c r="M158" s="25"/>
      <c r="N158" s="25"/>
      <c r="O158" s="25"/>
      <c r="P158" s="25"/>
      <c r="Q158" s="25"/>
      <c r="R158" s="51">
        <v>11353</v>
      </c>
      <c r="S158" s="51" t="s">
        <v>653</v>
      </c>
      <c r="T158" s="25"/>
      <c r="U158" s="25"/>
      <c r="V158" s="25"/>
      <c r="W158" s="25"/>
      <c r="X158" s="25"/>
      <c r="Y158" s="25"/>
      <c r="Z158" s="25"/>
      <c r="AA158" s="25"/>
      <c r="AB158" s="25"/>
      <c r="AC158" s="25"/>
      <c r="AD158" s="25"/>
      <c r="AE158" s="25"/>
      <c r="AF158" s="25"/>
      <c r="AG158" s="25"/>
      <c r="AH158" s="25"/>
      <c r="AI158" s="25"/>
      <c r="AJ158" s="25"/>
      <c r="AK158" s="25"/>
      <c r="AL158" s="25"/>
      <c r="AM158" s="25"/>
      <c r="AN158" s="28"/>
      <c r="AO158" s="25"/>
      <c r="AP158" s="25"/>
      <c r="AQ158" s="25"/>
      <c r="AR158" s="25"/>
      <c r="AS158" s="25"/>
      <c r="AT158" s="25"/>
      <c r="AU158" s="25"/>
      <c r="CN158" s="49">
        <v>11739</v>
      </c>
      <c r="CO158" s="49"/>
      <c r="EP158" s="51">
        <v>12122</v>
      </c>
      <c r="EQ158" s="51" t="s">
        <v>655</v>
      </c>
      <c r="FN158" s="50">
        <v>12254</v>
      </c>
      <c r="FO158" s="50"/>
      <c r="GL158" s="51">
        <v>27704</v>
      </c>
      <c r="GM158" s="51" t="s">
        <v>655</v>
      </c>
    </row>
    <row r="159" spans="1:195">
      <c r="A159" s="26"/>
      <c r="L159" s="25"/>
      <c r="M159" s="25"/>
      <c r="N159" s="25"/>
      <c r="O159" s="25"/>
      <c r="P159" s="25"/>
      <c r="Q159" s="25"/>
      <c r="R159" s="51">
        <v>11353</v>
      </c>
      <c r="S159" s="51" t="s">
        <v>653</v>
      </c>
      <c r="T159" s="25"/>
      <c r="U159" s="25"/>
      <c r="V159" s="25"/>
      <c r="W159" s="25"/>
      <c r="X159" s="25"/>
      <c r="Y159" s="25"/>
      <c r="Z159" s="25"/>
      <c r="AA159" s="25"/>
      <c r="AB159" s="25"/>
      <c r="AC159" s="25"/>
      <c r="AD159" s="25"/>
      <c r="AE159" s="25"/>
      <c r="AF159" s="25"/>
      <c r="AG159" s="25"/>
      <c r="AH159" s="25"/>
      <c r="AI159" s="25"/>
      <c r="AJ159" s="25"/>
      <c r="AK159" s="25"/>
      <c r="AL159" s="25"/>
      <c r="AM159" s="25"/>
      <c r="AN159" s="28"/>
      <c r="AO159" s="25"/>
      <c r="AP159" s="25"/>
      <c r="AQ159" s="25"/>
      <c r="AR159" s="25"/>
      <c r="AS159" s="25"/>
      <c r="AT159" s="25"/>
      <c r="AU159" s="25"/>
      <c r="CN159" s="51">
        <v>11048</v>
      </c>
      <c r="CO159" s="51"/>
      <c r="EP159" s="51">
        <v>12084</v>
      </c>
      <c r="EQ159" s="51" t="s">
        <v>653</v>
      </c>
      <c r="FN159" s="49">
        <v>12252</v>
      </c>
      <c r="FO159" s="49"/>
      <c r="GL159" s="51">
        <v>27704</v>
      </c>
      <c r="GM159" s="51" t="s">
        <v>653</v>
      </c>
    </row>
    <row r="160" spans="1:195">
      <c r="A160" s="26"/>
      <c r="L160" s="25"/>
      <c r="M160" s="25"/>
      <c r="N160" s="25"/>
      <c r="O160" s="25"/>
      <c r="P160" s="25"/>
      <c r="Q160" s="25"/>
      <c r="R160" s="51">
        <v>11353</v>
      </c>
      <c r="S160" s="51" t="s">
        <v>653</v>
      </c>
      <c r="T160" s="25"/>
      <c r="U160" s="25"/>
      <c r="V160" s="25"/>
      <c r="W160" s="25"/>
      <c r="X160" s="25"/>
      <c r="Y160" s="25"/>
      <c r="Z160" s="25"/>
      <c r="AA160" s="25"/>
      <c r="AB160" s="25"/>
      <c r="AC160" s="25"/>
      <c r="AD160" s="25"/>
      <c r="AE160" s="25"/>
      <c r="AF160" s="25"/>
      <c r="AG160" s="25"/>
      <c r="AH160" s="25"/>
      <c r="AI160" s="25"/>
      <c r="AJ160" s="25"/>
      <c r="AK160" s="25"/>
      <c r="AL160" s="25"/>
      <c r="AM160" s="25"/>
      <c r="AN160" s="28"/>
      <c r="AO160" s="25"/>
      <c r="AP160" s="25"/>
      <c r="AQ160" s="25"/>
      <c r="AR160" s="25"/>
      <c r="AS160" s="25"/>
      <c r="AT160" s="25"/>
      <c r="AU160" s="25"/>
      <c r="EP160" s="51">
        <v>12084</v>
      </c>
      <c r="EQ160" s="51" t="s">
        <v>653</v>
      </c>
      <c r="GL160" s="51">
        <v>27639</v>
      </c>
      <c r="GM160" s="51" t="s">
        <v>653</v>
      </c>
    </row>
    <row r="161" spans="1:195">
      <c r="A161" s="26"/>
      <c r="L161" s="25"/>
      <c r="M161" s="25"/>
      <c r="N161" s="25"/>
      <c r="O161" s="25"/>
      <c r="P161" s="25"/>
      <c r="Q161" s="25"/>
      <c r="R161" s="49">
        <v>11339</v>
      </c>
      <c r="S161" s="49" t="s">
        <v>652</v>
      </c>
      <c r="T161" s="25"/>
      <c r="U161" s="25"/>
      <c r="V161" s="25"/>
      <c r="W161" s="25"/>
      <c r="X161" s="25"/>
      <c r="Y161" s="25"/>
      <c r="Z161" s="25"/>
      <c r="AA161" s="25"/>
      <c r="AB161" s="25"/>
      <c r="AC161" s="25"/>
      <c r="AD161" s="25"/>
      <c r="AE161" s="25"/>
      <c r="AF161" s="25"/>
      <c r="AG161" s="25"/>
      <c r="AH161" s="25"/>
      <c r="AI161" s="25"/>
      <c r="AJ161" s="25"/>
      <c r="AK161" s="25"/>
      <c r="AL161" s="25"/>
      <c r="AM161" s="25"/>
      <c r="AN161" s="28"/>
      <c r="AO161" s="25"/>
      <c r="AP161" s="25"/>
      <c r="AQ161" s="25"/>
      <c r="AR161" s="25"/>
      <c r="AS161" s="25"/>
      <c r="AT161" s="25"/>
      <c r="AU161" s="25"/>
      <c r="EP161" s="51">
        <v>12083</v>
      </c>
      <c r="EQ161" s="51" t="s">
        <v>653</v>
      </c>
      <c r="GL161" s="49">
        <v>27620</v>
      </c>
      <c r="GM161" s="49" t="s">
        <v>652</v>
      </c>
    </row>
    <row r="162" spans="1:195">
      <c r="A162" s="26"/>
      <c r="L162" s="25"/>
      <c r="M162" s="25"/>
      <c r="N162" s="25"/>
      <c r="O162" s="25"/>
      <c r="P162" s="25"/>
      <c r="Q162" s="25"/>
      <c r="R162" s="49">
        <v>11339</v>
      </c>
      <c r="S162" s="49" t="s">
        <v>652</v>
      </c>
      <c r="T162" s="25"/>
      <c r="U162" s="25"/>
      <c r="V162" s="25"/>
      <c r="W162" s="25"/>
      <c r="X162" s="25"/>
      <c r="Y162" s="25"/>
      <c r="Z162" s="25"/>
      <c r="AA162" s="25"/>
      <c r="AB162" s="25"/>
      <c r="AC162" s="25"/>
      <c r="AD162" s="25"/>
      <c r="AE162" s="25"/>
      <c r="AF162" s="25"/>
      <c r="AG162" s="25"/>
      <c r="AH162" s="25"/>
      <c r="AI162" s="25"/>
      <c r="AJ162" s="25"/>
      <c r="AK162" s="25"/>
      <c r="AL162" s="25"/>
      <c r="AM162" s="25"/>
      <c r="AN162" s="28"/>
      <c r="AO162" s="25"/>
      <c r="AP162" s="25"/>
      <c r="AQ162" s="25"/>
      <c r="AR162" s="25"/>
      <c r="AS162" s="25"/>
      <c r="AT162" s="25"/>
      <c r="AU162" s="25"/>
      <c r="EP162" s="51">
        <v>12083</v>
      </c>
      <c r="EQ162" s="51" t="s">
        <v>653</v>
      </c>
      <c r="GL162" s="49">
        <v>27612</v>
      </c>
      <c r="GM162" s="49" t="s">
        <v>652</v>
      </c>
    </row>
    <row r="163" spans="1:195">
      <c r="A163" s="26"/>
      <c r="L163" s="25"/>
      <c r="M163" s="25"/>
      <c r="N163" s="25"/>
      <c r="O163" s="25"/>
      <c r="P163" s="25"/>
      <c r="Q163" s="25"/>
      <c r="R163" s="51">
        <v>11331</v>
      </c>
      <c r="S163" s="51" t="s">
        <v>655</v>
      </c>
      <c r="T163" s="25"/>
      <c r="U163" s="25"/>
      <c r="V163" s="25"/>
      <c r="W163" s="25"/>
      <c r="X163" s="25"/>
      <c r="Y163" s="25"/>
      <c r="Z163" s="25"/>
      <c r="AA163" s="25"/>
      <c r="AB163" s="25"/>
      <c r="AC163" s="25"/>
      <c r="AD163" s="25"/>
      <c r="AE163" s="25"/>
      <c r="AF163" s="25"/>
      <c r="AG163" s="25"/>
      <c r="AH163" s="25"/>
      <c r="AI163" s="25"/>
      <c r="AJ163" s="25"/>
      <c r="AK163" s="25"/>
      <c r="AL163" s="25"/>
      <c r="AM163" s="25"/>
      <c r="AN163" s="28"/>
      <c r="AO163" s="25"/>
      <c r="AP163" s="25"/>
      <c r="AQ163" s="25"/>
      <c r="AR163" s="25"/>
      <c r="AS163" s="25"/>
      <c r="AT163" s="25"/>
      <c r="AU163" s="25"/>
      <c r="EP163" s="49">
        <v>12069</v>
      </c>
      <c r="EQ163" s="49" t="s">
        <v>652</v>
      </c>
      <c r="GL163" s="51">
        <v>27600</v>
      </c>
      <c r="GM163" s="51" t="s">
        <v>653</v>
      </c>
    </row>
    <row r="164" spans="1:195">
      <c r="A164" s="26"/>
      <c r="L164" s="25"/>
      <c r="M164" s="25"/>
      <c r="N164" s="25"/>
      <c r="O164" s="25"/>
      <c r="P164" s="25"/>
      <c r="Q164" s="25"/>
      <c r="R164" s="51">
        <v>11300</v>
      </c>
      <c r="S164" s="51"/>
      <c r="T164" s="25"/>
      <c r="U164" s="25"/>
      <c r="V164" s="25"/>
      <c r="W164" s="25"/>
      <c r="X164" s="25"/>
      <c r="Y164" s="25"/>
      <c r="Z164" s="25"/>
      <c r="AA164" s="25"/>
      <c r="AB164" s="25"/>
      <c r="AC164" s="25"/>
      <c r="AD164" s="25"/>
      <c r="AE164" s="25"/>
      <c r="AF164" s="25"/>
      <c r="AG164" s="25"/>
      <c r="AH164" s="25"/>
      <c r="AI164" s="25"/>
      <c r="AJ164" s="25"/>
      <c r="AK164" s="25"/>
      <c r="AL164" s="25"/>
      <c r="AM164" s="25"/>
      <c r="AN164" s="28"/>
      <c r="AO164" s="25"/>
      <c r="AP164" s="25"/>
      <c r="AQ164" s="25"/>
      <c r="AR164" s="25"/>
      <c r="AS164" s="25"/>
      <c r="AT164" s="25"/>
      <c r="AU164" s="25"/>
      <c r="EP164" s="51">
        <v>12064</v>
      </c>
      <c r="EQ164" s="51" t="s">
        <v>653</v>
      </c>
      <c r="GL164" s="49">
        <v>27457</v>
      </c>
      <c r="GM164" s="49" t="s">
        <v>652</v>
      </c>
    </row>
    <row r="165" spans="1:195">
      <c r="A165" s="26"/>
      <c r="L165" s="25"/>
      <c r="M165" s="25"/>
      <c r="N165" s="25"/>
      <c r="O165" s="25"/>
      <c r="P165" s="25"/>
      <c r="Q165" s="25"/>
      <c r="R165" s="51">
        <v>11300</v>
      </c>
      <c r="S165" s="51" t="s">
        <v>655</v>
      </c>
      <c r="T165" s="25"/>
      <c r="U165" s="25"/>
      <c r="V165" s="25"/>
      <c r="W165" s="25"/>
      <c r="X165" s="25"/>
      <c r="Y165" s="25"/>
      <c r="Z165" s="25"/>
      <c r="AA165" s="25"/>
      <c r="AB165" s="25"/>
      <c r="AC165" s="25"/>
      <c r="AD165" s="25"/>
      <c r="AE165" s="25"/>
      <c r="AF165" s="25"/>
      <c r="AG165" s="25"/>
      <c r="AH165" s="25"/>
      <c r="AI165" s="25"/>
      <c r="AJ165" s="25"/>
      <c r="AK165" s="25"/>
      <c r="AL165" s="25"/>
      <c r="AM165" s="25"/>
      <c r="AN165" s="28"/>
      <c r="AO165" s="25"/>
      <c r="AP165" s="25"/>
      <c r="AQ165" s="25"/>
      <c r="AR165" s="25"/>
      <c r="AS165" s="25"/>
      <c r="AT165" s="25"/>
      <c r="AU165" s="25"/>
      <c r="EP165" s="51">
        <v>12064</v>
      </c>
      <c r="EQ165" s="51" t="s">
        <v>653</v>
      </c>
      <c r="GL165" s="49">
        <v>25952</v>
      </c>
      <c r="GM165" s="49" t="s">
        <v>652</v>
      </c>
    </row>
    <row r="166" spans="1:195">
      <c r="A166" s="26"/>
      <c r="L166" s="25"/>
      <c r="M166" s="25"/>
      <c r="N166" s="25"/>
      <c r="O166" s="25"/>
      <c r="P166" s="25"/>
      <c r="Q166" s="25"/>
      <c r="R166" s="51">
        <v>11300</v>
      </c>
      <c r="S166" s="51" t="s">
        <v>655</v>
      </c>
      <c r="T166" s="25"/>
      <c r="U166" s="25"/>
      <c r="V166" s="25"/>
      <c r="W166" s="25"/>
      <c r="X166" s="25"/>
      <c r="Y166" s="25"/>
      <c r="Z166" s="25"/>
      <c r="AA166" s="25"/>
      <c r="AB166" s="25"/>
      <c r="AC166" s="25"/>
      <c r="AD166" s="25"/>
      <c r="AE166" s="25"/>
      <c r="AF166" s="25"/>
      <c r="AG166" s="25"/>
      <c r="AH166" s="25"/>
      <c r="AI166" s="25"/>
      <c r="AJ166" s="25"/>
      <c r="AK166" s="25"/>
      <c r="AL166" s="25"/>
      <c r="AM166" s="25"/>
      <c r="AN166" s="28"/>
      <c r="AO166" s="25"/>
      <c r="AP166" s="25"/>
      <c r="AQ166" s="25"/>
      <c r="AR166" s="25"/>
      <c r="AS166" s="25"/>
      <c r="AT166" s="25"/>
      <c r="AU166" s="25"/>
      <c r="EP166" s="49">
        <v>12059</v>
      </c>
      <c r="EQ166" s="49" t="s">
        <v>652</v>
      </c>
      <c r="GL166" s="49">
        <v>12290</v>
      </c>
      <c r="GM166" s="49" t="s">
        <v>652</v>
      </c>
    </row>
    <row r="167" spans="1:195">
      <c r="A167" s="26"/>
      <c r="L167" s="25"/>
      <c r="M167" s="25"/>
      <c r="N167" s="25"/>
      <c r="O167" s="25"/>
      <c r="P167" s="25"/>
      <c r="Q167" s="25"/>
      <c r="R167" s="51">
        <v>11300</v>
      </c>
      <c r="S167" s="51" t="s">
        <v>655</v>
      </c>
      <c r="T167" s="25"/>
      <c r="U167" s="25"/>
      <c r="V167" s="25"/>
      <c r="W167" s="25"/>
      <c r="X167" s="25"/>
      <c r="Y167" s="25"/>
      <c r="Z167" s="25"/>
      <c r="AA167" s="25"/>
      <c r="AB167" s="25"/>
      <c r="AC167" s="25"/>
      <c r="AD167" s="25"/>
      <c r="AE167" s="25"/>
      <c r="AF167" s="25"/>
      <c r="AG167" s="25"/>
      <c r="AH167" s="25"/>
      <c r="AI167" s="25"/>
      <c r="AJ167" s="25"/>
      <c r="AK167" s="25"/>
      <c r="AL167" s="25"/>
      <c r="AM167" s="25"/>
      <c r="AN167" s="28"/>
      <c r="AO167" s="25"/>
      <c r="AP167" s="25"/>
      <c r="AQ167" s="25"/>
      <c r="AR167" s="25"/>
      <c r="AS167" s="25"/>
      <c r="AT167" s="25"/>
      <c r="AU167" s="25"/>
      <c r="EP167" s="51">
        <v>12041</v>
      </c>
      <c r="EQ167" s="51" t="s">
        <v>655</v>
      </c>
      <c r="GL167" s="49">
        <v>12242</v>
      </c>
      <c r="GM167" s="49" t="s">
        <v>652</v>
      </c>
    </row>
    <row r="168" spans="1:195">
      <c r="A168" s="26"/>
      <c r="L168" s="25"/>
      <c r="M168" s="25"/>
      <c r="N168" s="25"/>
      <c r="O168" s="25"/>
      <c r="P168" s="25"/>
      <c r="Q168" s="25"/>
      <c r="R168" s="51">
        <v>11300</v>
      </c>
      <c r="S168" s="51" t="s">
        <v>655</v>
      </c>
      <c r="T168" s="25"/>
      <c r="U168" s="25"/>
      <c r="V168" s="25"/>
      <c r="W168" s="25"/>
      <c r="X168" s="25"/>
      <c r="Y168" s="25"/>
      <c r="Z168" s="25"/>
      <c r="AA168" s="25"/>
      <c r="AB168" s="25"/>
      <c r="AC168" s="25"/>
      <c r="AD168" s="25"/>
      <c r="AE168" s="25"/>
      <c r="AF168" s="25"/>
      <c r="AG168" s="25"/>
      <c r="AH168" s="25"/>
      <c r="AI168" s="25"/>
      <c r="AJ168" s="25"/>
      <c r="AK168" s="25"/>
      <c r="AL168" s="25"/>
      <c r="AM168" s="25"/>
      <c r="AN168" s="28"/>
      <c r="AO168" s="25"/>
      <c r="AP168" s="25"/>
      <c r="AQ168" s="25"/>
      <c r="AR168" s="25"/>
      <c r="AS168" s="25"/>
      <c r="AT168" s="25"/>
      <c r="AU168" s="25"/>
      <c r="EP168" s="51">
        <v>12041</v>
      </c>
      <c r="EQ168" s="51" t="s">
        <v>655</v>
      </c>
      <c r="GL168" s="51">
        <v>12221</v>
      </c>
      <c r="GM168" s="51" t="s">
        <v>655</v>
      </c>
    </row>
    <row r="169" spans="1:195">
      <c r="A169" s="26"/>
      <c r="L169" s="25"/>
      <c r="M169" s="25"/>
      <c r="N169" s="25"/>
      <c r="O169" s="25"/>
      <c r="P169" s="25"/>
      <c r="Q169" s="25"/>
      <c r="R169" s="51">
        <v>11300</v>
      </c>
      <c r="S169" s="51" t="s">
        <v>655</v>
      </c>
      <c r="T169" s="25"/>
      <c r="U169" s="25"/>
      <c r="V169" s="25"/>
      <c r="W169" s="25"/>
      <c r="X169" s="25"/>
      <c r="Y169" s="25"/>
      <c r="Z169" s="25"/>
      <c r="AA169" s="25"/>
      <c r="AB169" s="25"/>
      <c r="AC169" s="25"/>
      <c r="AD169" s="25"/>
      <c r="AE169" s="25"/>
      <c r="AF169" s="25"/>
      <c r="AG169" s="25"/>
      <c r="AH169" s="25"/>
      <c r="AI169" s="25"/>
      <c r="AJ169" s="25"/>
      <c r="AK169" s="25"/>
      <c r="AL169" s="25"/>
      <c r="AM169" s="25"/>
      <c r="AN169" s="28"/>
      <c r="AO169" s="25"/>
      <c r="AP169" s="25"/>
      <c r="AQ169" s="25"/>
      <c r="AR169" s="25"/>
      <c r="AS169" s="25"/>
      <c r="AT169" s="25"/>
      <c r="AU169" s="25"/>
      <c r="EP169" s="51">
        <v>11625</v>
      </c>
      <c r="EQ169" s="51" t="s">
        <v>653</v>
      </c>
      <c r="GL169" s="51">
        <v>12221</v>
      </c>
      <c r="GM169" s="51" t="s">
        <v>653</v>
      </c>
    </row>
    <row r="170" spans="1:195">
      <c r="A170" s="26"/>
      <c r="L170" s="25"/>
      <c r="M170" s="25"/>
      <c r="N170" s="25"/>
      <c r="O170" s="25"/>
      <c r="P170" s="25"/>
      <c r="Q170" s="25"/>
      <c r="R170" s="51">
        <v>11300</v>
      </c>
      <c r="S170" s="51" t="s">
        <v>655</v>
      </c>
      <c r="T170" s="25"/>
      <c r="U170" s="25"/>
      <c r="V170" s="25"/>
      <c r="W170" s="25"/>
      <c r="X170" s="25"/>
      <c r="Y170" s="25"/>
      <c r="Z170" s="25"/>
      <c r="AA170" s="25"/>
      <c r="AB170" s="25"/>
      <c r="AC170" s="25"/>
      <c r="AD170" s="25"/>
      <c r="AE170" s="25"/>
      <c r="AF170" s="25"/>
      <c r="AG170" s="25"/>
      <c r="AH170" s="25"/>
      <c r="AI170" s="25"/>
      <c r="AJ170" s="25"/>
      <c r="AK170" s="25"/>
      <c r="AL170" s="25"/>
      <c r="AM170" s="25"/>
      <c r="AN170" s="28"/>
      <c r="AO170" s="25"/>
      <c r="AP170" s="25"/>
      <c r="AQ170" s="25"/>
      <c r="AR170" s="25"/>
      <c r="AS170" s="25"/>
      <c r="AT170" s="25"/>
      <c r="AU170" s="25"/>
      <c r="EP170" s="51">
        <v>11625</v>
      </c>
      <c r="EQ170" s="51" t="s">
        <v>655</v>
      </c>
      <c r="GL170" s="51">
        <v>12221</v>
      </c>
      <c r="GM170" s="51" t="s">
        <v>655</v>
      </c>
    </row>
    <row r="171" spans="1:195">
      <c r="A171" s="26"/>
      <c r="L171" s="25"/>
      <c r="M171" s="25"/>
      <c r="N171" s="25"/>
      <c r="O171" s="25"/>
      <c r="P171" s="25"/>
      <c r="Q171" s="25"/>
      <c r="R171" s="51">
        <v>11300</v>
      </c>
      <c r="S171" s="51" t="s">
        <v>653</v>
      </c>
      <c r="T171" s="25"/>
      <c r="U171" s="25"/>
      <c r="V171" s="25"/>
      <c r="W171" s="25"/>
      <c r="X171" s="25"/>
      <c r="Y171" s="25"/>
      <c r="Z171" s="25"/>
      <c r="AA171" s="25"/>
      <c r="AB171" s="25"/>
      <c r="AC171" s="25"/>
      <c r="AD171" s="25"/>
      <c r="AE171" s="25"/>
      <c r="AF171" s="25"/>
      <c r="AG171" s="25"/>
      <c r="AH171" s="25"/>
      <c r="AI171" s="25"/>
      <c r="AJ171" s="25"/>
      <c r="AK171" s="25"/>
      <c r="AL171" s="25"/>
      <c r="AM171" s="25"/>
      <c r="AN171" s="28"/>
      <c r="AO171" s="25"/>
      <c r="AP171" s="25"/>
      <c r="AQ171" s="25"/>
      <c r="AR171" s="25"/>
      <c r="AS171" s="25"/>
      <c r="AT171" s="25"/>
      <c r="AU171" s="25"/>
      <c r="EP171" s="51">
        <v>11625</v>
      </c>
      <c r="EQ171" s="51" t="s">
        <v>655</v>
      </c>
      <c r="GL171" s="51">
        <v>12221</v>
      </c>
      <c r="GM171" s="51" t="s">
        <v>655</v>
      </c>
    </row>
    <row r="172" spans="1:195">
      <c r="A172" s="26"/>
      <c r="L172" s="25"/>
      <c r="M172" s="25"/>
      <c r="N172" s="25"/>
      <c r="O172" s="25"/>
      <c r="P172" s="25"/>
      <c r="Q172" s="25"/>
      <c r="R172" s="49">
        <v>11294</v>
      </c>
      <c r="S172" s="49" t="s">
        <v>652</v>
      </c>
      <c r="T172" s="25"/>
      <c r="U172" s="25"/>
      <c r="V172" s="25"/>
      <c r="W172" s="25"/>
      <c r="X172" s="25"/>
      <c r="Y172" s="25"/>
      <c r="Z172" s="25"/>
      <c r="AA172" s="25"/>
      <c r="AB172" s="25"/>
      <c r="AC172" s="25"/>
      <c r="AD172" s="25"/>
      <c r="AE172" s="25"/>
      <c r="AF172" s="25"/>
      <c r="AG172" s="25"/>
      <c r="AH172" s="25"/>
      <c r="AI172" s="25"/>
      <c r="AJ172" s="25"/>
      <c r="AK172" s="25"/>
      <c r="AL172" s="25"/>
      <c r="AM172" s="25"/>
      <c r="AN172" s="28"/>
      <c r="AO172" s="25"/>
      <c r="AP172" s="25"/>
      <c r="AQ172" s="25"/>
      <c r="AR172" s="25"/>
      <c r="AS172" s="25"/>
      <c r="AT172" s="25"/>
      <c r="AU172" s="25"/>
      <c r="EP172" s="51">
        <v>11625</v>
      </c>
      <c r="EQ172" s="51" t="s">
        <v>653</v>
      </c>
      <c r="GL172" s="51">
        <v>12221</v>
      </c>
      <c r="GM172" s="51" t="s">
        <v>655</v>
      </c>
    </row>
    <row r="173" spans="1:195">
      <c r="A173" s="26"/>
      <c r="L173" s="25"/>
      <c r="M173" s="25"/>
      <c r="N173" s="25"/>
      <c r="O173" s="25"/>
      <c r="P173" s="25"/>
      <c r="Q173" s="25"/>
      <c r="R173" s="51">
        <v>11275</v>
      </c>
      <c r="S173" s="51" t="s">
        <v>655</v>
      </c>
      <c r="T173" s="25"/>
      <c r="U173" s="25"/>
      <c r="V173" s="25"/>
      <c r="W173" s="25"/>
      <c r="X173" s="25"/>
      <c r="Y173" s="25"/>
      <c r="Z173" s="25"/>
      <c r="AA173" s="25"/>
      <c r="AB173" s="25"/>
      <c r="AC173" s="25"/>
      <c r="AD173" s="25"/>
      <c r="AE173" s="25"/>
      <c r="AF173" s="25"/>
      <c r="AG173" s="25"/>
      <c r="AH173" s="25"/>
      <c r="AI173" s="25"/>
      <c r="AJ173" s="25"/>
      <c r="AK173" s="25"/>
      <c r="AL173" s="25"/>
      <c r="AM173" s="25"/>
      <c r="AN173" s="28"/>
      <c r="AO173" s="25"/>
      <c r="AP173" s="25"/>
      <c r="AQ173" s="25"/>
      <c r="AR173" s="25"/>
      <c r="AS173" s="25"/>
      <c r="AT173" s="25"/>
      <c r="AU173" s="25"/>
      <c r="EP173" s="49">
        <v>11615</v>
      </c>
      <c r="EQ173" s="49"/>
      <c r="GL173" s="49">
        <v>12211</v>
      </c>
      <c r="GM173" s="49" t="s">
        <v>652</v>
      </c>
    </row>
    <row r="174" spans="1:195">
      <c r="A174" s="26"/>
      <c r="L174" s="25"/>
      <c r="M174" s="25"/>
      <c r="N174" s="25"/>
      <c r="O174" s="25"/>
      <c r="P174" s="25"/>
      <c r="Q174" s="25"/>
      <c r="R174" s="51">
        <v>11261</v>
      </c>
      <c r="S174" s="51" t="s">
        <v>655</v>
      </c>
      <c r="T174" s="25"/>
      <c r="U174" s="25"/>
      <c r="V174" s="25"/>
      <c r="W174" s="25"/>
      <c r="X174" s="25"/>
      <c r="Y174" s="25"/>
      <c r="Z174" s="25"/>
      <c r="AA174" s="25"/>
      <c r="AB174" s="25"/>
      <c r="AC174" s="25"/>
      <c r="AD174" s="25"/>
      <c r="AE174" s="25"/>
      <c r="AF174" s="25"/>
      <c r="AG174" s="25"/>
      <c r="AH174" s="25"/>
      <c r="AI174" s="25"/>
      <c r="AJ174" s="25"/>
      <c r="AK174" s="25"/>
      <c r="AL174" s="25"/>
      <c r="AM174" s="25"/>
      <c r="AN174" s="28"/>
      <c r="AO174" s="25"/>
      <c r="AP174" s="25"/>
      <c r="AQ174" s="25"/>
      <c r="AR174" s="25"/>
      <c r="AS174" s="25"/>
      <c r="AT174" s="25"/>
      <c r="AU174" s="25"/>
      <c r="EP174" s="51">
        <v>11491</v>
      </c>
      <c r="EQ174" s="51"/>
      <c r="GL174" s="49">
        <v>12183</v>
      </c>
      <c r="GM174" s="49"/>
    </row>
    <row r="175" spans="1:195">
      <c r="A175" s="26"/>
      <c r="L175" s="25"/>
      <c r="M175" s="25"/>
      <c r="N175" s="25"/>
      <c r="O175" s="25"/>
      <c r="P175" s="25"/>
      <c r="Q175" s="25"/>
      <c r="R175" s="51">
        <v>11261</v>
      </c>
      <c r="S175" s="51" t="s">
        <v>655</v>
      </c>
      <c r="T175" s="25"/>
      <c r="U175" s="25"/>
      <c r="V175" s="25"/>
      <c r="W175" s="25"/>
      <c r="X175" s="25"/>
      <c r="Y175" s="25"/>
      <c r="Z175" s="25"/>
      <c r="AA175" s="25"/>
      <c r="AB175" s="25"/>
      <c r="AC175" s="25"/>
      <c r="AD175" s="25"/>
      <c r="AE175" s="25"/>
      <c r="AF175" s="25"/>
      <c r="AG175" s="25"/>
      <c r="AH175" s="25"/>
      <c r="AI175" s="25"/>
      <c r="AJ175" s="25"/>
      <c r="AK175" s="25"/>
      <c r="AL175" s="25"/>
      <c r="AM175" s="25"/>
      <c r="AN175" s="28"/>
      <c r="AO175" s="25"/>
      <c r="AP175" s="25"/>
      <c r="AQ175" s="25"/>
      <c r="AR175" s="25"/>
      <c r="AS175" s="25"/>
      <c r="AT175" s="25"/>
      <c r="AU175" s="25"/>
      <c r="EP175" s="51">
        <v>11491</v>
      </c>
      <c r="EQ175" s="51"/>
      <c r="GL175" s="51">
        <v>10107</v>
      </c>
      <c r="GM175" s="51" t="s">
        <v>653</v>
      </c>
    </row>
    <row r="176" spans="1:195">
      <c r="A176" s="26"/>
      <c r="L176" s="25"/>
      <c r="M176" s="25"/>
      <c r="N176" s="25"/>
      <c r="O176" s="25"/>
      <c r="P176" s="25"/>
      <c r="Q176" s="25"/>
      <c r="R176" s="51">
        <v>11261</v>
      </c>
      <c r="S176" s="51" t="s">
        <v>655</v>
      </c>
      <c r="T176" s="25"/>
      <c r="U176" s="25"/>
      <c r="V176" s="25"/>
      <c r="W176" s="25"/>
      <c r="X176" s="25"/>
      <c r="Y176" s="25"/>
      <c r="Z176" s="25"/>
      <c r="AA176" s="25"/>
      <c r="AB176" s="25"/>
      <c r="AC176" s="25"/>
      <c r="AD176" s="25"/>
      <c r="AE176" s="25"/>
      <c r="AF176" s="25"/>
      <c r="AG176" s="25"/>
      <c r="AH176" s="25"/>
      <c r="AI176" s="25"/>
      <c r="AJ176" s="25"/>
      <c r="AK176" s="25"/>
      <c r="AL176" s="25"/>
      <c r="AM176" s="25"/>
      <c r="AN176" s="28"/>
      <c r="AO176" s="25"/>
      <c r="AP176" s="25"/>
      <c r="AQ176" s="25"/>
      <c r="AR176" s="25"/>
      <c r="AS176" s="25"/>
      <c r="AT176" s="25"/>
      <c r="AU176" s="25"/>
      <c r="EP176" s="51">
        <v>11491</v>
      </c>
      <c r="EQ176" s="51" t="s">
        <v>655</v>
      </c>
    </row>
    <row r="177" spans="1:147">
      <c r="A177" s="26"/>
      <c r="L177" s="25"/>
      <c r="M177" s="25"/>
      <c r="N177" s="25"/>
      <c r="O177" s="25"/>
      <c r="P177" s="25"/>
      <c r="Q177" s="25"/>
      <c r="R177" s="51">
        <v>11261</v>
      </c>
      <c r="S177" s="51" t="s">
        <v>655</v>
      </c>
      <c r="T177" s="25"/>
      <c r="U177" s="25"/>
      <c r="V177" s="25"/>
      <c r="W177" s="25"/>
      <c r="X177" s="25"/>
      <c r="Y177" s="25"/>
      <c r="Z177" s="25"/>
      <c r="AA177" s="25"/>
      <c r="AB177" s="25"/>
      <c r="AC177" s="25"/>
      <c r="AD177" s="25"/>
      <c r="AE177" s="25"/>
      <c r="AF177" s="25"/>
      <c r="AG177" s="25"/>
      <c r="AH177" s="25"/>
      <c r="AI177" s="25"/>
      <c r="AJ177" s="25"/>
      <c r="AK177" s="25"/>
      <c r="AL177" s="25"/>
      <c r="AM177" s="25"/>
      <c r="AN177" s="28"/>
      <c r="AO177" s="25"/>
      <c r="AP177" s="25"/>
      <c r="AQ177" s="25"/>
      <c r="AR177" s="25"/>
      <c r="AS177" s="25"/>
      <c r="AT177" s="25"/>
      <c r="AU177" s="25"/>
      <c r="EP177" s="51">
        <v>11491</v>
      </c>
      <c r="EQ177" s="51" t="s">
        <v>655</v>
      </c>
    </row>
    <row r="178" spans="1:147">
      <c r="A178" s="26"/>
      <c r="L178" s="25"/>
      <c r="M178" s="25"/>
      <c r="N178" s="25"/>
      <c r="O178" s="25"/>
      <c r="P178" s="25"/>
      <c r="Q178" s="25"/>
      <c r="R178" s="51">
        <v>11261</v>
      </c>
      <c r="S178" s="51" t="s">
        <v>655</v>
      </c>
      <c r="T178" s="25"/>
      <c r="U178" s="25"/>
      <c r="V178" s="25"/>
      <c r="W178" s="25"/>
      <c r="X178" s="25"/>
      <c r="Y178" s="25"/>
      <c r="Z178" s="25"/>
      <c r="AA178" s="25"/>
      <c r="AB178" s="25"/>
      <c r="AC178" s="25"/>
      <c r="AD178" s="25"/>
      <c r="AE178" s="25"/>
      <c r="AF178" s="25"/>
      <c r="AG178" s="25"/>
      <c r="AH178" s="25"/>
      <c r="AI178" s="25"/>
      <c r="AJ178" s="25"/>
      <c r="AK178" s="25"/>
      <c r="AL178" s="25"/>
      <c r="AM178" s="25"/>
      <c r="AN178" s="28"/>
      <c r="AO178" s="25"/>
      <c r="AP178" s="25"/>
      <c r="AQ178" s="25"/>
      <c r="AR178" s="25"/>
      <c r="AS178" s="25"/>
      <c r="AT178" s="25"/>
      <c r="AU178" s="25"/>
      <c r="EP178" s="51">
        <v>11491</v>
      </c>
      <c r="EQ178" s="51"/>
    </row>
    <row r="179" spans="1:147">
      <c r="A179" s="26"/>
      <c r="L179" s="25"/>
      <c r="M179" s="25"/>
      <c r="N179" s="25"/>
      <c r="O179" s="25"/>
      <c r="P179" s="25"/>
      <c r="Q179" s="25"/>
      <c r="R179" s="51">
        <v>11261</v>
      </c>
      <c r="S179" s="51" t="s">
        <v>655</v>
      </c>
      <c r="T179" s="25"/>
      <c r="U179" s="25"/>
      <c r="V179" s="25"/>
      <c r="W179" s="25"/>
      <c r="X179" s="25"/>
      <c r="Y179" s="25"/>
      <c r="Z179" s="25"/>
      <c r="AA179" s="25"/>
      <c r="AB179" s="25"/>
      <c r="AC179" s="25"/>
      <c r="AD179" s="25"/>
      <c r="AE179" s="25"/>
      <c r="AF179" s="25"/>
      <c r="AG179" s="25"/>
      <c r="AH179" s="25"/>
      <c r="AI179" s="25"/>
      <c r="AJ179" s="25"/>
      <c r="AK179" s="25"/>
      <c r="AL179" s="25"/>
      <c r="AM179" s="25"/>
      <c r="AN179" s="28"/>
      <c r="AO179" s="25"/>
      <c r="AP179" s="25"/>
      <c r="AQ179" s="25"/>
      <c r="AR179" s="25"/>
      <c r="AS179" s="25"/>
      <c r="AT179" s="25"/>
      <c r="AU179" s="25"/>
    </row>
    <row r="180" spans="1:147">
      <c r="A180" s="26"/>
      <c r="L180" s="25"/>
      <c r="M180" s="25"/>
      <c r="N180" s="25"/>
      <c r="O180" s="25"/>
      <c r="P180" s="25"/>
      <c r="Q180" s="25"/>
      <c r="R180" s="51">
        <v>11261</v>
      </c>
      <c r="S180" s="51" t="s">
        <v>655</v>
      </c>
      <c r="T180" s="25"/>
      <c r="U180" s="25"/>
      <c r="V180" s="25"/>
      <c r="W180" s="25"/>
      <c r="X180" s="25"/>
      <c r="Y180" s="25"/>
      <c r="Z180" s="25"/>
      <c r="AA180" s="25"/>
      <c r="AB180" s="25"/>
      <c r="AC180" s="25"/>
      <c r="AD180" s="25"/>
      <c r="AE180" s="25"/>
      <c r="AF180" s="25"/>
      <c r="AG180" s="25"/>
      <c r="AH180" s="25"/>
      <c r="AI180" s="25"/>
      <c r="AJ180" s="25"/>
      <c r="AK180" s="25"/>
      <c r="AL180" s="25"/>
      <c r="AM180" s="25"/>
      <c r="AN180" s="28"/>
      <c r="AO180" s="25"/>
      <c r="AP180" s="25"/>
      <c r="AQ180" s="25"/>
      <c r="AR180" s="25"/>
      <c r="AS180" s="25"/>
      <c r="AT180" s="25"/>
      <c r="AU180" s="25"/>
    </row>
    <row r="181" spans="1:147">
      <c r="A181" s="26"/>
      <c r="L181" s="25"/>
      <c r="M181" s="25"/>
      <c r="N181" s="25"/>
      <c r="O181" s="25"/>
      <c r="P181" s="25"/>
      <c r="Q181" s="25"/>
      <c r="R181" s="51">
        <v>11261</v>
      </c>
      <c r="S181" s="51" t="s">
        <v>655</v>
      </c>
      <c r="T181" s="25"/>
      <c r="U181" s="25"/>
      <c r="V181" s="25"/>
      <c r="W181" s="25"/>
      <c r="X181" s="25"/>
      <c r="Y181" s="25"/>
      <c r="Z181" s="25"/>
      <c r="AA181" s="25"/>
      <c r="AB181" s="25"/>
      <c r="AC181" s="25"/>
      <c r="AD181" s="25"/>
      <c r="AE181" s="25"/>
      <c r="AF181" s="25"/>
      <c r="AG181" s="25"/>
      <c r="AH181" s="25"/>
      <c r="AI181" s="25"/>
      <c r="AJ181" s="25"/>
      <c r="AK181" s="25"/>
      <c r="AL181" s="25"/>
      <c r="AM181" s="25"/>
      <c r="AN181" s="28"/>
      <c r="AO181" s="25"/>
      <c r="AP181" s="25"/>
      <c r="AQ181" s="25"/>
      <c r="AR181" s="25"/>
      <c r="AS181" s="25"/>
      <c r="AT181" s="25"/>
      <c r="AU181" s="25"/>
    </row>
    <row r="182" spans="1:147">
      <c r="A182" s="26"/>
      <c r="L182" s="25"/>
      <c r="M182" s="25"/>
      <c r="N182" s="25"/>
      <c r="O182" s="25"/>
      <c r="P182" s="25"/>
      <c r="Q182" s="25"/>
      <c r="R182" s="51">
        <v>11261</v>
      </c>
      <c r="S182" s="51" t="s">
        <v>655</v>
      </c>
      <c r="T182" s="25"/>
      <c r="U182" s="25"/>
      <c r="V182" s="25"/>
      <c r="W182" s="25"/>
      <c r="X182" s="25"/>
      <c r="Y182" s="25"/>
      <c r="Z182" s="25"/>
      <c r="AA182" s="25"/>
      <c r="AB182" s="25"/>
      <c r="AC182" s="25"/>
      <c r="AD182" s="25"/>
      <c r="AE182" s="25"/>
      <c r="AF182" s="25"/>
      <c r="AG182" s="25"/>
      <c r="AH182" s="25"/>
      <c r="AI182" s="25"/>
      <c r="AJ182" s="25"/>
      <c r="AK182" s="25"/>
      <c r="AL182" s="25"/>
      <c r="AM182" s="25"/>
      <c r="AN182" s="28"/>
      <c r="AO182" s="25"/>
      <c r="AP182" s="25"/>
      <c r="AQ182" s="25"/>
      <c r="AR182" s="25"/>
      <c r="AS182" s="25"/>
      <c r="AT182" s="25"/>
      <c r="AU182" s="25"/>
    </row>
    <row r="183" spans="1:147">
      <c r="A183" s="26"/>
      <c r="L183" s="25"/>
      <c r="M183" s="25"/>
      <c r="N183" s="25"/>
      <c r="O183" s="25"/>
      <c r="P183" s="25"/>
      <c r="Q183" s="25"/>
      <c r="R183" s="51">
        <v>11261</v>
      </c>
      <c r="S183" s="51" t="s">
        <v>655</v>
      </c>
      <c r="T183" s="25"/>
      <c r="U183" s="25"/>
      <c r="V183" s="25"/>
      <c r="W183" s="25"/>
      <c r="X183" s="25"/>
      <c r="Y183" s="25"/>
      <c r="Z183" s="25"/>
      <c r="AA183" s="25"/>
      <c r="AB183" s="25"/>
      <c r="AC183" s="25"/>
      <c r="AD183" s="25"/>
      <c r="AE183" s="25"/>
      <c r="AF183" s="25"/>
      <c r="AG183" s="25"/>
      <c r="AH183" s="25"/>
      <c r="AI183" s="25"/>
      <c r="AJ183" s="25"/>
      <c r="AK183" s="25"/>
      <c r="AL183" s="25"/>
      <c r="AM183" s="25"/>
      <c r="AN183" s="28"/>
      <c r="AO183" s="25"/>
      <c r="AP183" s="25"/>
      <c r="AQ183" s="25"/>
      <c r="AR183" s="25"/>
      <c r="AS183" s="25"/>
      <c r="AT183" s="25"/>
      <c r="AU183" s="25"/>
    </row>
    <row r="184" spans="1:147">
      <c r="A184" s="26"/>
      <c r="L184" s="25"/>
      <c r="M184" s="25"/>
      <c r="N184" s="25"/>
      <c r="O184" s="25"/>
      <c r="P184" s="25"/>
      <c r="Q184" s="25"/>
      <c r="R184" s="51">
        <v>11261</v>
      </c>
      <c r="S184" s="51" t="s">
        <v>655</v>
      </c>
      <c r="T184" s="25"/>
      <c r="U184" s="25"/>
      <c r="V184" s="25"/>
      <c r="W184" s="25"/>
      <c r="X184" s="25"/>
      <c r="Y184" s="25"/>
      <c r="Z184" s="25"/>
      <c r="AA184" s="25"/>
      <c r="AB184" s="25"/>
      <c r="AC184" s="25"/>
      <c r="AD184" s="25"/>
      <c r="AE184" s="25"/>
      <c r="AF184" s="25"/>
      <c r="AG184" s="25"/>
      <c r="AH184" s="25"/>
      <c r="AI184" s="25"/>
      <c r="AJ184" s="25"/>
      <c r="AK184" s="25"/>
      <c r="AL184" s="25"/>
      <c r="AM184" s="25"/>
      <c r="AN184" s="28"/>
      <c r="AO184" s="25"/>
      <c r="AP184" s="25"/>
      <c r="AQ184" s="25"/>
      <c r="AR184" s="25"/>
      <c r="AS184" s="25"/>
      <c r="AT184" s="25"/>
      <c r="AU184" s="25"/>
    </row>
    <row r="185" spans="1:147">
      <c r="A185" s="26"/>
      <c r="L185" s="25"/>
      <c r="M185" s="25"/>
      <c r="N185" s="25"/>
      <c r="O185" s="25"/>
      <c r="P185" s="25"/>
      <c r="Q185" s="25"/>
      <c r="R185" s="51">
        <v>11261</v>
      </c>
      <c r="S185" s="51" t="s">
        <v>655</v>
      </c>
      <c r="T185" s="25"/>
      <c r="U185" s="25"/>
      <c r="V185" s="25"/>
      <c r="W185" s="25"/>
      <c r="X185" s="25"/>
      <c r="Y185" s="25"/>
      <c r="Z185" s="25"/>
      <c r="AA185" s="25"/>
      <c r="AB185" s="25"/>
      <c r="AC185" s="25"/>
      <c r="AD185" s="25"/>
      <c r="AE185" s="25"/>
      <c r="AF185" s="25"/>
      <c r="AG185" s="25"/>
      <c r="AH185" s="25"/>
      <c r="AI185" s="25"/>
      <c r="AJ185" s="25"/>
      <c r="AK185" s="25"/>
      <c r="AL185" s="25"/>
      <c r="AM185" s="25"/>
      <c r="AN185" s="28"/>
      <c r="AO185" s="25"/>
      <c r="AP185" s="25"/>
      <c r="AQ185" s="25"/>
      <c r="AR185" s="25"/>
      <c r="AS185" s="25"/>
      <c r="AT185" s="25"/>
      <c r="AU185" s="25"/>
    </row>
    <row r="186" spans="1:147">
      <c r="A186" s="26"/>
      <c r="L186" s="25"/>
      <c r="M186" s="25"/>
      <c r="N186" s="25"/>
      <c r="O186" s="25"/>
      <c r="P186" s="25"/>
      <c r="Q186" s="25"/>
      <c r="R186" s="51">
        <v>11261</v>
      </c>
      <c r="S186" s="51" t="s">
        <v>655</v>
      </c>
      <c r="T186" s="25"/>
      <c r="U186" s="25"/>
      <c r="V186" s="25"/>
      <c r="W186" s="25"/>
      <c r="X186" s="25"/>
      <c r="Y186" s="25"/>
      <c r="Z186" s="25"/>
      <c r="AA186" s="25"/>
      <c r="AB186" s="25"/>
      <c r="AC186" s="25"/>
      <c r="AD186" s="25"/>
      <c r="AE186" s="25"/>
      <c r="AF186" s="25"/>
      <c r="AG186" s="25"/>
      <c r="AH186" s="25"/>
      <c r="AI186" s="25"/>
      <c r="AJ186" s="25"/>
      <c r="AK186" s="25"/>
      <c r="AL186" s="25"/>
      <c r="AM186" s="25"/>
      <c r="AN186" s="28"/>
      <c r="AO186" s="25"/>
      <c r="AP186" s="25"/>
      <c r="AQ186" s="25"/>
      <c r="AR186" s="25"/>
      <c r="AS186" s="25"/>
      <c r="AT186" s="25"/>
      <c r="AU186" s="25"/>
    </row>
    <row r="187" spans="1:147">
      <c r="A187" s="26"/>
      <c r="L187" s="25"/>
      <c r="M187" s="25"/>
      <c r="N187" s="25"/>
      <c r="O187" s="25"/>
      <c r="P187" s="25"/>
      <c r="Q187" s="25"/>
      <c r="R187" s="51">
        <v>11261</v>
      </c>
      <c r="S187" s="51" t="s">
        <v>655</v>
      </c>
      <c r="T187" s="25"/>
      <c r="U187" s="25"/>
      <c r="V187" s="25"/>
      <c r="W187" s="25"/>
      <c r="X187" s="25"/>
      <c r="Y187" s="25"/>
      <c r="Z187" s="25"/>
      <c r="AA187" s="25"/>
      <c r="AB187" s="25"/>
      <c r="AC187" s="25"/>
      <c r="AD187" s="25"/>
      <c r="AE187" s="25"/>
      <c r="AF187" s="25"/>
      <c r="AG187" s="25"/>
      <c r="AH187" s="25"/>
      <c r="AI187" s="25"/>
      <c r="AJ187" s="25"/>
      <c r="AK187" s="25"/>
      <c r="AL187" s="25"/>
      <c r="AM187" s="25"/>
      <c r="AN187" s="28"/>
      <c r="AO187" s="25"/>
      <c r="AP187" s="25"/>
      <c r="AQ187" s="25"/>
      <c r="AR187" s="25"/>
      <c r="AS187" s="25"/>
      <c r="AT187" s="25"/>
      <c r="AU187" s="25"/>
    </row>
    <row r="188" spans="1:147">
      <c r="A188" s="26"/>
      <c r="L188" s="25"/>
      <c r="M188" s="25"/>
      <c r="N188" s="25"/>
      <c r="O188" s="25"/>
      <c r="P188" s="25"/>
      <c r="Q188" s="25"/>
      <c r="R188" s="51">
        <v>11261</v>
      </c>
      <c r="S188" s="51" t="s">
        <v>655</v>
      </c>
      <c r="T188" s="25"/>
      <c r="U188" s="25"/>
      <c r="V188" s="25"/>
      <c r="W188" s="25"/>
      <c r="X188" s="25"/>
      <c r="Y188" s="25"/>
      <c r="Z188" s="25"/>
      <c r="AA188" s="25"/>
      <c r="AB188" s="25"/>
      <c r="AC188" s="25"/>
      <c r="AD188" s="25"/>
      <c r="AE188" s="25"/>
      <c r="AF188" s="25"/>
      <c r="AG188" s="25"/>
      <c r="AH188" s="25"/>
      <c r="AI188" s="25"/>
      <c r="AJ188" s="25"/>
      <c r="AK188" s="25"/>
      <c r="AL188" s="25"/>
      <c r="AM188" s="25"/>
      <c r="AN188" s="28"/>
      <c r="AO188" s="25"/>
      <c r="AP188" s="25"/>
      <c r="AQ188" s="25"/>
      <c r="AR188" s="25"/>
      <c r="AS188" s="25"/>
      <c r="AT188" s="25"/>
      <c r="AU188" s="25"/>
    </row>
    <row r="189" spans="1:147">
      <c r="A189" s="26"/>
      <c r="L189" s="25"/>
      <c r="M189" s="25"/>
      <c r="N189" s="25"/>
      <c r="O189" s="25"/>
      <c r="P189" s="25"/>
      <c r="Q189" s="25"/>
      <c r="R189" s="51">
        <v>11261</v>
      </c>
      <c r="S189" s="51" t="s">
        <v>653</v>
      </c>
      <c r="T189" s="25"/>
      <c r="U189" s="25"/>
      <c r="V189" s="25"/>
      <c r="W189" s="25"/>
      <c r="X189" s="25"/>
      <c r="Y189" s="25"/>
      <c r="Z189" s="25"/>
      <c r="AA189" s="25"/>
      <c r="AB189" s="25"/>
      <c r="AC189" s="25"/>
      <c r="AD189" s="25"/>
      <c r="AE189" s="25"/>
      <c r="AF189" s="25"/>
      <c r="AG189" s="25"/>
      <c r="AH189" s="25"/>
      <c r="AI189" s="25"/>
      <c r="AJ189" s="25"/>
      <c r="AK189" s="25"/>
      <c r="AL189" s="25"/>
      <c r="AM189" s="25"/>
      <c r="AN189" s="28"/>
      <c r="AO189" s="25"/>
      <c r="AP189" s="25"/>
      <c r="AQ189" s="25"/>
      <c r="AR189" s="25"/>
      <c r="AS189" s="25"/>
      <c r="AT189" s="25"/>
      <c r="AU189" s="25"/>
    </row>
    <row r="190" spans="1:147">
      <c r="A190" s="26"/>
      <c r="L190" s="25"/>
      <c r="M190" s="25"/>
      <c r="N190" s="25"/>
      <c r="O190" s="25"/>
      <c r="P190" s="25"/>
      <c r="Q190" s="25"/>
      <c r="R190" s="51">
        <v>11257</v>
      </c>
      <c r="S190" s="51"/>
      <c r="T190" s="25"/>
      <c r="U190" s="25"/>
      <c r="V190" s="25"/>
      <c r="W190" s="25"/>
      <c r="X190" s="25"/>
      <c r="Y190" s="25"/>
      <c r="Z190" s="25"/>
      <c r="AA190" s="25"/>
      <c r="AB190" s="25"/>
      <c r="AC190" s="25"/>
      <c r="AD190" s="25"/>
      <c r="AE190" s="25"/>
      <c r="AF190" s="25"/>
      <c r="AG190" s="25"/>
      <c r="AH190" s="25"/>
      <c r="AI190" s="25"/>
      <c r="AJ190" s="25"/>
      <c r="AK190" s="25"/>
      <c r="AL190" s="25"/>
      <c r="AM190" s="25"/>
      <c r="AN190" s="28"/>
      <c r="AO190" s="25"/>
      <c r="AP190" s="25"/>
      <c r="AQ190" s="25"/>
      <c r="AR190" s="25"/>
      <c r="AS190" s="25"/>
      <c r="AT190" s="25"/>
      <c r="AU190" s="25"/>
    </row>
    <row r="191" spans="1:147">
      <c r="A191" s="26"/>
      <c r="L191" s="25"/>
      <c r="M191" s="25"/>
      <c r="N191" s="25"/>
      <c r="O191" s="25"/>
      <c r="P191" s="25"/>
      <c r="Q191" s="25"/>
      <c r="R191" s="49">
        <v>11247</v>
      </c>
      <c r="S191" s="49" t="s">
        <v>652</v>
      </c>
      <c r="T191" s="25"/>
      <c r="U191" s="25"/>
      <c r="V191" s="25"/>
      <c r="W191" s="25"/>
      <c r="X191" s="25"/>
      <c r="Y191" s="25"/>
      <c r="Z191" s="25"/>
      <c r="AA191" s="25"/>
      <c r="AB191" s="25"/>
      <c r="AC191" s="25"/>
      <c r="AD191" s="25"/>
      <c r="AE191" s="25"/>
      <c r="AF191" s="25"/>
      <c r="AG191" s="25"/>
      <c r="AH191" s="25"/>
      <c r="AI191" s="25"/>
      <c r="AJ191" s="25"/>
      <c r="AK191" s="25"/>
      <c r="AL191" s="25"/>
      <c r="AM191" s="25"/>
      <c r="AN191" s="28"/>
      <c r="AO191" s="25"/>
      <c r="AP191" s="25"/>
      <c r="AQ191" s="25"/>
      <c r="AR191" s="25"/>
      <c r="AS191" s="25"/>
      <c r="AT191" s="25"/>
      <c r="AU191" s="25"/>
    </row>
    <row r="192" spans="1:147">
      <c r="A192" s="26"/>
      <c r="L192" s="25"/>
      <c r="M192" s="25"/>
      <c r="N192" s="25"/>
      <c r="O192" s="25"/>
      <c r="P192" s="25"/>
      <c r="Q192" s="25"/>
      <c r="R192" s="49">
        <v>11240</v>
      </c>
      <c r="S192" s="49"/>
      <c r="T192" s="25"/>
      <c r="U192" s="25"/>
      <c r="V192" s="25"/>
      <c r="W192" s="25"/>
      <c r="X192" s="25"/>
      <c r="Y192" s="25"/>
      <c r="Z192" s="25"/>
      <c r="AA192" s="25"/>
      <c r="AB192" s="25"/>
      <c r="AC192" s="25"/>
      <c r="AD192" s="25"/>
      <c r="AE192" s="25"/>
      <c r="AF192" s="25"/>
      <c r="AG192" s="25"/>
      <c r="AH192" s="25"/>
      <c r="AI192" s="25"/>
      <c r="AJ192" s="25"/>
      <c r="AK192" s="25"/>
      <c r="AL192" s="25"/>
      <c r="AM192" s="25"/>
      <c r="AN192" s="28"/>
      <c r="AO192" s="25"/>
      <c r="AP192" s="25"/>
      <c r="AQ192" s="25"/>
      <c r="AR192" s="25"/>
      <c r="AS192" s="25"/>
      <c r="AT192" s="25"/>
      <c r="AU192" s="25"/>
    </row>
    <row r="193" spans="1:47">
      <c r="A193" s="26"/>
      <c r="L193" s="25"/>
      <c r="M193" s="25"/>
      <c r="N193" s="25"/>
      <c r="O193" s="25"/>
      <c r="P193" s="25"/>
      <c r="Q193" s="25"/>
      <c r="R193" s="49">
        <v>11230</v>
      </c>
      <c r="S193" s="49" t="s">
        <v>652</v>
      </c>
      <c r="T193" s="25"/>
      <c r="U193" s="25"/>
      <c r="V193" s="25"/>
      <c r="W193" s="25"/>
      <c r="X193" s="25"/>
      <c r="Y193" s="25"/>
      <c r="Z193" s="25"/>
      <c r="AA193" s="25"/>
      <c r="AB193" s="25"/>
      <c r="AC193" s="25"/>
      <c r="AD193" s="25"/>
      <c r="AE193" s="25"/>
      <c r="AF193" s="25"/>
      <c r="AG193" s="25"/>
      <c r="AH193" s="25"/>
      <c r="AI193" s="25"/>
      <c r="AJ193" s="25"/>
      <c r="AK193" s="25"/>
      <c r="AL193" s="25"/>
      <c r="AM193" s="25"/>
      <c r="AN193" s="28"/>
      <c r="AO193" s="25"/>
      <c r="AP193" s="25"/>
      <c r="AQ193" s="25"/>
      <c r="AR193" s="25"/>
      <c r="AS193" s="25"/>
      <c r="AT193" s="25"/>
      <c r="AU193" s="25"/>
    </row>
    <row r="194" spans="1:47">
      <c r="A194" s="26"/>
      <c r="L194" s="25"/>
      <c r="M194" s="25"/>
      <c r="N194" s="25"/>
      <c r="O194" s="25"/>
      <c r="P194" s="25"/>
      <c r="Q194" s="25"/>
      <c r="R194" s="49">
        <v>11221</v>
      </c>
      <c r="S194" s="49"/>
      <c r="T194" s="25"/>
      <c r="U194" s="25"/>
      <c r="V194" s="25"/>
      <c r="W194" s="25"/>
      <c r="X194" s="25"/>
      <c r="Y194" s="25"/>
      <c r="Z194" s="25"/>
      <c r="AA194" s="25"/>
      <c r="AB194" s="25"/>
      <c r="AC194" s="25"/>
      <c r="AD194" s="25"/>
      <c r="AE194" s="25"/>
      <c r="AF194" s="25"/>
      <c r="AG194" s="25"/>
      <c r="AH194" s="25"/>
      <c r="AI194" s="25"/>
      <c r="AJ194" s="25"/>
      <c r="AK194" s="25"/>
      <c r="AL194" s="25"/>
      <c r="AM194" s="25"/>
      <c r="AN194" s="28"/>
      <c r="AO194" s="25"/>
      <c r="AP194" s="25"/>
      <c r="AQ194" s="25"/>
      <c r="AR194" s="25"/>
      <c r="AS194" s="25"/>
      <c r="AT194" s="25"/>
      <c r="AU194" s="25"/>
    </row>
    <row r="195" spans="1:47">
      <c r="A195" s="26"/>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8"/>
      <c r="AO195" s="25"/>
      <c r="AP195" s="25"/>
      <c r="AQ195" s="25"/>
      <c r="AR195" s="25"/>
      <c r="AS195" s="25"/>
      <c r="AT195" s="25"/>
      <c r="AU195" s="25"/>
    </row>
    <row r="196" spans="1:47">
      <c r="A196" s="26"/>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8"/>
      <c r="AO196" s="25"/>
      <c r="AP196" s="25"/>
      <c r="AQ196" s="25"/>
      <c r="AR196" s="25"/>
      <c r="AS196" s="25"/>
      <c r="AT196" s="25"/>
      <c r="AU196" s="25"/>
    </row>
    <row r="197" spans="1:47">
      <c r="A197" s="26"/>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8"/>
      <c r="AO197" s="25"/>
      <c r="AP197" s="25"/>
      <c r="AQ197" s="25"/>
      <c r="AR197" s="25"/>
      <c r="AS197" s="25"/>
      <c r="AT197" s="25"/>
      <c r="AU197" s="25"/>
    </row>
    <row r="198" spans="1:47">
      <c r="A198" s="26"/>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8"/>
      <c r="AO198" s="25"/>
      <c r="AP198" s="25"/>
      <c r="AQ198" s="25"/>
      <c r="AR198" s="25"/>
      <c r="AS198" s="25"/>
      <c r="AT198" s="25"/>
      <c r="AU198" s="25"/>
    </row>
    <row r="199" spans="1:47">
      <c r="A199" s="26"/>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8"/>
      <c r="AO199" s="25"/>
      <c r="AP199" s="25"/>
      <c r="AQ199" s="25"/>
      <c r="AR199" s="25"/>
      <c r="AS199" s="25"/>
      <c r="AT199" s="25"/>
      <c r="AU199" s="25"/>
    </row>
    <row r="200" spans="1:47">
      <c r="A200" s="26"/>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8"/>
      <c r="AO200" s="25"/>
      <c r="AP200" s="25"/>
      <c r="AQ200" s="25"/>
      <c r="AR200" s="25"/>
      <c r="AS200" s="25"/>
      <c r="AT200" s="25"/>
      <c r="AU200" s="25"/>
    </row>
    <row r="201" spans="1:47">
      <c r="A201" s="26"/>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8"/>
      <c r="AO201" s="25"/>
      <c r="AP201" s="25"/>
      <c r="AQ201" s="25"/>
      <c r="AR201" s="25"/>
      <c r="AS201" s="25"/>
      <c r="AT201" s="25"/>
      <c r="AU201" s="25"/>
    </row>
    <row r="202" spans="1:47">
      <c r="A202" s="26"/>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8"/>
      <c r="AO202" s="25"/>
      <c r="AP202" s="25"/>
      <c r="AQ202" s="25"/>
      <c r="AR202" s="25"/>
      <c r="AS202" s="25"/>
      <c r="AT202" s="25"/>
      <c r="AU202" s="25"/>
    </row>
    <row r="203" spans="1:47">
      <c r="A203" s="26"/>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8"/>
      <c r="AO203" s="25"/>
      <c r="AP203" s="25"/>
      <c r="AQ203" s="25"/>
      <c r="AR203" s="25"/>
      <c r="AS203" s="25"/>
      <c r="AT203" s="25"/>
      <c r="AU203" s="25"/>
    </row>
    <row r="204" spans="1:47">
      <c r="A204" s="26"/>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8"/>
      <c r="AO204" s="25"/>
      <c r="AP204" s="25"/>
      <c r="AQ204" s="25"/>
      <c r="AR204" s="25"/>
      <c r="AS204" s="25"/>
      <c r="AT204" s="25"/>
      <c r="AU204" s="25"/>
    </row>
    <row r="205" spans="1:47">
      <c r="A205" s="26"/>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8"/>
      <c r="AO205" s="25"/>
      <c r="AP205" s="25"/>
      <c r="AQ205" s="25"/>
      <c r="AR205" s="25"/>
      <c r="AS205" s="25"/>
      <c r="AT205" s="25"/>
      <c r="AU205" s="25"/>
    </row>
    <row r="206" spans="1:47">
      <c r="A206" s="26"/>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8"/>
      <c r="AO206" s="25"/>
      <c r="AP206" s="25"/>
      <c r="AQ206" s="25"/>
      <c r="AR206" s="25"/>
      <c r="AS206" s="25"/>
      <c r="AT206" s="25"/>
      <c r="AU206" s="25"/>
    </row>
    <row r="207" spans="1:47">
      <c r="A207" s="26"/>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8"/>
      <c r="AO207" s="25"/>
      <c r="AP207" s="25"/>
      <c r="AQ207" s="25"/>
      <c r="AR207" s="25"/>
      <c r="AS207" s="25"/>
      <c r="AT207" s="25"/>
      <c r="AU207" s="25"/>
    </row>
    <row r="208" spans="1:47">
      <c r="A208" s="26"/>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8"/>
      <c r="AO208" s="25"/>
      <c r="AP208" s="25"/>
      <c r="AQ208" s="25"/>
      <c r="AR208" s="25"/>
      <c r="AS208" s="25"/>
      <c r="AT208" s="25"/>
      <c r="AU208" s="25"/>
    </row>
    <row r="209" spans="1:47">
      <c r="A209" s="26"/>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8"/>
      <c r="AO209" s="25"/>
      <c r="AP209" s="25"/>
      <c r="AQ209" s="25"/>
      <c r="AR209" s="25"/>
      <c r="AS209" s="25"/>
      <c r="AT209" s="25"/>
      <c r="AU209" s="25"/>
    </row>
    <row r="210" spans="1:47">
      <c r="A210" s="26"/>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8"/>
      <c r="AO210" s="25"/>
      <c r="AP210" s="25"/>
      <c r="AQ210" s="25"/>
      <c r="AR210" s="25"/>
      <c r="AS210" s="25"/>
      <c r="AT210" s="25"/>
      <c r="AU210" s="25"/>
    </row>
    <row r="211" spans="1:47">
      <c r="A211" s="26"/>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8"/>
      <c r="AO211" s="25"/>
      <c r="AP211" s="25"/>
      <c r="AQ211" s="25"/>
      <c r="AR211" s="25"/>
      <c r="AS211" s="25"/>
      <c r="AT211" s="25"/>
      <c r="AU211" s="25"/>
    </row>
    <row r="212" spans="1:47">
      <c r="A212" s="26"/>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8"/>
      <c r="AO212" s="25"/>
      <c r="AP212" s="25"/>
      <c r="AQ212" s="25"/>
      <c r="AR212" s="25"/>
      <c r="AS212" s="25"/>
      <c r="AT212" s="25"/>
      <c r="AU212" s="25"/>
    </row>
    <row r="213" spans="1:47">
      <c r="A213" s="26"/>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8"/>
      <c r="AO213" s="25"/>
      <c r="AP213" s="25"/>
      <c r="AQ213" s="25"/>
      <c r="AR213" s="25"/>
      <c r="AS213" s="25"/>
      <c r="AT213" s="25"/>
      <c r="AU213" s="25"/>
    </row>
    <row r="214" spans="1:47">
      <c r="A214" s="26"/>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8"/>
      <c r="AO214" s="25"/>
      <c r="AP214" s="25"/>
      <c r="AQ214" s="25"/>
      <c r="AR214" s="25"/>
      <c r="AS214" s="25"/>
      <c r="AT214" s="25"/>
      <c r="AU214" s="25"/>
    </row>
    <row r="215" spans="1:47">
      <c r="A215" s="26"/>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8"/>
      <c r="AO215" s="25"/>
      <c r="AP215" s="25"/>
      <c r="AQ215" s="25"/>
      <c r="AR215" s="25"/>
      <c r="AS215" s="25"/>
      <c r="AT215" s="25"/>
      <c r="AU215" s="25"/>
    </row>
    <row r="216" spans="1:47">
      <c r="A216" s="26"/>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8"/>
      <c r="AO216" s="25"/>
      <c r="AP216" s="25"/>
      <c r="AQ216" s="25"/>
      <c r="AR216" s="25"/>
      <c r="AS216" s="25"/>
      <c r="AT216" s="25"/>
      <c r="AU216" s="25"/>
    </row>
    <row r="217" spans="1:47">
      <c r="A217" s="26"/>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8"/>
      <c r="AO217" s="25"/>
      <c r="AP217" s="25"/>
      <c r="AQ217" s="25"/>
      <c r="AR217" s="25"/>
      <c r="AS217" s="25"/>
      <c r="AT217" s="25"/>
      <c r="AU217" s="25"/>
    </row>
    <row r="218" spans="1:47">
      <c r="A218" s="26"/>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8"/>
      <c r="AO218" s="25"/>
      <c r="AP218" s="25"/>
      <c r="AQ218" s="25"/>
      <c r="AR218" s="25"/>
      <c r="AS218" s="25"/>
      <c r="AT218" s="25"/>
      <c r="AU218" s="25"/>
    </row>
    <row r="219" spans="1:47">
      <c r="A219" s="26"/>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8"/>
      <c r="AO219" s="25"/>
      <c r="AP219" s="25"/>
      <c r="AQ219" s="25"/>
      <c r="AR219" s="25"/>
      <c r="AS219" s="25"/>
      <c r="AT219" s="25"/>
      <c r="AU219" s="25"/>
    </row>
    <row r="220" spans="1:47">
      <c r="A220" s="26"/>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8"/>
      <c r="AO220" s="25"/>
      <c r="AP220" s="25"/>
      <c r="AQ220" s="25"/>
      <c r="AR220" s="25"/>
      <c r="AS220" s="25"/>
      <c r="AT220" s="25"/>
      <c r="AU220" s="25"/>
    </row>
    <row r="221" spans="1:47">
      <c r="A221" s="26"/>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8"/>
      <c r="AO221" s="25"/>
      <c r="AP221" s="25"/>
      <c r="AQ221" s="25"/>
      <c r="AR221" s="25"/>
      <c r="AS221" s="25"/>
      <c r="AT221" s="25"/>
      <c r="AU221" s="25"/>
    </row>
    <row r="222" spans="1:47">
      <c r="A222" s="26"/>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8"/>
      <c r="AO222" s="25"/>
      <c r="AP222" s="25"/>
      <c r="AQ222" s="25"/>
      <c r="AR222" s="25"/>
      <c r="AS222" s="25"/>
      <c r="AT222" s="25"/>
      <c r="AU222" s="25"/>
    </row>
    <row r="223" spans="1:47">
      <c r="A223" s="26"/>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8"/>
      <c r="AO223" s="25"/>
      <c r="AP223" s="25"/>
      <c r="AQ223" s="25"/>
      <c r="AR223" s="25"/>
      <c r="AS223" s="25"/>
      <c r="AT223" s="25"/>
      <c r="AU223" s="25"/>
    </row>
    <row r="224" spans="1:47">
      <c r="A224" s="26"/>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8"/>
      <c r="AO224" s="25"/>
      <c r="AP224" s="25"/>
      <c r="AQ224" s="25"/>
      <c r="AR224" s="25"/>
      <c r="AS224" s="25"/>
      <c r="AT224" s="25"/>
      <c r="AU224" s="25"/>
    </row>
    <row r="225" spans="1:47">
      <c r="A225" s="26"/>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8"/>
      <c r="AO225" s="25"/>
      <c r="AP225" s="25"/>
      <c r="AQ225" s="25"/>
      <c r="AR225" s="25"/>
      <c r="AS225" s="25"/>
      <c r="AT225" s="25"/>
      <c r="AU225" s="25"/>
    </row>
    <row r="226" spans="1:47">
      <c r="A226" s="26"/>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8"/>
      <c r="AO226" s="25"/>
      <c r="AP226" s="25"/>
      <c r="AQ226" s="25"/>
      <c r="AR226" s="25"/>
      <c r="AS226" s="25"/>
      <c r="AT226" s="25"/>
      <c r="AU226" s="25"/>
    </row>
    <row r="227" spans="1:47">
      <c r="A227" s="26"/>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8"/>
      <c r="AO227" s="25"/>
      <c r="AP227" s="25"/>
      <c r="AQ227" s="25"/>
      <c r="AR227" s="25"/>
      <c r="AS227" s="25"/>
      <c r="AT227" s="25"/>
      <c r="AU227" s="25"/>
    </row>
    <row r="228" spans="1:47">
      <c r="A228" s="26"/>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8"/>
      <c r="AO228" s="25"/>
      <c r="AP228" s="25"/>
      <c r="AQ228" s="25"/>
      <c r="AR228" s="25"/>
      <c r="AS228" s="25"/>
      <c r="AT228" s="25"/>
      <c r="AU228" s="25"/>
    </row>
    <row r="229" spans="1:47">
      <c r="A229" s="26"/>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8"/>
      <c r="AO229" s="25"/>
      <c r="AP229" s="25"/>
      <c r="AQ229" s="25"/>
      <c r="AR229" s="25"/>
      <c r="AS229" s="25"/>
      <c r="AT229" s="25"/>
      <c r="AU229" s="25"/>
    </row>
    <row r="230" spans="1:47">
      <c r="A230" s="26"/>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8"/>
      <c r="AO230" s="25"/>
      <c r="AP230" s="25"/>
      <c r="AQ230" s="25"/>
      <c r="AR230" s="25"/>
      <c r="AS230" s="25"/>
      <c r="AT230" s="25"/>
      <c r="AU230" s="25"/>
    </row>
    <row r="231" spans="1:47">
      <c r="A231" s="26"/>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8"/>
      <c r="AO231" s="25"/>
      <c r="AP231" s="25"/>
      <c r="AQ231" s="25"/>
      <c r="AR231" s="25"/>
      <c r="AS231" s="25"/>
      <c r="AT231" s="25"/>
      <c r="AU231" s="25"/>
    </row>
    <row r="232" spans="1:47">
      <c r="A232" s="26"/>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8"/>
      <c r="AO232" s="25"/>
      <c r="AP232" s="25"/>
      <c r="AQ232" s="25"/>
      <c r="AR232" s="25"/>
      <c r="AS232" s="25"/>
      <c r="AT232" s="25"/>
      <c r="AU232" s="25"/>
    </row>
    <row r="233" spans="1:47">
      <c r="A233" s="26"/>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8"/>
      <c r="AO233" s="25"/>
      <c r="AP233" s="25"/>
      <c r="AQ233" s="25"/>
      <c r="AR233" s="25"/>
      <c r="AS233" s="25"/>
      <c r="AT233" s="25"/>
      <c r="AU233" s="25"/>
    </row>
    <row r="234" spans="1:47">
      <c r="A234" s="26"/>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8"/>
      <c r="AO234" s="25"/>
      <c r="AP234" s="25"/>
      <c r="AQ234" s="25"/>
      <c r="AR234" s="25"/>
      <c r="AS234" s="25"/>
      <c r="AT234" s="25"/>
      <c r="AU234" s="25"/>
    </row>
    <row r="235" spans="1:47">
      <c r="A235" s="26"/>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8"/>
      <c r="AO235" s="25"/>
      <c r="AP235" s="25"/>
      <c r="AQ235" s="25"/>
      <c r="AR235" s="25"/>
      <c r="AS235" s="25"/>
      <c r="AT235" s="25"/>
      <c r="AU235" s="25"/>
    </row>
    <row r="236" spans="1:47">
      <c r="A236" s="26"/>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8"/>
      <c r="AO236" s="25"/>
      <c r="AP236" s="25"/>
      <c r="AQ236" s="25"/>
      <c r="AR236" s="25"/>
      <c r="AS236" s="25"/>
      <c r="AT236" s="25"/>
      <c r="AU236" s="25"/>
    </row>
    <row r="237" spans="1:47">
      <c r="A237" s="26"/>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8"/>
      <c r="AO237" s="25"/>
      <c r="AP237" s="25"/>
      <c r="AQ237" s="25"/>
      <c r="AR237" s="25"/>
      <c r="AS237" s="25"/>
      <c r="AT237" s="25"/>
      <c r="AU237" s="25"/>
    </row>
    <row r="238" spans="1:47">
      <c r="A238" s="26"/>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8"/>
      <c r="AO238" s="25"/>
      <c r="AP238" s="25"/>
      <c r="AQ238" s="25"/>
      <c r="AR238" s="25"/>
      <c r="AS238" s="25"/>
      <c r="AT238" s="25"/>
      <c r="AU238" s="25"/>
    </row>
    <row r="239" spans="1:47">
      <c r="A239" s="26"/>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8"/>
      <c r="AO239" s="25"/>
      <c r="AP239" s="25"/>
      <c r="AQ239" s="25"/>
      <c r="AR239" s="25"/>
      <c r="AS239" s="25"/>
      <c r="AT239" s="25"/>
      <c r="AU239" s="25"/>
    </row>
    <row r="240" spans="1:47">
      <c r="A240" s="26"/>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8"/>
      <c r="AO240" s="25"/>
      <c r="AP240" s="25"/>
      <c r="AQ240" s="25"/>
      <c r="AR240" s="25"/>
      <c r="AS240" s="25"/>
      <c r="AT240" s="25"/>
      <c r="AU240" s="25"/>
    </row>
    <row r="241" spans="1:47">
      <c r="A241" s="26"/>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8"/>
      <c r="AO241" s="25"/>
      <c r="AP241" s="25"/>
      <c r="AQ241" s="25"/>
      <c r="AR241" s="25"/>
      <c r="AS241" s="25"/>
      <c r="AT241" s="25"/>
      <c r="AU241" s="25"/>
    </row>
    <row r="242" spans="1:47">
      <c r="A242" s="26"/>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8"/>
      <c r="AO242" s="25"/>
      <c r="AP242" s="25"/>
      <c r="AQ242" s="25"/>
      <c r="AR242" s="25"/>
      <c r="AS242" s="25"/>
      <c r="AT242" s="25"/>
      <c r="AU242" s="25"/>
    </row>
    <row r="243" spans="1:47">
      <c r="A243" s="26"/>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8"/>
      <c r="AO243" s="25"/>
      <c r="AP243" s="25"/>
      <c r="AQ243" s="25"/>
      <c r="AR243" s="25"/>
      <c r="AS243" s="25"/>
      <c r="AT243" s="25"/>
      <c r="AU243" s="25"/>
    </row>
    <row r="244" spans="1:47">
      <c r="A244" s="26"/>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8"/>
      <c r="AO244" s="25"/>
      <c r="AP244" s="25"/>
      <c r="AQ244" s="25"/>
      <c r="AR244" s="25"/>
      <c r="AS244" s="25"/>
      <c r="AT244" s="25"/>
      <c r="AU244" s="25"/>
    </row>
    <row r="245" spans="1:47">
      <c r="A245" s="26"/>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8"/>
      <c r="AO245" s="25"/>
      <c r="AP245" s="25"/>
      <c r="AQ245" s="25"/>
      <c r="AR245" s="25"/>
      <c r="AS245" s="25"/>
      <c r="AT245" s="25"/>
      <c r="AU245" s="25"/>
    </row>
    <row r="246" spans="1:47">
      <c r="A246" s="26"/>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8"/>
      <c r="AO246" s="25"/>
      <c r="AP246" s="25"/>
      <c r="AQ246" s="25"/>
      <c r="AR246" s="25"/>
      <c r="AS246" s="25"/>
      <c r="AT246" s="25"/>
      <c r="AU246" s="25"/>
    </row>
    <row r="247" spans="1:47">
      <c r="A247" s="26"/>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8"/>
      <c r="AO247" s="25"/>
      <c r="AP247" s="25"/>
      <c r="AQ247" s="25"/>
      <c r="AR247" s="25"/>
      <c r="AS247" s="25"/>
      <c r="AT247" s="25"/>
      <c r="AU247" s="25"/>
    </row>
    <row r="248" spans="1:47">
      <c r="A248" s="26"/>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8"/>
      <c r="AO248" s="25"/>
      <c r="AP248" s="25"/>
      <c r="AQ248" s="25"/>
      <c r="AR248" s="25"/>
      <c r="AS248" s="25"/>
      <c r="AT248" s="25"/>
      <c r="AU248" s="25"/>
    </row>
    <row r="249" spans="1:47">
      <c r="A249" s="26"/>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8"/>
      <c r="AO249" s="25"/>
      <c r="AP249" s="25"/>
      <c r="AQ249" s="25"/>
      <c r="AR249" s="25"/>
      <c r="AS249" s="25"/>
      <c r="AT249" s="25"/>
      <c r="AU249" s="25"/>
    </row>
    <row r="250" spans="1:47">
      <c r="A250" s="26"/>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8"/>
      <c r="AO250" s="25"/>
      <c r="AP250" s="25"/>
      <c r="AQ250" s="25"/>
      <c r="AR250" s="25"/>
      <c r="AS250" s="25"/>
      <c r="AT250" s="25"/>
      <c r="AU250" s="25"/>
    </row>
    <row r="251" spans="1:47">
      <c r="A251" s="26"/>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8"/>
      <c r="AO251" s="25"/>
      <c r="AP251" s="25"/>
      <c r="AQ251" s="25"/>
      <c r="AR251" s="25"/>
      <c r="AS251" s="25"/>
      <c r="AT251" s="25"/>
      <c r="AU251" s="25"/>
    </row>
    <row r="252" spans="1:47">
      <c r="A252" s="26"/>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8"/>
      <c r="AO252" s="25"/>
      <c r="AP252" s="25"/>
      <c r="AQ252" s="25"/>
      <c r="AR252" s="25"/>
      <c r="AS252" s="25"/>
      <c r="AT252" s="25"/>
      <c r="AU252" s="25"/>
    </row>
    <row r="253" spans="1:47">
      <c r="A253" s="26"/>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8"/>
      <c r="AO253" s="25"/>
      <c r="AP253" s="25"/>
      <c r="AQ253" s="25"/>
      <c r="AR253" s="25"/>
      <c r="AS253" s="25"/>
      <c r="AT253" s="25"/>
      <c r="AU253" s="25"/>
    </row>
    <row r="254" spans="1:47">
      <c r="A254" s="26"/>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8"/>
      <c r="AO254" s="25"/>
      <c r="AP254" s="25"/>
      <c r="AQ254" s="25"/>
      <c r="AR254" s="25"/>
      <c r="AS254" s="25"/>
      <c r="AT254" s="25"/>
      <c r="AU254" s="25"/>
    </row>
    <row r="255" spans="1:47">
      <c r="A255" s="26"/>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8"/>
      <c r="AO255" s="25"/>
      <c r="AP255" s="25"/>
      <c r="AQ255" s="25"/>
      <c r="AR255" s="25"/>
      <c r="AS255" s="25"/>
      <c r="AT255" s="25"/>
      <c r="AU255" s="25"/>
    </row>
    <row r="256" spans="1:47">
      <c r="A256" s="26"/>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8"/>
      <c r="AO256" s="25"/>
      <c r="AP256" s="25"/>
      <c r="AQ256" s="25"/>
      <c r="AR256" s="25"/>
      <c r="AS256" s="25"/>
      <c r="AT256" s="25"/>
      <c r="AU256" s="25"/>
    </row>
    <row r="257" spans="1:47">
      <c r="A257" s="26"/>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8"/>
      <c r="AO257" s="25"/>
      <c r="AP257" s="25"/>
      <c r="AQ257" s="25"/>
      <c r="AR257" s="25"/>
      <c r="AS257" s="25"/>
      <c r="AT257" s="25"/>
      <c r="AU257" s="25"/>
    </row>
    <row r="258" spans="1:47">
      <c r="A258" s="26"/>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8"/>
      <c r="AO258" s="25"/>
      <c r="AP258" s="25"/>
      <c r="AQ258" s="25"/>
      <c r="AR258" s="25"/>
      <c r="AS258" s="25"/>
      <c r="AT258" s="25"/>
      <c r="AU258" s="25"/>
    </row>
    <row r="259" spans="1:47">
      <c r="A259" s="26"/>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8"/>
      <c r="AO259" s="25"/>
      <c r="AP259" s="25"/>
      <c r="AQ259" s="25"/>
      <c r="AR259" s="25"/>
      <c r="AS259" s="25"/>
      <c r="AT259" s="25"/>
      <c r="AU259" s="25"/>
    </row>
    <row r="260" spans="1:47">
      <c r="A260" s="26"/>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8"/>
      <c r="AO260" s="25"/>
      <c r="AP260" s="25"/>
      <c r="AQ260" s="25"/>
      <c r="AR260" s="25"/>
      <c r="AS260" s="25"/>
      <c r="AT260" s="25"/>
      <c r="AU260" s="25"/>
    </row>
    <row r="261" spans="1:47">
      <c r="A261" s="26"/>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8"/>
      <c r="AO261" s="25"/>
      <c r="AP261" s="25"/>
      <c r="AQ261" s="25"/>
      <c r="AR261" s="25"/>
      <c r="AS261" s="25"/>
      <c r="AT261" s="25"/>
      <c r="AU261" s="25"/>
    </row>
    <row r="262" spans="1:47">
      <c r="A262" s="26"/>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8"/>
      <c r="AO262" s="25"/>
      <c r="AP262" s="25"/>
      <c r="AQ262" s="25"/>
      <c r="AR262" s="25"/>
      <c r="AS262" s="25"/>
      <c r="AT262" s="25"/>
      <c r="AU262" s="25"/>
    </row>
    <row r="263" spans="1:47">
      <c r="A263" s="26"/>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8"/>
      <c r="AO263" s="25"/>
      <c r="AP263" s="25"/>
      <c r="AQ263" s="25"/>
      <c r="AR263" s="25"/>
      <c r="AS263" s="25"/>
      <c r="AT263" s="25"/>
      <c r="AU263" s="25"/>
    </row>
    <row r="264" spans="1:47">
      <c r="A264" s="26"/>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8"/>
      <c r="AO264" s="25"/>
      <c r="AP264" s="25"/>
      <c r="AQ264" s="25"/>
      <c r="AR264" s="25"/>
      <c r="AS264" s="25"/>
      <c r="AT264" s="25"/>
      <c r="AU264" s="25"/>
    </row>
    <row r="265" spans="1:47">
      <c r="A265" s="26"/>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8"/>
      <c r="AO265" s="25"/>
      <c r="AP265" s="25"/>
      <c r="AQ265" s="25"/>
      <c r="AR265" s="25"/>
      <c r="AS265" s="25"/>
      <c r="AT265" s="25"/>
      <c r="AU265" s="25"/>
    </row>
    <row r="266" spans="1:47">
      <c r="A266" s="26"/>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8"/>
      <c r="AO266" s="25"/>
      <c r="AP266" s="25"/>
      <c r="AQ266" s="25"/>
      <c r="AR266" s="25"/>
      <c r="AS266" s="25"/>
      <c r="AT266" s="25"/>
      <c r="AU266" s="25"/>
    </row>
    <row r="267" spans="1:47">
      <c r="A267" s="26"/>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8"/>
      <c r="AO267" s="25"/>
      <c r="AP267" s="25"/>
      <c r="AQ267" s="25"/>
      <c r="AR267" s="25"/>
      <c r="AS267" s="25"/>
      <c r="AT267" s="25"/>
      <c r="AU267" s="25"/>
    </row>
    <row r="268" spans="1:47">
      <c r="A268" s="26"/>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8"/>
      <c r="AO268" s="25"/>
      <c r="AP268" s="25"/>
      <c r="AQ268" s="25"/>
      <c r="AR268" s="25"/>
      <c r="AS268" s="25"/>
      <c r="AT268" s="25"/>
      <c r="AU268" s="25"/>
    </row>
    <row r="269" spans="1:47">
      <c r="A269" s="26"/>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8"/>
      <c r="AO269" s="25"/>
      <c r="AP269" s="25"/>
      <c r="AQ269" s="25"/>
      <c r="AR269" s="25"/>
      <c r="AS269" s="25"/>
      <c r="AT269" s="25"/>
      <c r="AU269" s="25"/>
    </row>
    <row r="270" spans="1:47">
      <c r="A270" s="26"/>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8"/>
      <c r="AO270" s="25"/>
      <c r="AP270" s="25"/>
      <c r="AQ270" s="25"/>
      <c r="AR270" s="25"/>
      <c r="AS270" s="25"/>
      <c r="AT270" s="25"/>
      <c r="AU270" s="25"/>
    </row>
    <row r="271" spans="1:47">
      <c r="A271" s="26"/>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8"/>
      <c r="AO271" s="25"/>
      <c r="AP271" s="25"/>
      <c r="AQ271" s="25"/>
      <c r="AR271" s="25"/>
      <c r="AS271" s="25"/>
      <c r="AT271" s="25"/>
      <c r="AU271" s="25"/>
    </row>
    <row r="272" spans="1:47">
      <c r="A272" s="26"/>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8"/>
      <c r="AO272" s="25"/>
      <c r="AP272" s="25"/>
      <c r="AQ272" s="25"/>
      <c r="AR272" s="25"/>
      <c r="AS272" s="25"/>
      <c r="AT272" s="25"/>
      <c r="AU272" s="25"/>
    </row>
    <row r="273" spans="1:47">
      <c r="A273" s="26"/>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8"/>
      <c r="AO273" s="25"/>
      <c r="AP273" s="25"/>
      <c r="AQ273" s="25"/>
      <c r="AR273" s="25"/>
      <c r="AS273" s="25"/>
      <c r="AT273" s="25"/>
      <c r="AU273" s="25"/>
    </row>
    <row r="274" spans="1:47">
      <c r="A274" s="26"/>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8"/>
      <c r="AO274" s="25"/>
      <c r="AP274" s="25"/>
      <c r="AQ274" s="25"/>
      <c r="AR274" s="25"/>
      <c r="AS274" s="25"/>
      <c r="AT274" s="25"/>
      <c r="AU274" s="25"/>
    </row>
    <row r="275" spans="1:47">
      <c r="A275" s="26"/>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8"/>
      <c r="AO275" s="25"/>
      <c r="AP275" s="25"/>
      <c r="AQ275" s="25"/>
      <c r="AR275" s="25"/>
      <c r="AS275" s="25"/>
      <c r="AT275" s="25"/>
      <c r="AU275" s="25"/>
    </row>
    <row r="276" spans="1:47">
      <c r="A276" s="26"/>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8"/>
      <c r="AO276" s="25"/>
      <c r="AP276" s="25"/>
      <c r="AQ276" s="25"/>
      <c r="AR276" s="25"/>
      <c r="AS276" s="25"/>
      <c r="AT276" s="25"/>
      <c r="AU276" s="25"/>
    </row>
    <row r="277" spans="1:47">
      <c r="A277" s="26"/>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8"/>
      <c r="AO277" s="25"/>
      <c r="AP277" s="25"/>
      <c r="AQ277" s="25"/>
      <c r="AR277" s="25"/>
      <c r="AS277" s="25"/>
      <c r="AT277" s="25"/>
      <c r="AU277" s="25"/>
    </row>
    <row r="278" spans="1:47">
      <c r="A278" s="26"/>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8"/>
      <c r="AO278" s="25"/>
      <c r="AP278" s="25"/>
      <c r="AQ278" s="25"/>
      <c r="AR278" s="25"/>
      <c r="AS278" s="25"/>
      <c r="AT278" s="25"/>
      <c r="AU278" s="25"/>
    </row>
    <row r="279" spans="1:47">
      <c r="A279" s="26"/>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8"/>
      <c r="AO279" s="25"/>
      <c r="AP279" s="25"/>
      <c r="AQ279" s="25"/>
      <c r="AR279" s="25"/>
      <c r="AS279" s="25"/>
      <c r="AT279" s="25"/>
      <c r="AU279" s="25"/>
    </row>
    <row r="280" spans="1:47">
      <c r="A280" s="26"/>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8"/>
      <c r="AO280" s="25"/>
      <c r="AP280" s="25"/>
      <c r="AQ280" s="25"/>
      <c r="AR280" s="25"/>
      <c r="AS280" s="25"/>
      <c r="AT280" s="25"/>
      <c r="AU280" s="25"/>
    </row>
    <row r="281" spans="1:47">
      <c r="A281" s="26"/>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8"/>
      <c r="AO281" s="25"/>
      <c r="AP281" s="25"/>
      <c r="AQ281" s="25"/>
      <c r="AR281" s="25"/>
      <c r="AS281" s="25"/>
      <c r="AT281" s="25"/>
      <c r="AU281" s="25"/>
    </row>
    <row r="282" spans="1:47">
      <c r="A282" s="26"/>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8"/>
      <c r="AO282" s="25"/>
      <c r="AP282" s="25"/>
      <c r="AQ282" s="25"/>
      <c r="AR282" s="25"/>
      <c r="AS282" s="25"/>
      <c r="AT282" s="25"/>
      <c r="AU282" s="25"/>
    </row>
    <row r="283" spans="1:47">
      <c r="A283" s="26"/>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8"/>
      <c r="AO283" s="25"/>
      <c r="AP283" s="25"/>
      <c r="AQ283" s="25"/>
      <c r="AR283" s="25"/>
      <c r="AS283" s="25"/>
      <c r="AT283" s="25"/>
      <c r="AU283" s="25"/>
    </row>
    <row r="284" spans="1:47">
      <c r="A284" s="26"/>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8"/>
      <c r="AO284" s="25"/>
      <c r="AP284" s="25"/>
      <c r="AQ284" s="25"/>
      <c r="AR284" s="25"/>
      <c r="AS284" s="25"/>
      <c r="AT284" s="25"/>
      <c r="AU284" s="25"/>
    </row>
    <row r="285" spans="1:47">
      <c r="A285" s="26"/>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8"/>
      <c r="AO285" s="25"/>
      <c r="AP285" s="25"/>
      <c r="AQ285" s="25"/>
      <c r="AR285" s="25"/>
      <c r="AS285" s="25"/>
      <c r="AT285" s="25"/>
      <c r="AU285" s="25"/>
    </row>
    <row r="286" spans="1:47">
      <c r="A286" s="26"/>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8"/>
      <c r="AO286" s="25"/>
      <c r="AP286" s="25"/>
      <c r="AQ286" s="25"/>
      <c r="AR286" s="25"/>
      <c r="AS286" s="25"/>
      <c r="AT286" s="25"/>
      <c r="AU286" s="25"/>
    </row>
    <row r="287" spans="1:47">
      <c r="A287" s="26"/>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8"/>
      <c r="AO287" s="25"/>
      <c r="AP287" s="25"/>
      <c r="AQ287" s="25"/>
      <c r="AR287" s="25"/>
      <c r="AS287" s="25"/>
      <c r="AT287" s="25"/>
      <c r="AU287" s="25"/>
    </row>
    <row r="288" spans="1:47">
      <c r="A288" s="26"/>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8"/>
      <c r="AO288" s="25"/>
      <c r="AP288" s="25"/>
      <c r="AQ288" s="25"/>
      <c r="AR288" s="25"/>
      <c r="AS288" s="25"/>
      <c r="AT288" s="25"/>
      <c r="AU288" s="25"/>
    </row>
    <row r="289" spans="1:47">
      <c r="A289" s="26"/>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8"/>
      <c r="AO289" s="25"/>
      <c r="AP289" s="25"/>
      <c r="AQ289" s="25"/>
      <c r="AR289" s="25"/>
      <c r="AS289" s="25"/>
      <c r="AT289" s="25"/>
      <c r="AU289" s="25"/>
    </row>
    <row r="290" spans="1:47">
      <c r="A290" s="26"/>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8"/>
      <c r="AO290" s="25"/>
      <c r="AP290" s="25"/>
      <c r="AQ290" s="25"/>
      <c r="AR290" s="25"/>
      <c r="AS290" s="25"/>
      <c r="AT290" s="25"/>
      <c r="AU290" s="25"/>
    </row>
    <row r="291" spans="1:47">
      <c r="A291" s="26"/>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8"/>
      <c r="AO291" s="25"/>
      <c r="AP291" s="25"/>
      <c r="AQ291" s="25"/>
      <c r="AR291" s="25"/>
      <c r="AS291" s="25"/>
      <c r="AT291" s="25"/>
      <c r="AU291" s="25"/>
    </row>
    <row r="292" spans="1:47">
      <c r="A292" s="26"/>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8"/>
      <c r="AO292" s="25"/>
      <c r="AP292" s="25"/>
      <c r="AQ292" s="25"/>
      <c r="AR292" s="25"/>
      <c r="AS292" s="25"/>
      <c r="AT292" s="25"/>
      <c r="AU292" s="25"/>
    </row>
    <row r="293" spans="1:47">
      <c r="A293" s="26"/>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8"/>
      <c r="AO293" s="25"/>
      <c r="AP293" s="25"/>
      <c r="AQ293" s="25"/>
      <c r="AR293" s="25"/>
      <c r="AS293" s="25"/>
      <c r="AT293" s="25"/>
      <c r="AU293" s="25"/>
    </row>
    <row r="294" spans="1:47">
      <c r="A294" s="26"/>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8"/>
      <c r="AO294" s="25"/>
      <c r="AP294" s="25"/>
      <c r="AQ294" s="25"/>
      <c r="AR294" s="25"/>
      <c r="AS294" s="25"/>
      <c r="AT294" s="25"/>
      <c r="AU294" s="25"/>
    </row>
    <row r="295" spans="1:47">
      <c r="A295" s="26"/>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8"/>
      <c r="AO295" s="25"/>
      <c r="AP295" s="25"/>
      <c r="AQ295" s="25"/>
      <c r="AR295" s="25"/>
      <c r="AS295" s="25"/>
      <c r="AT295" s="25"/>
      <c r="AU295" s="25"/>
    </row>
    <row r="296" spans="1:47">
      <c r="A296" s="26"/>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8"/>
      <c r="AO296" s="25"/>
      <c r="AP296" s="25"/>
      <c r="AQ296" s="25"/>
      <c r="AR296" s="25"/>
      <c r="AS296" s="25"/>
      <c r="AT296" s="25"/>
      <c r="AU296" s="25"/>
    </row>
    <row r="297" spans="1:47">
      <c r="A297" s="26"/>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8"/>
      <c r="AO297" s="25"/>
      <c r="AP297" s="25"/>
      <c r="AQ297" s="25"/>
      <c r="AR297" s="25"/>
      <c r="AS297" s="25"/>
      <c r="AT297" s="25"/>
      <c r="AU297" s="25"/>
    </row>
    <row r="298" spans="1:47">
      <c r="A298" s="26"/>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8"/>
      <c r="AO298" s="25"/>
      <c r="AP298" s="25"/>
      <c r="AQ298" s="25"/>
      <c r="AR298" s="25"/>
      <c r="AS298" s="25"/>
      <c r="AT298" s="25"/>
      <c r="AU298" s="25"/>
    </row>
    <row r="299" spans="1:47">
      <c r="A299" s="26"/>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8"/>
      <c r="AO299" s="25"/>
      <c r="AP299" s="25"/>
      <c r="AQ299" s="25"/>
      <c r="AR299" s="25"/>
      <c r="AS299" s="25"/>
      <c r="AT299" s="25"/>
      <c r="AU299" s="25"/>
    </row>
    <row r="300" spans="1:47">
      <c r="A300" s="26"/>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8"/>
      <c r="AO300" s="25"/>
      <c r="AP300" s="25"/>
      <c r="AQ300" s="25"/>
      <c r="AR300" s="25"/>
      <c r="AS300" s="25"/>
      <c r="AT300" s="25"/>
      <c r="AU300" s="25"/>
    </row>
    <row r="301" spans="1:47">
      <c r="A301" s="26"/>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8"/>
      <c r="AO301" s="25"/>
      <c r="AP301" s="25"/>
      <c r="AQ301" s="25"/>
      <c r="AR301" s="25"/>
      <c r="AS301" s="25"/>
      <c r="AT301" s="25"/>
      <c r="AU301" s="25"/>
    </row>
    <row r="302" spans="1:47">
      <c r="A302" s="26"/>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8"/>
      <c r="AO302" s="25"/>
      <c r="AP302" s="25"/>
      <c r="AQ302" s="25"/>
      <c r="AR302" s="25"/>
      <c r="AS302" s="25"/>
      <c r="AT302" s="25"/>
      <c r="AU302" s="25"/>
    </row>
    <row r="303" spans="1:47">
      <c r="A303" s="26"/>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8"/>
      <c r="AO303" s="25"/>
      <c r="AP303" s="25"/>
      <c r="AQ303" s="25"/>
      <c r="AR303" s="25"/>
      <c r="AS303" s="25"/>
      <c r="AT303" s="25"/>
      <c r="AU303" s="25"/>
    </row>
    <row r="304" spans="1:47">
      <c r="A304" s="26"/>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8"/>
      <c r="AO304" s="25"/>
      <c r="AP304" s="25"/>
      <c r="AQ304" s="25"/>
      <c r="AR304" s="25"/>
      <c r="AS304" s="25"/>
      <c r="AT304" s="25"/>
      <c r="AU304" s="25"/>
    </row>
    <row r="305" spans="1:47">
      <c r="A305" s="26"/>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8"/>
      <c r="AO305" s="25"/>
      <c r="AP305" s="25"/>
      <c r="AQ305" s="25"/>
      <c r="AR305" s="25"/>
      <c r="AS305" s="25"/>
      <c r="AT305" s="25"/>
      <c r="AU305" s="25"/>
    </row>
    <row r="306" spans="1:47">
      <c r="A306" s="26"/>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8"/>
      <c r="AO306" s="25"/>
      <c r="AP306" s="25"/>
      <c r="AQ306" s="25"/>
      <c r="AR306" s="25"/>
      <c r="AS306" s="25"/>
      <c r="AT306" s="25"/>
      <c r="AU306" s="25"/>
    </row>
    <row r="307" spans="1:47">
      <c r="A307" s="26"/>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8"/>
      <c r="AO307" s="25"/>
      <c r="AP307" s="25"/>
      <c r="AQ307" s="25"/>
      <c r="AR307" s="25"/>
      <c r="AS307" s="25"/>
      <c r="AT307" s="25"/>
      <c r="AU307" s="25"/>
    </row>
    <row r="308" spans="1:47">
      <c r="A308" s="26"/>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8"/>
      <c r="AO308" s="25"/>
      <c r="AP308" s="25"/>
      <c r="AQ308" s="25"/>
      <c r="AR308" s="25"/>
      <c r="AS308" s="25"/>
      <c r="AT308" s="25"/>
      <c r="AU308" s="25"/>
    </row>
    <row r="309" spans="1:47">
      <c r="A309" s="26"/>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8"/>
      <c r="AO309" s="25"/>
      <c r="AP309" s="25"/>
      <c r="AQ309" s="25"/>
      <c r="AR309" s="25"/>
      <c r="AS309" s="25"/>
      <c r="AT309" s="25"/>
      <c r="AU309" s="25"/>
    </row>
    <row r="310" spans="1:47">
      <c r="A310" s="26"/>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8"/>
      <c r="AO310" s="25"/>
      <c r="AP310" s="25"/>
      <c r="AQ310" s="25"/>
      <c r="AR310" s="25"/>
      <c r="AS310" s="25"/>
      <c r="AT310" s="25"/>
      <c r="AU310" s="25"/>
    </row>
    <row r="311" spans="1:47">
      <c r="A311" s="26"/>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8"/>
      <c r="AO311" s="25"/>
      <c r="AP311" s="25"/>
      <c r="AQ311" s="25"/>
      <c r="AR311" s="25"/>
      <c r="AS311" s="25"/>
      <c r="AT311" s="25"/>
      <c r="AU311" s="25"/>
    </row>
    <row r="312" spans="1:47">
      <c r="A312" s="26"/>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8"/>
      <c r="AO312" s="25"/>
      <c r="AP312" s="25"/>
      <c r="AQ312" s="25"/>
      <c r="AR312" s="25"/>
      <c r="AS312" s="25"/>
      <c r="AT312" s="25"/>
      <c r="AU312" s="25"/>
    </row>
    <row r="313" spans="1:47">
      <c r="A313" s="26"/>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8"/>
      <c r="AO313" s="25"/>
      <c r="AP313" s="25"/>
      <c r="AQ313" s="25"/>
      <c r="AR313" s="25"/>
      <c r="AS313" s="25"/>
      <c r="AT313" s="25"/>
      <c r="AU313" s="25"/>
    </row>
    <row r="314" spans="1:47">
      <c r="A314" s="26"/>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8"/>
      <c r="AO314" s="25"/>
      <c r="AP314" s="25"/>
      <c r="AQ314" s="25"/>
      <c r="AR314" s="25"/>
      <c r="AS314" s="25"/>
      <c r="AT314" s="25"/>
      <c r="AU314" s="25"/>
    </row>
    <row r="315" spans="1:47">
      <c r="A315" s="26"/>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8"/>
      <c r="AO315" s="25"/>
      <c r="AP315" s="25"/>
      <c r="AQ315" s="25"/>
      <c r="AR315" s="25"/>
      <c r="AS315" s="25"/>
      <c r="AT315" s="25"/>
      <c r="AU315" s="25"/>
    </row>
    <row r="316" spans="1:47">
      <c r="A316" s="26"/>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8"/>
      <c r="AO316" s="25"/>
      <c r="AP316" s="25"/>
      <c r="AQ316" s="25"/>
      <c r="AR316" s="25"/>
      <c r="AS316" s="25"/>
      <c r="AT316" s="25"/>
      <c r="AU316" s="25"/>
    </row>
    <row r="317" spans="1:47">
      <c r="A317" s="26"/>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8"/>
      <c r="AO317" s="25"/>
      <c r="AP317" s="25"/>
      <c r="AQ317" s="25"/>
      <c r="AR317" s="25"/>
      <c r="AS317" s="25"/>
      <c r="AT317" s="25"/>
      <c r="AU317" s="25"/>
    </row>
    <row r="318" spans="1:47">
      <c r="A318" s="26"/>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8"/>
      <c r="AO318" s="25"/>
      <c r="AP318" s="25"/>
      <c r="AQ318" s="25"/>
      <c r="AR318" s="25"/>
      <c r="AS318" s="25"/>
      <c r="AT318" s="25"/>
      <c r="AU318" s="25"/>
    </row>
    <row r="319" spans="1:47">
      <c r="A319" s="26"/>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8"/>
      <c r="AO319" s="25"/>
      <c r="AP319" s="25"/>
      <c r="AQ319" s="25"/>
      <c r="AR319" s="25"/>
      <c r="AS319" s="25"/>
      <c r="AT319" s="25"/>
      <c r="AU319" s="25"/>
    </row>
    <row r="320" spans="1:47">
      <c r="A320" s="26"/>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8"/>
      <c r="AO320" s="25"/>
      <c r="AP320" s="25"/>
      <c r="AQ320" s="25"/>
      <c r="AR320" s="25"/>
      <c r="AS320" s="25"/>
      <c r="AT320" s="25"/>
      <c r="AU320" s="25"/>
    </row>
    <row r="321" spans="1:47">
      <c r="A321" s="26"/>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8"/>
      <c r="AO321" s="25"/>
      <c r="AP321" s="25"/>
      <c r="AQ321" s="25"/>
      <c r="AR321" s="25"/>
      <c r="AS321" s="25"/>
      <c r="AT321" s="25"/>
      <c r="AU321" s="25"/>
    </row>
    <row r="322" spans="1:47">
      <c r="A322" s="26"/>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8"/>
      <c r="AO322" s="25"/>
      <c r="AP322" s="25"/>
      <c r="AQ322" s="25"/>
      <c r="AR322" s="25"/>
      <c r="AS322" s="25"/>
      <c r="AT322" s="25"/>
      <c r="AU322" s="25"/>
    </row>
    <row r="323" spans="1:47">
      <c r="A323" s="26"/>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8"/>
      <c r="AO323" s="25"/>
      <c r="AP323" s="25"/>
      <c r="AQ323" s="25"/>
      <c r="AR323" s="25"/>
      <c r="AS323" s="25"/>
      <c r="AT323" s="25"/>
      <c r="AU323" s="25"/>
    </row>
    <row r="324" spans="1:47">
      <c r="A324" s="26"/>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8"/>
      <c r="AO324" s="25"/>
      <c r="AP324" s="25"/>
      <c r="AQ324" s="25"/>
      <c r="AR324" s="25"/>
      <c r="AS324" s="25"/>
      <c r="AT324" s="25"/>
      <c r="AU324" s="25"/>
    </row>
    <row r="325" spans="1:47">
      <c r="A325" s="26"/>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8"/>
      <c r="AO325" s="25"/>
      <c r="AP325" s="25"/>
      <c r="AQ325" s="25"/>
      <c r="AR325" s="25"/>
      <c r="AS325" s="25"/>
      <c r="AT325" s="25"/>
      <c r="AU325" s="25"/>
    </row>
    <row r="326" spans="1:47">
      <c r="A326" s="26"/>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8"/>
      <c r="AO326" s="25"/>
      <c r="AP326" s="25"/>
      <c r="AQ326" s="25"/>
      <c r="AR326" s="25"/>
      <c r="AS326" s="25"/>
      <c r="AT326" s="25"/>
      <c r="AU326" s="25"/>
    </row>
    <row r="327" spans="1:47">
      <c r="A327" s="26"/>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8"/>
      <c r="AO327" s="25"/>
      <c r="AP327" s="25"/>
      <c r="AQ327" s="25"/>
      <c r="AR327" s="25"/>
      <c r="AS327" s="25"/>
      <c r="AT327" s="25"/>
      <c r="AU327" s="25"/>
    </row>
    <row r="328" spans="1:47">
      <c r="A328" s="26"/>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8"/>
      <c r="AO328" s="25"/>
      <c r="AP328" s="25"/>
      <c r="AQ328" s="25"/>
      <c r="AR328" s="25"/>
      <c r="AS328" s="25"/>
      <c r="AT328" s="25"/>
      <c r="AU328" s="25"/>
    </row>
    <row r="329" spans="1:47">
      <c r="A329" s="26"/>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8"/>
      <c r="AO329" s="25"/>
      <c r="AP329" s="25"/>
      <c r="AQ329" s="25"/>
      <c r="AR329" s="25"/>
      <c r="AS329" s="25"/>
      <c r="AT329" s="25"/>
      <c r="AU329" s="25"/>
    </row>
    <row r="330" spans="1:47">
      <c r="A330" s="26"/>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8"/>
      <c r="AO330" s="25"/>
      <c r="AP330" s="25"/>
      <c r="AQ330" s="25"/>
      <c r="AR330" s="25"/>
      <c r="AS330" s="25"/>
      <c r="AT330" s="25"/>
      <c r="AU330" s="25"/>
    </row>
    <row r="331" spans="1:47">
      <c r="A331" s="26"/>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8"/>
      <c r="AO331" s="25"/>
      <c r="AP331" s="25"/>
      <c r="AQ331" s="25"/>
      <c r="AR331" s="25"/>
      <c r="AS331" s="25"/>
      <c r="AT331" s="25"/>
      <c r="AU331" s="25"/>
    </row>
    <row r="332" spans="1:47">
      <c r="A332" s="26"/>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8"/>
      <c r="AO332" s="25"/>
      <c r="AP332" s="25"/>
      <c r="AQ332" s="25"/>
      <c r="AR332" s="25"/>
      <c r="AS332" s="25"/>
      <c r="AT332" s="25"/>
      <c r="AU332" s="25"/>
    </row>
    <row r="333" spans="1:47">
      <c r="A333" s="26"/>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8"/>
      <c r="AO333" s="25"/>
      <c r="AP333" s="25"/>
      <c r="AQ333" s="25"/>
      <c r="AR333" s="25"/>
      <c r="AS333" s="25"/>
      <c r="AT333" s="25"/>
      <c r="AU333" s="25"/>
    </row>
    <row r="334" spans="1:47">
      <c r="A334" s="26"/>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8"/>
      <c r="AO334" s="25"/>
      <c r="AP334" s="25"/>
      <c r="AQ334" s="25"/>
      <c r="AR334" s="25"/>
      <c r="AS334" s="25"/>
      <c r="AT334" s="25"/>
      <c r="AU334" s="25"/>
    </row>
    <row r="335" spans="1:47">
      <c r="A335" s="26"/>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8"/>
      <c r="AO335" s="25"/>
      <c r="AP335" s="25"/>
      <c r="AQ335" s="25"/>
      <c r="AR335" s="25"/>
      <c r="AS335" s="25"/>
      <c r="AT335" s="25"/>
      <c r="AU335" s="25"/>
    </row>
    <row r="336" spans="1:47">
      <c r="A336" s="26"/>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8"/>
      <c r="AO336" s="25"/>
      <c r="AP336" s="25"/>
      <c r="AQ336" s="25"/>
      <c r="AR336" s="25"/>
      <c r="AS336" s="25"/>
      <c r="AT336" s="25"/>
      <c r="AU336" s="25"/>
    </row>
    <row r="337" spans="1:47">
      <c r="A337" s="26"/>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8"/>
      <c r="AO337" s="25"/>
      <c r="AP337" s="25"/>
      <c r="AQ337" s="25"/>
      <c r="AR337" s="25"/>
      <c r="AS337" s="25"/>
      <c r="AT337" s="25"/>
      <c r="AU337" s="25"/>
    </row>
    <row r="338" spans="1:47">
      <c r="A338" s="26"/>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8"/>
      <c r="AO338" s="25"/>
      <c r="AP338" s="25"/>
      <c r="AQ338" s="25"/>
      <c r="AR338" s="25"/>
      <c r="AS338" s="25"/>
      <c r="AT338" s="25"/>
      <c r="AU338" s="25"/>
    </row>
    <row r="339" spans="1:47">
      <c r="A339" s="26"/>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8"/>
      <c r="AO339" s="25"/>
      <c r="AP339" s="25"/>
      <c r="AQ339" s="25"/>
      <c r="AR339" s="25"/>
      <c r="AS339" s="25"/>
      <c r="AT339" s="25"/>
      <c r="AU339" s="25"/>
    </row>
    <row r="340" spans="1:47">
      <c r="A340" s="26"/>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8"/>
      <c r="AO340" s="25"/>
      <c r="AP340" s="25"/>
      <c r="AQ340" s="25"/>
      <c r="AR340" s="25"/>
      <c r="AS340" s="25"/>
      <c r="AT340" s="25"/>
      <c r="AU340" s="25"/>
    </row>
    <row r="341" spans="1:47">
      <c r="A341" s="26"/>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8"/>
      <c r="AO341" s="25"/>
      <c r="AP341" s="25"/>
      <c r="AQ341" s="25"/>
      <c r="AR341" s="25"/>
      <c r="AS341" s="25"/>
      <c r="AT341" s="25"/>
      <c r="AU341" s="25"/>
    </row>
    <row r="342" spans="1:47">
      <c r="A342" s="26"/>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8"/>
      <c r="AO342" s="25"/>
      <c r="AP342" s="25"/>
      <c r="AQ342" s="25"/>
      <c r="AR342" s="25"/>
      <c r="AS342" s="25"/>
      <c r="AT342" s="25"/>
      <c r="AU342" s="25"/>
    </row>
    <row r="343" spans="1:47">
      <c r="A343" s="26"/>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8"/>
      <c r="AO343" s="25"/>
      <c r="AP343" s="25"/>
      <c r="AQ343" s="25"/>
      <c r="AR343" s="25"/>
      <c r="AS343" s="25"/>
      <c r="AT343" s="25"/>
      <c r="AU343" s="25"/>
    </row>
    <row r="344" spans="1:47">
      <c r="A344" s="26"/>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8"/>
      <c r="AO344" s="25"/>
      <c r="AP344" s="25"/>
      <c r="AQ344" s="25"/>
      <c r="AR344" s="25"/>
      <c r="AS344" s="25"/>
      <c r="AT344" s="25"/>
      <c r="AU344" s="25"/>
    </row>
    <row r="345" spans="1:47">
      <c r="A345" s="26"/>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8"/>
      <c r="AO345" s="25"/>
      <c r="AP345" s="25"/>
      <c r="AQ345" s="25"/>
      <c r="AR345" s="25"/>
      <c r="AS345" s="25"/>
      <c r="AT345" s="25"/>
      <c r="AU345" s="25"/>
    </row>
    <row r="346" spans="1:47">
      <c r="A346" s="26"/>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8"/>
      <c r="AO346" s="25"/>
      <c r="AP346" s="25"/>
      <c r="AQ346" s="25"/>
      <c r="AR346" s="25"/>
      <c r="AS346" s="25"/>
      <c r="AT346" s="25"/>
      <c r="AU346" s="25"/>
    </row>
    <row r="347" spans="1:47">
      <c r="A347" s="26"/>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8"/>
      <c r="AO347" s="25"/>
      <c r="AP347" s="25"/>
      <c r="AQ347" s="25"/>
      <c r="AR347" s="25"/>
      <c r="AS347" s="25"/>
      <c r="AT347" s="25"/>
      <c r="AU347" s="25"/>
    </row>
    <row r="348" spans="1:47">
      <c r="A348" s="26"/>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8"/>
      <c r="AO348" s="25"/>
      <c r="AP348" s="25"/>
      <c r="AQ348" s="25"/>
      <c r="AR348" s="25"/>
      <c r="AS348" s="25"/>
      <c r="AT348" s="25"/>
      <c r="AU348" s="25"/>
    </row>
    <row r="349" spans="1:47">
      <c r="A349" s="26"/>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8"/>
      <c r="AO349" s="25"/>
      <c r="AP349" s="25"/>
      <c r="AQ349" s="25"/>
      <c r="AR349" s="25"/>
      <c r="AS349" s="25"/>
      <c r="AT349" s="25"/>
      <c r="AU349" s="25"/>
    </row>
    <row r="350" spans="1:47">
      <c r="A350" s="26"/>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8"/>
      <c r="AO350" s="25"/>
      <c r="AP350" s="25"/>
      <c r="AQ350" s="25"/>
      <c r="AR350" s="25"/>
      <c r="AS350" s="25"/>
      <c r="AT350" s="25"/>
      <c r="AU350" s="25"/>
    </row>
    <row r="351" spans="1:47">
      <c r="A351" s="26"/>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8"/>
      <c r="AO351" s="25"/>
      <c r="AP351" s="25"/>
      <c r="AQ351" s="25"/>
      <c r="AR351" s="25"/>
      <c r="AS351" s="25"/>
      <c r="AT351" s="25"/>
      <c r="AU351" s="25"/>
    </row>
    <row r="352" spans="1:47">
      <c r="A352" s="26"/>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8"/>
      <c r="AO352" s="25"/>
      <c r="AP352" s="25"/>
      <c r="AQ352" s="25"/>
      <c r="AR352" s="25"/>
      <c r="AS352" s="25"/>
      <c r="AT352" s="25"/>
      <c r="AU352" s="25"/>
    </row>
    <row r="353" spans="1:47">
      <c r="A353" s="26"/>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8"/>
      <c r="AO353" s="25"/>
      <c r="AP353" s="25"/>
      <c r="AQ353" s="25"/>
      <c r="AR353" s="25"/>
      <c r="AS353" s="25"/>
      <c r="AT353" s="25"/>
      <c r="AU353" s="25"/>
    </row>
    <row r="354" spans="1:47">
      <c r="A354" s="26"/>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8"/>
      <c r="AO354" s="25"/>
      <c r="AP354" s="25"/>
      <c r="AQ354" s="25"/>
      <c r="AR354" s="25"/>
      <c r="AS354" s="25"/>
      <c r="AT354" s="25"/>
      <c r="AU354" s="25"/>
    </row>
    <row r="355" spans="1:47">
      <c r="A355" s="26"/>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8"/>
      <c r="AO355" s="25"/>
      <c r="AP355" s="25"/>
      <c r="AQ355" s="25"/>
      <c r="AR355" s="25"/>
      <c r="AS355" s="25"/>
      <c r="AT355" s="25"/>
      <c r="AU355" s="25"/>
    </row>
    <row r="356" spans="1:47">
      <c r="A356" s="26"/>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8"/>
      <c r="AO356" s="25"/>
      <c r="AP356" s="25"/>
      <c r="AQ356" s="25"/>
      <c r="AR356" s="25"/>
      <c r="AS356" s="25"/>
      <c r="AT356" s="25"/>
      <c r="AU356" s="25"/>
    </row>
    <row r="357" spans="1:47">
      <c r="A357" s="26"/>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8"/>
      <c r="AO357" s="25"/>
      <c r="AP357" s="25"/>
      <c r="AQ357" s="25"/>
      <c r="AR357" s="25"/>
      <c r="AS357" s="25"/>
      <c r="AT357" s="25"/>
      <c r="AU357" s="25"/>
    </row>
    <row r="358" spans="1:47">
      <c r="A358" s="26"/>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8"/>
      <c r="AO358" s="25"/>
      <c r="AP358" s="25"/>
      <c r="AQ358" s="25"/>
      <c r="AR358" s="25"/>
      <c r="AS358" s="25"/>
      <c r="AT358" s="25"/>
      <c r="AU358" s="25"/>
    </row>
    <row r="359" spans="1:47">
      <c r="A359" s="26"/>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8"/>
      <c r="AO359" s="25"/>
      <c r="AP359" s="25"/>
      <c r="AQ359" s="25"/>
      <c r="AR359" s="25"/>
      <c r="AS359" s="25"/>
      <c r="AT359" s="25"/>
      <c r="AU359" s="25"/>
    </row>
    <row r="360" spans="1:47">
      <c r="A360" s="26"/>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8"/>
      <c r="AO360" s="25"/>
      <c r="AP360" s="25"/>
      <c r="AQ360" s="25"/>
      <c r="AR360" s="25"/>
      <c r="AS360" s="25"/>
      <c r="AT360" s="25"/>
      <c r="AU360" s="25"/>
    </row>
    <row r="361" spans="1:47">
      <c r="A361" s="26"/>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8"/>
      <c r="AO361" s="25"/>
      <c r="AP361" s="25"/>
      <c r="AQ361" s="25"/>
      <c r="AR361" s="25"/>
      <c r="AS361" s="25"/>
      <c r="AT361" s="25"/>
      <c r="AU361" s="25"/>
    </row>
    <row r="362" spans="1:47">
      <c r="A362" s="26"/>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8"/>
      <c r="AO362" s="25"/>
      <c r="AP362" s="25"/>
      <c r="AQ362" s="25"/>
      <c r="AR362" s="25"/>
      <c r="AS362" s="25"/>
      <c r="AT362" s="25"/>
      <c r="AU362" s="25"/>
    </row>
    <row r="363" spans="1:47">
      <c r="A363" s="26"/>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8"/>
      <c r="AO363" s="25"/>
      <c r="AP363" s="25"/>
      <c r="AQ363" s="25"/>
      <c r="AR363" s="25"/>
      <c r="AS363" s="25"/>
      <c r="AT363" s="25"/>
      <c r="AU363" s="25"/>
    </row>
    <row r="364" spans="1:47">
      <c r="A364" s="26"/>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8"/>
      <c r="AO364" s="25"/>
      <c r="AP364" s="25"/>
      <c r="AQ364" s="25"/>
      <c r="AR364" s="25"/>
      <c r="AS364" s="25"/>
      <c r="AT364" s="25"/>
      <c r="AU364" s="25"/>
    </row>
    <row r="365" spans="1:47">
      <c r="A365" s="26"/>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8"/>
      <c r="AO365" s="25"/>
      <c r="AP365" s="25"/>
      <c r="AQ365" s="25"/>
      <c r="AR365" s="25"/>
      <c r="AS365" s="25"/>
      <c r="AT365" s="25"/>
      <c r="AU365" s="25"/>
    </row>
    <row r="366" spans="1:47">
      <c r="A366" s="26"/>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8"/>
      <c r="AO366" s="25"/>
      <c r="AP366" s="25"/>
      <c r="AQ366" s="25"/>
      <c r="AR366" s="25"/>
      <c r="AS366" s="25"/>
      <c r="AT366" s="25"/>
      <c r="AU366" s="25"/>
    </row>
    <row r="367" spans="1:47">
      <c r="A367" s="26"/>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8"/>
      <c r="AO367" s="25"/>
      <c r="AP367" s="25"/>
      <c r="AQ367" s="25"/>
      <c r="AR367" s="25"/>
      <c r="AS367" s="25"/>
      <c r="AT367" s="25"/>
      <c r="AU367" s="25"/>
    </row>
    <row r="368" spans="1:47">
      <c r="A368" s="26"/>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8"/>
      <c r="AO368" s="25"/>
      <c r="AP368" s="25"/>
      <c r="AQ368" s="25"/>
      <c r="AR368" s="25"/>
      <c r="AS368" s="25"/>
      <c r="AT368" s="25"/>
      <c r="AU368" s="25"/>
    </row>
    <row r="369" spans="1:47">
      <c r="A369" s="26"/>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8"/>
      <c r="AO369" s="25"/>
      <c r="AP369" s="25"/>
      <c r="AQ369" s="25"/>
      <c r="AR369" s="25"/>
      <c r="AS369" s="25"/>
      <c r="AT369" s="25"/>
      <c r="AU369" s="25"/>
    </row>
    <row r="370" spans="1:47">
      <c r="A370" s="26"/>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8"/>
      <c r="AO370" s="25"/>
      <c r="AP370" s="25"/>
      <c r="AQ370" s="25"/>
      <c r="AR370" s="25"/>
      <c r="AS370" s="25"/>
      <c r="AT370" s="25"/>
      <c r="AU370" s="25"/>
    </row>
    <row r="371" spans="1:47">
      <c r="A371" s="26"/>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8"/>
      <c r="AO371" s="25"/>
      <c r="AP371" s="25"/>
      <c r="AQ371" s="25"/>
      <c r="AR371" s="25"/>
      <c r="AS371" s="25"/>
      <c r="AT371" s="25"/>
      <c r="AU371" s="25"/>
    </row>
    <row r="372" spans="1:47">
      <c r="A372" s="26"/>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8"/>
      <c r="AO372" s="25"/>
      <c r="AP372" s="25"/>
      <c r="AQ372" s="25"/>
      <c r="AR372" s="25"/>
      <c r="AS372" s="25"/>
      <c r="AT372" s="25"/>
      <c r="AU372" s="25"/>
    </row>
    <row r="373" spans="1:47">
      <c r="A373" s="26"/>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8"/>
      <c r="AO373" s="25"/>
      <c r="AP373" s="25"/>
      <c r="AQ373" s="25"/>
      <c r="AR373" s="25"/>
      <c r="AS373" s="25"/>
      <c r="AT373" s="25"/>
      <c r="AU373" s="25"/>
    </row>
    <row r="374" spans="1:47">
      <c r="A374" s="26"/>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8"/>
      <c r="AO374" s="25"/>
      <c r="AP374" s="25"/>
      <c r="AQ374" s="25"/>
      <c r="AR374" s="25"/>
      <c r="AS374" s="25"/>
      <c r="AT374" s="25"/>
      <c r="AU374" s="25"/>
    </row>
    <row r="375" spans="1:47">
      <c r="A375" s="26"/>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8"/>
      <c r="AO375" s="25"/>
      <c r="AP375" s="25"/>
      <c r="AQ375" s="25"/>
      <c r="AR375" s="25"/>
      <c r="AS375" s="25"/>
      <c r="AT375" s="25"/>
      <c r="AU375" s="25"/>
    </row>
    <row r="376" spans="1:47">
      <c r="A376" s="26"/>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8"/>
      <c r="AO376" s="25"/>
      <c r="AP376" s="25"/>
      <c r="AQ376" s="25"/>
      <c r="AR376" s="25"/>
      <c r="AS376" s="25"/>
      <c r="AT376" s="25"/>
      <c r="AU376" s="25"/>
    </row>
    <row r="377" spans="1:47">
      <c r="A377" s="26"/>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8"/>
      <c r="AO377" s="25"/>
      <c r="AP377" s="25"/>
      <c r="AQ377" s="25"/>
      <c r="AR377" s="25"/>
      <c r="AS377" s="25"/>
      <c r="AT377" s="25"/>
      <c r="AU377" s="25"/>
    </row>
    <row r="378" spans="1:47">
      <c r="A378" s="26"/>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8"/>
      <c r="AO378" s="25"/>
      <c r="AP378" s="25"/>
      <c r="AQ378" s="25"/>
      <c r="AR378" s="25"/>
      <c r="AS378" s="25"/>
      <c r="AT378" s="25"/>
      <c r="AU378" s="25"/>
    </row>
    <row r="379" spans="1:47">
      <c r="A379" s="26"/>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8"/>
      <c r="AO379" s="25"/>
      <c r="AP379" s="25"/>
      <c r="AQ379" s="25"/>
      <c r="AR379" s="25"/>
      <c r="AS379" s="25"/>
      <c r="AT379" s="25"/>
      <c r="AU379" s="25"/>
    </row>
    <row r="380" spans="1:47">
      <c r="A380" s="26"/>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8"/>
      <c r="AO380" s="25"/>
      <c r="AP380" s="25"/>
      <c r="AQ380" s="25"/>
      <c r="AR380" s="25"/>
      <c r="AS380" s="25"/>
      <c r="AT380" s="25"/>
      <c r="AU380" s="25"/>
    </row>
    <row r="381" spans="1:47">
      <c r="A381" s="26"/>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8"/>
      <c r="AO381" s="25"/>
      <c r="AP381" s="25"/>
      <c r="AQ381" s="25"/>
      <c r="AR381" s="25"/>
      <c r="AS381" s="25"/>
      <c r="AT381" s="25"/>
      <c r="AU381" s="25"/>
    </row>
    <row r="382" spans="1:47">
      <c r="A382" s="26"/>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8"/>
      <c r="AO382" s="25"/>
      <c r="AP382" s="25"/>
      <c r="AQ382" s="25"/>
      <c r="AR382" s="25"/>
      <c r="AS382" s="25"/>
      <c r="AT382" s="25"/>
      <c r="AU382" s="25"/>
    </row>
    <row r="383" spans="1:47">
      <c r="A383" s="26"/>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8"/>
      <c r="AO383" s="25"/>
      <c r="AP383" s="25"/>
      <c r="AQ383" s="25"/>
      <c r="AR383" s="25"/>
      <c r="AS383" s="25"/>
      <c r="AT383" s="25"/>
      <c r="AU383" s="25"/>
    </row>
    <row r="384" spans="1:47">
      <c r="A384" s="26"/>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8"/>
      <c r="AO384" s="25"/>
      <c r="AP384" s="25"/>
      <c r="AQ384" s="25"/>
      <c r="AR384" s="25"/>
      <c r="AS384" s="25"/>
      <c r="AT384" s="25"/>
      <c r="AU384" s="25"/>
    </row>
    <row r="385" spans="1:47">
      <c r="A385" s="26"/>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8"/>
      <c r="AO385" s="25"/>
      <c r="AP385" s="25"/>
      <c r="AQ385" s="25"/>
      <c r="AR385" s="25"/>
      <c r="AS385" s="25"/>
      <c r="AT385" s="25"/>
      <c r="AU385" s="25"/>
    </row>
    <row r="386" spans="1:47">
      <c r="A386" s="26"/>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8"/>
      <c r="AO386" s="25"/>
      <c r="AP386" s="25"/>
      <c r="AQ386" s="25"/>
      <c r="AR386" s="25"/>
      <c r="AS386" s="25"/>
      <c r="AT386" s="25"/>
      <c r="AU386" s="25"/>
    </row>
    <row r="387" spans="1:47">
      <c r="A387" s="26"/>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8"/>
      <c r="AO387" s="25"/>
      <c r="AP387" s="25"/>
      <c r="AQ387" s="25"/>
      <c r="AR387" s="25"/>
      <c r="AS387" s="25"/>
      <c r="AT387" s="25"/>
      <c r="AU387" s="25"/>
    </row>
    <row r="388" spans="1:47">
      <c r="A388" s="26"/>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8"/>
      <c r="AO388" s="25"/>
      <c r="AP388" s="25"/>
      <c r="AQ388" s="25"/>
      <c r="AR388" s="25"/>
      <c r="AS388" s="25"/>
      <c r="AT388" s="25"/>
      <c r="AU388" s="25"/>
    </row>
    <row r="389" spans="1:47">
      <c r="A389" s="26"/>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8"/>
      <c r="AO389" s="25"/>
      <c r="AP389" s="25"/>
      <c r="AQ389" s="25"/>
      <c r="AR389" s="25"/>
      <c r="AS389" s="25"/>
      <c r="AT389" s="25"/>
      <c r="AU389" s="25"/>
    </row>
    <row r="390" spans="1:47">
      <c r="A390" s="26"/>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8"/>
      <c r="AO390" s="25"/>
      <c r="AP390" s="25"/>
      <c r="AQ390" s="25"/>
      <c r="AR390" s="25"/>
      <c r="AS390" s="25"/>
      <c r="AT390" s="25"/>
      <c r="AU390" s="25"/>
    </row>
    <row r="391" spans="1:47">
      <c r="A391" s="26"/>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8"/>
      <c r="AO391" s="25"/>
      <c r="AP391" s="25"/>
      <c r="AQ391" s="25"/>
      <c r="AR391" s="25"/>
      <c r="AS391" s="25"/>
      <c r="AT391" s="25"/>
      <c r="AU391" s="25"/>
    </row>
    <row r="392" spans="1:47">
      <c r="A392" s="26"/>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8"/>
      <c r="AO392" s="25"/>
      <c r="AP392" s="25"/>
      <c r="AQ392" s="25"/>
      <c r="AR392" s="25"/>
      <c r="AS392" s="25"/>
      <c r="AT392" s="25"/>
      <c r="AU392" s="25"/>
    </row>
    <row r="393" spans="1:47">
      <c r="A393" s="26"/>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8"/>
      <c r="AO393" s="25"/>
      <c r="AP393" s="25"/>
      <c r="AQ393" s="25"/>
      <c r="AR393" s="25"/>
      <c r="AS393" s="25"/>
      <c r="AT393" s="25"/>
      <c r="AU393" s="25"/>
    </row>
    <row r="394" spans="1:47">
      <c r="A394" s="26"/>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8"/>
      <c r="AO394" s="25"/>
      <c r="AP394" s="25"/>
      <c r="AQ394" s="25"/>
      <c r="AR394" s="25"/>
      <c r="AS394" s="25"/>
      <c r="AT394" s="25"/>
      <c r="AU394" s="25"/>
    </row>
    <row r="395" spans="1:47">
      <c r="A395" s="26"/>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8"/>
      <c r="AO395" s="25"/>
      <c r="AP395" s="25"/>
      <c r="AQ395" s="25"/>
      <c r="AR395" s="25"/>
      <c r="AS395" s="25"/>
      <c r="AT395" s="25"/>
      <c r="AU395" s="25"/>
    </row>
    <row r="396" spans="1:47">
      <c r="A396" s="26"/>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8"/>
      <c r="AO396" s="25"/>
      <c r="AP396" s="25"/>
      <c r="AQ396" s="25"/>
      <c r="AR396" s="25"/>
      <c r="AS396" s="25"/>
      <c r="AT396" s="25"/>
      <c r="AU396" s="25"/>
    </row>
    <row r="397" spans="1:47">
      <c r="A397" s="26"/>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8"/>
      <c r="AO397" s="25"/>
      <c r="AP397" s="25"/>
      <c r="AQ397" s="25"/>
      <c r="AR397" s="25"/>
      <c r="AS397" s="25"/>
      <c r="AT397" s="25"/>
      <c r="AU397" s="25"/>
    </row>
    <row r="398" spans="1:47">
      <c r="A398" s="26"/>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8"/>
      <c r="AO398" s="25"/>
      <c r="AP398" s="25"/>
      <c r="AQ398" s="25"/>
      <c r="AR398" s="25"/>
      <c r="AS398" s="25"/>
      <c r="AT398" s="25"/>
      <c r="AU398" s="25"/>
    </row>
    <row r="399" spans="1:47">
      <c r="A399" s="26"/>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8"/>
      <c r="AO399" s="25"/>
      <c r="AP399" s="25"/>
      <c r="AQ399" s="25"/>
      <c r="AR399" s="25"/>
      <c r="AS399" s="25"/>
      <c r="AT399" s="25"/>
      <c r="AU399" s="25"/>
    </row>
    <row r="400" spans="1:47">
      <c r="A400" s="26"/>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8"/>
      <c r="AO400" s="25"/>
      <c r="AP400" s="25"/>
      <c r="AQ400" s="25"/>
      <c r="AR400" s="25"/>
      <c r="AS400" s="25"/>
      <c r="AT400" s="25"/>
      <c r="AU400" s="25"/>
    </row>
    <row r="401" spans="1:47">
      <c r="A401" s="26"/>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8"/>
      <c r="AO401" s="25"/>
      <c r="AP401" s="25"/>
      <c r="AQ401" s="25"/>
      <c r="AR401" s="25"/>
      <c r="AS401" s="25"/>
      <c r="AT401" s="25"/>
      <c r="AU401" s="25"/>
    </row>
    <row r="402" spans="1:47">
      <c r="A402" s="26"/>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8"/>
      <c r="AO402" s="25"/>
      <c r="AP402" s="25"/>
      <c r="AQ402" s="25"/>
      <c r="AR402" s="25"/>
      <c r="AS402" s="25"/>
      <c r="AT402" s="25"/>
      <c r="AU402" s="25"/>
    </row>
    <row r="403" spans="1:47">
      <c r="A403" s="26"/>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8"/>
      <c r="AO403" s="25"/>
      <c r="AP403" s="25"/>
      <c r="AQ403" s="25"/>
      <c r="AR403" s="25"/>
      <c r="AS403" s="25"/>
      <c r="AT403" s="25"/>
      <c r="AU403" s="25"/>
    </row>
    <row r="404" spans="1:47">
      <c r="A404" s="26"/>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8"/>
      <c r="AO404" s="25"/>
      <c r="AP404" s="25"/>
      <c r="AQ404" s="25"/>
      <c r="AR404" s="25"/>
      <c r="AS404" s="25"/>
      <c r="AT404" s="25"/>
      <c r="AU404" s="25"/>
    </row>
    <row r="405" spans="1:47">
      <c r="A405" s="26"/>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8"/>
      <c r="AO405" s="25"/>
      <c r="AP405" s="25"/>
      <c r="AQ405" s="25"/>
      <c r="AR405" s="25"/>
      <c r="AS405" s="25"/>
      <c r="AT405" s="25"/>
      <c r="AU405" s="25"/>
    </row>
    <row r="406" spans="1:47">
      <c r="A406" s="26"/>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8"/>
      <c r="AO406" s="25"/>
      <c r="AP406" s="25"/>
      <c r="AQ406" s="25"/>
      <c r="AR406" s="25"/>
      <c r="AS406" s="25"/>
      <c r="AT406" s="25"/>
      <c r="AU406" s="25"/>
    </row>
    <row r="407" spans="1:47">
      <c r="A407" s="26"/>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8"/>
      <c r="AO407" s="25"/>
      <c r="AP407" s="25"/>
      <c r="AQ407" s="25"/>
      <c r="AR407" s="25"/>
      <c r="AS407" s="25"/>
      <c r="AT407" s="25"/>
      <c r="AU407" s="25"/>
    </row>
    <row r="408" spans="1:47">
      <c r="A408" s="26"/>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8"/>
      <c r="AO408" s="25"/>
      <c r="AP408" s="25"/>
      <c r="AQ408" s="25"/>
      <c r="AR408" s="25"/>
      <c r="AS408" s="25"/>
      <c r="AT408" s="25"/>
      <c r="AU408" s="25"/>
    </row>
    <row r="409" spans="1:47">
      <c r="A409" s="26"/>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8"/>
      <c r="AO409" s="25"/>
      <c r="AP409" s="25"/>
      <c r="AQ409" s="25"/>
      <c r="AR409" s="25"/>
      <c r="AS409" s="25"/>
      <c r="AT409" s="25"/>
      <c r="AU409" s="25"/>
    </row>
    <row r="410" spans="1:47">
      <c r="A410" s="26"/>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8"/>
      <c r="AO410" s="25"/>
      <c r="AP410" s="25"/>
      <c r="AQ410" s="25"/>
      <c r="AR410" s="25"/>
      <c r="AS410" s="25"/>
      <c r="AT410" s="25"/>
      <c r="AU410" s="25"/>
    </row>
    <row r="411" spans="1:47">
      <c r="A411" s="26"/>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8"/>
      <c r="AO411" s="25"/>
      <c r="AP411" s="25"/>
      <c r="AQ411" s="25"/>
      <c r="AR411" s="25"/>
      <c r="AS411" s="25"/>
      <c r="AT411" s="25"/>
      <c r="AU411" s="25"/>
    </row>
    <row r="412" spans="1:47">
      <c r="A412" s="26"/>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8"/>
      <c r="AO412" s="25"/>
      <c r="AP412" s="25"/>
      <c r="AQ412" s="25"/>
      <c r="AR412" s="25"/>
      <c r="AS412" s="25"/>
      <c r="AT412" s="25"/>
      <c r="AU412" s="25"/>
    </row>
    <row r="413" spans="1:47">
      <c r="A413" s="26"/>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8"/>
      <c r="AO413" s="25"/>
      <c r="AP413" s="25"/>
      <c r="AQ413" s="25"/>
      <c r="AR413" s="25"/>
      <c r="AS413" s="25"/>
      <c r="AT413" s="25"/>
      <c r="AU413" s="25"/>
    </row>
    <row r="414" spans="1:47">
      <c r="A414" s="26"/>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8"/>
      <c r="AO414" s="25"/>
      <c r="AP414" s="25"/>
      <c r="AQ414" s="25"/>
      <c r="AR414" s="25"/>
      <c r="AS414" s="25"/>
      <c r="AT414" s="25"/>
      <c r="AU414" s="25"/>
    </row>
    <row r="415" spans="1:47">
      <c r="A415" s="26"/>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8"/>
      <c r="AO415" s="25"/>
      <c r="AP415" s="25"/>
      <c r="AQ415" s="25"/>
      <c r="AR415" s="25"/>
      <c r="AS415" s="25"/>
      <c r="AT415" s="25"/>
      <c r="AU415" s="25"/>
    </row>
    <row r="416" spans="1:47">
      <c r="A416" s="26"/>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8"/>
      <c r="AO416" s="25"/>
      <c r="AP416" s="25"/>
      <c r="AQ416" s="25"/>
      <c r="AR416" s="25"/>
      <c r="AS416" s="25"/>
      <c r="AT416" s="25"/>
      <c r="AU416" s="25"/>
    </row>
    <row r="417" spans="1:47">
      <c r="A417" s="26"/>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8"/>
      <c r="AO417" s="25"/>
      <c r="AP417" s="25"/>
      <c r="AQ417" s="25"/>
      <c r="AR417" s="25"/>
      <c r="AS417" s="25"/>
      <c r="AT417" s="25"/>
      <c r="AU417" s="25"/>
    </row>
    <row r="418" spans="1:47">
      <c r="A418" s="26"/>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8"/>
      <c r="AO418" s="25"/>
      <c r="AP418" s="25"/>
      <c r="AQ418" s="25"/>
      <c r="AR418" s="25"/>
      <c r="AS418" s="25"/>
      <c r="AT418" s="25"/>
      <c r="AU418" s="25"/>
    </row>
    <row r="419" spans="1:47">
      <c r="A419" s="26"/>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8"/>
      <c r="AO419" s="25"/>
      <c r="AP419" s="25"/>
      <c r="AQ419" s="25"/>
      <c r="AR419" s="25"/>
      <c r="AS419" s="25"/>
      <c r="AT419" s="25"/>
      <c r="AU419" s="25"/>
    </row>
    <row r="420" spans="1:47">
      <c r="A420" s="26"/>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8"/>
      <c r="AO420" s="25"/>
      <c r="AP420" s="25"/>
      <c r="AQ420" s="25"/>
      <c r="AR420" s="25"/>
      <c r="AS420" s="25"/>
      <c r="AT420" s="25"/>
      <c r="AU420" s="25"/>
    </row>
    <row r="421" spans="1:47">
      <c r="A421" s="26"/>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8"/>
      <c r="AO421" s="25"/>
      <c r="AP421" s="25"/>
      <c r="AQ421" s="25"/>
      <c r="AR421" s="25"/>
      <c r="AS421" s="25"/>
      <c r="AT421" s="25"/>
      <c r="AU421" s="25"/>
    </row>
    <row r="422" spans="1:47">
      <c r="A422" s="26"/>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8"/>
      <c r="AO422" s="25"/>
      <c r="AP422" s="25"/>
      <c r="AQ422" s="25"/>
      <c r="AR422" s="25"/>
      <c r="AS422" s="25"/>
      <c r="AT422" s="25"/>
      <c r="AU422" s="25"/>
    </row>
    <row r="423" spans="1:47">
      <c r="A423" s="26"/>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8"/>
      <c r="AO423" s="25"/>
      <c r="AP423" s="25"/>
      <c r="AQ423" s="25"/>
      <c r="AR423" s="25"/>
      <c r="AS423" s="25"/>
      <c r="AT423" s="25"/>
      <c r="AU423" s="25"/>
    </row>
    <row r="424" spans="1:47">
      <c r="A424" s="26"/>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8"/>
      <c r="AO424" s="25"/>
      <c r="AP424" s="25"/>
      <c r="AQ424" s="25"/>
      <c r="AR424" s="25"/>
      <c r="AS424" s="25"/>
      <c r="AT424" s="25"/>
      <c r="AU424" s="25"/>
    </row>
    <row r="425" spans="1:47">
      <c r="A425" s="26"/>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8"/>
      <c r="AO425" s="25"/>
      <c r="AP425" s="25"/>
      <c r="AQ425" s="25"/>
      <c r="AR425" s="25"/>
      <c r="AS425" s="25"/>
      <c r="AT425" s="25"/>
      <c r="AU425" s="25"/>
    </row>
    <row r="426" spans="1:47">
      <c r="A426" s="26"/>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8"/>
      <c r="AO426" s="25"/>
      <c r="AP426" s="25"/>
      <c r="AQ426" s="25"/>
      <c r="AR426" s="25"/>
      <c r="AS426" s="25"/>
      <c r="AT426" s="25"/>
      <c r="AU426" s="25"/>
    </row>
    <row r="427" spans="1:47">
      <c r="A427" s="26"/>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8"/>
      <c r="AO427" s="25"/>
      <c r="AP427" s="25"/>
      <c r="AQ427" s="25"/>
      <c r="AR427" s="25"/>
      <c r="AS427" s="25"/>
      <c r="AT427" s="25"/>
      <c r="AU427" s="25"/>
    </row>
    <row r="428" spans="1:47">
      <c r="A428" s="26"/>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8"/>
      <c r="AO428" s="25"/>
      <c r="AP428" s="25"/>
      <c r="AQ428" s="25"/>
      <c r="AR428" s="25"/>
      <c r="AS428" s="25"/>
      <c r="AT428" s="25"/>
      <c r="AU428" s="25"/>
    </row>
    <row r="429" spans="1:47">
      <c r="A429" s="26"/>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8"/>
      <c r="AO429" s="25"/>
      <c r="AP429" s="25"/>
      <c r="AQ429" s="25"/>
      <c r="AR429" s="25"/>
      <c r="AS429" s="25"/>
      <c r="AT429" s="25"/>
      <c r="AU429" s="25"/>
    </row>
    <row r="430" spans="1:47">
      <c r="A430" s="26"/>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8"/>
      <c r="AO430" s="25"/>
      <c r="AP430" s="25"/>
      <c r="AQ430" s="25"/>
      <c r="AR430" s="25"/>
      <c r="AS430" s="25"/>
      <c r="AT430" s="25"/>
      <c r="AU430" s="25"/>
    </row>
    <row r="431" spans="1:47">
      <c r="A431" s="26"/>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8"/>
      <c r="AO431" s="25"/>
      <c r="AP431" s="25"/>
      <c r="AQ431" s="25"/>
      <c r="AR431" s="25"/>
      <c r="AS431" s="25"/>
      <c r="AT431" s="25"/>
      <c r="AU431" s="25"/>
    </row>
    <row r="432" spans="1:47">
      <c r="A432" s="26"/>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8"/>
      <c r="AO432" s="25"/>
      <c r="AP432" s="25"/>
      <c r="AQ432" s="25"/>
      <c r="AR432" s="25"/>
      <c r="AS432" s="25"/>
      <c r="AT432" s="25"/>
      <c r="AU432" s="25"/>
    </row>
    <row r="433" spans="1:47">
      <c r="A433" s="26"/>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8"/>
      <c r="AO433" s="25"/>
      <c r="AP433" s="25"/>
      <c r="AQ433" s="25"/>
      <c r="AR433" s="25"/>
      <c r="AS433" s="25"/>
      <c r="AT433" s="25"/>
      <c r="AU433" s="25"/>
    </row>
    <row r="434" spans="1:47">
      <c r="A434" s="26"/>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8"/>
      <c r="AO434" s="25"/>
      <c r="AP434" s="25"/>
      <c r="AQ434" s="25"/>
      <c r="AR434" s="25"/>
      <c r="AS434" s="25"/>
      <c r="AT434" s="25"/>
      <c r="AU434" s="25"/>
    </row>
    <row r="435" spans="1:47">
      <c r="A435" s="26"/>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8"/>
      <c r="AO435" s="25"/>
      <c r="AP435" s="25"/>
      <c r="AQ435" s="25"/>
      <c r="AR435" s="25"/>
      <c r="AS435" s="25"/>
      <c r="AT435" s="25"/>
      <c r="AU435" s="25"/>
    </row>
    <row r="436" spans="1:47">
      <c r="A436" s="26"/>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8"/>
      <c r="AO436" s="25"/>
      <c r="AP436" s="25"/>
      <c r="AQ436" s="25"/>
      <c r="AR436" s="25"/>
      <c r="AS436" s="25"/>
      <c r="AT436" s="25"/>
      <c r="AU436" s="25"/>
    </row>
    <row r="437" spans="1:47">
      <c r="A437" s="26"/>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8"/>
      <c r="AO437" s="25"/>
      <c r="AP437" s="25"/>
      <c r="AQ437" s="25"/>
      <c r="AR437" s="25"/>
      <c r="AS437" s="25"/>
      <c r="AT437" s="25"/>
      <c r="AU437" s="25"/>
    </row>
    <row r="438" spans="1:47">
      <c r="A438" s="26"/>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8"/>
      <c r="AO438" s="25"/>
      <c r="AP438" s="25"/>
      <c r="AQ438" s="25"/>
      <c r="AR438" s="25"/>
      <c r="AS438" s="25"/>
      <c r="AT438" s="25"/>
      <c r="AU438" s="25"/>
    </row>
    <row r="439" spans="1:47">
      <c r="A439" s="26"/>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8"/>
      <c r="AO439" s="25"/>
      <c r="AP439" s="25"/>
      <c r="AQ439" s="25"/>
      <c r="AR439" s="25"/>
      <c r="AS439" s="25"/>
      <c r="AT439" s="25"/>
      <c r="AU439" s="25"/>
    </row>
    <row r="440" spans="1:47">
      <c r="A440" s="26"/>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8"/>
      <c r="AO440" s="25"/>
      <c r="AP440" s="25"/>
      <c r="AQ440" s="25"/>
      <c r="AR440" s="25"/>
      <c r="AS440" s="25"/>
      <c r="AT440" s="25"/>
      <c r="AU440" s="25"/>
    </row>
    <row r="441" spans="1:47">
      <c r="A441" s="26"/>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8"/>
      <c r="AO441" s="25"/>
      <c r="AP441" s="25"/>
      <c r="AQ441" s="25"/>
      <c r="AR441" s="25"/>
      <c r="AS441" s="25"/>
      <c r="AT441" s="25"/>
      <c r="AU441" s="25"/>
    </row>
    <row r="442" spans="1:47">
      <c r="A442" s="26"/>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8"/>
      <c r="AO442" s="25"/>
      <c r="AP442" s="25"/>
      <c r="AQ442" s="25"/>
      <c r="AR442" s="25"/>
      <c r="AS442" s="25"/>
      <c r="AT442" s="25"/>
      <c r="AU442" s="25"/>
    </row>
    <row r="443" spans="1:47">
      <c r="A443" s="26"/>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8"/>
      <c r="AO443" s="25"/>
      <c r="AP443" s="25"/>
      <c r="AQ443" s="25"/>
      <c r="AR443" s="25"/>
      <c r="AS443" s="25"/>
      <c r="AT443" s="25"/>
      <c r="AU443" s="25"/>
    </row>
    <row r="444" spans="1:47">
      <c r="A444" s="26"/>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8"/>
      <c r="AO444" s="25"/>
      <c r="AP444" s="25"/>
      <c r="AQ444" s="25"/>
      <c r="AR444" s="25"/>
      <c r="AS444" s="25"/>
      <c r="AT444" s="25"/>
      <c r="AU444" s="25"/>
    </row>
    <row r="445" spans="1:47">
      <c r="A445" s="26"/>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8"/>
      <c r="AO445" s="25"/>
      <c r="AP445" s="25"/>
      <c r="AQ445" s="25"/>
      <c r="AR445" s="25"/>
      <c r="AS445" s="25"/>
      <c r="AT445" s="25"/>
      <c r="AU445" s="25"/>
    </row>
    <row r="446" spans="1:47">
      <c r="A446" s="26"/>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8"/>
      <c r="AO446" s="25"/>
      <c r="AP446" s="25"/>
      <c r="AQ446" s="25"/>
      <c r="AR446" s="25"/>
      <c r="AS446" s="25"/>
      <c r="AT446" s="25"/>
      <c r="AU446" s="25"/>
    </row>
    <row r="447" spans="1:47">
      <c r="A447" s="26"/>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8"/>
      <c r="AO447" s="25"/>
      <c r="AP447" s="25"/>
      <c r="AQ447" s="25"/>
      <c r="AR447" s="25"/>
      <c r="AS447" s="25"/>
      <c r="AT447" s="25"/>
      <c r="AU447" s="25"/>
    </row>
    <row r="448" spans="1:47">
      <c r="A448" s="26"/>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8"/>
      <c r="AO448" s="25"/>
      <c r="AP448" s="25"/>
      <c r="AQ448" s="25"/>
      <c r="AR448" s="25"/>
      <c r="AS448" s="25"/>
      <c r="AT448" s="25"/>
      <c r="AU448" s="25"/>
    </row>
    <row r="449" spans="1:47">
      <c r="A449" s="26"/>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8"/>
      <c r="AO449" s="25"/>
      <c r="AP449" s="25"/>
      <c r="AQ449" s="25"/>
      <c r="AR449" s="25"/>
      <c r="AS449" s="25"/>
      <c r="AT449" s="25"/>
      <c r="AU449" s="25"/>
    </row>
    <row r="450" spans="1:47">
      <c r="A450" s="26"/>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8"/>
      <c r="AO450" s="25"/>
      <c r="AP450" s="25"/>
      <c r="AQ450" s="25"/>
      <c r="AR450" s="25"/>
      <c r="AS450" s="25"/>
      <c r="AT450" s="25"/>
      <c r="AU450" s="25"/>
    </row>
    <row r="451" spans="1:47">
      <c r="A451" s="26"/>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8"/>
      <c r="AO451" s="25"/>
      <c r="AP451" s="25"/>
      <c r="AQ451" s="25"/>
      <c r="AR451" s="25"/>
      <c r="AS451" s="25"/>
      <c r="AT451" s="25"/>
      <c r="AU451" s="25"/>
    </row>
    <row r="452" spans="1:47">
      <c r="A452" s="26"/>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8"/>
      <c r="AO452" s="25"/>
      <c r="AP452" s="25"/>
      <c r="AQ452" s="25"/>
      <c r="AR452" s="25"/>
      <c r="AS452" s="25"/>
      <c r="AT452" s="25"/>
      <c r="AU452" s="25"/>
    </row>
    <row r="453" spans="1:47">
      <c r="A453" s="26"/>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8"/>
      <c r="AO453" s="25"/>
      <c r="AP453" s="25"/>
      <c r="AQ453" s="25"/>
      <c r="AR453" s="25"/>
      <c r="AS453" s="25"/>
      <c r="AT453" s="25"/>
      <c r="AU453" s="25"/>
    </row>
    <row r="454" spans="1:47">
      <c r="A454" s="26"/>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8"/>
      <c r="AO454" s="25"/>
      <c r="AP454" s="25"/>
      <c r="AQ454" s="25"/>
      <c r="AR454" s="25"/>
      <c r="AS454" s="25"/>
      <c r="AT454" s="25"/>
      <c r="AU454" s="25"/>
    </row>
    <row r="455" spans="1:47">
      <c r="A455" s="26"/>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8"/>
      <c r="AO455" s="25"/>
      <c r="AP455" s="25"/>
      <c r="AQ455" s="25"/>
      <c r="AR455" s="25"/>
      <c r="AS455" s="25"/>
      <c r="AT455" s="25"/>
      <c r="AU455" s="25"/>
    </row>
    <row r="456" spans="1:47">
      <c r="A456" s="26"/>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8"/>
      <c r="AO456" s="25"/>
      <c r="AP456" s="25"/>
      <c r="AQ456" s="25"/>
      <c r="AR456" s="25"/>
      <c r="AS456" s="25"/>
      <c r="AT456" s="25"/>
      <c r="AU456" s="25"/>
    </row>
    <row r="457" spans="1:47">
      <c r="A457" s="26"/>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8"/>
      <c r="AO457" s="25"/>
      <c r="AP457" s="25"/>
      <c r="AQ457" s="25"/>
      <c r="AR457" s="25"/>
      <c r="AS457" s="25"/>
      <c r="AT457" s="25"/>
      <c r="AU457" s="25"/>
    </row>
    <row r="458" spans="1:47">
      <c r="A458" s="26"/>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8"/>
      <c r="AO458" s="25"/>
      <c r="AP458" s="25"/>
      <c r="AQ458" s="25"/>
      <c r="AR458" s="25"/>
      <c r="AS458" s="25"/>
      <c r="AT458" s="25"/>
      <c r="AU458" s="25"/>
    </row>
    <row r="459" spans="1:47">
      <c r="A459" s="26"/>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8"/>
      <c r="AO459" s="25"/>
      <c r="AP459" s="25"/>
      <c r="AQ459" s="25"/>
      <c r="AR459" s="25"/>
      <c r="AS459" s="25"/>
      <c r="AT459" s="25"/>
      <c r="AU459" s="25"/>
    </row>
    <row r="460" spans="1:47">
      <c r="A460" s="26"/>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8"/>
      <c r="AO460" s="25"/>
      <c r="AP460" s="25"/>
      <c r="AQ460" s="25"/>
      <c r="AR460" s="25"/>
      <c r="AS460" s="25"/>
      <c r="AT460" s="25"/>
      <c r="AU460" s="25"/>
    </row>
    <row r="461" spans="1:47">
      <c r="A461" s="26"/>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8"/>
      <c r="AO461" s="25"/>
      <c r="AP461" s="25"/>
      <c r="AQ461" s="25"/>
      <c r="AR461" s="25"/>
      <c r="AS461" s="25"/>
      <c r="AT461" s="25"/>
      <c r="AU461" s="25"/>
    </row>
    <row r="462" spans="1:47">
      <c r="A462" s="26"/>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8"/>
      <c r="AO462" s="25"/>
      <c r="AP462" s="25"/>
      <c r="AQ462" s="25"/>
      <c r="AR462" s="25"/>
      <c r="AS462" s="25"/>
      <c r="AT462" s="25"/>
      <c r="AU462" s="25"/>
    </row>
    <row r="463" spans="1:47">
      <c r="A463" s="26"/>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8"/>
      <c r="AO463" s="25"/>
      <c r="AP463" s="25"/>
      <c r="AQ463" s="25"/>
      <c r="AR463" s="25"/>
      <c r="AS463" s="25"/>
      <c r="AT463" s="25"/>
      <c r="AU463" s="25"/>
    </row>
    <row r="464" spans="1:47">
      <c r="A464" s="26"/>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8"/>
      <c r="AO464" s="25"/>
      <c r="AP464" s="25"/>
      <c r="AQ464" s="25"/>
      <c r="AR464" s="25"/>
      <c r="AS464" s="25"/>
      <c r="AT464" s="25"/>
      <c r="AU464" s="25"/>
    </row>
    <row r="465" spans="1:47">
      <c r="A465" s="26"/>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8"/>
      <c r="AO465" s="25"/>
      <c r="AP465" s="25"/>
      <c r="AQ465" s="25"/>
      <c r="AR465" s="25"/>
      <c r="AS465" s="25"/>
      <c r="AT465" s="25"/>
      <c r="AU465" s="25"/>
    </row>
    <row r="466" spans="1:47">
      <c r="A466" s="26"/>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8"/>
      <c r="AO466" s="25"/>
      <c r="AP466" s="25"/>
      <c r="AQ466" s="25"/>
      <c r="AR466" s="25"/>
      <c r="AS466" s="25"/>
      <c r="AT466" s="25"/>
      <c r="AU466" s="25"/>
    </row>
    <row r="467" spans="1:47">
      <c r="A467" s="26"/>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8"/>
      <c r="AO467" s="25"/>
      <c r="AP467" s="25"/>
      <c r="AQ467" s="25"/>
      <c r="AR467" s="25"/>
      <c r="AS467" s="25"/>
      <c r="AT467" s="25"/>
      <c r="AU467" s="25"/>
    </row>
    <row r="468" spans="1:47">
      <c r="A468" s="26"/>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8"/>
      <c r="AO468" s="25"/>
      <c r="AP468" s="25"/>
      <c r="AQ468" s="25"/>
      <c r="AR468" s="25"/>
      <c r="AS468" s="25"/>
      <c r="AT468" s="25"/>
      <c r="AU468" s="25"/>
    </row>
    <row r="469" spans="1:47">
      <c r="A469" s="26"/>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8"/>
      <c r="AO469" s="25"/>
      <c r="AP469" s="25"/>
      <c r="AQ469" s="25"/>
      <c r="AR469" s="25"/>
      <c r="AS469" s="25"/>
      <c r="AT469" s="25"/>
      <c r="AU469" s="25"/>
    </row>
    <row r="470" spans="1:47">
      <c r="A470" s="26"/>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8"/>
      <c r="AO470" s="25"/>
      <c r="AP470" s="25"/>
      <c r="AQ470" s="25"/>
      <c r="AR470" s="25"/>
      <c r="AS470" s="25"/>
      <c r="AT470" s="25"/>
      <c r="AU470" s="25"/>
    </row>
    <row r="471" spans="1:47">
      <c r="A471" s="26"/>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8"/>
      <c r="AO471" s="25"/>
      <c r="AP471" s="25"/>
      <c r="AQ471" s="25"/>
      <c r="AR471" s="25"/>
      <c r="AS471" s="25"/>
      <c r="AT471" s="25"/>
      <c r="AU471" s="25"/>
    </row>
    <row r="472" spans="1:47">
      <c r="A472" s="26"/>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8"/>
      <c r="AO472" s="25"/>
      <c r="AP472" s="25"/>
      <c r="AQ472" s="25"/>
      <c r="AR472" s="25"/>
      <c r="AS472" s="25"/>
      <c r="AT472" s="25"/>
      <c r="AU472" s="25"/>
    </row>
    <row r="473" spans="1:47">
      <c r="A473" s="26"/>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8"/>
      <c r="AO473" s="25"/>
      <c r="AP473" s="25"/>
      <c r="AQ473" s="25"/>
      <c r="AR473" s="25"/>
      <c r="AS473" s="25"/>
      <c r="AT473" s="25"/>
      <c r="AU473" s="25"/>
    </row>
    <row r="474" spans="1:47">
      <c r="A474" s="26"/>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8"/>
      <c r="AO474" s="25"/>
      <c r="AP474" s="25"/>
      <c r="AQ474" s="25"/>
      <c r="AR474" s="25"/>
      <c r="AS474" s="25"/>
      <c r="AT474" s="25"/>
      <c r="AU474" s="25"/>
    </row>
    <row r="475" spans="1:47">
      <c r="A475" s="26"/>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8"/>
      <c r="AO475" s="25"/>
      <c r="AP475" s="25"/>
      <c r="AQ475" s="25"/>
      <c r="AR475" s="25"/>
      <c r="AS475" s="25"/>
      <c r="AT475" s="25"/>
      <c r="AU475" s="25"/>
    </row>
    <row r="476" spans="1:47">
      <c r="A476" s="26"/>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8"/>
      <c r="AO476" s="25"/>
      <c r="AP476" s="25"/>
      <c r="AQ476" s="25"/>
      <c r="AR476" s="25"/>
      <c r="AS476" s="25"/>
      <c r="AT476" s="25"/>
      <c r="AU476" s="25"/>
    </row>
    <row r="477" spans="1:47">
      <c r="A477" s="26"/>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8"/>
      <c r="AO477" s="25"/>
      <c r="AP477" s="25"/>
      <c r="AQ477" s="25"/>
      <c r="AR477" s="25"/>
      <c r="AS477" s="25"/>
      <c r="AT477" s="25"/>
      <c r="AU477" s="25"/>
    </row>
    <row r="478" spans="1:47">
      <c r="A478" s="26"/>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8"/>
      <c r="AO478" s="25"/>
      <c r="AP478" s="25"/>
      <c r="AQ478" s="25"/>
      <c r="AR478" s="25"/>
      <c r="AS478" s="25"/>
      <c r="AT478" s="25"/>
      <c r="AU478" s="25"/>
    </row>
    <row r="479" spans="1:47">
      <c r="A479" s="26"/>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8"/>
      <c r="AO479" s="25"/>
      <c r="AP479" s="25"/>
      <c r="AQ479" s="25"/>
      <c r="AR479" s="25"/>
      <c r="AS479" s="25"/>
      <c r="AT479" s="25"/>
      <c r="AU479" s="25"/>
    </row>
    <row r="480" spans="1:47">
      <c r="A480" s="26"/>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8"/>
      <c r="AO480" s="25"/>
      <c r="AP480" s="25"/>
      <c r="AQ480" s="25"/>
      <c r="AR480" s="25"/>
      <c r="AS480" s="25"/>
      <c r="AT480" s="25"/>
      <c r="AU480" s="25"/>
    </row>
    <row r="481" spans="1:47">
      <c r="A481" s="26"/>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8"/>
      <c r="AO481" s="25"/>
      <c r="AP481" s="25"/>
      <c r="AQ481" s="25"/>
      <c r="AR481" s="25"/>
      <c r="AS481" s="25"/>
      <c r="AT481" s="25"/>
      <c r="AU481" s="25"/>
    </row>
    <row r="482" spans="1:47">
      <c r="A482" s="26"/>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8"/>
      <c r="AO482" s="25"/>
      <c r="AP482" s="25"/>
      <c r="AQ482" s="25"/>
      <c r="AR482" s="25"/>
      <c r="AS482" s="25"/>
      <c r="AT482" s="25"/>
      <c r="AU482" s="25"/>
    </row>
    <row r="483" spans="1:47">
      <c r="A483" s="26"/>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8"/>
      <c r="AO483" s="25"/>
      <c r="AP483" s="25"/>
      <c r="AQ483" s="25"/>
      <c r="AR483" s="25"/>
      <c r="AS483" s="25"/>
      <c r="AT483" s="25"/>
      <c r="AU483" s="25"/>
    </row>
    <row r="484" spans="1:47">
      <c r="A484" s="26"/>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8"/>
      <c r="AO484" s="25"/>
      <c r="AP484" s="25"/>
      <c r="AQ484" s="25"/>
      <c r="AR484" s="25"/>
      <c r="AS484" s="25"/>
      <c r="AT484" s="25"/>
      <c r="AU484" s="25"/>
    </row>
    <row r="485" spans="1:47">
      <c r="A485" s="26"/>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8"/>
      <c r="AO485" s="25"/>
      <c r="AP485" s="25"/>
      <c r="AQ485" s="25"/>
      <c r="AR485" s="25"/>
      <c r="AS485" s="25"/>
      <c r="AT485" s="25"/>
      <c r="AU485" s="25"/>
    </row>
    <row r="486" spans="1:47">
      <c r="A486" s="26"/>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8"/>
      <c r="AO486" s="25"/>
      <c r="AP486" s="25"/>
      <c r="AQ486" s="25"/>
      <c r="AR486" s="25"/>
      <c r="AS486" s="25"/>
      <c r="AT486" s="25"/>
      <c r="AU486" s="25"/>
    </row>
    <row r="487" spans="1:47">
      <c r="A487" s="26"/>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8"/>
      <c r="AO487" s="25"/>
      <c r="AP487" s="25"/>
      <c r="AQ487" s="25"/>
      <c r="AR487" s="25"/>
      <c r="AS487" s="25"/>
      <c r="AT487" s="25"/>
      <c r="AU487" s="25"/>
    </row>
    <row r="488" spans="1:47">
      <c r="A488" s="26"/>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8"/>
      <c r="AO488" s="25"/>
      <c r="AP488" s="25"/>
      <c r="AQ488" s="25"/>
      <c r="AR488" s="25"/>
      <c r="AS488" s="25"/>
      <c r="AT488" s="25"/>
      <c r="AU488" s="25"/>
    </row>
    <row r="489" spans="1:47">
      <c r="A489" s="26"/>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8"/>
      <c r="AO489" s="25"/>
      <c r="AP489" s="25"/>
      <c r="AQ489" s="25"/>
      <c r="AR489" s="25"/>
      <c r="AS489" s="25"/>
      <c r="AT489" s="25"/>
      <c r="AU489" s="25"/>
    </row>
    <row r="490" spans="1:47">
      <c r="A490" s="26"/>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8"/>
      <c r="AO490" s="25"/>
      <c r="AP490" s="25"/>
      <c r="AQ490" s="25"/>
      <c r="AR490" s="25"/>
      <c r="AS490" s="25"/>
      <c r="AT490" s="25"/>
      <c r="AU490" s="25"/>
    </row>
    <row r="491" spans="1:47">
      <c r="A491" s="26"/>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8"/>
      <c r="AO491" s="25"/>
      <c r="AP491" s="25"/>
      <c r="AQ491" s="25"/>
      <c r="AR491" s="25"/>
      <c r="AS491" s="25"/>
      <c r="AT491" s="25"/>
      <c r="AU491" s="25"/>
    </row>
    <row r="492" spans="1:47">
      <c r="A492" s="26"/>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8"/>
      <c r="AO492" s="25"/>
      <c r="AP492" s="25"/>
      <c r="AQ492" s="25"/>
      <c r="AR492" s="25"/>
      <c r="AS492" s="25"/>
      <c r="AT492" s="25"/>
      <c r="AU492" s="25"/>
    </row>
    <row r="493" spans="1:47">
      <c r="A493" s="26"/>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8"/>
      <c r="AO493" s="25"/>
      <c r="AP493" s="25"/>
      <c r="AQ493" s="25"/>
      <c r="AR493" s="25"/>
      <c r="AS493" s="25"/>
      <c r="AT493" s="25"/>
      <c r="AU493" s="25"/>
    </row>
    <row r="494" spans="1:47">
      <c r="A494" s="26"/>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8"/>
      <c r="AO494" s="25"/>
      <c r="AP494" s="25"/>
      <c r="AQ494" s="25"/>
      <c r="AR494" s="25"/>
      <c r="AS494" s="25"/>
      <c r="AT494" s="25"/>
      <c r="AU494" s="25"/>
    </row>
    <row r="495" spans="1:47">
      <c r="A495" s="26"/>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8"/>
      <c r="AO495" s="25"/>
      <c r="AP495" s="25"/>
      <c r="AQ495" s="25"/>
      <c r="AR495" s="25"/>
      <c r="AS495" s="25"/>
      <c r="AT495" s="25"/>
      <c r="AU495" s="25"/>
    </row>
    <row r="496" spans="1:47">
      <c r="A496" s="26"/>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8"/>
      <c r="AO496" s="25"/>
      <c r="AP496" s="25"/>
      <c r="AQ496" s="25"/>
      <c r="AR496" s="25"/>
      <c r="AS496" s="25"/>
      <c r="AT496" s="25"/>
      <c r="AU496" s="25"/>
    </row>
    <row r="497" spans="1:47">
      <c r="A497" s="26"/>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8"/>
      <c r="AO497" s="25"/>
      <c r="AP497" s="25"/>
      <c r="AQ497" s="25"/>
      <c r="AR497" s="25"/>
      <c r="AS497" s="25"/>
      <c r="AT497" s="25"/>
      <c r="AU497" s="25"/>
    </row>
    <row r="498" spans="1:47">
      <c r="A498" s="26"/>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8"/>
      <c r="AO498" s="25"/>
      <c r="AP498" s="25"/>
      <c r="AQ498" s="25"/>
      <c r="AR498" s="25"/>
      <c r="AS498" s="25"/>
      <c r="AT498" s="25"/>
      <c r="AU498" s="25"/>
    </row>
    <row r="499" spans="1:47">
      <c r="A499" s="26"/>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8"/>
      <c r="AO499" s="25"/>
      <c r="AP499" s="25"/>
      <c r="AQ499" s="25"/>
      <c r="AR499" s="25"/>
      <c r="AS499" s="25"/>
      <c r="AT499" s="25"/>
      <c r="AU499" s="25"/>
    </row>
    <row r="500" spans="1:47">
      <c r="A500" s="26"/>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8"/>
      <c r="AO500" s="25"/>
      <c r="AP500" s="25"/>
      <c r="AQ500" s="25"/>
      <c r="AR500" s="25"/>
      <c r="AS500" s="25"/>
      <c r="AT500" s="25"/>
      <c r="AU500" s="25"/>
    </row>
    <row r="501" spans="1:47">
      <c r="A501" s="26"/>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8"/>
      <c r="AO501" s="25"/>
      <c r="AP501" s="25"/>
      <c r="AQ501" s="25"/>
      <c r="AR501" s="25"/>
      <c r="AS501" s="25"/>
      <c r="AT501" s="25"/>
      <c r="AU501" s="25"/>
    </row>
    <row r="502" spans="1:47">
      <c r="A502" s="26"/>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8"/>
      <c r="AO502" s="25"/>
      <c r="AP502" s="25"/>
      <c r="AQ502" s="25"/>
      <c r="AR502" s="25"/>
      <c r="AS502" s="25"/>
      <c r="AT502" s="25"/>
      <c r="AU502" s="25"/>
    </row>
    <row r="503" spans="1:47">
      <c r="A503" s="26"/>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8"/>
      <c r="AO503" s="25"/>
      <c r="AP503" s="25"/>
      <c r="AQ503" s="25"/>
      <c r="AR503" s="25"/>
      <c r="AS503" s="25"/>
      <c r="AT503" s="25"/>
      <c r="AU503" s="25"/>
    </row>
    <row r="504" spans="1:47">
      <c r="A504" s="26"/>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8"/>
      <c r="AO504" s="25"/>
      <c r="AP504" s="25"/>
      <c r="AQ504" s="25"/>
      <c r="AR504" s="25"/>
      <c r="AS504" s="25"/>
      <c r="AT504" s="25"/>
      <c r="AU504" s="25"/>
    </row>
    <row r="505" spans="1:47">
      <c r="A505" s="26"/>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8"/>
      <c r="AO505" s="25"/>
      <c r="AP505" s="25"/>
      <c r="AQ505" s="25"/>
      <c r="AR505" s="25"/>
      <c r="AS505" s="25"/>
      <c r="AT505" s="25"/>
      <c r="AU505" s="25"/>
    </row>
    <row r="506" spans="1:47">
      <c r="A506" s="26"/>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8"/>
      <c r="AO506" s="25"/>
      <c r="AP506" s="25"/>
      <c r="AQ506" s="25"/>
      <c r="AR506" s="25"/>
      <c r="AS506" s="25"/>
      <c r="AT506" s="25"/>
      <c r="AU506" s="25"/>
    </row>
    <row r="507" spans="1:47">
      <c r="A507" s="26"/>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8"/>
      <c r="AO507" s="25"/>
      <c r="AP507" s="25"/>
      <c r="AQ507" s="25"/>
      <c r="AR507" s="25"/>
      <c r="AS507" s="25"/>
      <c r="AT507" s="25"/>
      <c r="AU507" s="25"/>
    </row>
    <row r="508" spans="1:47">
      <c r="A508" s="26"/>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8"/>
      <c r="AO508" s="25"/>
      <c r="AP508" s="25"/>
      <c r="AQ508" s="25"/>
      <c r="AR508" s="25"/>
      <c r="AS508" s="25"/>
      <c r="AT508" s="25"/>
      <c r="AU508" s="25"/>
    </row>
    <row r="509" spans="1:47">
      <c r="A509" s="26"/>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8"/>
      <c r="AO509" s="25"/>
      <c r="AP509" s="25"/>
      <c r="AQ509" s="25"/>
      <c r="AR509" s="25"/>
      <c r="AS509" s="25"/>
      <c r="AT509" s="25"/>
      <c r="AU509" s="25"/>
    </row>
    <row r="510" spans="1:47">
      <c r="A510" s="26"/>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8"/>
      <c r="AO510" s="25"/>
      <c r="AP510" s="25"/>
      <c r="AQ510" s="25"/>
      <c r="AR510" s="25"/>
      <c r="AS510" s="25"/>
      <c r="AT510" s="25"/>
      <c r="AU510" s="25"/>
    </row>
    <row r="511" spans="1:47">
      <c r="A511" s="26"/>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8"/>
      <c r="AO511" s="25"/>
      <c r="AP511" s="25"/>
      <c r="AQ511" s="25"/>
      <c r="AR511" s="25"/>
      <c r="AS511" s="25"/>
      <c r="AT511" s="25"/>
      <c r="AU511" s="25"/>
    </row>
    <row r="512" spans="1:47">
      <c r="A512" s="26"/>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8"/>
      <c r="AO512" s="25"/>
      <c r="AP512" s="25"/>
      <c r="AQ512" s="25"/>
      <c r="AR512" s="25"/>
      <c r="AS512" s="25"/>
      <c r="AT512" s="25"/>
      <c r="AU512" s="25"/>
    </row>
    <row r="513" spans="1:47">
      <c r="A513" s="26"/>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8"/>
      <c r="AO513" s="25"/>
      <c r="AP513" s="25"/>
      <c r="AQ513" s="25"/>
      <c r="AR513" s="25"/>
      <c r="AS513" s="25"/>
      <c r="AT513" s="25"/>
      <c r="AU513" s="25"/>
    </row>
    <row r="514" spans="1:47">
      <c r="A514" s="26"/>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8"/>
      <c r="AO514" s="25"/>
      <c r="AP514" s="25"/>
      <c r="AQ514" s="25"/>
      <c r="AR514" s="25"/>
      <c r="AS514" s="25"/>
      <c r="AT514" s="25"/>
      <c r="AU514" s="25"/>
    </row>
    <row r="515" spans="1:47">
      <c r="A515" s="26"/>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8"/>
      <c r="AO515" s="25"/>
      <c r="AP515" s="25"/>
      <c r="AQ515" s="25"/>
      <c r="AR515" s="25"/>
      <c r="AS515" s="25"/>
      <c r="AT515" s="25"/>
      <c r="AU515" s="25"/>
    </row>
    <row r="516" spans="1:47">
      <c r="A516" s="26"/>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8"/>
      <c r="AO516" s="25"/>
      <c r="AP516" s="25"/>
      <c r="AQ516" s="25"/>
      <c r="AR516" s="25"/>
      <c r="AS516" s="25"/>
      <c r="AT516" s="25"/>
      <c r="AU516" s="25"/>
    </row>
    <row r="517" spans="1:47">
      <c r="A517" s="26"/>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8"/>
      <c r="AO517" s="25"/>
      <c r="AP517" s="25"/>
      <c r="AQ517" s="25"/>
      <c r="AR517" s="25"/>
      <c r="AS517" s="25"/>
      <c r="AT517" s="25"/>
      <c r="AU517" s="25"/>
    </row>
    <row r="518" spans="1:47">
      <c r="A518" s="26"/>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8"/>
      <c r="AO518" s="25"/>
      <c r="AP518" s="25"/>
      <c r="AQ518" s="25"/>
      <c r="AR518" s="25"/>
      <c r="AS518" s="25"/>
      <c r="AT518" s="25"/>
      <c r="AU518" s="25"/>
    </row>
    <row r="519" spans="1:47">
      <c r="A519" s="26"/>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8"/>
      <c r="AO519" s="25"/>
      <c r="AP519" s="25"/>
      <c r="AQ519" s="25"/>
      <c r="AR519" s="25"/>
      <c r="AS519" s="25"/>
      <c r="AT519" s="25"/>
      <c r="AU519" s="25"/>
    </row>
    <row r="520" spans="1:47">
      <c r="A520" s="26"/>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8"/>
      <c r="AO520" s="25"/>
      <c r="AP520" s="25"/>
      <c r="AQ520" s="25"/>
      <c r="AR520" s="25"/>
      <c r="AS520" s="25"/>
      <c r="AT520" s="25"/>
      <c r="AU520" s="25"/>
    </row>
    <row r="521" spans="1:47">
      <c r="A521" s="26"/>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8"/>
      <c r="AO521" s="25"/>
      <c r="AP521" s="25"/>
      <c r="AQ521" s="25"/>
      <c r="AR521" s="25"/>
      <c r="AS521" s="25"/>
      <c r="AT521" s="25"/>
      <c r="AU521" s="25"/>
    </row>
    <row r="522" spans="1:47">
      <c r="A522" s="26"/>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8"/>
      <c r="AO522" s="25"/>
      <c r="AP522" s="25"/>
      <c r="AQ522" s="25"/>
      <c r="AR522" s="25"/>
      <c r="AS522" s="25"/>
      <c r="AT522" s="25"/>
      <c r="AU522" s="25"/>
    </row>
    <row r="523" spans="1:47">
      <c r="A523" s="26"/>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8"/>
      <c r="AO523" s="25"/>
      <c r="AP523" s="25"/>
      <c r="AQ523" s="25"/>
      <c r="AR523" s="25"/>
      <c r="AS523" s="25"/>
      <c r="AT523" s="25"/>
      <c r="AU523" s="25"/>
    </row>
    <row r="524" spans="1:47">
      <c r="A524" s="26"/>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8"/>
      <c r="AO524" s="25"/>
      <c r="AP524" s="25"/>
      <c r="AQ524" s="25"/>
      <c r="AR524" s="25"/>
      <c r="AS524" s="25"/>
      <c r="AT524" s="25"/>
      <c r="AU524" s="25"/>
    </row>
    <row r="525" spans="1:47">
      <c r="A525" s="26"/>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8"/>
      <c r="AO525" s="25"/>
      <c r="AP525" s="25"/>
      <c r="AQ525" s="25"/>
      <c r="AR525" s="25"/>
      <c r="AS525" s="25"/>
      <c r="AT525" s="25"/>
      <c r="AU525" s="25"/>
    </row>
    <row r="526" spans="1:47">
      <c r="A526" s="26"/>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8"/>
      <c r="AO526" s="25"/>
      <c r="AP526" s="25"/>
      <c r="AQ526" s="25"/>
      <c r="AR526" s="25"/>
      <c r="AS526" s="25"/>
      <c r="AT526" s="25"/>
      <c r="AU526" s="25"/>
    </row>
    <row r="527" spans="1:47">
      <c r="A527" s="26"/>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8"/>
      <c r="AO527" s="25"/>
      <c r="AP527" s="25"/>
      <c r="AQ527" s="25"/>
      <c r="AR527" s="25"/>
      <c r="AS527" s="25"/>
      <c r="AT527" s="25"/>
      <c r="AU527" s="25"/>
    </row>
    <row r="528" spans="1:47">
      <c r="A528" s="26"/>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8"/>
      <c r="AO528" s="25"/>
      <c r="AP528" s="25"/>
      <c r="AQ528" s="25"/>
      <c r="AR528" s="25"/>
      <c r="AS528" s="25"/>
      <c r="AT528" s="25"/>
      <c r="AU528" s="25"/>
    </row>
    <row r="529" spans="1:47">
      <c r="A529" s="26"/>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8"/>
      <c r="AO529" s="25"/>
      <c r="AP529" s="25"/>
      <c r="AQ529" s="25"/>
      <c r="AR529" s="25"/>
      <c r="AS529" s="25"/>
      <c r="AT529" s="25"/>
      <c r="AU529" s="25"/>
    </row>
    <row r="530" spans="1:47">
      <c r="A530" s="26"/>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8"/>
      <c r="AO530" s="25"/>
      <c r="AP530" s="25"/>
      <c r="AQ530" s="25"/>
      <c r="AR530" s="25"/>
      <c r="AS530" s="25"/>
      <c r="AT530" s="25"/>
      <c r="AU530" s="25"/>
    </row>
    <row r="531" spans="1:47">
      <c r="A531" s="26"/>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8"/>
      <c r="AO531" s="25"/>
      <c r="AP531" s="25"/>
      <c r="AQ531" s="25"/>
      <c r="AR531" s="25"/>
      <c r="AS531" s="25"/>
      <c r="AT531" s="25"/>
      <c r="AU531" s="25"/>
    </row>
    <row r="532" spans="1:47">
      <c r="A532" s="26"/>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8"/>
      <c r="AO532" s="25"/>
      <c r="AP532" s="25"/>
      <c r="AQ532" s="25"/>
      <c r="AR532" s="25"/>
      <c r="AS532" s="25"/>
      <c r="AT532" s="25"/>
      <c r="AU532" s="25"/>
    </row>
    <row r="533" spans="1:47">
      <c r="A533" s="26"/>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8"/>
      <c r="AO533" s="25"/>
      <c r="AP533" s="25"/>
      <c r="AQ533" s="25"/>
      <c r="AR533" s="25"/>
      <c r="AS533" s="25"/>
      <c r="AT533" s="25"/>
      <c r="AU533" s="25"/>
    </row>
    <row r="534" spans="1:47">
      <c r="A534" s="26"/>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8"/>
      <c r="AO534" s="25"/>
      <c r="AP534" s="25"/>
      <c r="AQ534" s="25"/>
      <c r="AR534" s="25"/>
      <c r="AS534" s="25"/>
      <c r="AT534" s="25"/>
      <c r="AU534" s="25"/>
    </row>
    <row r="535" spans="1:47">
      <c r="A535" s="26"/>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8"/>
      <c r="AO535" s="25"/>
      <c r="AP535" s="25"/>
      <c r="AQ535" s="25"/>
      <c r="AR535" s="25"/>
      <c r="AS535" s="25"/>
      <c r="AT535" s="25"/>
      <c r="AU535" s="25"/>
    </row>
    <row r="536" spans="1:47">
      <c r="A536" s="26"/>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8"/>
      <c r="AO536" s="25"/>
      <c r="AP536" s="25"/>
      <c r="AQ536" s="25"/>
      <c r="AR536" s="25"/>
      <c r="AS536" s="25"/>
      <c r="AT536" s="25"/>
      <c r="AU536" s="25"/>
    </row>
    <row r="537" spans="1:47">
      <c r="A537" s="26"/>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8"/>
      <c r="AO537" s="25"/>
      <c r="AP537" s="25"/>
      <c r="AQ537" s="25"/>
      <c r="AR537" s="25"/>
      <c r="AS537" s="25"/>
      <c r="AT537" s="25"/>
      <c r="AU537" s="25"/>
    </row>
    <row r="538" spans="1:47">
      <c r="A538" s="26"/>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8"/>
      <c r="AO538" s="25"/>
      <c r="AP538" s="25"/>
      <c r="AQ538" s="25"/>
      <c r="AR538" s="25"/>
      <c r="AS538" s="25"/>
      <c r="AT538" s="25"/>
      <c r="AU538" s="25"/>
    </row>
    <row r="539" spans="1:47">
      <c r="A539" s="26"/>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8"/>
      <c r="AO539" s="25"/>
      <c r="AP539" s="25"/>
      <c r="AQ539" s="25"/>
      <c r="AR539" s="25"/>
      <c r="AS539" s="25"/>
      <c r="AT539" s="25"/>
      <c r="AU539" s="25"/>
    </row>
    <row r="540" spans="1:47">
      <c r="A540" s="26"/>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8"/>
      <c r="AO540" s="25"/>
      <c r="AP540" s="25"/>
      <c r="AQ540" s="25"/>
      <c r="AR540" s="25"/>
      <c r="AS540" s="25"/>
      <c r="AT540" s="25"/>
      <c r="AU540" s="25"/>
    </row>
    <row r="541" spans="1:47">
      <c r="A541" s="26"/>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8"/>
      <c r="AO541" s="25"/>
      <c r="AP541" s="25"/>
      <c r="AQ541" s="25"/>
      <c r="AR541" s="25"/>
      <c r="AS541" s="25"/>
      <c r="AT541" s="25"/>
      <c r="AU541" s="25"/>
    </row>
    <row r="542" spans="1:47">
      <c r="A542" s="26"/>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8"/>
      <c r="AO542" s="25"/>
      <c r="AP542" s="25"/>
      <c r="AQ542" s="25"/>
      <c r="AR542" s="25"/>
      <c r="AS542" s="25"/>
      <c r="AT542" s="25"/>
      <c r="AU542" s="25"/>
    </row>
    <row r="543" spans="1:47">
      <c r="A543" s="26"/>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8"/>
      <c r="AO543" s="25"/>
      <c r="AP543" s="25"/>
      <c r="AQ543" s="25"/>
      <c r="AR543" s="25"/>
      <c r="AS543" s="25"/>
      <c r="AT543" s="25"/>
      <c r="AU543" s="25"/>
    </row>
    <row r="544" spans="1:47">
      <c r="A544" s="26"/>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8"/>
      <c r="AO544" s="25"/>
      <c r="AP544" s="25"/>
      <c r="AQ544" s="25"/>
      <c r="AR544" s="25"/>
      <c r="AS544" s="25"/>
      <c r="AT544" s="25"/>
      <c r="AU544" s="25"/>
    </row>
    <row r="545" spans="1:47">
      <c r="A545" s="26"/>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8"/>
      <c r="AO545" s="25"/>
      <c r="AP545" s="25"/>
      <c r="AQ545" s="25"/>
      <c r="AR545" s="25"/>
      <c r="AS545" s="25"/>
      <c r="AT545" s="25"/>
      <c r="AU545" s="25"/>
    </row>
    <row r="546" spans="1:47">
      <c r="A546" s="26"/>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8"/>
      <c r="AO546" s="25"/>
      <c r="AP546" s="25"/>
      <c r="AQ546" s="25"/>
      <c r="AR546" s="25"/>
      <c r="AS546" s="25"/>
      <c r="AT546" s="25"/>
      <c r="AU546" s="25"/>
    </row>
    <row r="547" spans="1:47">
      <c r="A547" s="26"/>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8"/>
      <c r="AO547" s="25"/>
      <c r="AP547" s="25"/>
      <c r="AQ547" s="25"/>
      <c r="AR547" s="25"/>
      <c r="AS547" s="25"/>
      <c r="AT547" s="25"/>
      <c r="AU547" s="25"/>
    </row>
    <row r="548" spans="1:47">
      <c r="A548" s="26"/>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8"/>
      <c r="AO548" s="25"/>
      <c r="AP548" s="25"/>
      <c r="AQ548" s="25"/>
      <c r="AR548" s="25"/>
      <c r="AS548" s="25"/>
      <c r="AT548" s="25"/>
      <c r="AU548" s="25"/>
    </row>
    <row r="549" spans="1:47">
      <c r="A549" s="26"/>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8"/>
      <c r="AO549" s="25"/>
      <c r="AP549" s="25"/>
      <c r="AQ549" s="25"/>
      <c r="AR549" s="25"/>
      <c r="AS549" s="25"/>
      <c r="AT549" s="25"/>
      <c r="AU549" s="25"/>
    </row>
    <row r="550" spans="1:47">
      <c r="A550" s="26"/>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8"/>
      <c r="AO550" s="25"/>
      <c r="AP550" s="25"/>
      <c r="AQ550" s="25"/>
      <c r="AR550" s="25"/>
      <c r="AS550" s="25"/>
      <c r="AT550" s="25"/>
      <c r="AU550" s="25"/>
    </row>
    <row r="551" spans="1:47">
      <c r="A551" s="26"/>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8"/>
      <c r="AO551" s="25"/>
      <c r="AP551" s="25"/>
      <c r="AQ551" s="25"/>
      <c r="AR551" s="25"/>
      <c r="AS551" s="25"/>
      <c r="AT551" s="25"/>
      <c r="AU551" s="25"/>
    </row>
    <row r="552" spans="1:47">
      <c r="A552" s="26"/>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8"/>
      <c r="AO552" s="25"/>
      <c r="AP552" s="25"/>
      <c r="AQ552" s="25"/>
      <c r="AR552" s="25"/>
      <c r="AS552" s="25"/>
      <c r="AT552" s="25"/>
      <c r="AU552" s="25"/>
    </row>
    <row r="553" spans="1:47">
      <c r="A553" s="26"/>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8"/>
      <c r="AO553" s="25"/>
      <c r="AP553" s="25"/>
      <c r="AQ553" s="25"/>
      <c r="AR553" s="25"/>
      <c r="AS553" s="25"/>
      <c r="AT553" s="25"/>
      <c r="AU553" s="25"/>
    </row>
    <row r="554" spans="1:47">
      <c r="A554" s="26"/>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8"/>
      <c r="AO554" s="25"/>
      <c r="AP554" s="25"/>
      <c r="AQ554" s="25"/>
      <c r="AR554" s="25"/>
      <c r="AS554" s="25"/>
      <c r="AT554" s="25"/>
      <c r="AU554" s="25"/>
    </row>
    <row r="555" spans="1:47">
      <c r="A555" s="26"/>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8"/>
      <c r="AO555" s="25"/>
      <c r="AP555" s="25"/>
      <c r="AQ555" s="25"/>
      <c r="AR555" s="25"/>
      <c r="AS555" s="25"/>
      <c r="AT555" s="25"/>
      <c r="AU555" s="25"/>
    </row>
    <row r="556" spans="1:47">
      <c r="A556" s="26"/>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8"/>
      <c r="AO556" s="25"/>
      <c r="AP556" s="25"/>
      <c r="AQ556" s="25"/>
      <c r="AR556" s="25"/>
      <c r="AS556" s="25"/>
      <c r="AT556" s="25"/>
      <c r="AU556" s="25"/>
    </row>
    <row r="557" spans="1:47">
      <c r="A557" s="26"/>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8"/>
      <c r="AO557" s="25"/>
      <c r="AP557" s="25"/>
      <c r="AQ557" s="25"/>
      <c r="AR557" s="25"/>
      <c r="AS557" s="25"/>
      <c r="AT557" s="25"/>
      <c r="AU557" s="25"/>
    </row>
    <row r="558" spans="1:47">
      <c r="A558" s="26"/>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8"/>
      <c r="AO558" s="25"/>
      <c r="AP558" s="25"/>
      <c r="AQ558" s="25"/>
      <c r="AR558" s="25"/>
      <c r="AS558" s="25"/>
      <c r="AT558" s="25"/>
      <c r="AU558" s="25"/>
    </row>
    <row r="559" spans="1:47">
      <c r="A559" s="26"/>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8"/>
      <c r="AO559" s="25"/>
      <c r="AP559" s="25"/>
      <c r="AQ559" s="25"/>
      <c r="AR559" s="25"/>
      <c r="AS559" s="25"/>
      <c r="AT559" s="25"/>
      <c r="AU559" s="25"/>
    </row>
    <row r="560" spans="1:47">
      <c r="A560" s="26"/>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8"/>
      <c r="AO560" s="25"/>
      <c r="AP560" s="25"/>
      <c r="AQ560" s="25"/>
      <c r="AR560" s="25"/>
      <c r="AS560" s="25"/>
      <c r="AT560" s="25"/>
      <c r="AU560" s="25"/>
    </row>
    <row r="561" spans="1:47">
      <c r="A561" s="26"/>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8"/>
      <c r="AO561" s="25"/>
      <c r="AP561" s="25"/>
      <c r="AQ561" s="25"/>
      <c r="AR561" s="25"/>
      <c r="AS561" s="25"/>
      <c r="AT561" s="25"/>
      <c r="AU561" s="25"/>
    </row>
    <row r="562" spans="1:47">
      <c r="A562" s="26"/>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8"/>
      <c r="AO562" s="25"/>
      <c r="AP562" s="25"/>
      <c r="AQ562" s="25"/>
      <c r="AR562" s="25"/>
      <c r="AS562" s="25"/>
      <c r="AT562" s="25"/>
      <c r="AU562" s="25"/>
    </row>
    <row r="563" spans="1:47">
      <c r="A563" s="26"/>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8"/>
      <c r="AO563" s="25"/>
      <c r="AP563" s="25"/>
      <c r="AQ563" s="25"/>
      <c r="AR563" s="25"/>
      <c r="AS563" s="25"/>
      <c r="AT563" s="25"/>
      <c r="AU563" s="25"/>
    </row>
    <row r="564" spans="1:47">
      <c r="A564" s="26"/>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8"/>
      <c r="AO564" s="25"/>
      <c r="AP564" s="25"/>
      <c r="AQ564" s="25"/>
      <c r="AR564" s="25"/>
      <c r="AS564" s="25"/>
      <c r="AT564" s="25"/>
      <c r="AU564" s="25"/>
    </row>
    <row r="565" spans="1:47">
      <c r="A565" s="26"/>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8"/>
      <c r="AO565" s="25"/>
      <c r="AP565" s="25"/>
      <c r="AQ565" s="25"/>
      <c r="AR565" s="25"/>
      <c r="AS565" s="25"/>
      <c r="AT565" s="25"/>
      <c r="AU565" s="25"/>
    </row>
    <row r="566" spans="1:47">
      <c r="A566" s="26"/>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8"/>
      <c r="AO566" s="25"/>
      <c r="AP566" s="25"/>
      <c r="AQ566" s="25"/>
      <c r="AR566" s="25"/>
      <c r="AS566" s="25"/>
      <c r="AT566" s="25"/>
      <c r="AU566" s="25"/>
    </row>
    <row r="567" spans="1:47">
      <c r="A567" s="26"/>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8"/>
      <c r="AO567" s="25"/>
      <c r="AP567" s="25"/>
      <c r="AQ567" s="25"/>
      <c r="AR567" s="25"/>
      <c r="AS567" s="25"/>
      <c r="AT567" s="25"/>
      <c r="AU567" s="25"/>
    </row>
    <row r="568" spans="1:47">
      <c r="A568" s="26"/>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8"/>
      <c r="AO568" s="25"/>
      <c r="AP568" s="25"/>
      <c r="AQ568" s="25"/>
      <c r="AR568" s="25"/>
      <c r="AS568" s="25"/>
      <c r="AT568" s="25"/>
      <c r="AU568" s="25"/>
    </row>
    <row r="569" spans="1:47">
      <c r="A569" s="26"/>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8"/>
      <c r="AO569" s="25"/>
      <c r="AP569" s="25"/>
      <c r="AQ569" s="25"/>
      <c r="AR569" s="25"/>
      <c r="AS569" s="25"/>
      <c r="AT569" s="25"/>
      <c r="AU569" s="25"/>
    </row>
    <row r="570" spans="1:47">
      <c r="A570" s="26"/>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8"/>
      <c r="AO570" s="25"/>
      <c r="AP570" s="25"/>
      <c r="AQ570" s="25"/>
      <c r="AR570" s="25"/>
      <c r="AS570" s="25"/>
      <c r="AT570" s="25"/>
      <c r="AU570" s="25"/>
    </row>
    <row r="571" spans="1:47">
      <c r="A571" s="26"/>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8"/>
      <c r="AO571" s="25"/>
      <c r="AP571" s="25"/>
      <c r="AQ571" s="25"/>
      <c r="AR571" s="25"/>
      <c r="AS571" s="25"/>
      <c r="AT571" s="25"/>
      <c r="AU571" s="25"/>
    </row>
    <row r="572" spans="1:47">
      <c r="A572" s="26"/>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8"/>
      <c r="AO572" s="25"/>
      <c r="AP572" s="25"/>
      <c r="AQ572" s="25"/>
      <c r="AR572" s="25"/>
      <c r="AS572" s="25"/>
      <c r="AT572" s="25"/>
      <c r="AU572" s="25"/>
    </row>
    <row r="573" spans="1:47">
      <c r="A573" s="26"/>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8"/>
      <c r="AO573" s="25"/>
      <c r="AP573" s="25"/>
      <c r="AQ573" s="25"/>
      <c r="AR573" s="25"/>
      <c r="AS573" s="25"/>
      <c r="AT573" s="25"/>
      <c r="AU573" s="25"/>
    </row>
    <row r="574" spans="1:47">
      <c r="A574" s="26"/>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8"/>
      <c r="AO574" s="25"/>
      <c r="AP574" s="25"/>
      <c r="AQ574" s="25"/>
      <c r="AR574" s="25"/>
      <c r="AS574" s="25"/>
      <c r="AT574" s="25"/>
      <c r="AU574" s="25"/>
    </row>
    <row r="575" spans="1:47">
      <c r="A575" s="26"/>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8"/>
      <c r="AO575" s="25"/>
      <c r="AP575" s="25"/>
      <c r="AQ575" s="25"/>
      <c r="AR575" s="25"/>
      <c r="AS575" s="25"/>
      <c r="AT575" s="25"/>
      <c r="AU575" s="25"/>
    </row>
    <row r="576" spans="1:47">
      <c r="A576" s="26"/>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8"/>
      <c r="AO576" s="25"/>
      <c r="AP576" s="25"/>
      <c r="AQ576" s="25"/>
      <c r="AR576" s="25"/>
      <c r="AS576" s="25"/>
      <c r="AT576" s="25"/>
      <c r="AU576" s="25"/>
    </row>
    <row r="577" spans="1:47">
      <c r="A577" s="26"/>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8"/>
      <c r="AO577" s="25"/>
      <c r="AP577" s="25"/>
      <c r="AQ577" s="25"/>
      <c r="AR577" s="25"/>
      <c r="AS577" s="25"/>
      <c r="AT577" s="25"/>
      <c r="AU577" s="25"/>
    </row>
    <row r="578" spans="1:47">
      <c r="A578" s="26"/>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8"/>
      <c r="AO578" s="25"/>
      <c r="AP578" s="25"/>
      <c r="AQ578" s="25"/>
      <c r="AR578" s="25"/>
      <c r="AS578" s="25"/>
      <c r="AT578" s="25"/>
      <c r="AU578" s="25"/>
    </row>
    <row r="579" spans="1:47">
      <c r="A579" s="26"/>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8"/>
      <c r="AO579" s="25"/>
      <c r="AP579" s="25"/>
      <c r="AQ579" s="25"/>
      <c r="AR579" s="25"/>
      <c r="AS579" s="25"/>
      <c r="AT579" s="25"/>
      <c r="AU579" s="25"/>
    </row>
    <row r="580" spans="1:47">
      <c r="A580" s="26"/>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8"/>
      <c r="AO580" s="25"/>
      <c r="AP580" s="25"/>
      <c r="AQ580" s="25"/>
      <c r="AR580" s="25"/>
      <c r="AS580" s="25"/>
      <c r="AT580" s="25"/>
      <c r="AU580" s="25"/>
    </row>
    <row r="581" spans="1:47">
      <c r="A581" s="26"/>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8"/>
      <c r="AO581" s="25"/>
      <c r="AP581" s="25"/>
      <c r="AQ581" s="25"/>
      <c r="AR581" s="25"/>
      <c r="AS581" s="25"/>
      <c r="AT581" s="25"/>
      <c r="AU581" s="25"/>
    </row>
    <row r="582" spans="1:47">
      <c r="A582" s="26"/>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8"/>
      <c r="AO582" s="25"/>
      <c r="AP582" s="25"/>
      <c r="AQ582" s="25"/>
      <c r="AR582" s="25"/>
      <c r="AS582" s="25"/>
      <c r="AT582" s="25"/>
      <c r="AU582" s="25"/>
    </row>
    <row r="583" spans="1:47">
      <c r="A583" s="26"/>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8"/>
      <c r="AO583" s="25"/>
      <c r="AP583" s="25"/>
      <c r="AQ583" s="25"/>
      <c r="AR583" s="25"/>
      <c r="AS583" s="25"/>
      <c r="AT583" s="25"/>
      <c r="AU583" s="25"/>
    </row>
    <row r="584" spans="1:47">
      <c r="A584" s="26"/>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8"/>
      <c r="AO584" s="25"/>
      <c r="AP584" s="25"/>
      <c r="AQ584" s="25"/>
      <c r="AR584" s="25"/>
      <c r="AS584" s="25"/>
      <c r="AT584" s="25"/>
      <c r="AU584" s="25"/>
    </row>
    <row r="585" spans="1:47">
      <c r="A585" s="26"/>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8"/>
      <c r="AO585" s="25"/>
      <c r="AP585" s="25"/>
      <c r="AQ585" s="25"/>
      <c r="AR585" s="25"/>
      <c r="AS585" s="25"/>
      <c r="AT585" s="25"/>
      <c r="AU585" s="25"/>
    </row>
    <row r="586" spans="1:47">
      <c r="A586" s="26"/>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8"/>
      <c r="AO586" s="25"/>
      <c r="AP586" s="25"/>
      <c r="AQ586" s="25"/>
      <c r="AR586" s="25"/>
      <c r="AS586" s="25"/>
      <c r="AT586" s="25"/>
      <c r="AU586" s="25"/>
    </row>
    <row r="587" spans="1:47">
      <c r="A587" s="26"/>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8"/>
      <c r="AO587" s="25"/>
      <c r="AP587" s="25"/>
      <c r="AQ587" s="25"/>
      <c r="AR587" s="25"/>
      <c r="AS587" s="25"/>
      <c r="AT587" s="25"/>
      <c r="AU587" s="25"/>
    </row>
    <row r="588" spans="1:47">
      <c r="A588" s="26"/>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8"/>
      <c r="AO588" s="25"/>
      <c r="AP588" s="25"/>
      <c r="AQ588" s="25"/>
      <c r="AR588" s="25"/>
      <c r="AS588" s="25"/>
      <c r="AT588" s="25"/>
      <c r="AU588" s="25"/>
    </row>
    <row r="589" spans="1:47">
      <c r="A589" s="26"/>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8"/>
      <c r="AO589" s="25"/>
      <c r="AP589" s="25"/>
      <c r="AQ589" s="25"/>
      <c r="AR589" s="25"/>
      <c r="AS589" s="25"/>
      <c r="AT589" s="25"/>
      <c r="AU589" s="25"/>
    </row>
    <row r="590" spans="1:47">
      <c r="A590" s="26"/>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8"/>
      <c r="AO590" s="25"/>
      <c r="AP590" s="25"/>
      <c r="AQ590" s="25"/>
      <c r="AR590" s="25"/>
      <c r="AS590" s="25"/>
      <c r="AT590" s="25"/>
      <c r="AU590" s="25"/>
    </row>
    <row r="591" spans="1:47">
      <c r="A591" s="26"/>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8"/>
      <c r="AO591" s="25"/>
      <c r="AP591" s="25"/>
      <c r="AQ591" s="25"/>
      <c r="AR591" s="25"/>
      <c r="AS591" s="25"/>
      <c r="AT591" s="25"/>
      <c r="AU591" s="25"/>
    </row>
    <row r="592" spans="1:47">
      <c r="A592" s="26"/>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8"/>
      <c r="AO592" s="25"/>
      <c r="AP592" s="25"/>
      <c r="AQ592" s="25"/>
      <c r="AR592" s="25"/>
      <c r="AS592" s="25"/>
      <c r="AT592" s="25"/>
      <c r="AU592" s="25"/>
    </row>
    <row r="593" spans="1:47">
      <c r="A593" s="26"/>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8"/>
      <c r="AO593" s="25"/>
      <c r="AP593" s="25"/>
      <c r="AQ593" s="25"/>
      <c r="AR593" s="25"/>
      <c r="AS593" s="25"/>
      <c r="AT593" s="25"/>
      <c r="AU593" s="25"/>
    </row>
    <row r="594" spans="1:47">
      <c r="A594" s="26"/>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8"/>
      <c r="AO594" s="25"/>
      <c r="AP594" s="25"/>
      <c r="AQ594" s="25"/>
      <c r="AR594" s="25"/>
      <c r="AS594" s="25"/>
      <c r="AT594" s="25"/>
      <c r="AU594" s="25"/>
    </row>
    <row r="595" spans="1:47">
      <c r="A595" s="26"/>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8"/>
      <c r="AO595" s="25"/>
      <c r="AP595" s="25"/>
      <c r="AQ595" s="25"/>
      <c r="AR595" s="25"/>
      <c r="AS595" s="25"/>
      <c r="AT595" s="25"/>
      <c r="AU595" s="25"/>
    </row>
    <row r="596" spans="1:47">
      <c r="A596" s="26"/>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8"/>
      <c r="AO596" s="25"/>
      <c r="AP596" s="25"/>
      <c r="AQ596" s="25"/>
      <c r="AR596" s="25"/>
      <c r="AS596" s="25"/>
      <c r="AT596" s="25"/>
      <c r="AU596" s="25"/>
    </row>
    <row r="597" spans="1:47">
      <c r="A597" s="26"/>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8"/>
      <c r="AO597" s="25"/>
      <c r="AP597" s="25"/>
      <c r="AQ597" s="25"/>
      <c r="AR597" s="25"/>
      <c r="AS597" s="25"/>
      <c r="AT597" s="25"/>
      <c r="AU597" s="25"/>
    </row>
    <row r="598" spans="1:47">
      <c r="A598" s="26"/>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8"/>
      <c r="AO598" s="25"/>
      <c r="AP598" s="25"/>
      <c r="AQ598" s="25"/>
      <c r="AR598" s="25"/>
      <c r="AS598" s="25"/>
      <c r="AT598" s="25"/>
      <c r="AU598" s="25"/>
    </row>
    <row r="599" spans="1:47">
      <c r="A599" s="26"/>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8"/>
      <c r="AO599" s="25"/>
      <c r="AP599" s="25"/>
      <c r="AQ599" s="25"/>
      <c r="AR599" s="25"/>
      <c r="AS599" s="25"/>
      <c r="AT599" s="25"/>
      <c r="AU599" s="25"/>
    </row>
    <row r="600" spans="1:47">
      <c r="A600" s="26"/>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8"/>
      <c r="AO600" s="25"/>
      <c r="AP600" s="25"/>
      <c r="AQ600" s="25"/>
      <c r="AR600" s="25"/>
      <c r="AS600" s="25"/>
      <c r="AT600" s="25"/>
      <c r="AU600" s="25"/>
    </row>
    <row r="601" spans="1:47">
      <c r="A601" s="26"/>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8"/>
      <c r="AO601" s="25"/>
      <c r="AP601" s="25"/>
      <c r="AQ601" s="25"/>
      <c r="AR601" s="25"/>
      <c r="AS601" s="25"/>
      <c r="AT601" s="25"/>
      <c r="AU601" s="25"/>
    </row>
    <row r="602" spans="1:47">
      <c r="A602" s="26"/>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8"/>
      <c r="AO602" s="25"/>
      <c r="AP602" s="25"/>
      <c r="AQ602" s="25"/>
      <c r="AR602" s="25"/>
      <c r="AS602" s="25"/>
      <c r="AT602" s="25"/>
      <c r="AU602" s="25"/>
    </row>
    <row r="603" spans="1:47">
      <c r="A603" s="26"/>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8"/>
      <c r="AO603" s="25"/>
      <c r="AP603" s="25"/>
      <c r="AQ603" s="25"/>
      <c r="AR603" s="25"/>
      <c r="AS603" s="25"/>
      <c r="AT603" s="25"/>
      <c r="AU603" s="25"/>
    </row>
    <row r="604" spans="1:47">
      <c r="A604" s="26"/>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8"/>
      <c r="AO604" s="25"/>
      <c r="AP604" s="25"/>
      <c r="AQ604" s="25"/>
      <c r="AR604" s="25"/>
      <c r="AS604" s="25"/>
      <c r="AT604" s="25"/>
      <c r="AU604" s="25"/>
    </row>
    <row r="605" spans="1:47">
      <c r="A605" s="26"/>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8"/>
      <c r="AO605" s="25"/>
      <c r="AP605" s="25"/>
      <c r="AQ605" s="25"/>
      <c r="AR605" s="25"/>
      <c r="AS605" s="25"/>
      <c r="AT605" s="25"/>
      <c r="AU605" s="25"/>
    </row>
    <row r="606" spans="1:47">
      <c r="A606" s="26"/>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8"/>
      <c r="AO606" s="25"/>
      <c r="AP606" s="25"/>
      <c r="AQ606" s="25"/>
      <c r="AR606" s="25"/>
      <c r="AS606" s="25"/>
      <c r="AT606" s="25"/>
      <c r="AU606" s="25"/>
    </row>
    <row r="607" spans="1:47">
      <c r="A607" s="26"/>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8"/>
      <c r="AO607" s="25"/>
      <c r="AP607" s="25"/>
      <c r="AQ607" s="25"/>
      <c r="AR607" s="25"/>
      <c r="AS607" s="25"/>
      <c r="AT607" s="25"/>
      <c r="AU607" s="25"/>
    </row>
    <row r="608" spans="1:47">
      <c r="A608" s="26"/>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8"/>
      <c r="AO608" s="25"/>
      <c r="AP608" s="25"/>
      <c r="AQ608" s="25"/>
      <c r="AR608" s="25"/>
      <c r="AS608" s="25"/>
      <c r="AT608" s="25"/>
      <c r="AU608" s="25"/>
    </row>
    <row r="609" spans="1:47">
      <c r="A609" s="26"/>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8"/>
      <c r="AO609" s="25"/>
      <c r="AP609" s="25"/>
      <c r="AQ609" s="25"/>
      <c r="AR609" s="25"/>
      <c r="AS609" s="25"/>
      <c r="AT609" s="25"/>
      <c r="AU609" s="25"/>
    </row>
    <row r="610" spans="1:47">
      <c r="A610" s="26"/>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8"/>
      <c r="AO610" s="25"/>
      <c r="AP610" s="25"/>
      <c r="AQ610" s="25"/>
      <c r="AR610" s="25"/>
      <c r="AS610" s="25"/>
      <c r="AT610" s="25"/>
      <c r="AU610" s="25"/>
    </row>
    <row r="611" spans="1:47">
      <c r="A611" s="26"/>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8"/>
      <c r="AO611" s="25"/>
      <c r="AP611" s="25"/>
      <c r="AQ611" s="25"/>
      <c r="AR611" s="25"/>
      <c r="AS611" s="25"/>
      <c r="AT611" s="25"/>
      <c r="AU611" s="25"/>
    </row>
    <row r="612" spans="1:47">
      <c r="A612" s="26"/>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8"/>
      <c r="AO612" s="25"/>
      <c r="AP612" s="25"/>
      <c r="AQ612" s="25"/>
      <c r="AR612" s="25"/>
      <c r="AS612" s="25"/>
      <c r="AT612" s="25"/>
      <c r="AU612" s="25"/>
    </row>
    <row r="613" spans="1:47">
      <c r="A613" s="26"/>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8"/>
      <c r="AO613" s="25"/>
      <c r="AP613" s="25"/>
      <c r="AQ613" s="25"/>
      <c r="AR613" s="25"/>
      <c r="AS613" s="25"/>
      <c r="AT613" s="25"/>
      <c r="AU613" s="25"/>
    </row>
    <row r="614" spans="1:47">
      <c r="A614" s="26"/>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8"/>
      <c r="AO614" s="25"/>
      <c r="AP614" s="25"/>
      <c r="AQ614" s="25"/>
      <c r="AR614" s="25"/>
      <c r="AS614" s="25"/>
      <c r="AT614" s="25"/>
      <c r="AU614" s="25"/>
    </row>
    <row r="615" spans="1:47">
      <c r="A615" s="26"/>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8"/>
      <c r="AO615" s="25"/>
      <c r="AP615" s="25"/>
      <c r="AQ615" s="25"/>
      <c r="AR615" s="25"/>
      <c r="AS615" s="25"/>
      <c r="AT615" s="25"/>
      <c r="AU615" s="25"/>
    </row>
    <row r="616" spans="1:47">
      <c r="A616" s="26"/>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8"/>
      <c r="AO616" s="25"/>
      <c r="AP616" s="25"/>
      <c r="AQ616" s="25"/>
      <c r="AR616" s="25"/>
      <c r="AS616" s="25"/>
      <c r="AT616" s="25"/>
      <c r="AU616" s="25"/>
    </row>
    <row r="617" spans="1:47">
      <c r="A617" s="26"/>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8"/>
      <c r="AO617" s="25"/>
      <c r="AP617" s="25"/>
      <c r="AQ617" s="25"/>
      <c r="AR617" s="25"/>
      <c r="AS617" s="25"/>
      <c r="AT617" s="25"/>
      <c r="AU617" s="25"/>
    </row>
    <row r="618" spans="1:47">
      <c r="A618" s="26"/>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8"/>
      <c r="AO618" s="25"/>
      <c r="AP618" s="25"/>
      <c r="AQ618" s="25"/>
      <c r="AR618" s="25"/>
      <c r="AS618" s="25"/>
      <c r="AT618" s="25"/>
      <c r="AU618" s="25"/>
    </row>
    <row r="619" spans="1:47">
      <c r="A619" s="26"/>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8"/>
      <c r="AO619" s="25"/>
      <c r="AP619" s="25"/>
      <c r="AQ619" s="25"/>
      <c r="AR619" s="25"/>
      <c r="AS619" s="25"/>
      <c r="AT619" s="25"/>
      <c r="AU619" s="25"/>
    </row>
    <row r="620" spans="1:47">
      <c r="A620" s="26"/>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8"/>
      <c r="AO620" s="25"/>
      <c r="AP620" s="25"/>
      <c r="AQ620" s="25"/>
      <c r="AR620" s="25"/>
      <c r="AS620" s="25"/>
      <c r="AT620" s="25"/>
      <c r="AU620" s="25"/>
    </row>
    <row r="621" spans="1:47">
      <c r="A621" s="26"/>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8"/>
      <c r="AO621" s="25"/>
      <c r="AP621" s="25"/>
      <c r="AQ621" s="25"/>
      <c r="AR621" s="25"/>
      <c r="AS621" s="25"/>
      <c r="AT621" s="25"/>
      <c r="AU621" s="25"/>
    </row>
    <row r="622" spans="1:47">
      <c r="A622" s="26"/>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8"/>
      <c r="AO622" s="25"/>
      <c r="AP622" s="25"/>
      <c r="AQ622" s="25"/>
      <c r="AR622" s="25"/>
      <c r="AS622" s="25"/>
      <c r="AT622" s="25"/>
      <c r="AU622" s="25"/>
    </row>
    <row r="623" spans="1:47">
      <c r="A623" s="26"/>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8"/>
      <c r="AO623" s="25"/>
      <c r="AP623" s="25"/>
      <c r="AQ623" s="25"/>
      <c r="AR623" s="25"/>
      <c r="AS623" s="25"/>
      <c r="AT623" s="25"/>
      <c r="AU623" s="25"/>
    </row>
    <row r="624" spans="1:47">
      <c r="A624" s="26"/>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8"/>
      <c r="AO624" s="25"/>
      <c r="AP624" s="25"/>
      <c r="AQ624" s="25"/>
      <c r="AR624" s="25"/>
      <c r="AS624" s="25"/>
      <c r="AT624" s="25"/>
      <c r="AU624" s="25"/>
    </row>
    <row r="625" spans="1:47">
      <c r="A625" s="26"/>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8"/>
      <c r="AO625" s="25"/>
      <c r="AP625" s="25"/>
      <c r="AQ625" s="25"/>
      <c r="AR625" s="25"/>
      <c r="AS625" s="25"/>
      <c r="AT625" s="25"/>
      <c r="AU625" s="25"/>
    </row>
    <row r="626" spans="1:47">
      <c r="A626" s="26"/>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8"/>
      <c r="AO626" s="25"/>
      <c r="AP626" s="25"/>
      <c r="AQ626" s="25"/>
      <c r="AR626" s="25"/>
      <c r="AS626" s="25"/>
      <c r="AT626" s="25"/>
      <c r="AU626" s="25"/>
    </row>
    <row r="627" spans="1:47">
      <c r="A627" s="26"/>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8"/>
      <c r="AO627" s="25"/>
      <c r="AP627" s="25"/>
      <c r="AQ627" s="25"/>
      <c r="AR627" s="25"/>
      <c r="AS627" s="25"/>
      <c r="AT627" s="25"/>
      <c r="AU627" s="25"/>
    </row>
    <row r="628" spans="1:47">
      <c r="A628" s="26"/>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8"/>
      <c r="AO628" s="25"/>
      <c r="AP628" s="25"/>
      <c r="AQ628" s="25"/>
      <c r="AR628" s="25"/>
      <c r="AS628" s="25"/>
      <c r="AT628" s="25"/>
      <c r="AU628" s="25"/>
    </row>
    <row r="629" spans="1:47">
      <c r="A629" s="26"/>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8"/>
      <c r="AO629" s="25"/>
      <c r="AP629" s="25"/>
      <c r="AQ629" s="25"/>
      <c r="AR629" s="25"/>
      <c r="AS629" s="25"/>
      <c r="AT629" s="25"/>
      <c r="AU629" s="25"/>
    </row>
    <row r="630" spans="1:47">
      <c r="A630" s="26"/>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8"/>
      <c r="AO630" s="25"/>
      <c r="AP630" s="25"/>
      <c r="AQ630" s="25"/>
      <c r="AR630" s="25"/>
      <c r="AS630" s="25"/>
      <c r="AT630" s="25"/>
      <c r="AU630" s="25"/>
    </row>
    <row r="631" spans="1:47">
      <c r="A631" s="26"/>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8"/>
      <c r="AO631" s="25"/>
      <c r="AP631" s="25"/>
      <c r="AQ631" s="25"/>
      <c r="AR631" s="25"/>
      <c r="AS631" s="25"/>
      <c r="AT631" s="25"/>
      <c r="AU631" s="25"/>
    </row>
    <row r="632" spans="1:47">
      <c r="A632" s="26"/>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8"/>
      <c r="AO632" s="25"/>
      <c r="AP632" s="25"/>
      <c r="AQ632" s="25"/>
      <c r="AR632" s="25"/>
      <c r="AS632" s="25"/>
      <c r="AT632" s="25"/>
      <c r="AU632" s="25"/>
    </row>
    <row r="633" spans="1:47">
      <c r="A633" s="26"/>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8"/>
      <c r="AO633" s="25"/>
      <c r="AP633" s="25"/>
      <c r="AQ633" s="25"/>
      <c r="AR633" s="25"/>
      <c r="AS633" s="25"/>
      <c r="AT633" s="25"/>
      <c r="AU633" s="25"/>
    </row>
    <row r="634" spans="1:47">
      <c r="A634" s="26"/>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8"/>
      <c r="AO634" s="25"/>
      <c r="AP634" s="25"/>
      <c r="AQ634" s="25"/>
      <c r="AR634" s="25"/>
      <c r="AS634" s="25"/>
      <c r="AT634" s="25"/>
      <c r="AU634" s="25"/>
    </row>
    <row r="635" spans="1:47">
      <c r="A635" s="26"/>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8"/>
      <c r="AO635" s="25"/>
      <c r="AP635" s="25"/>
      <c r="AQ635" s="25"/>
      <c r="AR635" s="25"/>
      <c r="AS635" s="25"/>
      <c r="AT635" s="25"/>
      <c r="AU635" s="25"/>
    </row>
    <row r="636" spans="1:47">
      <c r="A636" s="26"/>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8"/>
      <c r="AO636" s="25"/>
      <c r="AP636" s="25"/>
      <c r="AQ636" s="25"/>
      <c r="AR636" s="25"/>
      <c r="AS636" s="25"/>
      <c r="AT636" s="25"/>
      <c r="AU636" s="25"/>
    </row>
    <row r="637" spans="1:47">
      <c r="A637" s="26"/>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8"/>
      <c r="AO637" s="25"/>
      <c r="AP637" s="25"/>
      <c r="AQ637" s="25"/>
      <c r="AR637" s="25"/>
      <c r="AS637" s="25"/>
      <c r="AT637" s="25"/>
      <c r="AU637" s="25"/>
    </row>
    <row r="638" spans="1:47">
      <c r="A638" s="26"/>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8"/>
      <c r="AO638" s="25"/>
      <c r="AP638" s="25"/>
      <c r="AQ638" s="25"/>
      <c r="AR638" s="25"/>
      <c r="AS638" s="25"/>
      <c r="AT638" s="25"/>
      <c r="AU638" s="25"/>
    </row>
    <row r="639" spans="1:47">
      <c r="A639" s="26"/>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8"/>
      <c r="AO639" s="25"/>
      <c r="AP639" s="25"/>
      <c r="AQ639" s="25"/>
      <c r="AR639" s="25"/>
      <c r="AS639" s="25"/>
      <c r="AT639" s="25"/>
      <c r="AU639" s="25"/>
    </row>
    <row r="640" spans="1:47">
      <c r="A640" s="26"/>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8"/>
      <c r="AO640" s="25"/>
      <c r="AP640" s="25"/>
      <c r="AQ640" s="25"/>
      <c r="AR640" s="25"/>
      <c r="AS640" s="25"/>
      <c r="AT640" s="25"/>
      <c r="AU640" s="25"/>
    </row>
    <row r="641" spans="1:47">
      <c r="A641" s="26"/>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8"/>
      <c r="AO641" s="25"/>
      <c r="AP641" s="25"/>
      <c r="AQ641" s="25"/>
      <c r="AR641" s="25"/>
      <c r="AS641" s="25"/>
      <c r="AT641" s="25"/>
      <c r="AU641" s="25"/>
    </row>
    <row r="642" spans="1:47">
      <c r="A642" s="26"/>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8"/>
      <c r="AO642" s="25"/>
      <c r="AP642" s="25"/>
      <c r="AQ642" s="25"/>
      <c r="AR642" s="25"/>
      <c r="AS642" s="25"/>
      <c r="AT642" s="25"/>
      <c r="AU642" s="25"/>
    </row>
    <row r="643" spans="1:47">
      <c r="A643" s="26"/>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8"/>
      <c r="AO643" s="25"/>
      <c r="AP643" s="25"/>
      <c r="AQ643" s="25"/>
      <c r="AR643" s="25"/>
      <c r="AS643" s="25"/>
      <c r="AT643" s="25"/>
      <c r="AU643" s="25"/>
    </row>
    <row r="644" spans="1:47">
      <c r="A644" s="26"/>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8"/>
      <c r="AO644" s="25"/>
      <c r="AP644" s="25"/>
      <c r="AQ644" s="25"/>
      <c r="AR644" s="25"/>
      <c r="AS644" s="25"/>
      <c r="AT644" s="25"/>
      <c r="AU644" s="25"/>
    </row>
    <row r="645" spans="1:47">
      <c r="A645" s="26"/>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8"/>
      <c r="AO645" s="25"/>
      <c r="AP645" s="25"/>
      <c r="AQ645" s="25"/>
      <c r="AR645" s="25"/>
      <c r="AS645" s="25"/>
      <c r="AT645" s="25"/>
      <c r="AU645" s="25"/>
    </row>
    <row r="646" spans="1:47">
      <c r="A646" s="26"/>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8"/>
      <c r="AO646" s="25"/>
      <c r="AP646" s="25"/>
      <c r="AQ646" s="25"/>
      <c r="AR646" s="25"/>
      <c r="AS646" s="25"/>
      <c r="AT646" s="25"/>
      <c r="AU646" s="25"/>
    </row>
    <row r="647" spans="1:47">
      <c r="A647" s="26"/>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8"/>
      <c r="AO647" s="25"/>
      <c r="AP647" s="25"/>
      <c r="AQ647" s="25"/>
      <c r="AR647" s="25"/>
      <c r="AS647" s="25"/>
      <c r="AT647" s="25"/>
      <c r="AU647" s="25"/>
    </row>
    <row r="648" spans="1:47">
      <c r="A648" s="26"/>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8"/>
      <c r="AO648" s="25"/>
      <c r="AP648" s="25"/>
      <c r="AQ648" s="25"/>
      <c r="AR648" s="25"/>
      <c r="AS648" s="25"/>
      <c r="AT648" s="25"/>
      <c r="AU648" s="25"/>
    </row>
    <row r="649" spans="1:47">
      <c r="A649" s="26"/>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8"/>
      <c r="AO649" s="25"/>
      <c r="AP649" s="25"/>
      <c r="AQ649" s="25"/>
      <c r="AR649" s="25"/>
      <c r="AS649" s="25"/>
      <c r="AT649" s="25"/>
      <c r="AU649" s="25"/>
    </row>
    <row r="650" spans="1:47">
      <c r="A650" s="26"/>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8"/>
      <c r="AO650" s="25"/>
      <c r="AP650" s="25"/>
      <c r="AQ650" s="25"/>
      <c r="AR650" s="25"/>
      <c r="AS650" s="25"/>
      <c r="AT650" s="25"/>
      <c r="AU650" s="25"/>
    </row>
    <row r="651" spans="1:47">
      <c r="A651" s="26"/>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8"/>
      <c r="AO651" s="25"/>
      <c r="AP651" s="25"/>
      <c r="AQ651" s="25"/>
      <c r="AR651" s="25"/>
      <c r="AS651" s="25"/>
      <c r="AT651" s="25"/>
      <c r="AU651" s="25"/>
    </row>
    <row r="652" spans="1:47">
      <c r="A652" s="26"/>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8"/>
      <c r="AO652" s="25"/>
      <c r="AP652" s="25"/>
      <c r="AQ652" s="25"/>
      <c r="AR652" s="25"/>
      <c r="AS652" s="25"/>
      <c r="AT652" s="25"/>
      <c r="AU652" s="25"/>
    </row>
    <row r="653" spans="1:47">
      <c r="A653" s="26"/>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8"/>
      <c r="AO653" s="25"/>
      <c r="AP653" s="25"/>
      <c r="AQ653" s="25"/>
      <c r="AR653" s="25"/>
      <c r="AS653" s="25"/>
      <c r="AT653" s="25"/>
      <c r="AU653" s="25"/>
    </row>
    <row r="654" spans="1:47">
      <c r="A654" s="26"/>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8"/>
      <c r="AO654" s="25"/>
      <c r="AP654" s="25"/>
      <c r="AQ654" s="25"/>
      <c r="AR654" s="25"/>
      <c r="AS654" s="25"/>
      <c r="AT654" s="25"/>
      <c r="AU654" s="25"/>
    </row>
    <row r="655" spans="1:47">
      <c r="A655" s="26"/>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8"/>
      <c r="AO655" s="25"/>
      <c r="AP655" s="25"/>
      <c r="AQ655" s="25"/>
      <c r="AR655" s="25"/>
      <c r="AS655" s="25"/>
      <c r="AT655" s="25"/>
      <c r="AU655" s="25"/>
    </row>
    <row r="656" spans="1:47">
      <c r="A656" s="26"/>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8"/>
      <c r="AO656" s="25"/>
      <c r="AP656" s="25"/>
      <c r="AQ656" s="25"/>
      <c r="AR656" s="25"/>
      <c r="AS656" s="25"/>
      <c r="AT656" s="25"/>
      <c r="AU656" s="25"/>
    </row>
    <row r="657" spans="1:47">
      <c r="A657" s="26"/>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8"/>
      <c r="AO657" s="25"/>
      <c r="AP657" s="25"/>
      <c r="AQ657" s="25"/>
      <c r="AR657" s="25"/>
      <c r="AS657" s="25"/>
      <c r="AT657" s="25"/>
      <c r="AU657" s="25"/>
    </row>
    <row r="658" spans="1:47">
      <c r="A658" s="26"/>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8"/>
      <c r="AO658" s="25"/>
      <c r="AP658" s="25"/>
      <c r="AQ658" s="25"/>
      <c r="AR658" s="25"/>
      <c r="AS658" s="25"/>
      <c r="AT658" s="25"/>
      <c r="AU658" s="25"/>
    </row>
    <row r="659" spans="1:47">
      <c r="A659" s="26"/>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8"/>
      <c r="AO659" s="25"/>
      <c r="AP659" s="25"/>
      <c r="AQ659" s="25"/>
      <c r="AR659" s="25"/>
      <c r="AS659" s="25"/>
      <c r="AT659" s="25"/>
      <c r="AU659" s="25"/>
    </row>
    <row r="660" spans="1:47">
      <c r="A660" s="26"/>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8"/>
      <c r="AO660" s="25"/>
      <c r="AP660" s="25"/>
      <c r="AQ660" s="25"/>
      <c r="AR660" s="25"/>
      <c r="AS660" s="25"/>
      <c r="AT660" s="25"/>
      <c r="AU660" s="25"/>
    </row>
    <row r="661" spans="1:47">
      <c r="A661" s="26"/>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8"/>
      <c r="AO661" s="25"/>
      <c r="AP661" s="25"/>
      <c r="AQ661" s="25"/>
      <c r="AR661" s="25"/>
      <c r="AS661" s="25"/>
      <c r="AT661" s="25"/>
      <c r="AU661" s="25"/>
    </row>
    <row r="662" spans="1:47">
      <c r="A662" s="26"/>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8"/>
      <c r="AO662" s="25"/>
      <c r="AP662" s="25"/>
      <c r="AQ662" s="25"/>
      <c r="AR662" s="25"/>
      <c r="AS662" s="25"/>
      <c r="AT662" s="25"/>
      <c r="AU662" s="25"/>
    </row>
    <row r="663" spans="1:47">
      <c r="A663" s="26"/>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8"/>
      <c r="AO663" s="25"/>
      <c r="AP663" s="25"/>
      <c r="AQ663" s="25"/>
      <c r="AR663" s="25"/>
      <c r="AS663" s="25"/>
      <c r="AT663" s="25"/>
      <c r="AU663" s="25"/>
    </row>
    <row r="664" spans="1:47">
      <c r="A664" s="26"/>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8"/>
      <c r="AO664" s="25"/>
      <c r="AP664" s="25"/>
      <c r="AQ664" s="25"/>
      <c r="AR664" s="25"/>
      <c r="AS664" s="25"/>
      <c r="AT664" s="25"/>
      <c r="AU664" s="25"/>
    </row>
    <row r="665" spans="1:47">
      <c r="A665" s="26"/>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8"/>
      <c r="AO665" s="25"/>
      <c r="AP665" s="25"/>
      <c r="AQ665" s="25"/>
      <c r="AR665" s="25"/>
      <c r="AS665" s="25"/>
      <c r="AT665" s="25"/>
      <c r="AU665" s="25"/>
    </row>
    <row r="666" spans="1:47">
      <c r="A666" s="26"/>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8"/>
      <c r="AO666" s="25"/>
      <c r="AP666" s="25"/>
      <c r="AQ666" s="25"/>
      <c r="AR666" s="25"/>
      <c r="AS666" s="25"/>
      <c r="AT666" s="25"/>
      <c r="AU666" s="25"/>
    </row>
    <row r="667" spans="1:47">
      <c r="A667" s="26"/>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8"/>
      <c r="AO667" s="25"/>
      <c r="AP667" s="25"/>
      <c r="AQ667" s="25"/>
      <c r="AR667" s="25"/>
      <c r="AS667" s="25"/>
      <c r="AT667" s="25"/>
      <c r="AU667" s="25"/>
    </row>
    <row r="668" spans="1:47">
      <c r="A668" s="26"/>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8"/>
      <c r="AO668" s="25"/>
      <c r="AP668" s="25"/>
      <c r="AQ668" s="25"/>
      <c r="AR668" s="25"/>
      <c r="AS668" s="25"/>
      <c r="AT668" s="25"/>
      <c r="AU668" s="25"/>
    </row>
    <row r="669" spans="1:47">
      <c r="A669" s="26"/>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8"/>
      <c r="AO669" s="25"/>
      <c r="AP669" s="25"/>
      <c r="AQ669" s="25"/>
      <c r="AR669" s="25"/>
      <c r="AS669" s="25"/>
      <c r="AT669" s="25"/>
      <c r="AU669" s="25"/>
    </row>
    <row r="670" spans="1:47">
      <c r="A670" s="26"/>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8"/>
      <c r="AO670" s="25"/>
      <c r="AP670" s="25"/>
      <c r="AQ670" s="25"/>
      <c r="AR670" s="25"/>
      <c r="AS670" s="25"/>
      <c r="AT670" s="25"/>
      <c r="AU670" s="25"/>
    </row>
    <row r="671" spans="1:47">
      <c r="A671" s="26"/>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8"/>
      <c r="AO671" s="25"/>
      <c r="AP671" s="25"/>
      <c r="AQ671" s="25"/>
      <c r="AR671" s="25"/>
      <c r="AS671" s="25"/>
      <c r="AT671" s="25"/>
      <c r="AU671" s="25"/>
    </row>
    <row r="672" spans="1:47">
      <c r="A672" s="26"/>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8"/>
      <c r="AO672" s="25"/>
      <c r="AP672" s="25"/>
      <c r="AQ672" s="25"/>
      <c r="AR672" s="25"/>
      <c r="AS672" s="25"/>
      <c r="AT672" s="25"/>
      <c r="AU672" s="25"/>
    </row>
    <row r="673" spans="1:47">
      <c r="A673" s="26"/>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8"/>
      <c r="AO673" s="25"/>
      <c r="AP673" s="25"/>
      <c r="AQ673" s="25"/>
      <c r="AR673" s="25"/>
      <c r="AS673" s="25"/>
      <c r="AT673" s="25"/>
      <c r="AU673" s="25"/>
    </row>
    <row r="674" spans="1:47">
      <c r="A674" s="26"/>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8"/>
      <c r="AO674" s="25"/>
      <c r="AP674" s="25"/>
      <c r="AQ674" s="25"/>
      <c r="AR674" s="25"/>
      <c r="AS674" s="25"/>
      <c r="AT674" s="25"/>
      <c r="AU674" s="25"/>
    </row>
    <row r="675" spans="1:47">
      <c r="A675" s="26"/>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8"/>
      <c r="AO675" s="25"/>
      <c r="AP675" s="25"/>
      <c r="AQ675" s="25"/>
      <c r="AR675" s="25"/>
      <c r="AS675" s="25"/>
      <c r="AT675" s="25"/>
      <c r="AU675" s="25"/>
    </row>
    <row r="676" spans="1:47">
      <c r="A676" s="26"/>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8"/>
      <c r="AO676" s="25"/>
      <c r="AP676" s="25"/>
      <c r="AQ676" s="25"/>
      <c r="AR676" s="25"/>
      <c r="AS676" s="25"/>
      <c r="AT676" s="25"/>
      <c r="AU676" s="25"/>
    </row>
    <row r="677" spans="1:47">
      <c r="A677" s="26"/>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8"/>
      <c r="AO677" s="25"/>
      <c r="AP677" s="25"/>
      <c r="AQ677" s="25"/>
      <c r="AR677" s="25"/>
      <c r="AS677" s="25"/>
      <c r="AT677" s="25"/>
      <c r="AU677" s="25"/>
    </row>
    <row r="678" spans="1:47">
      <c r="A678" s="26"/>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8"/>
      <c r="AO678" s="25"/>
      <c r="AP678" s="25"/>
      <c r="AQ678" s="25"/>
      <c r="AR678" s="25"/>
      <c r="AS678" s="25"/>
      <c r="AT678" s="25"/>
      <c r="AU678" s="25"/>
    </row>
    <row r="679" spans="1:47">
      <c r="A679" s="26"/>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8"/>
      <c r="AO679" s="25"/>
      <c r="AP679" s="25"/>
      <c r="AQ679" s="25"/>
      <c r="AR679" s="25"/>
      <c r="AS679" s="25"/>
      <c r="AT679" s="25"/>
      <c r="AU679" s="25"/>
    </row>
    <row r="680" spans="1:47">
      <c r="A680" s="26"/>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8"/>
      <c r="AO680" s="25"/>
      <c r="AP680" s="25"/>
      <c r="AQ680" s="25"/>
      <c r="AR680" s="25"/>
      <c r="AS680" s="25"/>
      <c r="AT680" s="25"/>
      <c r="AU680" s="25"/>
    </row>
    <row r="681" spans="1:47">
      <c r="A681" s="26"/>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8"/>
      <c r="AO681" s="25"/>
      <c r="AP681" s="25"/>
      <c r="AQ681" s="25"/>
      <c r="AR681" s="25"/>
      <c r="AS681" s="25"/>
      <c r="AT681" s="25"/>
      <c r="AU681" s="25"/>
    </row>
    <row r="682" spans="1:47">
      <c r="A682" s="26"/>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8"/>
      <c r="AO682" s="25"/>
      <c r="AP682" s="25"/>
      <c r="AQ682" s="25"/>
      <c r="AR682" s="25"/>
      <c r="AS682" s="25"/>
      <c r="AT682" s="25"/>
      <c r="AU682" s="25"/>
    </row>
    <row r="683" spans="1:47">
      <c r="A683" s="26"/>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8"/>
      <c r="AO683" s="25"/>
      <c r="AP683" s="25"/>
      <c r="AQ683" s="25"/>
      <c r="AR683" s="25"/>
      <c r="AS683" s="25"/>
      <c r="AT683" s="25"/>
      <c r="AU683" s="25"/>
    </row>
    <row r="684" spans="1:47">
      <c r="A684" s="26"/>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8"/>
      <c r="AO684" s="25"/>
      <c r="AP684" s="25"/>
      <c r="AQ684" s="25"/>
      <c r="AR684" s="25"/>
      <c r="AS684" s="25"/>
      <c r="AT684" s="25"/>
      <c r="AU684" s="25"/>
    </row>
    <row r="685" spans="1:47">
      <c r="A685" s="26"/>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8"/>
      <c r="AO685" s="25"/>
      <c r="AP685" s="25"/>
      <c r="AQ685" s="25"/>
      <c r="AR685" s="25"/>
      <c r="AS685" s="25"/>
      <c r="AT685" s="25"/>
      <c r="AU685" s="25"/>
    </row>
    <row r="686" spans="1:47">
      <c r="A686" s="26"/>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8"/>
      <c r="AO686" s="25"/>
      <c r="AP686" s="25"/>
      <c r="AQ686" s="25"/>
      <c r="AR686" s="25"/>
      <c r="AS686" s="25"/>
      <c r="AT686" s="25"/>
      <c r="AU686" s="25"/>
    </row>
    <row r="687" spans="1:47">
      <c r="A687" s="26"/>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8"/>
      <c r="AO687" s="25"/>
      <c r="AP687" s="25"/>
      <c r="AQ687" s="25"/>
      <c r="AR687" s="25"/>
      <c r="AS687" s="25"/>
      <c r="AT687" s="25"/>
      <c r="AU687" s="25"/>
    </row>
    <row r="688" spans="1:47">
      <c r="A688" s="26"/>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8"/>
      <c r="AO688" s="25"/>
      <c r="AP688" s="25"/>
      <c r="AQ688" s="25"/>
      <c r="AR688" s="25"/>
      <c r="AS688" s="25"/>
      <c r="AT688" s="25"/>
      <c r="AU688" s="25"/>
    </row>
    <row r="689" spans="1:47">
      <c r="A689" s="26"/>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8"/>
      <c r="AO689" s="25"/>
      <c r="AP689" s="25"/>
      <c r="AQ689" s="25"/>
      <c r="AR689" s="25"/>
      <c r="AS689" s="25"/>
      <c r="AT689" s="25"/>
      <c r="AU689" s="25"/>
    </row>
    <row r="690" spans="1:47">
      <c r="A690" s="26"/>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8"/>
      <c r="AO690" s="25"/>
      <c r="AP690" s="25"/>
      <c r="AQ690" s="25"/>
      <c r="AR690" s="25"/>
      <c r="AS690" s="25"/>
      <c r="AT690" s="25"/>
      <c r="AU690" s="25"/>
    </row>
    <row r="691" spans="1:47">
      <c r="A691" s="26"/>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8"/>
      <c r="AO691" s="25"/>
      <c r="AP691" s="25"/>
      <c r="AQ691" s="25"/>
      <c r="AR691" s="25"/>
      <c r="AS691" s="25"/>
      <c r="AT691" s="25"/>
      <c r="AU691" s="25"/>
    </row>
    <row r="692" spans="1:47">
      <c r="A692" s="26"/>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8"/>
      <c r="AO692" s="25"/>
      <c r="AP692" s="25"/>
      <c r="AQ692" s="25"/>
      <c r="AR692" s="25"/>
      <c r="AS692" s="25"/>
      <c r="AT692" s="25"/>
      <c r="AU692" s="25"/>
    </row>
    <row r="693" spans="1:47">
      <c r="A693" s="26"/>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8"/>
      <c r="AO693" s="25"/>
      <c r="AP693" s="25"/>
      <c r="AQ693" s="25"/>
      <c r="AR693" s="25"/>
      <c r="AS693" s="25"/>
      <c r="AT693" s="25"/>
      <c r="AU693" s="25"/>
    </row>
    <row r="694" spans="1:47">
      <c r="A694" s="26"/>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8"/>
      <c r="AO694" s="25"/>
      <c r="AP694" s="25"/>
      <c r="AQ694" s="25"/>
      <c r="AR694" s="25"/>
      <c r="AS694" s="25"/>
      <c r="AT694" s="25"/>
      <c r="AU694" s="25"/>
    </row>
    <row r="695" spans="1:47">
      <c r="A695" s="26"/>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8"/>
      <c r="AO695" s="25"/>
      <c r="AP695" s="25"/>
      <c r="AQ695" s="25"/>
      <c r="AR695" s="25"/>
      <c r="AS695" s="25"/>
      <c r="AT695" s="25"/>
      <c r="AU695" s="25"/>
    </row>
    <row r="696" spans="1:47">
      <c r="A696" s="26"/>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8"/>
      <c r="AO696" s="25"/>
      <c r="AP696" s="25"/>
      <c r="AQ696" s="25"/>
      <c r="AR696" s="25"/>
      <c r="AS696" s="25"/>
      <c r="AT696" s="25"/>
      <c r="AU696" s="25"/>
    </row>
    <row r="697" spans="1:47">
      <c r="A697" s="26"/>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8"/>
      <c r="AO697" s="25"/>
      <c r="AP697" s="25"/>
      <c r="AQ697" s="25"/>
      <c r="AR697" s="25"/>
      <c r="AS697" s="25"/>
      <c r="AT697" s="25"/>
      <c r="AU697" s="25"/>
    </row>
    <row r="698" spans="1:47">
      <c r="A698" s="26"/>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8"/>
      <c r="AO698" s="25"/>
      <c r="AP698" s="25"/>
      <c r="AQ698" s="25"/>
      <c r="AR698" s="25"/>
      <c r="AS698" s="25"/>
      <c r="AT698" s="25"/>
      <c r="AU698" s="25"/>
    </row>
    <row r="699" spans="1:47">
      <c r="A699" s="26"/>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8"/>
      <c r="AO699" s="25"/>
      <c r="AP699" s="25"/>
      <c r="AQ699" s="25"/>
      <c r="AR699" s="25"/>
      <c r="AS699" s="25"/>
      <c r="AT699" s="25"/>
      <c r="AU699" s="25"/>
    </row>
    <row r="700" spans="1:47">
      <c r="A700" s="26"/>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8"/>
      <c r="AO700" s="25"/>
      <c r="AP700" s="25"/>
      <c r="AQ700" s="25"/>
      <c r="AR700" s="25"/>
      <c r="AS700" s="25"/>
      <c r="AT700" s="25"/>
      <c r="AU700" s="25"/>
    </row>
    <row r="701" spans="1:47">
      <c r="A701" s="26"/>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8"/>
      <c r="AO701" s="25"/>
      <c r="AP701" s="25"/>
      <c r="AQ701" s="25"/>
      <c r="AR701" s="25"/>
      <c r="AS701" s="25"/>
      <c r="AT701" s="25"/>
      <c r="AU701" s="25"/>
    </row>
    <row r="702" spans="1:47">
      <c r="A702" s="26"/>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8"/>
      <c r="AO702" s="25"/>
      <c r="AP702" s="25"/>
      <c r="AQ702" s="25"/>
      <c r="AR702" s="25"/>
      <c r="AS702" s="25"/>
      <c r="AT702" s="25"/>
      <c r="AU702" s="25"/>
    </row>
    <row r="703" spans="1:47">
      <c r="A703" s="26"/>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8"/>
      <c r="AO703" s="25"/>
      <c r="AP703" s="25"/>
      <c r="AQ703" s="25"/>
      <c r="AR703" s="25"/>
      <c r="AS703" s="25"/>
      <c r="AT703" s="25"/>
      <c r="AU703" s="25"/>
    </row>
    <row r="704" spans="1:47">
      <c r="A704" s="26"/>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8"/>
      <c r="AO704" s="25"/>
      <c r="AP704" s="25"/>
      <c r="AQ704" s="25"/>
      <c r="AR704" s="25"/>
      <c r="AS704" s="25"/>
      <c r="AT704" s="25"/>
      <c r="AU704" s="25"/>
    </row>
    <row r="705" spans="1:47">
      <c r="A705" s="26"/>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8"/>
      <c r="AO705" s="25"/>
      <c r="AP705" s="25"/>
      <c r="AQ705" s="25"/>
      <c r="AR705" s="25"/>
      <c r="AS705" s="25"/>
      <c r="AT705" s="25"/>
      <c r="AU705" s="25"/>
    </row>
    <row r="706" spans="1:47">
      <c r="A706" s="26"/>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8"/>
      <c r="AO706" s="25"/>
      <c r="AP706" s="25"/>
      <c r="AQ706" s="25"/>
      <c r="AR706" s="25"/>
      <c r="AS706" s="25"/>
      <c r="AT706" s="25"/>
      <c r="AU706" s="25"/>
    </row>
    <row r="707" spans="1:47">
      <c r="A707" s="26"/>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8"/>
      <c r="AO707" s="25"/>
      <c r="AP707" s="25"/>
      <c r="AQ707" s="25"/>
      <c r="AR707" s="25"/>
      <c r="AS707" s="25"/>
      <c r="AT707" s="25"/>
      <c r="AU707" s="25"/>
    </row>
    <row r="708" spans="1:47">
      <c r="A708" s="26"/>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8"/>
      <c r="AO708" s="25"/>
      <c r="AP708" s="25"/>
      <c r="AQ708" s="25"/>
      <c r="AR708" s="25"/>
      <c r="AS708" s="25"/>
      <c r="AT708" s="25"/>
      <c r="AU708" s="25"/>
    </row>
    <row r="709" spans="1:47">
      <c r="A709" s="26"/>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8"/>
      <c r="AO709" s="25"/>
      <c r="AP709" s="25"/>
      <c r="AQ709" s="25"/>
      <c r="AR709" s="25"/>
      <c r="AS709" s="25"/>
      <c r="AT709" s="25"/>
      <c r="AU709" s="25"/>
    </row>
    <row r="710" spans="1:47">
      <c r="A710" s="26"/>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8"/>
      <c r="AO710" s="25"/>
      <c r="AP710" s="25"/>
      <c r="AQ710" s="25"/>
      <c r="AR710" s="25"/>
      <c r="AS710" s="25"/>
      <c r="AT710" s="25"/>
      <c r="AU710" s="25"/>
    </row>
    <row r="711" spans="1:47">
      <c r="A711" s="26"/>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8"/>
      <c r="AO711" s="25"/>
      <c r="AP711" s="25"/>
      <c r="AQ711" s="25"/>
      <c r="AR711" s="25"/>
      <c r="AS711" s="25"/>
      <c r="AT711" s="25"/>
      <c r="AU711" s="25"/>
    </row>
    <row r="712" spans="1:47">
      <c r="A712" s="26"/>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8"/>
      <c r="AO712" s="25"/>
      <c r="AP712" s="25"/>
      <c r="AQ712" s="25"/>
      <c r="AR712" s="25"/>
      <c r="AS712" s="25"/>
      <c r="AT712" s="25"/>
      <c r="AU712" s="25"/>
    </row>
    <row r="713" spans="1:47">
      <c r="A713" s="26"/>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8"/>
      <c r="AO713" s="25"/>
      <c r="AP713" s="25"/>
      <c r="AQ713" s="25"/>
      <c r="AR713" s="25"/>
      <c r="AS713" s="25"/>
      <c r="AT713" s="25"/>
      <c r="AU713" s="25"/>
    </row>
    <row r="714" spans="1:47">
      <c r="A714" s="26"/>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8"/>
      <c r="AO714" s="25"/>
      <c r="AP714" s="25"/>
      <c r="AQ714" s="25"/>
      <c r="AR714" s="25"/>
      <c r="AS714" s="25"/>
      <c r="AT714" s="25"/>
      <c r="AU714" s="25"/>
    </row>
    <row r="715" spans="1:47">
      <c r="A715" s="26"/>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8"/>
      <c r="AO715" s="25"/>
      <c r="AP715" s="25"/>
      <c r="AQ715" s="25"/>
      <c r="AR715" s="25"/>
      <c r="AS715" s="25"/>
      <c r="AT715" s="25"/>
      <c r="AU715" s="25"/>
    </row>
    <row r="716" spans="1:47">
      <c r="A716" s="26"/>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8"/>
      <c r="AO716" s="25"/>
      <c r="AP716" s="25"/>
      <c r="AQ716" s="25"/>
      <c r="AR716" s="25"/>
      <c r="AS716" s="25"/>
      <c r="AT716" s="25"/>
      <c r="AU716" s="25"/>
    </row>
    <row r="717" spans="1:47">
      <c r="A717" s="26"/>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8"/>
      <c r="AO717" s="25"/>
      <c r="AP717" s="25"/>
      <c r="AQ717" s="25"/>
      <c r="AR717" s="25"/>
      <c r="AS717" s="25"/>
      <c r="AT717" s="25"/>
      <c r="AU717" s="25"/>
    </row>
    <row r="718" spans="1:47">
      <c r="A718" s="26"/>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8"/>
      <c r="AO718" s="25"/>
      <c r="AP718" s="25"/>
      <c r="AQ718" s="25"/>
      <c r="AR718" s="25"/>
      <c r="AS718" s="25"/>
      <c r="AT718" s="25"/>
      <c r="AU718" s="25"/>
    </row>
    <row r="719" spans="1:47">
      <c r="A719" s="26"/>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8"/>
      <c r="AO719" s="25"/>
      <c r="AP719" s="25"/>
      <c r="AQ719" s="25"/>
      <c r="AR719" s="25"/>
      <c r="AS719" s="25"/>
      <c r="AT719" s="25"/>
      <c r="AU719" s="25"/>
    </row>
    <row r="720" spans="1:47">
      <c r="A720" s="26"/>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8"/>
      <c r="AO720" s="25"/>
      <c r="AP720" s="25"/>
      <c r="AQ720" s="25"/>
      <c r="AR720" s="25"/>
      <c r="AS720" s="25"/>
      <c r="AT720" s="25"/>
      <c r="AU720" s="25"/>
    </row>
    <row r="721" spans="1:47">
      <c r="A721" s="26"/>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8"/>
      <c r="AO721" s="25"/>
      <c r="AP721" s="25"/>
      <c r="AQ721" s="25"/>
      <c r="AR721" s="25"/>
      <c r="AS721" s="25"/>
      <c r="AT721" s="25"/>
      <c r="AU721" s="25"/>
    </row>
    <row r="722" spans="1:47">
      <c r="A722" s="26"/>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8"/>
      <c r="AO722" s="25"/>
      <c r="AP722" s="25"/>
      <c r="AQ722" s="25"/>
      <c r="AR722" s="25"/>
      <c r="AS722" s="25"/>
      <c r="AT722" s="25"/>
      <c r="AU722" s="25"/>
    </row>
    <row r="723" spans="1:47">
      <c r="A723" s="26"/>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8"/>
      <c r="AO723" s="25"/>
      <c r="AP723" s="25"/>
      <c r="AQ723" s="25"/>
      <c r="AR723" s="25"/>
      <c r="AS723" s="25"/>
      <c r="AT723" s="25"/>
      <c r="AU723" s="25"/>
    </row>
    <row r="724" spans="1:47">
      <c r="A724" s="26"/>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8"/>
      <c r="AO724" s="25"/>
      <c r="AP724" s="25"/>
      <c r="AQ724" s="25"/>
      <c r="AR724" s="25"/>
      <c r="AS724" s="25"/>
      <c r="AT724" s="25"/>
      <c r="AU724" s="25"/>
    </row>
    <row r="725" spans="1:47">
      <c r="A725" s="26"/>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8"/>
      <c r="AO725" s="25"/>
      <c r="AP725" s="25"/>
      <c r="AQ725" s="25"/>
      <c r="AR725" s="25"/>
      <c r="AS725" s="25"/>
      <c r="AT725" s="25"/>
      <c r="AU725" s="25"/>
    </row>
    <row r="726" spans="1:47">
      <c r="A726" s="26"/>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8"/>
      <c r="AO726" s="25"/>
      <c r="AP726" s="25"/>
      <c r="AQ726" s="25"/>
      <c r="AR726" s="25"/>
      <c r="AS726" s="25"/>
      <c r="AT726" s="25"/>
      <c r="AU726" s="25"/>
    </row>
    <row r="727" spans="1:47">
      <c r="A727" s="26"/>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8"/>
      <c r="AO727" s="25"/>
      <c r="AP727" s="25"/>
      <c r="AQ727" s="25"/>
      <c r="AR727" s="25"/>
      <c r="AS727" s="25"/>
      <c r="AT727" s="25"/>
      <c r="AU727" s="25"/>
    </row>
    <row r="728" spans="1:47">
      <c r="A728" s="26"/>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8"/>
      <c r="AO728" s="25"/>
      <c r="AP728" s="25"/>
      <c r="AQ728" s="25"/>
      <c r="AR728" s="25"/>
      <c r="AS728" s="25"/>
      <c r="AT728" s="25"/>
      <c r="AU728" s="25"/>
    </row>
    <row r="729" spans="1:47">
      <c r="A729" s="26"/>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8"/>
      <c r="AO729" s="25"/>
      <c r="AP729" s="25"/>
      <c r="AQ729" s="25"/>
      <c r="AR729" s="25"/>
      <c r="AS729" s="25"/>
      <c r="AT729" s="25"/>
      <c r="AU729" s="25"/>
    </row>
    <row r="730" spans="1:47">
      <c r="A730" s="26"/>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8"/>
      <c r="AO730" s="25"/>
      <c r="AP730" s="25"/>
      <c r="AQ730" s="25"/>
      <c r="AR730" s="25"/>
      <c r="AS730" s="25"/>
      <c r="AT730" s="25"/>
      <c r="AU730" s="25"/>
    </row>
    <row r="731" spans="1:47">
      <c r="A731" s="26"/>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8"/>
      <c r="AO731" s="25"/>
      <c r="AP731" s="25"/>
      <c r="AQ731" s="25"/>
      <c r="AR731" s="25"/>
      <c r="AS731" s="25"/>
      <c r="AT731" s="25"/>
      <c r="AU731" s="25"/>
    </row>
    <row r="732" spans="1:47">
      <c r="A732" s="26"/>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8"/>
      <c r="AO732" s="25"/>
      <c r="AP732" s="25"/>
      <c r="AQ732" s="25"/>
      <c r="AR732" s="25"/>
      <c r="AS732" s="25"/>
      <c r="AT732" s="25"/>
      <c r="AU732" s="25"/>
    </row>
    <row r="733" spans="1:47">
      <c r="A733" s="26"/>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8"/>
      <c r="AO733" s="25"/>
      <c r="AP733" s="25"/>
      <c r="AQ733" s="25"/>
      <c r="AR733" s="25"/>
      <c r="AS733" s="25"/>
      <c r="AT733" s="25"/>
      <c r="AU733" s="25"/>
    </row>
    <row r="734" spans="1:47">
      <c r="A734" s="26"/>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8"/>
      <c r="AO734" s="25"/>
      <c r="AP734" s="25"/>
      <c r="AQ734" s="25"/>
      <c r="AR734" s="25"/>
      <c r="AS734" s="25"/>
      <c r="AT734" s="25"/>
      <c r="AU734" s="25"/>
    </row>
    <row r="735" spans="1:47">
      <c r="A735" s="26"/>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8"/>
      <c r="AO735" s="25"/>
      <c r="AP735" s="25"/>
      <c r="AQ735" s="25"/>
      <c r="AR735" s="25"/>
      <c r="AS735" s="25"/>
      <c r="AT735" s="25"/>
      <c r="AU735" s="25"/>
    </row>
    <row r="736" spans="1:47">
      <c r="A736" s="26"/>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8"/>
      <c r="AO736" s="25"/>
      <c r="AP736" s="25"/>
      <c r="AQ736" s="25"/>
      <c r="AR736" s="25"/>
      <c r="AS736" s="25"/>
      <c r="AT736" s="25"/>
      <c r="AU736" s="25"/>
    </row>
    <row r="737" spans="1:47">
      <c r="A737" s="26"/>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8"/>
      <c r="AO737" s="25"/>
      <c r="AP737" s="25"/>
      <c r="AQ737" s="25"/>
      <c r="AR737" s="25"/>
      <c r="AS737" s="25"/>
      <c r="AT737" s="25"/>
      <c r="AU737" s="25"/>
    </row>
    <row r="738" spans="1:47">
      <c r="A738" s="26"/>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8"/>
      <c r="AO738" s="25"/>
      <c r="AP738" s="25"/>
      <c r="AQ738" s="25"/>
      <c r="AR738" s="25"/>
      <c r="AS738" s="25"/>
      <c r="AT738" s="25"/>
      <c r="AU738" s="25"/>
    </row>
    <row r="739" spans="1:47">
      <c r="A739" s="26"/>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8"/>
      <c r="AO739" s="25"/>
      <c r="AP739" s="25"/>
      <c r="AQ739" s="25"/>
      <c r="AR739" s="25"/>
      <c r="AS739" s="25"/>
      <c r="AT739" s="25"/>
      <c r="AU739" s="25"/>
    </row>
    <row r="740" spans="1:47">
      <c r="A740" s="26"/>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8"/>
      <c r="AO740" s="25"/>
      <c r="AP740" s="25"/>
      <c r="AQ740" s="25"/>
      <c r="AR740" s="25"/>
      <c r="AS740" s="25"/>
      <c r="AT740" s="25"/>
      <c r="AU740" s="25"/>
    </row>
    <row r="741" spans="1:47">
      <c r="A741" s="26"/>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8"/>
      <c r="AO741" s="25"/>
      <c r="AP741" s="25"/>
      <c r="AQ741" s="25"/>
      <c r="AR741" s="25"/>
      <c r="AS741" s="25"/>
      <c r="AT741" s="25"/>
      <c r="AU741" s="25"/>
    </row>
    <row r="742" spans="1:47">
      <c r="A742" s="26"/>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8"/>
      <c r="AO742" s="25"/>
      <c r="AP742" s="25"/>
      <c r="AQ742" s="25"/>
      <c r="AR742" s="25"/>
      <c r="AS742" s="25"/>
      <c r="AT742" s="25"/>
      <c r="AU742" s="25"/>
    </row>
    <row r="743" spans="1:47">
      <c r="A743" s="26"/>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8"/>
      <c r="AO743" s="25"/>
      <c r="AP743" s="25"/>
      <c r="AQ743" s="25"/>
      <c r="AR743" s="25"/>
      <c r="AS743" s="25"/>
      <c r="AT743" s="25"/>
      <c r="AU743" s="25"/>
    </row>
    <row r="744" spans="1:47">
      <c r="A744" s="26"/>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8"/>
      <c r="AO744" s="25"/>
      <c r="AP744" s="25"/>
      <c r="AQ744" s="25"/>
      <c r="AR744" s="25"/>
      <c r="AS744" s="25"/>
      <c r="AT744" s="25"/>
      <c r="AU744" s="25"/>
    </row>
    <row r="745" spans="1:47">
      <c r="A745" s="26"/>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8"/>
      <c r="AO745" s="25"/>
      <c r="AP745" s="25"/>
      <c r="AQ745" s="25"/>
      <c r="AR745" s="25"/>
      <c r="AS745" s="25"/>
      <c r="AT745" s="25"/>
      <c r="AU745" s="25"/>
    </row>
    <row r="746" spans="1:47">
      <c r="A746" s="26"/>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8"/>
      <c r="AO746" s="25"/>
      <c r="AP746" s="25"/>
      <c r="AQ746" s="25"/>
      <c r="AR746" s="25"/>
      <c r="AS746" s="25"/>
      <c r="AT746" s="25"/>
      <c r="AU746" s="25"/>
    </row>
    <row r="747" spans="1:47">
      <c r="A747" s="26"/>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8"/>
      <c r="AO747" s="25"/>
      <c r="AP747" s="25"/>
      <c r="AQ747" s="25"/>
      <c r="AR747" s="25"/>
      <c r="AS747" s="25"/>
      <c r="AT747" s="25"/>
      <c r="AU747" s="25"/>
    </row>
    <row r="748" spans="1:47">
      <c r="A748" s="26"/>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8"/>
      <c r="AO748" s="25"/>
      <c r="AP748" s="25"/>
      <c r="AQ748" s="25"/>
      <c r="AR748" s="25"/>
      <c r="AS748" s="25"/>
      <c r="AT748" s="25"/>
      <c r="AU748" s="25"/>
    </row>
    <row r="749" spans="1:47">
      <c r="A749" s="26"/>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8"/>
      <c r="AO749" s="25"/>
      <c r="AP749" s="25"/>
      <c r="AQ749" s="25"/>
      <c r="AR749" s="25"/>
      <c r="AS749" s="25"/>
      <c r="AT749" s="25"/>
      <c r="AU749" s="25"/>
    </row>
    <row r="750" spans="1:47">
      <c r="A750" s="26"/>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8"/>
      <c r="AO750" s="25"/>
      <c r="AP750" s="25"/>
      <c r="AQ750" s="25"/>
      <c r="AR750" s="25"/>
      <c r="AS750" s="25"/>
      <c r="AT750" s="25"/>
      <c r="AU750" s="25"/>
    </row>
    <row r="751" spans="1:47">
      <c r="A751" s="26"/>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8"/>
      <c r="AO751" s="25"/>
      <c r="AP751" s="25"/>
      <c r="AQ751" s="25"/>
      <c r="AR751" s="25"/>
      <c r="AS751" s="25"/>
      <c r="AT751" s="25"/>
      <c r="AU751" s="25"/>
    </row>
    <row r="752" spans="1:47">
      <c r="A752" s="26"/>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8"/>
      <c r="AO752" s="25"/>
      <c r="AP752" s="25"/>
      <c r="AQ752" s="25"/>
      <c r="AR752" s="25"/>
      <c r="AS752" s="25"/>
      <c r="AT752" s="25"/>
      <c r="AU752" s="25"/>
    </row>
    <row r="753" spans="1:47">
      <c r="A753" s="26"/>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8"/>
      <c r="AO753" s="25"/>
      <c r="AP753" s="25"/>
      <c r="AQ753" s="25"/>
      <c r="AR753" s="25"/>
      <c r="AS753" s="25"/>
      <c r="AT753" s="25"/>
      <c r="AU753" s="25"/>
    </row>
    <row r="754" spans="1:47">
      <c r="A754" s="26"/>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8"/>
      <c r="AO754" s="25"/>
      <c r="AP754" s="25"/>
      <c r="AQ754" s="25"/>
      <c r="AR754" s="25"/>
      <c r="AS754" s="25"/>
      <c r="AT754" s="25"/>
      <c r="AU754" s="25"/>
    </row>
    <row r="755" spans="1:47">
      <c r="A755" s="26"/>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8"/>
      <c r="AO755" s="25"/>
      <c r="AP755" s="25"/>
      <c r="AQ755" s="25"/>
      <c r="AR755" s="25"/>
      <c r="AS755" s="25"/>
      <c r="AT755" s="25"/>
      <c r="AU755" s="25"/>
    </row>
    <row r="756" spans="1:47">
      <c r="A756" s="26"/>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8"/>
      <c r="AO756" s="25"/>
      <c r="AP756" s="25"/>
      <c r="AQ756" s="25"/>
      <c r="AR756" s="25"/>
      <c r="AS756" s="25"/>
      <c r="AT756" s="25"/>
      <c r="AU756" s="25"/>
    </row>
    <row r="757" spans="1:47">
      <c r="A757" s="26"/>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8"/>
      <c r="AO757" s="25"/>
      <c r="AP757" s="25"/>
      <c r="AQ757" s="25"/>
      <c r="AR757" s="25"/>
      <c r="AS757" s="25"/>
      <c r="AT757" s="25"/>
      <c r="AU757" s="25"/>
    </row>
    <row r="758" spans="1:47">
      <c r="A758" s="26"/>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8"/>
      <c r="AO758" s="25"/>
      <c r="AP758" s="25"/>
      <c r="AQ758" s="25"/>
      <c r="AR758" s="25"/>
      <c r="AS758" s="25"/>
      <c r="AT758" s="25"/>
      <c r="AU758" s="25"/>
    </row>
    <row r="759" spans="1:47">
      <c r="A759" s="26"/>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8"/>
      <c r="AO759" s="25"/>
      <c r="AP759" s="25"/>
      <c r="AQ759" s="25"/>
      <c r="AR759" s="25"/>
      <c r="AS759" s="25"/>
      <c r="AT759" s="25"/>
      <c r="AU759" s="25"/>
    </row>
    <row r="760" spans="1:47">
      <c r="A760" s="26"/>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8"/>
      <c r="AO760" s="25"/>
      <c r="AP760" s="25"/>
      <c r="AQ760" s="25"/>
      <c r="AR760" s="25"/>
      <c r="AS760" s="25"/>
      <c r="AT760" s="25"/>
      <c r="AU760" s="25"/>
    </row>
    <row r="761" spans="1:47">
      <c r="A761" s="26"/>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8"/>
      <c r="AO761" s="25"/>
      <c r="AP761" s="25"/>
      <c r="AQ761" s="25"/>
      <c r="AR761" s="25"/>
      <c r="AS761" s="25"/>
      <c r="AT761" s="25"/>
      <c r="AU761" s="25"/>
    </row>
    <row r="762" spans="1:47">
      <c r="A762" s="26"/>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8"/>
      <c r="AO762" s="25"/>
      <c r="AP762" s="25"/>
      <c r="AQ762" s="25"/>
      <c r="AR762" s="25"/>
      <c r="AS762" s="25"/>
      <c r="AT762" s="25"/>
      <c r="AU762" s="25"/>
    </row>
    <row r="763" spans="1:47">
      <c r="A763" s="26"/>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8"/>
      <c r="AO763" s="25"/>
      <c r="AP763" s="25"/>
      <c r="AQ763" s="25"/>
      <c r="AR763" s="25"/>
      <c r="AS763" s="25"/>
      <c r="AT763" s="25"/>
      <c r="AU763" s="25"/>
    </row>
    <row r="764" spans="1:47">
      <c r="A764" s="26"/>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8"/>
      <c r="AO764" s="25"/>
      <c r="AP764" s="25"/>
      <c r="AQ764" s="25"/>
      <c r="AR764" s="25"/>
      <c r="AS764" s="25"/>
      <c r="AT764" s="25"/>
      <c r="AU764" s="25"/>
    </row>
    <row r="765" spans="1:47">
      <c r="A765" s="26"/>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8"/>
      <c r="AO765" s="25"/>
      <c r="AP765" s="25"/>
      <c r="AQ765" s="25"/>
      <c r="AR765" s="25"/>
      <c r="AS765" s="25"/>
      <c r="AT765" s="25"/>
      <c r="AU765" s="25"/>
    </row>
    <row r="766" spans="1:47">
      <c r="A766" s="26"/>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8"/>
      <c r="AO766" s="25"/>
      <c r="AP766" s="25"/>
      <c r="AQ766" s="25"/>
      <c r="AR766" s="25"/>
      <c r="AS766" s="25"/>
      <c r="AT766" s="25"/>
      <c r="AU766" s="25"/>
    </row>
    <row r="767" spans="1:47">
      <c r="A767" s="26"/>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8"/>
      <c r="AO767" s="25"/>
      <c r="AP767" s="25"/>
      <c r="AQ767" s="25"/>
      <c r="AR767" s="25"/>
      <c r="AS767" s="25"/>
      <c r="AT767" s="25"/>
      <c r="AU767" s="25"/>
    </row>
    <row r="768" spans="1:47">
      <c r="A768" s="26"/>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8"/>
      <c r="AO768" s="25"/>
      <c r="AP768" s="25"/>
      <c r="AQ768" s="25"/>
      <c r="AR768" s="25"/>
      <c r="AS768" s="25"/>
      <c r="AT768" s="25"/>
      <c r="AU768" s="25"/>
    </row>
    <row r="769" spans="1:47">
      <c r="A769" s="26"/>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8"/>
      <c r="AO769" s="25"/>
      <c r="AP769" s="25"/>
      <c r="AQ769" s="25"/>
      <c r="AR769" s="25"/>
      <c r="AS769" s="25"/>
      <c r="AT769" s="25"/>
      <c r="AU769" s="25"/>
    </row>
    <row r="770" spans="1:47">
      <c r="A770" s="26"/>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8"/>
      <c r="AO770" s="25"/>
      <c r="AP770" s="25"/>
      <c r="AQ770" s="25"/>
      <c r="AR770" s="25"/>
      <c r="AS770" s="25"/>
      <c r="AT770" s="25"/>
      <c r="AU770" s="25"/>
    </row>
    <row r="771" spans="1:47">
      <c r="A771" s="26"/>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8"/>
      <c r="AO771" s="25"/>
      <c r="AP771" s="25"/>
      <c r="AQ771" s="25"/>
      <c r="AR771" s="25"/>
      <c r="AS771" s="25"/>
      <c r="AT771" s="25"/>
      <c r="AU771" s="25"/>
    </row>
    <row r="772" spans="1:47">
      <c r="A772" s="26"/>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8"/>
      <c r="AO772" s="25"/>
      <c r="AP772" s="25"/>
      <c r="AQ772" s="25"/>
      <c r="AR772" s="25"/>
      <c r="AS772" s="25"/>
      <c r="AT772" s="25"/>
      <c r="AU772" s="25"/>
    </row>
    <row r="773" spans="1:47">
      <c r="A773" s="26"/>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8"/>
      <c r="AO773" s="25"/>
      <c r="AP773" s="25"/>
      <c r="AQ773" s="25"/>
      <c r="AR773" s="25"/>
      <c r="AS773" s="25"/>
      <c r="AT773" s="25"/>
      <c r="AU773" s="25"/>
    </row>
    <row r="774" spans="1:47">
      <c r="A774" s="26"/>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8"/>
      <c r="AO774" s="25"/>
      <c r="AP774" s="25"/>
      <c r="AQ774" s="25"/>
      <c r="AR774" s="25"/>
      <c r="AS774" s="25"/>
      <c r="AT774" s="25"/>
      <c r="AU774" s="25"/>
    </row>
    <row r="775" spans="1:47">
      <c r="A775" s="26"/>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8"/>
      <c r="AO775" s="25"/>
      <c r="AP775" s="25"/>
      <c r="AQ775" s="25"/>
      <c r="AR775" s="25"/>
      <c r="AS775" s="25"/>
      <c r="AT775" s="25"/>
      <c r="AU775" s="25"/>
    </row>
    <row r="776" spans="1:47">
      <c r="A776" s="26"/>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8"/>
      <c r="AO776" s="25"/>
      <c r="AP776" s="25"/>
      <c r="AQ776" s="25"/>
      <c r="AR776" s="25"/>
      <c r="AS776" s="25"/>
      <c r="AT776" s="25"/>
      <c r="AU776" s="25"/>
    </row>
    <row r="777" spans="1:47">
      <c r="A777" s="26"/>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8"/>
      <c r="AO777" s="25"/>
      <c r="AP777" s="25"/>
      <c r="AQ777" s="25"/>
      <c r="AR777" s="25"/>
      <c r="AS777" s="25"/>
      <c r="AT777" s="25"/>
      <c r="AU777" s="25"/>
    </row>
    <row r="778" spans="1:47">
      <c r="A778" s="26"/>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8"/>
      <c r="AO778" s="25"/>
      <c r="AP778" s="25"/>
      <c r="AQ778" s="25"/>
      <c r="AR778" s="25"/>
      <c r="AS778" s="25"/>
      <c r="AT778" s="25"/>
      <c r="AU778" s="25"/>
    </row>
    <row r="779" spans="1:47">
      <c r="A779" s="26"/>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8"/>
      <c r="AO779" s="25"/>
      <c r="AP779" s="25"/>
      <c r="AQ779" s="25"/>
      <c r="AR779" s="25"/>
      <c r="AS779" s="25"/>
      <c r="AT779" s="25"/>
      <c r="AU779" s="25"/>
    </row>
    <row r="780" spans="1:47">
      <c r="A780" s="26"/>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8"/>
      <c r="AO780" s="25"/>
      <c r="AP780" s="25"/>
      <c r="AQ780" s="25"/>
      <c r="AR780" s="25"/>
      <c r="AS780" s="25"/>
      <c r="AT780" s="25"/>
      <c r="AU780" s="25"/>
    </row>
    <row r="781" spans="1:47">
      <c r="A781" s="26"/>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8"/>
      <c r="AO781" s="25"/>
      <c r="AP781" s="25"/>
      <c r="AQ781" s="25"/>
      <c r="AR781" s="25"/>
      <c r="AS781" s="25"/>
      <c r="AT781" s="25"/>
      <c r="AU781" s="25"/>
    </row>
    <row r="782" spans="1:47">
      <c r="A782" s="26"/>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8"/>
      <c r="AO782" s="25"/>
      <c r="AP782" s="25"/>
      <c r="AQ782" s="25"/>
      <c r="AR782" s="25"/>
      <c r="AS782" s="25"/>
      <c r="AT782" s="25"/>
      <c r="AU782" s="25"/>
    </row>
    <row r="783" spans="1:47">
      <c r="A783" s="26"/>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8"/>
      <c r="AO783" s="25"/>
      <c r="AP783" s="25"/>
      <c r="AQ783" s="25"/>
      <c r="AR783" s="25"/>
      <c r="AS783" s="25"/>
      <c r="AT783" s="25"/>
      <c r="AU783" s="25"/>
    </row>
    <row r="784" spans="1:47">
      <c r="A784" s="26"/>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8"/>
      <c r="AO784" s="25"/>
      <c r="AP784" s="25"/>
      <c r="AQ784" s="25"/>
      <c r="AR784" s="25"/>
      <c r="AS784" s="25"/>
      <c r="AT784" s="25"/>
      <c r="AU784" s="25"/>
    </row>
    <row r="785" spans="1:47">
      <c r="A785" s="26"/>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8"/>
      <c r="AO785" s="25"/>
      <c r="AP785" s="25"/>
      <c r="AQ785" s="25"/>
      <c r="AR785" s="25"/>
      <c r="AS785" s="25"/>
      <c r="AT785" s="25"/>
      <c r="AU785" s="25"/>
    </row>
    <row r="786" spans="1:47">
      <c r="A786" s="26"/>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8"/>
      <c r="AO786" s="25"/>
      <c r="AP786" s="25"/>
      <c r="AQ786" s="25"/>
      <c r="AR786" s="25"/>
      <c r="AS786" s="25"/>
      <c r="AT786" s="25"/>
      <c r="AU786" s="25"/>
    </row>
    <row r="787" spans="1:47">
      <c r="A787" s="26"/>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8"/>
      <c r="AO787" s="25"/>
      <c r="AP787" s="25"/>
      <c r="AQ787" s="25"/>
      <c r="AR787" s="25"/>
      <c r="AS787" s="25"/>
      <c r="AT787" s="25"/>
      <c r="AU787" s="25"/>
    </row>
    <row r="788" spans="1:47">
      <c r="A788" s="26"/>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8"/>
      <c r="AO788" s="25"/>
      <c r="AP788" s="25"/>
      <c r="AQ788" s="25"/>
      <c r="AR788" s="25"/>
      <c r="AS788" s="25"/>
      <c r="AT788" s="25"/>
      <c r="AU788" s="25"/>
    </row>
    <row r="789" spans="1:47">
      <c r="A789" s="26"/>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8"/>
      <c r="AO789" s="25"/>
      <c r="AP789" s="25"/>
      <c r="AQ789" s="25"/>
      <c r="AR789" s="25"/>
      <c r="AS789" s="25"/>
      <c r="AT789" s="25"/>
      <c r="AU789" s="25"/>
    </row>
    <row r="790" spans="1:47">
      <c r="A790" s="26"/>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8"/>
      <c r="AO790" s="25"/>
      <c r="AP790" s="25"/>
      <c r="AQ790" s="25"/>
      <c r="AR790" s="25"/>
      <c r="AS790" s="25"/>
      <c r="AT790" s="25"/>
      <c r="AU790" s="25"/>
    </row>
    <row r="791" spans="1:47">
      <c r="A791" s="26"/>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8"/>
      <c r="AO791" s="25"/>
      <c r="AP791" s="25"/>
      <c r="AQ791" s="25"/>
      <c r="AR791" s="25"/>
      <c r="AS791" s="25"/>
      <c r="AT791" s="25"/>
      <c r="AU791" s="25"/>
    </row>
    <row r="792" spans="1:47">
      <c r="A792" s="26"/>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8"/>
      <c r="AO792" s="25"/>
      <c r="AP792" s="25"/>
      <c r="AQ792" s="25"/>
      <c r="AR792" s="25"/>
      <c r="AS792" s="25"/>
      <c r="AT792" s="25"/>
      <c r="AU792" s="25"/>
    </row>
    <row r="793" spans="1:47">
      <c r="A793" s="26"/>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8"/>
      <c r="AO793" s="25"/>
      <c r="AP793" s="25"/>
      <c r="AQ793" s="25"/>
      <c r="AR793" s="25"/>
      <c r="AS793" s="25"/>
      <c r="AT793" s="25"/>
      <c r="AU793" s="25"/>
    </row>
    <row r="794" spans="1:47">
      <c r="A794" s="26"/>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8"/>
      <c r="AO794" s="25"/>
      <c r="AP794" s="25"/>
      <c r="AQ794" s="25"/>
      <c r="AR794" s="25"/>
      <c r="AS794" s="25"/>
      <c r="AT794" s="25"/>
      <c r="AU794" s="25"/>
    </row>
    <row r="795" spans="1:47">
      <c r="A795" s="26"/>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8"/>
      <c r="AO795" s="25"/>
      <c r="AP795" s="25"/>
      <c r="AQ795" s="25"/>
      <c r="AR795" s="25"/>
      <c r="AS795" s="25"/>
      <c r="AT795" s="25"/>
      <c r="AU795" s="25"/>
    </row>
    <row r="796" spans="1:47">
      <c r="A796" s="26"/>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8"/>
      <c r="AO796" s="25"/>
      <c r="AP796" s="25"/>
      <c r="AQ796" s="25"/>
      <c r="AR796" s="25"/>
      <c r="AS796" s="25"/>
      <c r="AT796" s="25"/>
      <c r="AU796" s="25"/>
    </row>
    <row r="797" spans="1:47">
      <c r="A797" s="26"/>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8"/>
      <c r="AO797" s="25"/>
      <c r="AP797" s="25"/>
      <c r="AQ797" s="25"/>
      <c r="AR797" s="25"/>
      <c r="AS797" s="25"/>
      <c r="AT797" s="25"/>
      <c r="AU797" s="25"/>
    </row>
    <row r="798" spans="1:47">
      <c r="A798" s="26"/>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8"/>
      <c r="AO798" s="25"/>
      <c r="AP798" s="25"/>
      <c r="AQ798" s="25"/>
      <c r="AR798" s="25"/>
      <c r="AS798" s="25"/>
      <c r="AT798" s="25"/>
      <c r="AU798" s="25"/>
    </row>
    <row r="799" spans="1:47">
      <c r="A799" s="26"/>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8"/>
      <c r="AO799" s="25"/>
      <c r="AP799" s="25"/>
      <c r="AQ799" s="25"/>
      <c r="AR799" s="25"/>
      <c r="AS799" s="25"/>
      <c r="AT799" s="25"/>
      <c r="AU799" s="25"/>
    </row>
    <row r="800" spans="1:47">
      <c r="A800" s="26"/>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8"/>
      <c r="AO800" s="25"/>
      <c r="AP800" s="25"/>
      <c r="AQ800" s="25"/>
      <c r="AR800" s="25"/>
      <c r="AS800" s="25"/>
      <c r="AT800" s="25"/>
      <c r="AU800" s="25"/>
    </row>
    <row r="801" spans="1:47">
      <c r="A801" s="26"/>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8"/>
      <c r="AO801" s="25"/>
      <c r="AP801" s="25"/>
      <c r="AQ801" s="25"/>
      <c r="AR801" s="25"/>
      <c r="AS801" s="25"/>
      <c r="AT801" s="25"/>
      <c r="AU801" s="25"/>
    </row>
    <row r="802" spans="1:47">
      <c r="A802" s="26"/>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8"/>
      <c r="AO802" s="25"/>
      <c r="AP802" s="25"/>
      <c r="AQ802" s="25"/>
      <c r="AR802" s="25"/>
      <c r="AS802" s="25"/>
      <c r="AT802" s="25"/>
      <c r="AU802" s="25"/>
    </row>
    <row r="803" spans="1:47">
      <c r="A803" s="26"/>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8"/>
      <c r="AO803" s="25"/>
      <c r="AP803" s="25"/>
      <c r="AQ803" s="25"/>
      <c r="AR803" s="25"/>
      <c r="AS803" s="25"/>
      <c r="AT803" s="25"/>
      <c r="AU803" s="25"/>
    </row>
    <row r="804" spans="1:47">
      <c r="A804" s="26"/>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8"/>
      <c r="AO804" s="25"/>
      <c r="AP804" s="25"/>
      <c r="AQ804" s="25"/>
      <c r="AR804" s="25"/>
      <c r="AS804" s="25"/>
      <c r="AT804" s="25"/>
      <c r="AU804" s="25"/>
    </row>
    <row r="805" spans="1:47">
      <c r="A805" s="26"/>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8"/>
      <c r="AO805" s="25"/>
      <c r="AP805" s="25"/>
      <c r="AQ805" s="25"/>
      <c r="AR805" s="25"/>
      <c r="AS805" s="25"/>
      <c r="AT805" s="25"/>
      <c r="AU805" s="25"/>
    </row>
    <row r="806" spans="1:47">
      <c r="A806" s="26"/>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8"/>
      <c r="AO806" s="25"/>
      <c r="AP806" s="25"/>
      <c r="AQ806" s="25"/>
      <c r="AR806" s="25"/>
      <c r="AS806" s="25"/>
      <c r="AT806" s="25"/>
      <c r="AU806" s="25"/>
    </row>
    <row r="807" spans="1:47">
      <c r="A807" s="26"/>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8"/>
      <c r="AO807" s="25"/>
      <c r="AP807" s="25"/>
      <c r="AQ807" s="25"/>
      <c r="AR807" s="25"/>
      <c r="AS807" s="25"/>
      <c r="AT807" s="25"/>
      <c r="AU807" s="25"/>
    </row>
    <row r="808" spans="1:47">
      <c r="A808" s="26"/>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8"/>
      <c r="AO808" s="25"/>
      <c r="AP808" s="25"/>
      <c r="AQ808" s="25"/>
      <c r="AR808" s="25"/>
      <c r="AS808" s="25"/>
      <c r="AT808" s="25"/>
      <c r="AU808" s="25"/>
    </row>
    <row r="809" spans="1:47">
      <c r="A809" s="26"/>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8"/>
      <c r="AO809" s="25"/>
      <c r="AP809" s="25"/>
      <c r="AQ809" s="25"/>
      <c r="AR809" s="25"/>
      <c r="AS809" s="25"/>
      <c r="AT809" s="25"/>
      <c r="AU809" s="25"/>
    </row>
    <row r="810" spans="1:47">
      <c r="A810" s="26"/>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8"/>
      <c r="AO810" s="25"/>
      <c r="AP810" s="25"/>
      <c r="AQ810" s="25"/>
      <c r="AR810" s="25"/>
      <c r="AS810" s="25"/>
      <c r="AT810" s="25"/>
      <c r="AU810" s="25"/>
    </row>
    <row r="811" spans="1:47">
      <c r="A811" s="26"/>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8"/>
      <c r="AO811" s="25"/>
      <c r="AP811" s="25"/>
      <c r="AQ811" s="25"/>
      <c r="AR811" s="25"/>
      <c r="AS811" s="25"/>
      <c r="AT811" s="25"/>
      <c r="AU811" s="25"/>
    </row>
    <row r="812" spans="1:47">
      <c r="A812" s="26"/>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8"/>
      <c r="AO812" s="25"/>
      <c r="AP812" s="25"/>
      <c r="AQ812" s="25"/>
      <c r="AR812" s="25"/>
      <c r="AS812" s="25"/>
      <c r="AT812" s="25"/>
      <c r="AU812" s="25"/>
    </row>
    <row r="813" spans="1:47">
      <c r="A813" s="26"/>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8"/>
      <c r="AO813" s="25"/>
      <c r="AP813" s="25"/>
      <c r="AQ813" s="25"/>
      <c r="AR813" s="25"/>
      <c r="AS813" s="25"/>
      <c r="AT813" s="25"/>
      <c r="AU813" s="25"/>
    </row>
    <row r="814" spans="1:47">
      <c r="A814" s="26"/>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8"/>
      <c r="AO814" s="25"/>
      <c r="AP814" s="25"/>
      <c r="AQ814" s="25"/>
      <c r="AR814" s="25"/>
      <c r="AS814" s="25"/>
      <c r="AT814" s="25"/>
      <c r="AU814" s="25"/>
    </row>
    <row r="815" spans="1:47">
      <c r="A815" s="26"/>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8"/>
      <c r="AO815" s="25"/>
      <c r="AP815" s="25"/>
      <c r="AQ815" s="25"/>
      <c r="AR815" s="25"/>
      <c r="AS815" s="25"/>
      <c r="AT815" s="25"/>
      <c r="AU815" s="25"/>
    </row>
    <row r="816" spans="1:47">
      <c r="A816" s="26"/>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8"/>
      <c r="AO816" s="25"/>
      <c r="AP816" s="25"/>
      <c r="AQ816" s="25"/>
      <c r="AR816" s="25"/>
      <c r="AS816" s="25"/>
      <c r="AT816" s="25"/>
      <c r="AU816" s="25"/>
    </row>
    <row r="817" spans="1:47">
      <c r="A817" s="26"/>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8"/>
      <c r="AO817" s="25"/>
      <c r="AP817" s="25"/>
      <c r="AQ817" s="25"/>
      <c r="AR817" s="25"/>
      <c r="AS817" s="25"/>
      <c r="AT817" s="25"/>
      <c r="AU817" s="25"/>
    </row>
    <row r="818" spans="1:47">
      <c r="A818" s="26"/>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8"/>
      <c r="AO818" s="25"/>
      <c r="AP818" s="25"/>
      <c r="AQ818" s="25"/>
      <c r="AR818" s="25"/>
      <c r="AS818" s="25"/>
      <c r="AT818" s="25"/>
      <c r="AU818" s="25"/>
    </row>
    <row r="819" spans="1:47">
      <c r="A819" s="26"/>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8"/>
      <c r="AO819" s="25"/>
      <c r="AP819" s="25"/>
      <c r="AQ819" s="25"/>
      <c r="AR819" s="25"/>
      <c r="AS819" s="25"/>
      <c r="AT819" s="25"/>
      <c r="AU819" s="25"/>
    </row>
    <row r="820" spans="1:47">
      <c r="A820" s="26"/>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8"/>
      <c r="AO820" s="25"/>
      <c r="AP820" s="25"/>
      <c r="AQ820" s="25"/>
      <c r="AR820" s="25"/>
      <c r="AS820" s="25"/>
      <c r="AT820" s="25"/>
      <c r="AU820" s="25"/>
    </row>
    <row r="821" spans="1:47">
      <c r="A821" s="26"/>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8"/>
      <c r="AO821" s="25"/>
      <c r="AP821" s="25"/>
      <c r="AQ821" s="25"/>
      <c r="AR821" s="25"/>
      <c r="AS821" s="25"/>
      <c r="AT821" s="25"/>
      <c r="AU821" s="25"/>
    </row>
    <row r="822" spans="1:47">
      <c r="A822" s="26"/>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8"/>
      <c r="AO822" s="25"/>
      <c r="AP822" s="25"/>
      <c r="AQ822" s="25"/>
      <c r="AR822" s="25"/>
      <c r="AS822" s="25"/>
      <c r="AT822" s="25"/>
      <c r="AU822" s="25"/>
    </row>
    <row r="823" spans="1:47">
      <c r="A823" s="26"/>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8"/>
      <c r="AO823" s="25"/>
      <c r="AP823" s="25"/>
      <c r="AQ823" s="25"/>
      <c r="AR823" s="25"/>
      <c r="AS823" s="25"/>
      <c r="AT823" s="25"/>
      <c r="AU823" s="25"/>
    </row>
    <row r="824" spans="1:47">
      <c r="A824" s="26"/>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8"/>
      <c r="AO824" s="25"/>
      <c r="AP824" s="25"/>
      <c r="AQ824" s="25"/>
      <c r="AR824" s="25"/>
      <c r="AS824" s="25"/>
      <c r="AT824" s="25"/>
      <c r="AU824" s="25"/>
    </row>
    <row r="825" spans="1:47">
      <c r="A825" s="26"/>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8"/>
      <c r="AO825" s="25"/>
      <c r="AP825" s="25"/>
      <c r="AQ825" s="25"/>
      <c r="AR825" s="25"/>
      <c r="AS825" s="25"/>
      <c r="AT825" s="25"/>
      <c r="AU825" s="25"/>
    </row>
    <row r="826" spans="1:47">
      <c r="A826" s="26"/>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8"/>
      <c r="AO826" s="25"/>
      <c r="AP826" s="25"/>
      <c r="AQ826" s="25"/>
      <c r="AR826" s="25"/>
      <c r="AS826" s="25"/>
      <c r="AT826" s="25"/>
      <c r="AU826" s="25"/>
    </row>
    <row r="827" spans="1:47">
      <c r="A827" s="26"/>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8"/>
      <c r="AO827" s="25"/>
      <c r="AP827" s="25"/>
      <c r="AQ827" s="25"/>
      <c r="AR827" s="25"/>
      <c r="AS827" s="25"/>
      <c r="AT827" s="25"/>
      <c r="AU827" s="25"/>
    </row>
    <row r="828" spans="1:47">
      <c r="A828" s="26"/>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8"/>
      <c r="AO828" s="25"/>
      <c r="AP828" s="25"/>
      <c r="AQ828" s="25"/>
      <c r="AR828" s="25"/>
      <c r="AS828" s="25"/>
      <c r="AT828" s="25"/>
      <c r="AU828" s="25"/>
    </row>
    <row r="829" spans="1:47">
      <c r="A829" s="26"/>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8"/>
      <c r="AO829" s="25"/>
      <c r="AP829" s="25"/>
      <c r="AQ829" s="25"/>
      <c r="AR829" s="25"/>
      <c r="AS829" s="25"/>
      <c r="AT829" s="25"/>
      <c r="AU829" s="25"/>
    </row>
    <row r="830" spans="1:47">
      <c r="A830" s="26"/>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8"/>
      <c r="AO830" s="25"/>
      <c r="AP830" s="25"/>
      <c r="AQ830" s="25"/>
      <c r="AR830" s="25"/>
      <c r="AS830" s="25"/>
      <c r="AT830" s="25"/>
      <c r="AU830" s="25"/>
    </row>
    <row r="831" spans="1:47">
      <c r="A831" s="26"/>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8"/>
      <c r="AO831" s="25"/>
      <c r="AP831" s="25"/>
      <c r="AQ831" s="25"/>
      <c r="AR831" s="25"/>
      <c r="AS831" s="25"/>
      <c r="AT831" s="25"/>
      <c r="AU831" s="25"/>
    </row>
    <row r="832" spans="1:47">
      <c r="A832" s="26"/>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8"/>
      <c r="AO832" s="25"/>
      <c r="AP832" s="25"/>
      <c r="AQ832" s="25"/>
      <c r="AR832" s="25"/>
      <c r="AS832" s="25"/>
      <c r="AT832" s="25"/>
      <c r="AU832" s="25"/>
    </row>
    <row r="833" spans="1:47">
      <c r="A833" s="26"/>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8"/>
      <c r="AO833" s="25"/>
      <c r="AP833" s="25"/>
      <c r="AQ833" s="25"/>
      <c r="AR833" s="25"/>
      <c r="AS833" s="25"/>
      <c r="AT833" s="25"/>
      <c r="AU833" s="25"/>
    </row>
    <row r="834" spans="1:47">
      <c r="A834" s="26"/>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8"/>
      <c r="AO834" s="25"/>
      <c r="AP834" s="25"/>
      <c r="AQ834" s="25"/>
      <c r="AR834" s="25"/>
      <c r="AS834" s="25"/>
      <c r="AT834" s="25"/>
      <c r="AU834" s="25"/>
    </row>
    <row r="835" spans="1:47">
      <c r="A835" s="26"/>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8"/>
      <c r="AO835" s="25"/>
      <c r="AP835" s="25"/>
      <c r="AQ835" s="25"/>
      <c r="AR835" s="25"/>
      <c r="AS835" s="25"/>
      <c r="AT835" s="25"/>
      <c r="AU835" s="25"/>
    </row>
    <row r="836" spans="1:47">
      <c r="A836" s="26"/>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8"/>
      <c r="AO836" s="25"/>
      <c r="AP836" s="25"/>
      <c r="AQ836" s="25"/>
      <c r="AR836" s="25"/>
      <c r="AS836" s="25"/>
      <c r="AT836" s="25"/>
      <c r="AU836" s="25"/>
    </row>
    <row r="837" spans="1:47">
      <c r="A837" s="26"/>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8"/>
      <c r="AO837" s="25"/>
      <c r="AP837" s="25"/>
      <c r="AQ837" s="25"/>
      <c r="AR837" s="25"/>
      <c r="AS837" s="25"/>
      <c r="AT837" s="25"/>
      <c r="AU837" s="25"/>
    </row>
    <row r="838" spans="1:47">
      <c r="A838" s="26"/>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8"/>
      <c r="AO838" s="25"/>
      <c r="AP838" s="25"/>
      <c r="AQ838" s="25"/>
      <c r="AR838" s="25"/>
      <c r="AS838" s="25"/>
      <c r="AT838" s="25"/>
      <c r="AU838" s="25"/>
    </row>
    <row r="839" spans="1:47">
      <c r="A839" s="26"/>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8"/>
      <c r="AO839" s="25"/>
      <c r="AP839" s="25"/>
      <c r="AQ839" s="25"/>
      <c r="AR839" s="25"/>
      <c r="AS839" s="25"/>
      <c r="AT839" s="25"/>
      <c r="AU839" s="25"/>
    </row>
    <row r="840" spans="1:47">
      <c r="A840" s="26"/>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8"/>
      <c r="AO840" s="25"/>
      <c r="AP840" s="25"/>
      <c r="AQ840" s="25"/>
      <c r="AR840" s="25"/>
      <c r="AS840" s="25"/>
      <c r="AT840" s="25"/>
      <c r="AU840" s="25"/>
    </row>
    <row r="841" spans="1:47">
      <c r="A841" s="26"/>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8"/>
      <c r="AO841" s="25"/>
      <c r="AP841" s="25"/>
      <c r="AQ841" s="25"/>
      <c r="AR841" s="25"/>
      <c r="AS841" s="25"/>
      <c r="AT841" s="25"/>
      <c r="AU841" s="25"/>
    </row>
    <row r="842" spans="1:47">
      <c r="A842" s="26"/>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8"/>
      <c r="AO842" s="25"/>
      <c r="AP842" s="25"/>
      <c r="AQ842" s="25"/>
      <c r="AR842" s="25"/>
      <c r="AS842" s="25"/>
      <c r="AT842" s="25"/>
      <c r="AU842" s="25"/>
    </row>
    <row r="843" spans="1:47">
      <c r="A843" s="26"/>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8"/>
      <c r="AO843" s="25"/>
      <c r="AP843" s="25"/>
      <c r="AQ843" s="25"/>
      <c r="AR843" s="25"/>
      <c r="AS843" s="25"/>
      <c r="AT843" s="25"/>
      <c r="AU843" s="25"/>
    </row>
    <row r="844" spans="1:47">
      <c r="A844" s="26"/>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8"/>
      <c r="AO844" s="25"/>
      <c r="AP844" s="25"/>
      <c r="AQ844" s="25"/>
      <c r="AR844" s="25"/>
      <c r="AS844" s="25"/>
      <c r="AT844" s="25"/>
      <c r="AU844" s="25"/>
    </row>
    <row r="845" spans="1:47">
      <c r="A845" s="26"/>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8"/>
      <c r="AO845" s="25"/>
      <c r="AP845" s="25"/>
      <c r="AQ845" s="25"/>
      <c r="AR845" s="25"/>
      <c r="AS845" s="25"/>
      <c r="AT845" s="25"/>
      <c r="AU845" s="25"/>
    </row>
    <row r="846" spans="1:47">
      <c r="A846" s="26"/>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8"/>
      <c r="AO846" s="25"/>
      <c r="AP846" s="25"/>
      <c r="AQ846" s="25"/>
      <c r="AR846" s="25"/>
      <c r="AS846" s="25"/>
      <c r="AT846" s="25"/>
      <c r="AU846" s="25"/>
    </row>
    <row r="847" spans="1:47">
      <c r="A847" s="26"/>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8"/>
      <c r="AO847" s="25"/>
      <c r="AP847" s="25"/>
      <c r="AQ847" s="25"/>
      <c r="AR847" s="25"/>
      <c r="AS847" s="25"/>
      <c r="AT847" s="25"/>
      <c r="AU847" s="25"/>
    </row>
    <row r="848" spans="1:47">
      <c r="A848" s="26"/>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8"/>
      <c r="AO848" s="25"/>
      <c r="AP848" s="25"/>
      <c r="AQ848" s="25"/>
      <c r="AR848" s="25"/>
      <c r="AS848" s="25"/>
      <c r="AT848" s="25"/>
      <c r="AU848" s="25"/>
    </row>
    <row r="849" spans="1:47">
      <c r="A849" s="26"/>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8"/>
      <c r="AO849" s="25"/>
      <c r="AP849" s="25"/>
      <c r="AQ849" s="25"/>
      <c r="AR849" s="25"/>
      <c r="AS849" s="25"/>
      <c r="AT849" s="25"/>
      <c r="AU849" s="25"/>
    </row>
    <row r="850" spans="1:47">
      <c r="A850" s="26"/>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8"/>
      <c r="AO850" s="25"/>
      <c r="AP850" s="25"/>
      <c r="AQ850" s="25"/>
      <c r="AR850" s="25"/>
      <c r="AS850" s="25"/>
      <c r="AT850" s="25"/>
      <c r="AU850" s="25"/>
    </row>
    <row r="851" spans="1:47">
      <c r="A851" s="26"/>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8"/>
      <c r="AO851" s="25"/>
      <c r="AP851" s="25"/>
      <c r="AQ851" s="25"/>
      <c r="AR851" s="25"/>
      <c r="AS851" s="25"/>
      <c r="AT851" s="25"/>
      <c r="AU851" s="25"/>
    </row>
    <row r="852" spans="1:47">
      <c r="A852" s="26"/>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8"/>
      <c r="AO852" s="25"/>
      <c r="AP852" s="25"/>
      <c r="AQ852" s="25"/>
      <c r="AR852" s="25"/>
      <c r="AS852" s="25"/>
      <c r="AT852" s="25"/>
      <c r="AU852" s="25"/>
    </row>
    <row r="853" spans="1:47">
      <c r="A853" s="26"/>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8"/>
      <c r="AO853" s="25"/>
      <c r="AP853" s="25"/>
      <c r="AQ853" s="25"/>
      <c r="AR853" s="25"/>
      <c r="AS853" s="25"/>
      <c r="AT853" s="25"/>
      <c r="AU853" s="25"/>
    </row>
    <row r="854" spans="1:47">
      <c r="A854" s="26"/>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8"/>
      <c r="AO854" s="25"/>
      <c r="AP854" s="25"/>
      <c r="AQ854" s="25"/>
      <c r="AR854" s="25"/>
      <c r="AS854" s="25"/>
      <c r="AT854" s="25"/>
      <c r="AU854" s="25"/>
    </row>
    <row r="855" spans="1:47">
      <c r="A855" s="26"/>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8"/>
      <c r="AO855" s="25"/>
      <c r="AP855" s="25"/>
      <c r="AQ855" s="25"/>
      <c r="AR855" s="25"/>
      <c r="AS855" s="25"/>
      <c r="AT855" s="25"/>
      <c r="AU855" s="25"/>
    </row>
    <row r="856" spans="1:47">
      <c r="A856" s="26"/>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8"/>
      <c r="AO856" s="25"/>
      <c r="AP856" s="25"/>
      <c r="AQ856" s="25"/>
      <c r="AR856" s="25"/>
      <c r="AS856" s="25"/>
      <c r="AT856" s="25"/>
      <c r="AU856" s="25"/>
    </row>
    <row r="857" spans="1:47">
      <c r="A857" s="26"/>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8"/>
      <c r="AO857" s="25"/>
      <c r="AP857" s="25"/>
      <c r="AQ857" s="25"/>
      <c r="AR857" s="25"/>
      <c r="AS857" s="25"/>
      <c r="AT857" s="25"/>
      <c r="AU857" s="25"/>
    </row>
    <row r="858" spans="1:47">
      <c r="A858" s="26"/>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8"/>
      <c r="AO858" s="25"/>
      <c r="AP858" s="25"/>
      <c r="AQ858" s="25"/>
      <c r="AR858" s="25"/>
      <c r="AS858" s="25"/>
      <c r="AT858" s="25"/>
      <c r="AU858" s="25"/>
    </row>
    <row r="859" spans="1:47">
      <c r="A859" s="26"/>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8"/>
      <c r="AO859" s="25"/>
      <c r="AP859" s="25"/>
      <c r="AQ859" s="25"/>
      <c r="AR859" s="25"/>
      <c r="AS859" s="25"/>
      <c r="AT859" s="25"/>
      <c r="AU859" s="25"/>
    </row>
    <row r="860" spans="1:47">
      <c r="A860" s="26"/>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8"/>
      <c r="AO860" s="25"/>
      <c r="AP860" s="25"/>
      <c r="AQ860" s="25"/>
      <c r="AR860" s="25"/>
      <c r="AS860" s="25"/>
      <c r="AT860" s="25"/>
      <c r="AU860" s="25"/>
    </row>
    <row r="861" spans="1:47">
      <c r="A861" s="26"/>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8"/>
      <c r="AO861" s="25"/>
      <c r="AP861" s="25"/>
      <c r="AQ861" s="25"/>
      <c r="AR861" s="25"/>
      <c r="AS861" s="25"/>
      <c r="AT861" s="25"/>
      <c r="AU861" s="25"/>
    </row>
    <row r="862" spans="1:47">
      <c r="A862" s="26"/>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8"/>
      <c r="AO862" s="25"/>
      <c r="AP862" s="25"/>
      <c r="AQ862" s="25"/>
      <c r="AR862" s="25"/>
      <c r="AS862" s="25"/>
      <c r="AT862" s="25"/>
      <c r="AU862" s="25"/>
    </row>
    <row r="863" spans="1:47">
      <c r="A863" s="26"/>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8"/>
      <c r="AO863" s="25"/>
      <c r="AP863" s="25"/>
      <c r="AQ863" s="25"/>
      <c r="AR863" s="25"/>
      <c r="AS863" s="25"/>
      <c r="AT863" s="25"/>
      <c r="AU863" s="25"/>
    </row>
    <row r="864" spans="1:47">
      <c r="A864" s="26"/>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8"/>
      <c r="AO864" s="25"/>
      <c r="AP864" s="25"/>
      <c r="AQ864" s="25"/>
      <c r="AR864" s="25"/>
      <c r="AS864" s="25"/>
      <c r="AT864" s="25"/>
      <c r="AU864" s="25"/>
    </row>
    <row r="865" spans="1:47">
      <c r="A865" s="26"/>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8"/>
      <c r="AO865" s="25"/>
      <c r="AP865" s="25"/>
      <c r="AQ865" s="25"/>
      <c r="AR865" s="25"/>
      <c r="AS865" s="25"/>
      <c r="AT865" s="25"/>
      <c r="AU865" s="25"/>
    </row>
    <row r="866" spans="1:47">
      <c r="A866" s="26"/>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8"/>
      <c r="AO866" s="25"/>
      <c r="AP866" s="25"/>
      <c r="AQ866" s="25"/>
      <c r="AR866" s="25"/>
      <c r="AS866" s="25"/>
      <c r="AT866" s="25"/>
      <c r="AU866" s="25"/>
    </row>
    <row r="867" spans="1:47">
      <c r="A867" s="26"/>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8"/>
      <c r="AO867" s="25"/>
      <c r="AP867" s="25"/>
      <c r="AQ867" s="25"/>
      <c r="AR867" s="25"/>
      <c r="AS867" s="25"/>
      <c r="AT867" s="25"/>
      <c r="AU867" s="25"/>
    </row>
    <row r="868" spans="1:47">
      <c r="A868" s="26"/>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8"/>
      <c r="AO868" s="25"/>
      <c r="AP868" s="25"/>
      <c r="AQ868" s="25"/>
      <c r="AR868" s="25"/>
      <c r="AS868" s="25"/>
      <c r="AT868" s="25"/>
      <c r="AU868" s="25"/>
    </row>
    <row r="869" spans="1:47">
      <c r="A869" s="26"/>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8"/>
      <c r="AO869" s="25"/>
      <c r="AP869" s="25"/>
      <c r="AQ869" s="25"/>
      <c r="AR869" s="25"/>
      <c r="AS869" s="25"/>
      <c r="AT869" s="25"/>
      <c r="AU869" s="25"/>
    </row>
    <row r="870" spans="1:47">
      <c r="A870" s="26"/>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8"/>
      <c r="AO870" s="25"/>
      <c r="AP870" s="25"/>
      <c r="AQ870" s="25"/>
      <c r="AR870" s="25"/>
      <c r="AS870" s="25"/>
      <c r="AT870" s="25"/>
      <c r="AU870" s="25"/>
    </row>
    <row r="871" spans="1:47">
      <c r="A871" s="26"/>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8"/>
      <c r="AO871" s="25"/>
      <c r="AP871" s="25"/>
      <c r="AQ871" s="25"/>
      <c r="AR871" s="25"/>
      <c r="AS871" s="25"/>
      <c r="AT871" s="25"/>
      <c r="AU871" s="25"/>
    </row>
    <row r="872" spans="1:47">
      <c r="A872" s="26"/>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8"/>
      <c r="AO872" s="25"/>
      <c r="AP872" s="25"/>
      <c r="AQ872" s="25"/>
      <c r="AR872" s="25"/>
      <c r="AS872" s="25"/>
      <c r="AT872" s="25"/>
      <c r="AU872" s="25"/>
    </row>
    <row r="873" spans="1:47">
      <c r="A873" s="26"/>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8"/>
      <c r="AO873" s="25"/>
      <c r="AP873" s="25"/>
      <c r="AQ873" s="25"/>
      <c r="AR873" s="25"/>
      <c r="AS873" s="25"/>
      <c r="AT873" s="25"/>
      <c r="AU873" s="25"/>
    </row>
    <row r="874" spans="1:47">
      <c r="A874" s="26"/>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8"/>
      <c r="AO874" s="25"/>
      <c r="AP874" s="25"/>
      <c r="AQ874" s="25"/>
      <c r="AR874" s="25"/>
      <c r="AS874" s="25"/>
      <c r="AT874" s="25"/>
      <c r="AU874" s="25"/>
    </row>
    <row r="875" spans="1:47">
      <c r="A875" s="26"/>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8"/>
      <c r="AO875" s="25"/>
      <c r="AP875" s="25"/>
      <c r="AQ875" s="25"/>
      <c r="AR875" s="25"/>
      <c r="AS875" s="25"/>
      <c r="AT875" s="25"/>
      <c r="AU875" s="25"/>
    </row>
    <row r="876" spans="1:47">
      <c r="A876" s="26"/>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8"/>
      <c r="AO876" s="25"/>
      <c r="AP876" s="25"/>
      <c r="AQ876" s="25"/>
      <c r="AR876" s="25"/>
      <c r="AS876" s="25"/>
      <c r="AT876" s="25"/>
      <c r="AU876" s="25"/>
    </row>
    <row r="877" spans="1:47">
      <c r="A877" s="26"/>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8"/>
      <c r="AO877" s="25"/>
      <c r="AP877" s="25"/>
      <c r="AQ877" s="25"/>
      <c r="AR877" s="25"/>
      <c r="AS877" s="25"/>
      <c r="AT877" s="25"/>
      <c r="AU877" s="25"/>
    </row>
    <row r="878" spans="1:47">
      <c r="A878" s="26"/>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8"/>
      <c r="AO878" s="25"/>
      <c r="AP878" s="25"/>
      <c r="AQ878" s="25"/>
      <c r="AR878" s="25"/>
      <c r="AS878" s="25"/>
      <c r="AT878" s="25"/>
      <c r="AU878" s="25"/>
    </row>
    <row r="879" spans="1:47">
      <c r="A879" s="26"/>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8"/>
      <c r="AO879" s="25"/>
      <c r="AP879" s="25"/>
      <c r="AQ879" s="25"/>
      <c r="AR879" s="25"/>
      <c r="AS879" s="25"/>
      <c r="AT879" s="25"/>
      <c r="AU879" s="25"/>
    </row>
    <row r="880" spans="1:47">
      <c r="A880" s="26"/>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8"/>
      <c r="AO880" s="25"/>
      <c r="AP880" s="25"/>
      <c r="AQ880" s="25"/>
      <c r="AR880" s="25"/>
      <c r="AS880" s="25"/>
      <c r="AT880" s="25"/>
      <c r="AU880" s="25"/>
    </row>
    <row r="881" spans="1:47">
      <c r="A881" s="26"/>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8"/>
      <c r="AO881" s="25"/>
      <c r="AP881" s="25"/>
      <c r="AQ881" s="25"/>
      <c r="AR881" s="25"/>
      <c r="AS881" s="25"/>
      <c r="AT881" s="25"/>
      <c r="AU881" s="25"/>
    </row>
    <row r="882" spans="1:47">
      <c r="A882" s="26"/>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8"/>
      <c r="AO882" s="25"/>
      <c r="AP882" s="25"/>
      <c r="AQ882" s="25"/>
      <c r="AR882" s="25"/>
      <c r="AS882" s="25"/>
      <c r="AT882" s="25"/>
      <c r="AU882" s="25"/>
    </row>
    <row r="883" spans="1:47">
      <c r="A883" s="26"/>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8"/>
      <c r="AO883" s="25"/>
      <c r="AP883" s="25"/>
      <c r="AQ883" s="25"/>
      <c r="AR883" s="25"/>
      <c r="AS883" s="25"/>
      <c r="AT883" s="25"/>
      <c r="AU883" s="25"/>
    </row>
    <row r="884" spans="1:47">
      <c r="A884" s="26"/>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8"/>
      <c r="AO884" s="25"/>
      <c r="AP884" s="25"/>
      <c r="AQ884" s="25"/>
      <c r="AR884" s="25"/>
      <c r="AS884" s="25"/>
      <c r="AT884" s="25"/>
      <c r="AU884" s="25"/>
    </row>
    <row r="885" spans="1:47">
      <c r="A885" s="26"/>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8"/>
      <c r="AO885" s="25"/>
      <c r="AP885" s="25"/>
      <c r="AQ885" s="25"/>
      <c r="AR885" s="25"/>
      <c r="AS885" s="25"/>
      <c r="AT885" s="25"/>
      <c r="AU885" s="25"/>
    </row>
    <row r="886" spans="1:47">
      <c r="A886" s="26"/>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8"/>
      <c r="AO886" s="25"/>
      <c r="AP886" s="25"/>
      <c r="AQ886" s="25"/>
      <c r="AR886" s="25"/>
      <c r="AS886" s="25"/>
      <c r="AT886" s="25"/>
      <c r="AU886" s="25"/>
    </row>
    <row r="887" spans="1:47">
      <c r="A887" s="26"/>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8"/>
      <c r="AO887" s="25"/>
      <c r="AP887" s="25"/>
      <c r="AQ887" s="25"/>
      <c r="AR887" s="25"/>
      <c r="AS887" s="25"/>
      <c r="AT887" s="25"/>
      <c r="AU887" s="25"/>
    </row>
    <row r="888" spans="1:47">
      <c r="A888" s="26"/>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8"/>
      <c r="AO888" s="25"/>
      <c r="AP888" s="25"/>
      <c r="AQ888" s="25"/>
      <c r="AR888" s="25"/>
      <c r="AS888" s="25"/>
      <c r="AT888" s="25"/>
      <c r="AU888" s="25"/>
    </row>
    <row r="889" spans="1:47">
      <c r="A889" s="26"/>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8"/>
      <c r="AO889" s="25"/>
      <c r="AP889" s="25"/>
      <c r="AQ889" s="25"/>
      <c r="AR889" s="25"/>
      <c r="AS889" s="25"/>
      <c r="AT889" s="25"/>
      <c r="AU889" s="25"/>
    </row>
    <row r="890" spans="1:47">
      <c r="A890" s="26"/>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8"/>
      <c r="AO890" s="25"/>
      <c r="AP890" s="25"/>
      <c r="AQ890" s="25"/>
      <c r="AR890" s="25"/>
      <c r="AS890" s="25"/>
      <c r="AT890" s="25"/>
      <c r="AU890" s="25"/>
    </row>
    <row r="891" spans="1:47">
      <c r="A891" s="26"/>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8"/>
      <c r="AO891" s="25"/>
      <c r="AP891" s="25"/>
      <c r="AQ891" s="25"/>
      <c r="AR891" s="25"/>
      <c r="AS891" s="25"/>
      <c r="AT891" s="25"/>
      <c r="AU891" s="25"/>
    </row>
    <row r="892" spans="1:47">
      <c r="A892" s="26"/>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8"/>
      <c r="AO892" s="25"/>
      <c r="AP892" s="25"/>
      <c r="AQ892" s="25"/>
      <c r="AR892" s="25"/>
      <c r="AS892" s="25"/>
      <c r="AT892" s="25"/>
      <c r="AU892" s="25"/>
    </row>
    <row r="893" spans="1:47">
      <c r="A893" s="26"/>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8"/>
      <c r="AO893" s="25"/>
      <c r="AP893" s="25"/>
      <c r="AQ893" s="25"/>
      <c r="AR893" s="25"/>
      <c r="AS893" s="25"/>
      <c r="AT893" s="25"/>
      <c r="AU893" s="25"/>
    </row>
    <row r="894" spans="1:47">
      <c r="A894" s="26"/>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8"/>
      <c r="AO894" s="25"/>
      <c r="AP894" s="25"/>
      <c r="AQ894" s="25"/>
      <c r="AR894" s="25"/>
      <c r="AS894" s="25"/>
      <c r="AT894" s="25"/>
      <c r="AU894" s="25"/>
    </row>
    <row r="895" spans="1:47">
      <c r="A895" s="26"/>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8"/>
      <c r="AO895" s="25"/>
      <c r="AP895" s="25"/>
      <c r="AQ895" s="25"/>
      <c r="AR895" s="25"/>
      <c r="AS895" s="25"/>
      <c r="AT895" s="25"/>
      <c r="AU895" s="25"/>
    </row>
    <row r="896" spans="1:47">
      <c r="A896" s="26"/>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8"/>
      <c r="AO896" s="25"/>
      <c r="AP896" s="25"/>
      <c r="AQ896" s="25"/>
      <c r="AR896" s="25"/>
      <c r="AS896" s="25"/>
      <c r="AT896" s="25"/>
      <c r="AU896" s="25"/>
    </row>
    <row r="897" spans="1:47">
      <c r="A897" s="26"/>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8"/>
      <c r="AO897" s="25"/>
      <c r="AP897" s="25"/>
      <c r="AQ897" s="25"/>
      <c r="AR897" s="25"/>
      <c r="AS897" s="25"/>
      <c r="AT897" s="25"/>
      <c r="AU897" s="25"/>
    </row>
    <row r="898" spans="1:47">
      <c r="A898" s="26"/>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8"/>
      <c r="AO898" s="25"/>
      <c r="AP898" s="25"/>
      <c r="AQ898" s="25"/>
      <c r="AR898" s="25"/>
      <c r="AS898" s="25"/>
      <c r="AT898" s="25"/>
      <c r="AU898" s="25"/>
    </row>
    <row r="899" spans="1:47">
      <c r="A899" s="26"/>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8"/>
      <c r="AO899" s="25"/>
      <c r="AP899" s="25"/>
      <c r="AQ899" s="25"/>
      <c r="AR899" s="25"/>
      <c r="AS899" s="25"/>
      <c r="AT899" s="25"/>
      <c r="AU899" s="25"/>
    </row>
    <row r="900" spans="1:47">
      <c r="A900" s="26"/>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8"/>
      <c r="AO900" s="25"/>
      <c r="AP900" s="25"/>
      <c r="AQ900" s="25"/>
      <c r="AR900" s="25"/>
      <c r="AS900" s="25"/>
      <c r="AT900" s="25"/>
      <c r="AU900" s="25"/>
    </row>
    <row r="901" spans="1:47">
      <c r="A901" s="26"/>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8"/>
      <c r="AO901" s="25"/>
      <c r="AP901" s="25"/>
      <c r="AQ901" s="25"/>
      <c r="AR901" s="25"/>
      <c r="AS901" s="25"/>
      <c r="AT901" s="25"/>
      <c r="AU901" s="25"/>
    </row>
    <row r="902" spans="1:47">
      <c r="A902" s="26"/>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8"/>
      <c r="AO902" s="25"/>
      <c r="AP902" s="25"/>
      <c r="AQ902" s="25"/>
      <c r="AR902" s="25"/>
      <c r="AS902" s="25"/>
      <c r="AT902" s="25"/>
      <c r="AU902" s="25"/>
    </row>
    <row r="903" spans="1:47">
      <c r="A903" s="26"/>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8"/>
      <c r="AO903" s="25"/>
      <c r="AP903" s="25"/>
      <c r="AQ903" s="25"/>
      <c r="AR903" s="25"/>
      <c r="AS903" s="25"/>
      <c r="AT903" s="25"/>
      <c r="AU903" s="25"/>
    </row>
    <row r="904" spans="1:47">
      <c r="A904" s="26"/>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8"/>
      <c r="AO904" s="25"/>
      <c r="AP904" s="25"/>
      <c r="AQ904" s="25"/>
      <c r="AR904" s="25"/>
      <c r="AS904" s="25"/>
      <c r="AT904" s="25"/>
      <c r="AU904" s="25"/>
    </row>
    <row r="905" spans="1:47">
      <c r="A905" s="26"/>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8"/>
      <c r="AO905" s="25"/>
      <c r="AP905" s="25"/>
      <c r="AQ905" s="25"/>
      <c r="AR905" s="25"/>
      <c r="AS905" s="25"/>
      <c r="AT905" s="25"/>
      <c r="AU905" s="25"/>
    </row>
    <row r="906" spans="1:47">
      <c r="A906" s="26"/>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8"/>
      <c r="AO906" s="25"/>
      <c r="AP906" s="25"/>
      <c r="AQ906" s="25"/>
      <c r="AR906" s="25"/>
      <c r="AS906" s="25"/>
      <c r="AT906" s="25"/>
      <c r="AU906" s="25"/>
    </row>
    <row r="907" spans="1:47">
      <c r="A907" s="26"/>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8"/>
      <c r="AO907" s="25"/>
      <c r="AP907" s="25"/>
      <c r="AQ907" s="25"/>
      <c r="AR907" s="25"/>
      <c r="AS907" s="25"/>
      <c r="AT907" s="25"/>
      <c r="AU907" s="25"/>
    </row>
    <row r="908" spans="1:47">
      <c r="A908" s="26"/>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8"/>
      <c r="AO908" s="25"/>
      <c r="AP908" s="25"/>
      <c r="AQ908" s="25"/>
      <c r="AR908" s="25"/>
      <c r="AS908" s="25"/>
      <c r="AT908" s="25"/>
      <c r="AU908" s="25"/>
    </row>
    <row r="909" spans="1:47">
      <c r="A909" s="26"/>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8"/>
      <c r="AO909" s="25"/>
      <c r="AP909" s="25"/>
      <c r="AQ909" s="25"/>
      <c r="AR909" s="25"/>
      <c r="AS909" s="25"/>
      <c r="AT909" s="25"/>
      <c r="AU909" s="25"/>
    </row>
    <row r="910" spans="1:47">
      <c r="A910" s="26"/>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8"/>
      <c r="AO910" s="25"/>
      <c r="AP910" s="25"/>
      <c r="AQ910" s="25"/>
      <c r="AR910" s="25"/>
      <c r="AS910" s="25"/>
      <c r="AT910" s="25"/>
      <c r="AU910" s="25"/>
    </row>
    <row r="911" spans="1:47">
      <c r="A911" s="26"/>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8"/>
      <c r="AO911" s="25"/>
      <c r="AP911" s="25"/>
      <c r="AQ911" s="25"/>
      <c r="AR911" s="25"/>
      <c r="AS911" s="25"/>
      <c r="AT911" s="25"/>
      <c r="AU911" s="25"/>
    </row>
    <row r="912" spans="1:47">
      <c r="A912" s="26"/>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8"/>
      <c r="AO912" s="25"/>
      <c r="AP912" s="25"/>
      <c r="AQ912" s="25"/>
      <c r="AR912" s="25"/>
      <c r="AS912" s="25"/>
      <c r="AT912" s="25"/>
      <c r="AU912" s="25"/>
    </row>
    <row r="913" spans="1:47">
      <c r="A913" s="26"/>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8"/>
      <c r="AO913" s="25"/>
      <c r="AP913" s="25"/>
      <c r="AQ913" s="25"/>
      <c r="AR913" s="25"/>
      <c r="AS913" s="25"/>
      <c r="AT913" s="25"/>
      <c r="AU913" s="25"/>
    </row>
    <row r="914" spans="1:47">
      <c r="A914" s="26"/>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8"/>
      <c r="AO914" s="25"/>
      <c r="AP914" s="25"/>
      <c r="AQ914" s="25"/>
      <c r="AR914" s="25"/>
      <c r="AS914" s="25"/>
      <c r="AT914" s="25"/>
      <c r="AU914" s="25"/>
    </row>
    <row r="915" spans="1:47">
      <c r="A915" s="26"/>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8"/>
      <c r="AO915" s="25"/>
      <c r="AP915" s="25"/>
      <c r="AQ915" s="25"/>
      <c r="AR915" s="25"/>
      <c r="AS915" s="25"/>
      <c r="AT915" s="25"/>
      <c r="AU915" s="25"/>
    </row>
    <row r="916" spans="1:47">
      <c r="A916" s="26"/>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8"/>
      <c r="AO916" s="25"/>
      <c r="AP916" s="25"/>
      <c r="AQ916" s="25"/>
      <c r="AR916" s="25"/>
      <c r="AS916" s="25"/>
      <c r="AT916" s="25"/>
      <c r="AU916" s="25"/>
    </row>
    <row r="917" spans="1:47">
      <c r="A917" s="26"/>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8"/>
      <c r="AO917" s="25"/>
      <c r="AP917" s="25"/>
      <c r="AQ917" s="25"/>
      <c r="AR917" s="25"/>
      <c r="AS917" s="25"/>
      <c r="AT917" s="25"/>
      <c r="AU917" s="25"/>
    </row>
    <row r="918" spans="1:47">
      <c r="A918" s="26"/>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8"/>
      <c r="AO918" s="25"/>
      <c r="AP918" s="25"/>
      <c r="AQ918" s="25"/>
      <c r="AR918" s="25"/>
      <c r="AS918" s="25"/>
      <c r="AT918" s="25"/>
      <c r="AU918" s="25"/>
    </row>
    <row r="919" spans="1:47">
      <c r="A919" s="26"/>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8"/>
      <c r="AO919" s="25"/>
      <c r="AP919" s="25"/>
      <c r="AQ919" s="25"/>
      <c r="AR919" s="25"/>
      <c r="AS919" s="25"/>
      <c r="AT919" s="25"/>
      <c r="AU919" s="25"/>
    </row>
    <row r="920" spans="1:47">
      <c r="A920" s="26"/>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8"/>
      <c r="AO920" s="25"/>
      <c r="AP920" s="25"/>
      <c r="AQ920" s="25"/>
      <c r="AR920" s="25"/>
      <c r="AS920" s="25"/>
      <c r="AT920" s="25"/>
      <c r="AU920" s="25"/>
    </row>
    <row r="921" spans="1:47">
      <c r="A921" s="26"/>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8"/>
      <c r="AO921" s="25"/>
      <c r="AP921" s="25"/>
      <c r="AQ921" s="25"/>
      <c r="AR921" s="25"/>
      <c r="AS921" s="25"/>
      <c r="AT921" s="25"/>
      <c r="AU921" s="25"/>
    </row>
    <row r="922" spans="1:47">
      <c r="A922" s="26"/>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8"/>
      <c r="AO922" s="25"/>
      <c r="AP922" s="25"/>
      <c r="AQ922" s="25"/>
      <c r="AR922" s="25"/>
      <c r="AS922" s="25"/>
      <c r="AT922" s="25"/>
      <c r="AU922" s="25"/>
    </row>
    <row r="923" spans="1:47">
      <c r="A923" s="26"/>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8"/>
      <c r="AO923" s="25"/>
      <c r="AP923" s="25"/>
      <c r="AQ923" s="25"/>
      <c r="AR923" s="25"/>
      <c r="AS923" s="25"/>
      <c r="AT923" s="25"/>
      <c r="AU923" s="25"/>
    </row>
    <row r="924" spans="1:47">
      <c r="A924" s="26"/>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8"/>
      <c r="AO924" s="25"/>
      <c r="AP924" s="25"/>
      <c r="AQ924" s="25"/>
      <c r="AR924" s="25"/>
      <c r="AS924" s="25"/>
      <c r="AT924" s="25"/>
      <c r="AU924" s="25"/>
    </row>
    <row r="925" spans="1:47">
      <c r="A925" s="26"/>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8"/>
      <c r="AO925" s="25"/>
      <c r="AP925" s="25"/>
      <c r="AQ925" s="25"/>
      <c r="AR925" s="25"/>
      <c r="AS925" s="25"/>
      <c r="AT925" s="25"/>
      <c r="AU925" s="25"/>
    </row>
    <row r="926" spans="1:47">
      <c r="A926" s="26"/>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8"/>
      <c r="AO926" s="25"/>
      <c r="AP926" s="25"/>
      <c r="AQ926" s="25"/>
      <c r="AR926" s="25"/>
      <c r="AS926" s="25"/>
      <c r="AT926" s="25"/>
      <c r="AU926" s="25"/>
    </row>
    <row r="927" spans="1:47">
      <c r="A927" s="26"/>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8"/>
      <c r="AO927" s="25"/>
      <c r="AP927" s="25"/>
      <c r="AQ927" s="25"/>
      <c r="AR927" s="25"/>
      <c r="AS927" s="25"/>
      <c r="AT927" s="25"/>
      <c r="AU927" s="25"/>
    </row>
    <row r="928" spans="1:47">
      <c r="A928" s="26"/>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8"/>
      <c r="AO928" s="25"/>
      <c r="AP928" s="25"/>
      <c r="AQ928" s="25"/>
      <c r="AR928" s="25"/>
      <c r="AS928" s="25"/>
      <c r="AT928" s="25"/>
      <c r="AU928" s="25"/>
    </row>
    <row r="929" spans="1:47">
      <c r="A929" s="26"/>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8"/>
      <c r="AO929" s="25"/>
      <c r="AP929" s="25"/>
      <c r="AQ929" s="25"/>
      <c r="AR929" s="25"/>
      <c r="AS929" s="25"/>
      <c r="AT929" s="25"/>
      <c r="AU929" s="25"/>
    </row>
    <row r="930" spans="1:47">
      <c r="A930" s="26"/>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8"/>
      <c r="AO930" s="25"/>
      <c r="AP930" s="25"/>
      <c r="AQ930" s="25"/>
      <c r="AR930" s="25"/>
      <c r="AS930" s="25"/>
      <c r="AT930" s="25"/>
      <c r="AU930" s="25"/>
    </row>
    <row r="931" spans="1:47">
      <c r="A931" s="26"/>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8"/>
      <c r="AO931" s="25"/>
      <c r="AP931" s="25"/>
      <c r="AQ931" s="25"/>
      <c r="AR931" s="25"/>
      <c r="AS931" s="25"/>
      <c r="AT931" s="25"/>
      <c r="AU931" s="25"/>
    </row>
    <row r="932" spans="1:47">
      <c r="A932" s="26"/>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8"/>
      <c r="AO932" s="25"/>
      <c r="AP932" s="25"/>
      <c r="AQ932" s="25"/>
      <c r="AR932" s="25"/>
      <c r="AS932" s="25"/>
      <c r="AT932" s="25"/>
      <c r="AU932" s="25"/>
    </row>
    <row r="933" spans="1:47">
      <c r="A933" s="26"/>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8"/>
      <c r="AO933" s="25"/>
      <c r="AP933" s="25"/>
      <c r="AQ933" s="25"/>
      <c r="AR933" s="25"/>
      <c r="AS933" s="25"/>
      <c r="AT933" s="25"/>
      <c r="AU933" s="25"/>
    </row>
    <row r="934" spans="1:47">
      <c r="A934" s="26"/>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8"/>
      <c r="AO934" s="25"/>
      <c r="AP934" s="25"/>
      <c r="AQ934" s="25"/>
      <c r="AR934" s="25"/>
      <c r="AS934" s="25"/>
      <c r="AT934" s="25"/>
      <c r="AU934" s="25"/>
    </row>
    <row r="935" spans="1:47">
      <c r="A935" s="26"/>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8"/>
      <c r="AO935" s="25"/>
      <c r="AP935" s="25"/>
      <c r="AQ935" s="25"/>
      <c r="AR935" s="25"/>
      <c r="AS935" s="25"/>
      <c r="AT935" s="25"/>
      <c r="AU935" s="25"/>
    </row>
    <row r="936" spans="1:47">
      <c r="A936" s="26"/>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8"/>
      <c r="AO936" s="25"/>
      <c r="AP936" s="25"/>
      <c r="AQ936" s="25"/>
      <c r="AR936" s="25"/>
      <c r="AS936" s="25"/>
      <c r="AT936" s="25"/>
      <c r="AU936" s="25"/>
    </row>
    <row r="937" spans="1:47">
      <c r="A937" s="26"/>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8"/>
      <c r="AO937" s="25"/>
      <c r="AP937" s="25"/>
      <c r="AQ937" s="25"/>
      <c r="AR937" s="25"/>
      <c r="AS937" s="25"/>
      <c r="AT937" s="25"/>
      <c r="AU937" s="25"/>
    </row>
    <row r="938" spans="1:47">
      <c r="A938" s="26"/>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8"/>
      <c r="AO938" s="25"/>
      <c r="AP938" s="25"/>
      <c r="AQ938" s="25"/>
      <c r="AR938" s="25"/>
      <c r="AS938" s="25"/>
      <c r="AT938" s="25"/>
      <c r="AU938" s="25"/>
    </row>
    <row r="939" spans="1:47">
      <c r="A939" s="26"/>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8"/>
      <c r="AO939" s="25"/>
      <c r="AP939" s="25"/>
      <c r="AQ939" s="25"/>
      <c r="AR939" s="25"/>
      <c r="AS939" s="25"/>
      <c r="AT939" s="25"/>
      <c r="AU939" s="25"/>
    </row>
    <row r="940" spans="1:47">
      <c r="A940" s="26"/>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8"/>
      <c r="AO940" s="25"/>
      <c r="AP940" s="25"/>
      <c r="AQ940" s="25"/>
      <c r="AR940" s="25"/>
      <c r="AS940" s="25"/>
      <c r="AT940" s="25"/>
      <c r="AU940" s="25"/>
    </row>
    <row r="941" spans="1:47">
      <c r="A941" s="26"/>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8"/>
      <c r="AO941" s="25"/>
      <c r="AP941" s="25"/>
      <c r="AQ941" s="25"/>
      <c r="AR941" s="25"/>
      <c r="AS941" s="25"/>
      <c r="AT941" s="25"/>
      <c r="AU941" s="25"/>
    </row>
    <row r="942" spans="1:47">
      <c r="A942" s="26"/>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8"/>
      <c r="AO942" s="25"/>
      <c r="AP942" s="25"/>
      <c r="AQ942" s="25"/>
      <c r="AR942" s="25"/>
      <c r="AS942" s="25"/>
      <c r="AT942" s="25"/>
      <c r="AU942" s="25"/>
    </row>
    <row r="943" spans="1:47">
      <c r="A943" s="26"/>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8"/>
      <c r="AO943" s="25"/>
      <c r="AP943" s="25"/>
      <c r="AQ943" s="25"/>
      <c r="AR943" s="25"/>
      <c r="AS943" s="25"/>
      <c r="AT943" s="25"/>
      <c r="AU943" s="25"/>
    </row>
    <row r="944" spans="1:47">
      <c r="A944" s="26"/>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8"/>
      <c r="AO944" s="25"/>
      <c r="AP944" s="25"/>
      <c r="AQ944" s="25"/>
      <c r="AR944" s="25"/>
      <c r="AS944" s="25"/>
      <c r="AT944" s="25"/>
      <c r="AU944" s="25"/>
    </row>
    <row r="945" spans="1:47">
      <c r="A945" s="26"/>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8"/>
      <c r="AO945" s="25"/>
      <c r="AP945" s="25"/>
      <c r="AQ945" s="25"/>
      <c r="AR945" s="25"/>
      <c r="AS945" s="25"/>
      <c r="AT945" s="25"/>
      <c r="AU945" s="25"/>
    </row>
    <row r="946" spans="1:47">
      <c r="A946" s="26"/>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8"/>
      <c r="AO946" s="25"/>
      <c r="AP946" s="25"/>
      <c r="AQ946" s="25"/>
      <c r="AR946" s="25"/>
      <c r="AS946" s="25"/>
      <c r="AT946" s="25"/>
      <c r="AU946" s="25"/>
    </row>
    <row r="947" spans="1:47">
      <c r="A947" s="26"/>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8"/>
      <c r="AO947" s="25"/>
      <c r="AP947" s="25"/>
      <c r="AQ947" s="25"/>
      <c r="AR947" s="25"/>
      <c r="AS947" s="25"/>
      <c r="AT947" s="25"/>
      <c r="AU947" s="25"/>
    </row>
    <row r="948" spans="1:47">
      <c r="A948" s="26"/>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8"/>
      <c r="AO948" s="25"/>
      <c r="AP948" s="25"/>
      <c r="AQ948" s="25"/>
      <c r="AR948" s="25"/>
      <c r="AS948" s="25"/>
      <c r="AT948" s="25"/>
      <c r="AU948" s="25"/>
    </row>
    <row r="949" spans="1:47">
      <c r="A949" s="26"/>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8"/>
      <c r="AO949" s="25"/>
      <c r="AP949" s="25"/>
      <c r="AQ949" s="25"/>
      <c r="AR949" s="25"/>
      <c r="AS949" s="25"/>
      <c r="AT949" s="25"/>
      <c r="AU949" s="25"/>
    </row>
    <row r="950" spans="1:47">
      <c r="A950" s="26"/>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8"/>
      <c r="AO950" s="25"/>
      <c r="AP950" s="25"/>
      <c r="AQ950" s="25"/>
      <c r="AR950" s="25"/>
      <c r="AS950" s="25"/>
      <c r="AT950" s="25"/>
      <c r="AU950" s="25"/>
    </row>
    <row r="951" spans="1:47">
      <c r="A951" s="26"/>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8"/>
      <c r="AO951" s="25"/>
      <c r="AP951" s="25"/>
      <c r="AQ951" s="25"/>
      <c r="AR951" s="25"/>
      <c r="AS951" s="25"/>
      <c r="AT951" s="25"/>
      <c r="AU951" s="25"/>
    </row>
    <row r="952" spans="1:47">
      <c r="A952" s="26"/>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8"/>
      <c r="AO952" s="25"/>
      <c r="AP952" s="25"/>
      <c r="AQ952" s="25"/>
      <c r="AR952" s="25"/>
      <c r="AS952" s="25"/>
      <c r="AT952" s="25"/>
      <c r="AU952" s="25"/>
    </row>
    <row r="953" spans="1:47">
      <c r="A953" s="26"/>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8"/>
      <c r="AO953" s="25"/>
      <c r="AP953" s="25"/>
      <c r="AQ953" s="25"/>
      <c r="AR953" s="25"/>
      <c r="AS953" s="25"/>
      <c r="AT953" s="25"/>
      <c r="AU953" s="25"/>
    </row>
    <row r="954" spans="1:47">
      <c r="A954" s="26"/>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8"/>
      <c r="AO954" s="25"/>
      <c r="AP954" s="25"/>
      <c r="AQ954" s="25"/>
      <c r="AR954" s="25"/>
      <c r="AS954" s="25"/>
      <c r="AT954" s="25"/>
      <c r="AU954" s="25"/>
    </row>
    <row r="955" spans="1:47">
      <c r="A955" s="26"/>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8"/>
      <c r="AO955" s="25"/>
      <c r="AP955" s="25"/>
      <c r="AQ955" s="25"/>
      <c r="AR955" s="25"/>
      <c r="AS955" s="25"/>
      <c r="AT955" s="25"/>
      <c r="AU955" s="25"/>
    </row>
    <row r="956" spans="1:47">
      <c r="A956" s="26"/>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8"/>
      <c r="AO956" s="25"/>
      <c r="AP956" s="25"/>
      <c r="AQ956" s="25"/>
      <c r="AR956" s="25"/>
      <c r="AS956" s="25"/>
      <c r="AT956" s="25"/>
      <c r="AU956" s="25"/>
    </row>
    <row r="957" spans="1:47">
      <c r="A957" s="26"/>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8"/>
      <c r="AO957" s="25"/>
      <c r="AP957" s="25"/>
      <c r="AQ957" s="25"/>
      <c r="AR957" s="25"/>
      <c r="AS957" s="25"/>
      <c r="AT957" s="25"/>
      <c r="AU957" s="25"/>
    </row>
    <row r="958" spans="1:47">
      <c r="A958" s="26"/>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8"/>
      <c r="AO958" s="25"/>
      <c r="AP958" s="25"/>
      <c r="AQ958" s="25"/>
      <c r="AR958" s="25"/>
      <c r="AS958" s="25"/>
      <c r="AT958" s="25"/>
      <c r="AU958" s="25"/>
    </row>
    <row r="959" spans="1:47">
      <c r="A959" s="26"/>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8"/>
      <c r="AO959" s="25"/>
      <c r="AP959" s="25"/>
      <c r="AQ959" s="25"/>
      <c r="AR959" s="25"/>
      <c r="AS959" s="25"/>
      <c r="AT959" s="25"/>
      <c r="AU959" s="25"/>
    </row>
    <row r="960" spans="1:47">
      <c r="A960" s="26"/>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8"/>
      <c r="AO960" s="25"/>
      <c r="AP960" s="25"/>
      <c r="AQ960" s="25"/>
      <c r="AR960" s="25"/>
      <c r="AS960" s="25"/>
      <c r="AT960" s="25"/>
      <c r="AU960" s="25"/>
    </row>
    <row r="961" spans="1:47">
      <c r="A961" s="26"/>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8"/>
      <c r="AO961" s="25"/>
      <c r="AP961" s="25"/>
      <c r="AQ961" s="25"/>
      <c r="AR961" s="25"/>
      <c r="AS961" s="25"/>
      <c r="AT961" s="25"/>
      <c r="AU961" s="25"/>
    </row>
    <row r="962" spans="1:47">
      <c r="A962" s="26"/>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8"/>
      <c r="AO962" s="25"/>
      <c r="AP962" s="25"/>
      <c r="AQ962" s="25"/>
      <c r="AR962" s="25"/>
      <c r="AS962" s="25"/>
      <c r="AT962" s="25"/>
      <c r="AU962" s="25"/>
    </row>
    <row r="963" spans="1:47">
      <c r="A963" s="26"/>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8"/>
      <c r="AO963" s="25"/>
      <c r="AP963" s="25"/>
      <c r="AQ963" s="25"/>
      <c r="AR963" s="25"/>
      <c r="AS963" s="25"/>
      <c r="AT963" s="25"/>
      <c r="AU963" s="25"/>
    </row>
    <row r="964" spans="1:47">
      <c r="A964" s="26"/>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8"/>
      <c r="AO964" s="25"/>
      <c r="AP964" s="25"/>
      <c r="AQ964" s="25"/>
      <c r="AR964" s="25"/>
      <c r="AS964" s="25"/>
      <c r="AT964" s="25"/>
      <c r="AU964" s="25"/>
    </row>
    <row r="965" spans="1:47">
      <c r="A965" s="26"/>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8"/>
      <c r="AO965" s="25"/>
      <c r="AP965" s="25"/>
      <c r="AQ965" s="25"/>
      <c r="AR965" s="25"/>
      <c r="AS965" s="25"/>
      <c r="AT965" s="25"/>
      <c r="AU965" s="25"/>
    </row>
    <row r="966" spans="1:47">
      <c r="A966" s="26"/>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8"/>
      <c r="AO966" s="25"/>
      <c r="AP966" s="25"/>
      <c r="AQ966" s="25"/>
      <c r="AR966" s="25"/>
      <c r="AS966" s="25"/>
      <c r="AT966" s="25"/>
      <c r="AU966" s="25"/>
    </row>
    <row r="967" spans="1:47">
      <c r="A967" s="26"/>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8"/>
      <c r="AO967" s="25"/>
      <c r="AP967" s="25"/>
      <c r="AQ967" s="25"/>
      <c r="AR967" s="25"/>
      <c r="AS967" s="25"/>
      <c r="AT967" s="25"/>
      <c r="AU967" s="25"/>
    </row>
    <row r="968" spans="1:47">
      <c r="A968" s="26"/>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8"/>
      <c r="AO968" s="25"/>
      <c r="AP968" s="25"/>
      <c r="AQ968" s="25"/>
      <c r="AR968" s="25"/>
      <c r="AS968" s="25"/>
      <c r="AT968" s="25"/>
      <c r="AU968" s="25"/>
    </row>
    <row r="969" spans="1:47">
      <c r="A969" s="26"/>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8"/>
      <c r="AO969" s="25"/>
      <c r="AP969" s="25"/>
      <c r="AQ969" s="25"/>
      <c r="AR969" s="25"/>
      <c r="AS969" s="25"/>
      <c r="AT969" s="25"/>
      <c r="AU969" s="25"/>
    </row>
    <row r="970" spans="1:47">
      <c r="A970" s="26"/>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8"/>
      <c r="AO970" s="25"/>
      <c r="AP970" s="25"/>
      <c r="AQ970" s="25"/>
      <c r="AR970" s="25"/>
      <c r="AS970" s="25"/>
      <c r="AT970" s="25"/>
      <c r="AU970" s="25"/>
    </row>
    <row r="971" spans="1:47">
      <c r="A971" s="26"/>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8"/>
      <c r="AO971" s="25"/>
      <c r="AP971" s="25"/>
      <c r="AQ971" s="25"/>
      <c r="AR971" s="25"/>
      <c r="AS971" s="25"/>
      <c r="AT971" s="25"/>
      <c r="AU971" s="25"/>
    </row>
    <row r="972" spans="1:47">
      <c r="A972" s="26"/>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8"/>
      <c r="AO972" s="25"/>
      <c r="AP972" s="25"/>
      <c r="AQ972" s="25"/>
      <c r="AR972" s="25"/>
      <c r="AS972" s="25"/>
      <c r="AT972" s="25"/>
      <c r="AU972" s="25"/>
    </row>
    <row r="973" spans="1:47">
      <c r="A973" s="26"/>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8"/>
      <c r="AO973" s="25"/>
      <c r="AP973" s="25"/>
      <c r="AQ973" s="25"/>
      <c r="AR973" s="25"/>
      <c r="AS973" s="25"/>
      <c r="AT973" s="25"/>
      <c r="AU973" s="25"/>
    </row>
    <row r="974" spans="1:47">
      <c r="A974" s="26"/>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8"/>
      <c r="AO974" s="25"/>
      <c r="AP974" s="25"/>
      <c r="AQ974" s="25"/>
      <c r="AR974" s="25"/>
      <c r="AS974" s="25"/>
      <c r="AT974" s="25"/>
      <c r="AU974" s="25"/>
    </row>
    <row r="975" spans="1:47">
      <c r="A975" s="26"/>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8"/>
      <c r="AO975" s="25"/>
      <c r="AP975" s="25"/>
      <c r="AQ975" s="25"/>
      <c r="AR975" s="25"/>
      <c r="AS975" s="25"/>
      <c r="AT975" s="25"/>
      <c r="AU975" s="25"/>
    </row>
    <row r="976" spans="1:47">
      <c r="A976" s="26"/>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8"/>
      <c r="AO976" s="25"/>
      <c r="AP976" s="25"/>
      <c r="AQ976" s="25"/>
      <c r="AR976" s="25"/>
      <c r="AS976" s="25"/>
      <c r="AT976" s="25"/>
      <c r="AU976" s="25"/>
    </row>
    <row r="977" spans="1:47">
      <c r="A977" s="26"/>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8"/>
      <c r="AO977" s="25"/>
      <c r="AP977" s="25"/>
      <c r="AQ977" s="25"/>
      <c r="AR977" s="25"/>
      <c r="AS977" s="25"/>
      <c r="AT977" s="25"/>
      <c r="AU977" s="25"/>
    </row>
    <row r="978" spans="1:47">
      <c r="A978" s="26"/>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8"/>
      <c r="AO978" s="25"/>
      <c r="AP978" s="25"/>
      <c r="AQ978" s="25"/>
      <c r="AR978" s="25"/>
      <c r="AS978" s="25"/>
      <c r="AT978" s="25"/>
      <c r="AU978" s="25"/>
    </row>
    <row r="979" spans="1:47">
      <c r="A979" s="26"/>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8"/>
      <c r="AO979" s="25"/>
      <c r="AP979" s="25"/>
      <c r="AQ979" s="25"/>
      <c r="AR979" s="25"/>
      <c r="AS979" s="25"/>
      <c r="AT979" s="25"/>
      <c r="AU979" s="25"/>
    </row>
    <row r="980" spans="1:47">
      <c r="A980" s="26"/>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8"/>
      <c r="AO980" s="25"/>
      <c r="AP980" s="25"/>
      <c r="AQ980" s="25"/>
      <c r="AR980" s="25"/>
      <c r="AS980" s="25"/>
      <c r="AT980" s="25"/>
      <c r="AU980" s="25"/>
    </row>
    <row r="981" spans="1:47">
      <c r="A981" s="26"/>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8"/>
      <c r="AO981" s="25"/>
      <c r="AP981" s="25"/>
      <c r="AQ981" s="25"/>
      <c r="AR981" s="25"/>
      <c r="AS981" s="25"/>
      <c r="AT981" s="25"/>
      <c r="AU981" s="25"/>
    </row>
    <row r="982" spans="1:47">
      <c r="A982" s="26"/>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8"/>
      <c r="AO982" s="25"/>
      <c r="AP982" s="25"/>
      <c r="AQ982" s="25"/>
      <c r="AR982" s="25"/>
      <c r="AS982" s="25"/>
      <c r="AT982" s="25"/>
      <c r="AU982" s="25"/>
    </row>
    <row r="983" spans="1:47">
      <c r="A983" s="26"/>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8"/>
      <c r="AO983" s="25"/>
      <c r="AP983" s="25"/>
      <c r="AQ983" s="25"/>
      <c r="AR983" s="25"/>
      <c r="AS983" s="25"/>
      <c r="AT983" s="25"/>
      <c r="AU983" s="25"/>
    </row>
    <row r="984" spans="1:47">
      <c r="A984" s="26"/>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8"/>
      <c r="AO984" s="25"/>
      <c r="AP984" s="25"/>
      <c r="AQ984" s="25"/>
      <c r="AR984" s="25"/>
      <c r="AS984" s="25"/>
      <c r="AT984" s="25"/>
      <c r="AU984" s="25"/>
    </row>
    <row r="985" spans="1:47">
      <c r="A985" s="26"/>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8"/>
      <c r="AO985" s="25"/>
      <c r="AP985" s="25"/>
      <c r="AQ985" s="25"/>
      <c r="AR985" s="25"/>
      <c r="AS985" s="25"/>
      <c r="AT985" s="25"/>
      <c r="AU985" s="25"/>
    </row>
    <row r="986" spans="1:47">
      <c r="A986" s="26"/>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8"/>
      <c r="AO986" s="25"/>
      <c r="AP986" s="25"/>
      <c r="AQ986" s="25"/>
      <c r="AR986" s="25"/>
      <c r="AS986" s="25"/>
      <c r="AT986" s="25"/>
      <c r="AU986" s="25"/>
    </row>
    <row r="987" spans="1:47">
      <c r="A987" s="26"/>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8"/>
      <c r="AO987" s="25"/>
      <c r="AP987" s="25"/>
      <c r="AQ987" s="25"/>
      <c r="AR987" s="25"/>
      <c r="AS987" s="25"/>
      <c r="AT987" s="25"/>
      <c r="AU987" s="25"/>
    </row>
    <row r="988" spans="1:47">
      <c r="A988" s="26"/>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8"/>
      <c r="AO988" s="25"/>
      <c r="AP988" s="25"/>
      <c r="AQ988" s="25"/>
      <c r="AR988" s="25"/>
      <c r="AS988" s="25"/>
      <c r="AT988" s="25"/>
      <c r="AU988" s="25"/>
    </row>
    <row r="989" spans="1:47">
      <c r="A989" s="26"/>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8"/>
      <c r="AO989" s="25"/>
      <c r="AP989" s="25"/>
      <c r="AQ989" s="25"/>
      <c r="AR989" s="25"/>
      <c r="AS989" s="25"/>
      <c r="AT989" s="25"/>
      <c r="AU989" s="25"/>
    </row>
    <row r="990" spans="1:47">
      <c r="A990" s="26"/>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8"/>
      <c r="AO990" s="25"/>
      <c r="AP990" s="25"/>
      <c r="AQ990" s="25"/>
      <c r="AR990" s="25"/>
      <c r="AS990" s="25"/>
      <c r="AT990" s="25"/>
      <c r="AU990" s="25"/>
    </row>
    <row r="991" spans="1:47">
      <c r="A991" s="26"/>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8"/>
      <c r="AO991" s="25"/>
      <c r="AP991" s="25"/>
      <c r="AQ991" s="25"/>
      <c r="AR991" s="25"/>
      <c r="AS991" s="25"/>
      <c r="AT991" s="25"/>
      <c r="AU991" s="25"/>
    </row>
    <row r="992" spans="1:47">
      <c r="A992" s="26"/>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8"/>
      <c r="AO992" s="25"/>
      <c r="AP992" s="25"/>
      <c r="AQ992" s="25"/>
      <c r="AR992" s="25"/>
      <c r="AS992" s="25"/>
      <c r="AT992" s="25"/>
      <c r="AU992" s="25"/>
    </row>
    <row r="993" spans="1:47">
      <c r="A993" s="26"/>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8"/>
      <c r="AO993" s="25"/>
      <c r="AP993" s="25"/>
      <c r="AQ993" s="25"/>
      <c r="AR993" s="25"/>
      <c r="AS993" s="25"/>
      <c r="AT993" s="25"/>
      <c r="AU993" s="25"/>
    </row>
    <row r="994" spans="1:47">
      <c r="A994" s="26"/>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8"/>
      <c r="AO994" s="25"/>
      <c r="AP994" s="25"/>
      <c r="AQ994" s="25"/>
      <c r="AR994" s="25"/>
      <c r="AS994" s="25"/>
      <c r="AT994" s="25"/>
      <c r="AU994" s="25"/>
    </row>
    <row r="995" spans="1:47">
      <c r="A995" s="26"/>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8"/>
      <c r="AO995" s="25"/>
      <c r="AP995" s="25"/>
      <c r="AQ995" s="25"/>
      <c r="AR995" s="25"/>
      <c r="AS995" s="25"/>
      <c r="AT995" s="25"/>
      <c r="AU995" s="25"/>
    </row>
    <row r="996" spans="1:47">
      <c r="A996" s="26"/>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8"/>
      <c r="AO996" s="25"/>
      <c r="AP996" s="25"/>
      <c r="AQ996" s="25"/>
      <c r="AR996" s="25"/>
      <c r="AS996" s="25"/>
      <c r="AT996" s="25"/>
      <c r="AU996" s="25"/>
    </row>
    <row r="997" spans="1:47">
      <c r="A997" s="26"/>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8"/>
      <c r="AO997" s="25"/>
      <c r="AP997" s="25"/>
      <c r="AQ997" s="25"/>
      <c r="AR997" s="25"/>
      <c r="AS997" s="25"/>
      <c r="AT997" s="25"/>
      <c r="AU997" s="25"/>
    </row>
    <row r="998" spans="1:47">
      <c r="A998" s="26"/>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8"/>
      <c r="AO998" s="25"/>
      <c r="AP998" s="25"/>
      <c r="AQ998" s="25"/>
      <c r="AR998" s="25"/>
      <c r="AS998" s="25"/>
      <c r="AT998" s="25"/>
      <c r="AU998" s="25"/>
    </row>
    <row r="999" spans="1:47">
      <c r="A999" s="26"/>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8"/>
      <c r="AO999" s="25"/>
      <c r="AP999" s="25"/>
      <c r="AQ999" s="25"/>
      <c r="AR999" s="25"/>
      <c r="AS999" s="25"/>
      <c r="AT999" s="25"/>
      <c r="AU999" s="25"/>
    </row>
    <row r="1000" spans="1:47">
      <c r="A1000" s="26"/>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8"/>
      <c r="AO1000" s="25"/>
      <c r="AP1000" s="25"/>
      <c r="AQ1000" s="25"/>
      <c r="AR1000" s="25"/>
      <c r="AS1000" s="25"/>
      <c r="AT1000" s="25"/>
      <c r="AU1000" s="25"/>
    </row>
    <row r="1001" spans="1:47">
      <c r="A1001" s="26"/>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8"/>
      <c r="AO1001" s="25"/>
      <c r="AP1001" s="25"/>
      <c r="AQ1001" s="25"/>
      <c r="AR1001" s="25"/>
      <c r="AS1001" s="25"/>
      <c r="AT1001" s="25"/>
      <c r="AU1001" s="25"/>
    </row>
    <row r="1002" spans="1:47">
      <c r="A1002" s="26"/>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8"/>
      <c r="AO1002" s="25"/>
      <c r="AP1002" s="25"/>
      <c r="AQ1002" s="25"/>
      <c r="AR1002" s="25"/>
      <c r="AS1002" s="25"/>
      <c r="AT1002" s="25"/>
      <c r="AU1002" s="25"/>
    </row>
    <row r="1003" spans="1:47">
      <c r="A1003" s="26"/>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8"/>
      <c r="AO1003" s="25"/>
      <c r="AP1003" s="25"/>
      <c r="AQ1003" s="25"/>
      <c r="AR1003" s="25"/>
      <c r="AS1003" s="25"/>
      <c r="AT1003" s="25"/>
      <c r="AU1003" s="25"/>
    </row>
    <row r="1004" spans="1:47">
      <c r="A1004" s="26"/>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8"/>
      <c r="AO1004" s="25"/>
      <c r="AP1004" s="25"/>
      <c r="AQ1004" s="25"/>
      <c r="AR1004" s="25"/>
      <c r="AS1004" s="25"/>
      <c r="AT1004" s="25"/>
      <c r="AU1004" s="25"/>
    </row>
    <row r="1005" spans="1:47">
      <c r="A1005" s="26"/>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8"/>
      <c r="AO1005" s="25"/>
      <c r="AP1005" s="25"/>
      <c r="AQ1005" s="25"/>
      <c r="AR1005" s="25"/>
      <c r="AS1005" s="25"/>
      <c r="AT1005" s="25"/>
      <c r="AU1005" s="25"/>
    </row>
  </sheetData>
  <hyperlinks>
    <hyperlink ref="B2" r:id="rId1" xr:uid="{88AF7A9D-A9BF-4541-960C-0E895D473D0F}"/>
    <hyperlink ref="D2" r:id="rId2" xr:uid="{C57B9B42-0051-CC4F-A53C-F5CD747A9648}"/>
    <hyperlink ref="F2" r:id="rId3" xr:uid="{E559A774-E75F-C94D-BD76-A1BB42A6CFFC}"/>
    <hyperlink ref="H2" r:id="rId4" xr:uid="{725C3131-0A4C-0B44-9AD4-53BA1E6B8923}"/>
    <hyperlink ref="J2" r:id="rId5" xr:uid="{70813741-3197-0446-A3B2-1949B010C862}"/>
    <hyperlink ref="P2" r:id="rId6" xr:uid="{D9B57F70-7BFF-7144-AAD3-4014ED799064}"/>
    <hyperlink ref="R2" r:id="rId7" xr:uid="{43674F8F-A982-0243-868B-083ED36E192A}"/>
    <hyperlink ref="T2" r:id="rId8" xr:uid="{99E65F93-7FBB-2A45-A468-A717E7DF8767}"/>
    <hyperlink ref="V2" r:id="rId9" xr:uid="{B3740583-5580-E242-87A9-8337BCB8E559}"/>
    <hyperlink ref="X2" r:id="rId10" xr:uid="{50B0A0B2-2122-754B-8FB3-9DC104C04901}"/>
    <hyperlink ref="Z2" r:id="rId11" xr:uid="{88440267-8AD6-7644-BE0A-2ECF83215C8E}"/>
    <hyperlink ref="AH2" r:id="rId12" xr:uid="{29CC3A22-4F24-124D-A03F-013FF38F2CC8}"/>
    <hyperlink ref="AJ2" r:id="rId13" xr:uid="{ECB57DCD-49C0-FE41-AF6A-3F7DC7C70105}"/>
    <hyperlink ref="AL2" r:id="rId14" xr:uid="{5387EA25-0E18-BF40-B831-336C23BFF0B4}"/>
    <hyperlink ref="AN2" r:id="rId15" xr:uid="{28E7BFA7-C9BD-2C45-836E-9ED9DAA9BAFA}"/>
    <hyperlink ref="AP2" r:id="rId16" xr:uid="{46A36096-A847-4542-8FC9-B9B8EA95F1AD}"/>
    <hyperlink ref="AR2" r:id="rId17" xr:uid="{84E2CC11-DF4D-8B44-BA7D-5F99CA6B91ED}"/>
    <hyperlink ref="AT2" r:id="rId18" xr:uid="{F547B15D-0DFE-A74E-809E-E6536E9BD8D1}"/>
    <hyperlink ref="AV2" r:id="rId19" xr:uid="{F049D95D-E386-CF42-9692-75E090CE1981}"/>
    <hyperlink ref="AX2" r:id="rId20" xr:uid="{9F6C7C89-1560-0F40-BCBB-175EA676A468}"/>
    <hyperlink ref="AZ2" r:id="rId21" xr:uid="{00BC9A59-240C-B043-B841-AEB8CB5C5C0A}"/>
    <hyperlink ref="BB2" r:id="rId22" xr:uid="{A4D361AA-F8E8-D943-900A-B096FA1F4237}"/>
    <hyperlink ref="BD2" r:id="rId23" xr:uid="{3CC1AE4F-4621-A840-AD90-0378334EF27E}"/>
    <hyperlink ref="BF2" r:id="rId24" xr:uid="{897ABB95-32BA-5045-8E54-0A2C0E98469B}"/>
    <hyperlink ref="BH2" r:id="rId25" xr:uid="{B26F9A05-5A5D-9E4F-8C9B-106968CBFC58}"/>
    <hyperlink ref="BJ2" r:id="rId26" xr:uid="{A5C47D81-BA5A-204D-A421-E4C9F43DDCE4}"/>
    <hyperlink ref="BL2" r:id="rId27" xr:uid="{6707113F-E552-4343-8CF9-92FB3B40D164}"/>
    <hyperlink ref="BN2" r:id="rId28" xr:uid="{DCC35636-0560-E848-B3F5-15E63B1AD402}"/>
    <hyperlink ref="BP2" r:id="rId29" xr:uid="{CBABCA6D-21D1-2B47-8ED3-5B018EE0DDE1}"/>
    <hyperlink ref="BR2" r:id="rId30" xr:uid="{9C951F91-3B1E-9242-9B51-55A91BB69F7F}"/>
    <hyperlink ref="BT2" r:id="rId31" xr:uid="{64C00FFF-9A09-D049-9278-706BB29D7A50}"/>
    <hyperlink ref="BV2" r:id="rId32" xr:uid="{B93596FD-CA88-B84C-95E7-D4945F6AC84D}"/>
    <hyperlink ref="BX2" r:id="rId33" xr:uid="{14D37A86-C679-7349-BCE4-C40E66D7650F}"/>
    <hyperlink ref="BZ2" r:id="rId34" xr:uid="{85961D79-917C-454C-A4D3-1D266F9A7C97}"/>
    <hyperlink ref="CB2" r:id="rId35" xr:uid="{6DD0BD50-FEA1-C342-B427-112D462FD143}"/>
    <hyperlink ref="CD2" r:id="rId36" xr:uid="{53CB7054-B249-5D47-A20D-CB294EBE528C}"/>
    <hyperlink ref="CF2" r:id="rId37" xr:uid="{A2F6D8B9-DD59-DC47-8A5C-99D44A555D90}"/>
    <hyperlink ref="CH2" r:id="rId38" xr:uid="{E5521321-9C94-4D4A-B875-F3008FF41DA8}"/>
    <hyperlink ref="CJ2" r:id="rId39" xr:uid="{2E5CACE0-4B24-A648-86C4-9D5B5DED2A5B}"/>
    <hyperlink ref="CL2" r:id="rId40" xr:uid="{C91D4B17-2BAE-AF45-81B0-DE539D2EB187}"/>
    <hyperlink ref="CN2" r:id="rId41" xr:uid="{D28F2656-23D1-7D4E-BEAD-DAF8309BD30C}"/>
    <hyperlink ref="CP2" r:id="rId42" xr:uid="{9F5683D0-B9EE-B445-9E27-847DAACC540F}"/>
    <hyperlink ref="CR2" r:id="rId43" xr:uid="{44B89EA8-47EF-C848-AFCC-268B687D5B3A}"/>
    <hyperlink ref="CT2" r:id="rId44" xr:uid="{DE459FC1-841E-5A45-ADF5-27E90ABC80E0}"/>
    <hyperlink ref="CV2" r:id="rId45" xr:uid="{688BD0CB-2EE5-0C4F-8C8B-E38813BAAB2E}"/>
    <hyperlink ref="CX2" r:id="rId46" xr:uid="{8A6A9462-7283-A743-876D-2F808B94D346}"/>
    <hyperlink ref="CZ2" r:id="rId47" xr:uid="{B0CFA5E0-4820-7043-9316-2B4B98F92F4D}"/>
    <hyperlink ref="DB2" r:id="rId48" xr:uid="{817794FE-86B1-D24F-9016-0B0CC2C666BE}"/>
    <hyperlink ref="DD2" r:id="rId49" xr:uid="{B2CBF679-B66A-C349-BD95-9B248FF459E2}"/>
    <hyperlink ref="DF2" r:id="rId50" xr:uid="{6795772D-7E02-1C46-BC92-3FF4CF1EB0E9}"/>
    <hyperlink ref="DH2" r:id="rId51" xr:uid="{958DC1D2-2E02-C44F-90B4-8E35A50D67CB}"/>
    <hyperlink ref="DJ2" r:id="rId52" xr:uid="{FE90B19C-7E97-EF46-8547-C65453D67AED}"/>
    <hyperlink ref="DL2" r:id="rId53" xr:uid="{04EA2238-B20F-C541-9BB9-D4EA78843FE5}"/>
    <hyperlink ref="DN2" r:id="rId54" xr:uid="{79590CA3-D71A-E94E-9B65-513ADEA24086}"/>
    <hyperlink ref="DP2" r:id="rId55" xr:uid="{CB16E837-5550-0D4C-A0FF-D41880BC5835}"/>
    <hyperlink ref="DR2" r:id="rId56" xr:uid="{6E1E34ED-DD73-9243-AF04-84B2BD9B1D39}"/>
    <hyperlink ref="DT2" r:id="rId57" xr:uid="{ABAEDE02-3E13-3442-BFA3-A22633872785}"/>
    <hyperlink ref="DV2" r:id="rId58" xr:uid="{0597023F-891C-4F48-B03E-EB5C0238F1C4}"/>
    <hyperlink ref="DX2" r:id="rId59" xr:uid="{2114DD9B-48FF-DD4F-94CD-6C370D44A80A}"/>
    <hyperlink ref="DZ2" r:id="rId60" xr:uid="{18864257-4C60-504C-BD19-A8073704C819}"/>
    <hyperlink ref="EB2" r:id="rId61" xr:uid="{5732352B-C6CE-584A-A01C-9BED1F1A1B7F}"/>
    <hyperlink ref="ED2" r:id="rId62" xr:uid="{6E54BAAC-0232-4C47-8069-2FCA675F8F4B}"/>
    <hyperlink ref="EF2" r:id="rId63" xr:uid="{451A52EF-775B-E14D-A1FE-8CFACB014F9D}"/>
    <hyperlink ref="EH2" r:id="rId64" xr:uid="{09C5EF7A-9B22-444B-88D6-3E6447A268E6}"/>
    <hyperlink ref="EJ2" r:id="rId65" xr:uid="{1C7D826E-7D25-324D-8E3F-E5967B825EFF}"/>
    <hyperlink ref="EL2" r:id="rId66" xr:uid="{359510D0-F9B2-7A48-A8F3-8E8D6AD18F9E}"/>
    <hyperlink ref="EN2" r:id="rId67" xr:uid="{5EF61D09-8763-3345-8F36-C7D50AB60D0F}"/>
    <hyperlink ref="EP2" r:id="rId68" xr:uid="{AEED113C-0D38-5D4B-B703-66C932D63CB4}"/>
    <hyperlink ref="ER2" r:id="rId69" xr:uid="{945A26DF-6A98-434C-80B7-1E35F637BB29}"/>
    <hyperlink ref="ET2" r:id="rId70" xr:uid="{D495A968-C5C5-4E43-90D5-2A32C0EA177C}"/>
    <hyperlink ref="EV2" r:id="rId71" xr:uid="{FF2B3C84-E61A-7F4D-9B9B-99478FB3419E}"/>
    <hyperlink ref="EX2" r:id="rId72" xr:uid="{ABCAEECA-4BD1-724F-8BB2-53A5E1725C94}"/>
    <hyperlink ref="EZ2" r:id="rId73" xr:uid="{F74D1B3D-C495-4848-870F-2700B02CA6E1}"/>
    <hyperlink ref="FB2" r:id="rId74" xr:uid="{2DF982BA-7211-0A41-85E0-6A8FAFE32046}"/>
    <hyperlink ref="FD2" r:id="rId75" xr:uid="{D486A8AA-A245-CE48-9E9D-4F112BE0F362}"/>
    <hyperlink ref="FF2" r:id="rId76" xr:uid="{08CF4042-A6AC-944F-8518-6C3BF8C81C23}"/>
    <hyperlink ref="FH2" r:id="rId77" xr:uid="{9EED09CF-D960-D741-9D0F-5114FEA733C5}"/>
    <hyperlink ref="FJ2" r:id="rId78" xr:uid="{1DCF8978-EF0A-CF4F-B32C-0F80CC468F9C}"/>
    <hyperlink ref="FL2" r:id="rId79" xr:uid="{17C113CC-33BD-214E-BDBD-CAE3241B7A68}"/>
    <hyperlink ref="FN2" r:id="rId80" xr:uid="{CCD6AB56-3C02-6344-964F-3A45AF315DE1}"/>
    <hyperlink ref="FP2" r:id="rId81" xr:uid="{383380DB-1E8A-9F48-9A73-C471F0E43BDA}"/>
    <hyperlink ref="FR2" r:id="rId82" xr:uid="{1496AF5F-9B89-034D-851A-EFBF458E5A04}"/>
    <hyperlink ref="FT2" r:id="rId83" xr:uid="{CCE91279-BBAC-574D-8A19-490F95F9ADAE}"/>
    <hyperlink ref="FV2" r:id="rId84" xr:uid="{782A2F37-268C-4742-93B9-EE910D9B5557}"/>
    <hyperlink ref="FX2" r:id="rId85" xr:uid="{A45FAAD1-BA4F-0B48-940C-D2665632E93A}"/>
    <hyperlink ref="FZ2" r:id="rId86" xr:uid="{A816BBDD-1699-3548-8CC9-98EBFBAE6425}"/>
    <hyperlink ref="GB2" r:id="rId87" xr:uid="{4D2CBCC0-E75F-0141-9D33-8A70C281602D}"/>
    <hyperlink ref="GD2" r:id="rId88" xr:uid="{059D1454-ED77-E648-80EE-5F1F1F212B8A}"/>
    <hyperlink ref="GF2" r:id="rId89" xr:uid="{8F72B616-94ED-A341-9613-A90B16B372E3}"/>
    <hyperlink ref="GH2" r:id="rId90" xr:uid="{E72CC295-D855-4743-BC7F-30D797FE75F9}"/>
    <hyperlink ref="GJ2" r:id="rId91" xr:uid="{E517ED53-0D5D-2147-880A-8697F413D0FA}"/>
    <hyperlink ref="GL2" r:id="rId92" xr:uid="{4C49E336-1402-EA4A-9CFA-3439959E9371}"/>
    <hyperlink ref="GN2" r:id="rId93" xr:uid="{732F00D3-2959-CB42-9893-379798A8D75A}"/>
    <hyperlink ref="GR2" r:id="rId94" xr:uid="{9DFEF02C-352C-7241-94BA-6FAADCADA366}"/>
    <hyperlink ref="GP2" r:id="rId95" xr:uid="{D427EBE0-63AF-7946-9CE4-1C28211750F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EEED-5DF2-442A-8D35-5711AFAEFDCE}">
  <dimension ref="A1:AA285"/>
  <sheetViews>
    <sheetView topLeftCell="N1" zoomScale="130" zoomScaleNormal="130" workbookViewId="0">
      <selection activeCell="R6" sqref="R6"/>
    </sheetView>
  </sheetViews>
  <sheetFormatPr baseColWidth="10" defaultColWidth="12.6640625" defaultRowHeight="13"/>
  <cols>
    <col min="1" max="2" width="12.6640625" style="13"/>
    <col min="3" max="4" width="14.33203125" style="6" customWidth="1"/>
    <col min="5" max="7" width="10.33203125" style="13" customWidth="1"/>
    <col min="8" max="8" width="13.6640625" style="6" customWidth="1"/>
    <col min="9" max="9" width="8.6640625" style="6" customWidth="1"/>
    <col min="10" max="10" width="9.83203125" style="6" bestFit="1" customWidth="1"/>
    <col min="11" max="12" width="7.6640625" style="6" customWidth="1"/>
    <col min="13" max="13" width="10" style="13" customWidth="1"/>
    <col min="14" max="14" width="16.6640625" style="13" customWidth="1"/>
    <col min="15" max="15" width="11.33203125" style="6" customWidth="1"/>
    <col min="16" max="16" width="10.6640625" style="6" customWidth="1"/>
    <col min="17" max="17" width="32.33203125" style="6" customWidth="1"/>
    <col min="18" max="18" width="16.33203125" style="6" bestFit="1" customWidth="1"/>
    <col min="19" max="19" width="18.83203125" style="6" bestFit="1" customWidth="1"/>
    <col min="20" max="16384" width="12.6640625" style="6"/>
  </cols>
  <sheetData>
    <row r="1" spans="1:18">
      <c r="A1" s="3" t="s">
        <v>0</v>
      </c>
      <c r="B1" s="4" t="s">
        <v>51</v>
      </c>
      <c r="C1" s="5" t="s">
        <v>52</v>
      </c>
      <c r="D1" s="5" t="s">
        <v>53</v>
      </c>
      <c r="E1" s="3" t="s">
        <v>247</v>
      </c>
      <c r="F1" s="5" t="s">
        <v>244</v>
      </c>
      <c r="G1" s="3" t="s">
        <v>245</v>
      </c>
      <c r="H1" s="5" t="s">
        <v>246</v>
      </c>
      <c r="I1" s="5" t="s">
        <v>56</v>
      </c>
      <c r="J1" s="5" t="s">
        <v>57</v>
      </c>
      <c r="K1" s="5" t="s">
        <v>58</v>
      </c>
      <c r="L1" s="5" t="s">
        <v>59</v>
      </c>
      <c r="M1" s="3" t="s">
        <v>60</v>
      </c>
      <c r="N1" s="3" t="s">
        <v>1</v>
      </c>
      <c r="O1" s="5" t="s">
        <v>61</v>
      </c>
      <c r="P1" s="5" t="s">
        <v>61</v>
      </c>
      <c r="Q1" s="5" t="s">
        <v>62</v>
      </c>
    </row>
    <row r="2" spans="1:18">
      <c r="A2" s="7">
        <v>22150030</v>
      </c>
      <c r="B2" s="8">
        <f t="shared" ref="B2:B65" si="0">HYPERLINK($B$1 &amp; A2, A2)</f>
        <v>22150030</v>
      </c>
      <c r="C2" s="6">
        <v>1987</v>
      </c>
      <c r="E2" s="6">
        <v>0</v>
      </c>
      <c r="F2" s="6">
        <v>0</v>
      </c>
      <c r="G2" s="6">
        <v>0</v>
      </c>
      <c r="H2" s="6">
        <v>0</v>
      </c>
      <c r="L2" s="6">
        <v>1</v>
      </c>
      <c r="M2" s="6">
        <f>IF(ISNA(E2),IF(H2&gt;0,H2-C2,""),E2-C2)</f>
        <v>-1987</v>
      </c>
      <c r="N2" s="6" t="s">
        <v>325</v>
      </c>
      <c r="O2" s="6" t="s">
        <v>74</v>
      </c>
      <c r="Q2" s="9"/>
      <c r="R2" s="6" t="str">
        <f t="shared" ref="R2:R65" si="1">IF(COUNTIF(A:A, A2)&gt;1, "Duplicate", "")</f>
        <v/>
      </c>
    </row>
    <row r="3" spans="1:18" ht="14">
      <c r="A3" s="7">
        <v>5230121</v>
      </c>
      <c r="B3" s="8">
        <f t="shared" si="0"/>
        <v>5230121</v>
      </c>
      <c r="C3" s="6">
        <v>1987</v>
      </c>
      <c r="E3" s="6">
        <v>0</v>
      </c>
      <c r="F3" s="6">
        <v>0</v>
      </c>
      <c r="G3" s="6">
        <v>0</v>
      </c>
      <c r="H3" s="6">
        <v>0</v>
      </c>
      <c r="L3" s="6">
        <v>1</v>
      </c>
      <c r="M3" s="6">
        <f>IF(ISNA(E3),IF(H3&gt;0,H3-C3,""),E3-C3)</f>
        <v>-1987</v>
      </c>
      <c r="N3" s="6" t="s">
        <v>324</v>
      </c>
      <c r="O3" s="6" t="s">
        <v>74</v>
      </c>
      <c r="Q3" s="9" t="s">
        <v>105</v>
      </c>
      <c r="R3" s="6" t="str">
        <f t="shared" si="1"/>
        <v/>
      </c>
    </row>
    <row r="4" spans="1:18">
      <c r="A4" s="7">
        <v>1320120</v>
      </c>
      <c r="B4" s="8">
        <f t="shared" si="0"/>
        <v>1320120</v>
      </c>
      <c r="C4" s="6">
        <v>1974</v>
      </c>
      <c r="E4" s="6">
        <v>1927</v>
      </c>
      <c r="F4" s="6">
        <v>1938</v>
      </c>
      <c r="G4" s="6">
        <v>2008</v>
      </c>
      <c r="H4" s="6">
        <v>0</v>
      </c>
      <c r="L4" s="6">
        <v>1</v>
      </c>
      <c r="M4" s="6">
        <f>IF(ISNA(E4),IF(H4&gt;0,H4-C4,""),E4-C4)</f>
        <v>-47</v>
      </c>
      <c r="N4" s="6" t="s">
        <v>226</v>
      </c>
      <c r="O4" s="6" t="s">
        <v>63</v>
      </c>
      <c r="Q4" s="9"/>
      <c r="R4" s="6" t="str">
        <f t="shared" si="1"/>
        <v/>
      </c>
    </row>
    <row r="5" spans="1:18" ht="14">
      <c r="A5" s="7">
        <v>2810260</v>
      </c>
      <c r="B5" s="8">
        <f t="shared" si="0"/>
        <v>2810260</v>
      </c>
      <c r="C5" s="6">
        <v>1978</v>
      </c>
      <c r="E5" s="6">
        <v>1927</v>
      </c>
      <c r="F5" s="6">
        <v>1955</v>
      </c>
      <c r="G5" s="6">
        <v>0</v>
      </c>
      <c r="H5" s="6">
        <v>0</v>
      </c>
      <c r="L5" s="6">
        <v>1</v>
      </c>
      <c r="M5" s="6">
        <f>IF(ISNA(E5),IF(H5&gt;0,H5-C5,""),E5-C5)</f>
        <v>-51</v>
      </c>
      <c r="N5" s="6" t="e">
        <v>#N/A</v>
      </c>
      <c r="O5" s="6" t="s">
        <v>74</v>
      </c>
      <c r="Q5" s="9" t="s">
        <v>84</v>
      </c>
      <c r="R5" s="6" t="str">
        <f t="shared" si="1"/>
        <v/>
      </c>
    </row>
    <row r="6" spans="1:18">
      <c r="A6" s="7">
        <v>1990050</v>
      </c>
      <c r="B6" s="8">
        <f t="shared" si="0"/>
        <v>1990050</v>
      </c>
      <c r="C6" s="6">
        <v>1978</v>
      </c>
      <c r="E6" s="6">
        <v>1928</v>
      </c>
      <c r="F6" s="6">
        <v>1980</v>
      </c>
      <c r="G6" s="6">
        <v>2005</v>
      </c>
      <c r="H6" s="6">
        <v>0</v>
      </c>
      <c r="I6" s="6">
        <v>1</v>
      </c>
      <c r="M6" s="6">
        <v>2</v>
      </c>
      <c r="N6" s="6" t="s">
        <v>318</v>
      </c>
      <c r="O6" s="6" t="s">
        <v>74</v>
      </c>
      <c r="Q6" s="9"/>
      <c r="R6" s="6" t="str">
        <f t="shared" si="1"/>
        <v/>
      </c>
    </row>
    <row r="7" spans="1:18">
      <c r="A7" s="7">
        <v>660060</v>
      </c>
      <c r="B7" s="8">
        <f t="shared" si="0"/>
        <v>660060</v>
      </c>
      <c r="C7" s="6">
        <v>0</v>
      </c>
      <c r="E7" s="6">
        <v>1930</v>
      </c>
      <c r="F7" s="6">
        <v>1962</v>
      </c>
      <c r="G7" s="6">
        <v>1995</v>
      </c>
      <c r="H7" s="6">
        <v>0</v>
      </c>
      <c r="K7" s="6">
        <v>1</v>
      </c>
      <c r="M7" s="6">
        <f>IF(ISNA(E7),IF(H7&gt;0,H7-C7,""),E7-C7)</f>
        <v>1930</v>
      </c>
      <c r="N7" s="6" t="s">
        <v>224</v>
      </c>
      <c r="Q7" s="9"/>
      <c r="R7" s="6" t="str">
        <f t="shared" si="1"/>
        <v/>
      </c>
    </row>
    <row r="8" spans="1:18" ht="14">
      <c r="A8" s="7">
        <v>1980270</v>
      </c>
      <c r="B8" s="8">
        <f t="shared" si="0"/>
        <v>1980270</v>
      </c>
      <c r="C8" s="6">
        <v>1982</v>
      </c>
      <c r="E8" s="6">
        <v>1931</v>
      </c>
      <c r="F8" s="6">
        <v>1956</v>
      </c>
      <c r="G8" s="6">
        <v>1982</v>
      </c>
      <c r="H8" s="6">
        <v>0</v>
      </c>
      <c r="I8" s="6">
        <v>1</v>
      </c>
      <c r="M8" s="6">
        <v>0</v>
      </c>
      <c r="N8" s="6"/>
      <c r="O8" s="6" t="s">
        <v>63</v>
      </c>
      <c r="Q8" s="9" t="s">
        <v>106</v>
      </c>
      <c r="R8" s="6" t="str">
        <f t="shared" si="1"/>
        <v/>
      </c>
    </row>
    <row r="9" spans="1:18" ht="14">
      <c r="A9" s="7">
        <v>60430</v>
      </c>
      <c r="B9" s="8">
        <f t="shared" si="0"/>
        <v>60430</v>
      </c>
      <c r="C9" s="6">
        <v>0</v>
      </c>
      <c r="E9" s="6">
        <v>1932</v>
      </c>
      <c r="F9" s="6">
        <v>1944</v>
      </c>
      <c r="G9" s="6">
        <v>0</v>
      </c>
      <c r="H9" s="6">
        <v>0</v>
      </c>
      <c r="J9" s="6">
        <v>1</v>
      </c>
      <c r="M9" s="6">
        <f>IF(ISNA(E9),IF(H9&gt;0,H9-C9,""),E9-C9)</f>
        <v>1932</v>
      </c>
      <c r="N9" s="6" t="s">
        <v>220</v>
      </c>
      <c r="Q9" s="9" t="s">
        <v>158</v>
      </c>
      <c r="R9" s="6" t="str">
        <f t="shared" si="1"/>
        <v/>
      </c>
    </row>
    <row r="10" spans="1:18" ht="14">
      <c r="A10" s="7">
        <v>2050080</v>
      </c>
      <c r="B10" s="8">
        <f t="shared" si="0"/>
        <v>2050080</v>
      </c>
      <c r="C10" s="6">
        <v>0</v>
      </c>
      <c r="E10" s="6">
        <v>1932</v>
      </c>
      <c r="F10" s="6">
        <v>1949</v>
      </c>
      <c r="G10" s="6">
        <v>1993</v>
      </c>
      <c r="H10" s="6">
        <v>0</v>
      </c>
      <c r="K10" s="6">
        <v>1</v>
      </c>
      <c r="M10" s="6">
        <f>IF(ISNA(E10),IF(H10&gt;0,H10-C10,""),E10-C10)</f>
        <v>1932</v>
      </c>
      <c r="N10" s="6" t="e">
        <v>#N/A</v>
      </c>
      <c r="Q10" s="9" t="s">
        <v>147</v>
      </c>
      <c r="R10" s="6" t="str">
        <f t="shared" si="1"/>
        <v/>
      </c>
    </row>
    <row r="11" spans="1:18" ht="14">
      <c r="A11" s="7">
        <v>1990240</v>
      </c>
      <c r="B11" s="8">
        <f t="shared" si="0"/>
        <v>1990240</v>
      </c>
      <c r="C11" s="6">
        <v>1978</v>
      </c>
      <c r="E11" s="6">
        <v>1933</v>
      </c>
      <c r="F11" s="6">
        <v>1944</v>
      </c>
      <c r="G11" s="6">
        <v>1995</v>
      </c>
      <c r="H11" s="6">
        <v>0</v>
      </c>
      <c r="K11" s="6">
        <v>1</v>
      </c>
      <c r="L11" s="6">
        <v>1</v>
      </c>
      <c r="M11" s="6">
        <f>IF(ISNA(E11),IF(H11&gt;0,H11-C11,""),E11-C11)</f>
        <v>-45</v>
      </c>
      <c r="N11" s="6"/>
      <c r="O11" s="6" t="s">
        <v>99</v>
      </c>
      <c r="Q11" s="9" t="s">
        <v>38</v>
      </c>
      <c r="R11" s="6" t="str">
        <f t="shared" si="1"/>
        <v/>
      </c>
    </row>
    <row r="12" spans="1:18" ht="14">
      <c r="A12" s="7">
        <v>140620</v>
      </c>
      <c r="B12" s="8">
        <f t="shared" si="0"/>
        <v>140620</v>
      </c>
      <c r="C12" s="6">
        <v>1982</v>
      </c>
      <c r="E12" s="6">
        <v>1933</v>
      </c>
      <c r="F12" s="6">
        <v>1945</v>
      </c>
      <c r="G12" s="6">
        <v>1982</v>
      </c>
      <c r="H12" s="6">
        <v>0</v>
      </c>
      <c r="I12" s="6">
        <v>1</v>
      </c>
      <c r="M12" s="6">
        <v>0</v>
      </c>
      <c r="N12" s="6" t="e">
        <v>#N/A</v>
      </c>
      <c r="O12" s="6" t="s">
        <v>63</v>
      </c>
      <c r="Q12" s="9" t="s">
        <v>108</v>
      </c>
      <c r="R12" s="6" t="str">
        <f t="shared" si="1"/>
        <v/>
      </c>
    </row>
    <row r="13" spans="1:18">
      <c r="A13" s="7">
        <v>650080</v>
      </c>
      <c r="B13" s="8">
        <f t="shared" si="0"/>
        <v>650080</v>
      </c>
      <c r="C13" s="6">
        <v>0</v>
      </c>
      <c r="E13" s="6">
        <v>1933</v>
      </c>
      <c r="F13" s="6">
        <v>1960</v>
      </c>
      <c r="G13" s="6">
        <v>1993</v>
      </c>
      <c r="H13" s="6">
        <v>0</v>
      </c>
      <c r="K13" s="6">
        <v>1</v>
      </c>
      <c r="M13" s="6">
        <f>IF(ISNA(E13),IF(H13&gt;0,H13-C13,""),E13-C13)</f>
        <v>1933</v>
      </c>
      <c r="N13" s="6" t="s">
        <v>221</v>
      </c>
      <c r="Q13" s="9"/>
      <c r="R13" s="6" t="str">
        <f t="shared" si="1"/>
        <v/>
      </c>
    </row>
    <row r="14" spans="1:18">
      <c r="A14" s="7">
        <v>1872900</v>
      </c>
      <c r="B14" s="8">
        <f t="shared" si="0"/>
        <v>1872900</v>
      </c>
      <c r="C14" s="6">
        <v>0</v>
      </c>
      <c r="E14" s="6">
        <v>1933</v>
      </c>
      <c r="F14" s="6">
        <v>1964</v>
      </c>
      <c r="G14" s="6">
        <v>1991</v>
      </c>
      <c r="H14" s="6">
        <v>0</v>
      </c>
      <c r="K14" s="6">
        <v>1</v>
      </c>
      <c r="M14" s="6"/>
      <c r="N14" s="6" t="s">
        <v>307</v>
      </c>
      <c r="Q14" s="9"/>
      <c r="R14" s="6" t="str">
        <f t="shared" si="1"/>
        <v/>
      </c>
    </row>
    <row r="15" spans="1:18" ht="14">
      <c r="A15" s="7">
        <v>250360</v>
      </c>
      <c r="B15" s="8">
        <f t="shared" si="0"/>
        <v>250360</v>
      </c>
      <c r="C15" s="6">
        <v>0</v>
      </c>
      <c r="E15" s="6">
        <v>1933</v>
      </c>
      <c r="F15" s="6">
        <v>1972</v>
      </c>
      <c r="G15" s="6">
        <v>2016</v>
      </c>
      <c r="H15" s="6">
        <v>0</v>
      </c>
      <c r="J15" s="6">
        <v>1</v>
      </c>
      <c r="M15" s="6">
        <f>IF(ISNA(E15),IF(H15&gt;0,H15-C15,""),E15-C15)</f>
        <v>1933</v>
      </c>
      <c r="N15" s="6" t="s">
        <v>181</v>
      </c>
      <c r="Q15" s="9" t="s">
        <v>142</v>
      </c>
      <c r="R15" s="6" t="str">
        <f t="shared" si="1"/>
        <v/>
      </c>
    </row>
    <row r="16" spans="1:18">
      <c r="A16" s="7">
        <v>280400</v>
      </c>
      <c r="B16" s="8">
        <f t="shared" si="0"/>
        <v>280400</v>
      </c>
      <c r="C16" s="6">
        <v>1974</v>
      </c>
      <c r="E16" s="6">
        <v>1933</v>
      </c>
      <c r="F16" s="6">
        <v>1974</v>
      </c>
      <c r="G16" s="6">
        <v>1991</v>
      </c>
      <c r="H16" s="6">
        <v>0</v>
      </c>
      <c r="I16" s="6">
        <v>1</v>
      </c>
      <c r="K16" s="6">
        <v>1</v>
      </c>
      <c r="M16" s="6">
        <v>0</v>
      </c>
      <c r="N16" s="6" t="s">
        <v>3</v>
      </c>
      <c r="O16" s="6" t="s">
        <v>67</v>
      </c>
      <c r="P16" s="6" t="s">
        <v>68</v>
      </c>
      <c r="Q16" s="9"/>
      <c r="R16" s="6" t="str">
        <f t="shared" si="1"/>
        <v/>
      </c>
    </row>
    <row r="17" spans="1:18">
      <c r="A17" s="7">
        <v>990160</v>
      </c>
      <c r="B17" s="8">
        <f t="shared" si="0"/>
        <v>990160</v>
      </c>
      <c r="C17" s="6">
        <v>1978</v>
      </c>
      <c r="E17" s="6">
        <v>1933</v>
      </c>
      <c r="F17" s="6">
        <v>1979</v>
      </c>
      <c r="G17" s="6">
        <v>1998</v>
      </c>
      <c r="H17" s="6">
        <v>0</v>
      </c>
      <c r="I17" s="6">
        <v>1</v>
      </c>
      <c r="M17" s="6">
        <v>1</v>
      </c>
      <c r="N17" s="6" t="e">
        <v>#N/A</v>
      </c>
      <c r="O17" s="6" t="s">
        <v>74</v>
      </c>
      <c r="Q17" s="9"/>
      <c r="R17" s="6" t="str">
        <f t="shared" si="1"/>
        <v/>
      </c>
    </row>
    <row r="18" spans="1:18" ht="28">
      <c r="A18" s="7">
        <v>3720090</v>
      </c>
      <c r="B18" s="8">
        <f t="shared" si="0"/>
        <v>3720090</v>
      </c>
      <c r="C18" s="6">
        <v>0</v>
      </c>
      <c r="E18" s="6">
        <v>1933</v>
      </c>
      <c r="F18" s="6">
        <v>2002</v>
      </c>
      <c r="G18" s="6">
        <v>0</v>
      </c>
      <c r="H18" s="6">
        <v>0</v>
      </c>
      <c r="J18" s="6">
        <v>1</v>
      </c>
      <c r="M18" s="6">
        <f>IF(ISNA(E18),IF(H18&gt;0,H18-C18,""),E18-C18)</f>
        <v>1933</v>
      </c>
      <c r="N18" s="6" t="e">
        <v>#N/A</v>
      </c>
      <c r="Q18" s="9" t="s">
        <v>168</v>
      </c>
      <c r="R18" s="6" t="str">
        <f t="shared" si="1"/>
        <v/>
      </c>
    </row>
    <row r="19" spans="1:18">
      <c r="A19" s="7">
        <v>690031</v>
      </c>
      <c r="B19" s="8">
        <f t="shared" si="0"/>
        <v>690031</v>
      </c>
      <c r="C19" s="6">
        <v>0</v>
      </c>
      <c r="E19" s="6">
        <v>1934</v>
      </c>
      <c r="F19" s="6">
        <v>1945</v>
      </c>
      <c r="G19" s="6">
        <v>1994</v>
      </c>
      <c r="H19" s="6">
        <v>0</v>
      </c>
      <c r="K19" s="6">
        <v>1</v>
      </c>
      <c r="M19" s="6">
        <f>IF(ISNA(E19),IF(H19&gt;0,H19-C19,""),E19-C19)</f>
        <v>1934</v>
      </c>
      <c r="N19" s="6" t="s">
        <v>290</v>
      </c>
      <c r="Q19" s="9"/>
      <c r="R19" s="6" t="str">
        <f t="shared" si="1"/>
        <v/>
      </c>
    </row>
    <row r="20" spans="1:18" ht="14">
      <c r="A20" s="7">
        <v>840201</v>
      </c>
      <c r="B20" s="8">
        <f t="shared" si="0"/>
        <v>840201</v>
      </c>
      <c r="C20" s="6">
        <v>1994</v>
      </c>
      <c r="E20" s="6">
        <v>1934</v>
      </c>
      <c r="F20" s="6">
        <v>1955</v>
      </c>
      <c r="G20" s="6">
        <v>1994</v>
      </c>
      <c r="H20" s="6">
        <v>0</v>
      </c>
      <c r="I20" s="6">
        <v>1</v>
      </c>
      <c r="M20" s="6">
        <v>0</v>
      </c>
      <c r="N20" s="6" t="e">
        <v>#N/A</v>
      </c>
      <c r="O20" s="6" t="s">
        <v>99</v>
      </c>
      <c r="Q20" s="9" t="s">
        <v>141</v>
      </c>
      <c r="R20" s="6" t="str">
        <f t="shared" si="1"/>
        <v/>
      </c>
    </row>
    <row r="21" spans="1:18">
      <c r="A21" s="7">
        <v>272440</v>
      </c>
      <c r="B21" s="8">
        <f t="shared" si="0"/>
        <v>272440</v>
      </c>
      <c r="C21" s="6">
        <v>1979</v>
      </c>
      <c r="E21" s="6">
        <v>1934</v>
      </c>
      <c r="F21" s="6">
        <v>1961</v>
      </c>
      <c r="G21" s="6">
        <v>1980</v>
      </c>
      <c r="H21" s="6">
        <v>0</v>
      </c>
      <c r="I21" s="6">
        <v>1</v>
      </c>
      <c r="M21" s="6">
        <v>1</v>
      </c>
      <c r="N21" s="6"/>
      <c r="O21" s="6" t="s">
        <v>63</v>
      </c>
      <c r="Q21" s="9"/>
      <c r="R21" s="6" t="str">
        <f t="shared" si="1"/>
        <v/>
      </c>
    </row>
    <row r="22" spans="1:18">
      <c r="A22" s="7">
        <v>210280</v>
      </c>
      <c r="B22" s="8">
        <f t="shared" si="0"/>
        <v>210280</v>
      </c>
      <c r="C22" s="6">
        <v>0</v>
      </c>
      <c r="E22" s="6">
        <v>1934</v>
      </c>
      <c r="F22" s="6">
        <v>1993</v>
      </c>
      <c r="G22" s="6">
        <v>0</v>
      </c>
      <c r="H22" s="6">
        <v>0</v>
      </c>
      <c r="K22" s="6">
        <v>1</v>
      </c>
      <c r="M22" s="6">
        <f>IF(ISNA(E22),IF(H22&gt;0,H22-C22,""),E22-C22)</f>
        <v>1934</v>
      </c>
      <c r="N22" s="6" t="s">
        <v>197</v>
      </c>
      <c r="Q22" s="9"/>
      <c r="R22" s="6" t="str">
        <f t="shared" si="1"/>
        <v/>
      </c>
    </row>
    <row r="23" spans="1:18" ht="14">
      <c r="A23" s="7">
        <v>2820190</v>
      </c>
      <c r="B23" s="8">
        <f t="shared" si="0"/>
        <v>2820190</v>
      </c>
      <c r="C23" s="6">
        <v>0</v>
      </c>
      <c r="E23" s="6">
        <v>1935</v>
      </c>
      <c r="F23" s="6">
        <v>0</v>
      </c>
      <c r="G23" s="6">
        <v>0</v>
      </c>
      <c r="H23" s="6">
        <v>0</v>
      </c>
      <c r="J23" s="6">
        <v>1</v>
      </c>
      <c r="M23" s="6">
        <f>IF(ISNA(E23),IF(H23&gt;0,H23-C23,""),E23-C23)</f>
        <v>1935</v>
      </c>
      <c r="N23" s="6" t="e">
        <v>#N/A</v>
      </c>
      <c r="Q23" s="9" t="s">
        <v>151</v>
      </c>
      <c r="R23" s="6" t="str">
        <f t="shared" si="1"/>
        <v/>
      </c>
    </row>
    <row r="24" spans="1:18" ht="14">
      <c r="A24" s="7">
        <v>3230170</v>
      </c>
      <c r="B24" s="8">
        <f t="shared" si="0"/>
        <v>3230170</v>
      </c>
      <c r="C24" s="6">
        <v>0</v>
      </c>
      <c r="E24" s="6">
        <v>1935</v>
      </c>
      <c r="F24" s="6">
        <v>1948</v>
      </c>
      <c r="G24" s="6">
        <v>1988</v>
      </c>
      <c r="H24" s="6">
        <v>0</v>
      </c>
      <c r="K24" s="6">
        <v>1</v>
      </c>
      <c r="M24" s="6">
        <f>IF(ISNA(E24),IF(H24&gt;0,H24-C24,""),E24-C24)</f>
        <v>1935</v>
      </c>
      <c r="N24" s="6" t="s">
        <v>183</v>
      </c>
      <c r="Q24" s="9" t="s">
        <v>125</v>
      </c>
      <c r="R24" s="6" t="str">
        <f t="shared" si="1"/>
        <v/>
      </c>
    </row>
    <row r="25" spans="1:18" ht="14">
      <c r="A25" s="7">
        <v>1910300</v>
      </c>
      <c r="B25" s="8">
        <f t="shared" si="0"/>
        <v>1910300</v>
      </c>
      <c r="C25" s="6">
        <v>0</v>
      </c>
      <c r="E25" s="6">
        <v>1935</v>
      </c>
      <c r="F25" s="6">
        <v>1948</v>
      </c>
      <c r="G25" s="6">
        <v>1990</v>
      </c>
      <c r="H25" s="6">
        <v>0</v>
      </c>
      <c r="K25" s="6">
        <v>1</v>
      </c>
      <c r="M25" s="6">
        <f>IF(ISNA(E25),IF(H25&gt;0,H25-C25,""),E25-C25)</f>
        <v>1935</v>
      </c>
      <c r="N25" s="6" t="s">
        <v>206</v>
      </c>
      <c r="O25" s="6" t="s">
        <v>74</v>
      </c>
      <c r="Q25" s="9" t="s">
        <v>125</v>
      </c>
      <c r="R25" s="6" t="str">
        <f t="shared" si="1"/>
        <v/>
      </c>
    </row>
    <row r="26" spans="1:18" ht="14">
      <c r="A26" s="7">
        <v>930560</v>
      </c>
      <c r="B26" s="8">
        <f t="shared" si="0"/>
        <v>930560</v>
      </c>
      <c r="C26" s="6">
        <v>1981</v>
      </c>
      <c r="E26" s="6">
        <v>1935</v>
      </c>
      <c r="F26" s="6">
        <v>1949</v>
      </c>
      <c r="G26" s="6">
        <v>1982</v>
      </c>
      <c r="H26" s="6">
        <v>0</v>
      </c>
      <c r="I26" s="6">
        <v>1</v>
      </c>
      <c r="M26" s="6">
        <v>0</v>
      </c>
      <c r="N26" s="6" t="e">
        <v>#N/A</v>
      </c>
      <c r="O26" s="6" t="s">
        <v>67</v>
      </c>
      <c r="P26" s="6" t="s">
        <v>68</v>
      </c>
      <c r="Q26" s="9" t="s">
        <v>118</v>
      </c>
      <c r="R26" s="6" t="str">
        <f t="shared" si="1"/>
        <v/>
      </c>
    </row>
    <row r="27" spans="1:18">
      <c r="A27" s="7">
        <v>1940480</v>
      </c>
      <c r="B27" s="8">
        <f t="shared" si="0"/>
        <v>1940480</v>
      </c>
      <c r="C27" s="6">
        <v>0</v>
      </c>
      <c r="E27" s="6">
        <v>1935</v>
      </c>
      <c r="F27" s="6">
        <v>1962</v>
      </c>
      <c r="G27" s="6">
        <v>0</v>
      </c>
      <c r="H27" s="6">
        <v>0</v>
      </c>
      <c r="J27" s="6">
        <v>1</v>
      </c>
      <c r="M27" s="6">
        <f>IF(ISNA(E27),IF(H27&gt;0,H27-C27,""),E27-C27)</f>
        <v>1935</v>
      </c>
      <c r="N27" s="6" t="s">
        <v>292</v>
      </c>
      <c r="Q27" s="9"/>
      <c r="R27" s="6" t="str">
        <f t="shared" si="1"/>
        <v/>
      </c>
    </row>
    <row r="28" spans="1:18" ht="14">
      <c r="A28" s="7">
        <v>2980040</v>
      </c>
      <c r="B28" s="8">
        <f t="shared" si="0"/>
        <v>2980040</v>
      </c>
      <c r="C28" s="6">
        <v>0</v>
      </c>
      <c r="E28" s="6">
        <v>1935</v>
      </c>
      <c r="F28" s="6">
        <v>1969</v>
      </c>
      <c r="G28" s="6">
        <v>1985</v>
      </c>
      <c r="H28" s="6">
        <v>0</v>
      </c>
      <c r="K28" s="6">
        <v>1</v>
      </c>
      <c r="M28" s="6">
        <f>IF(ISNA(E28),IF(H28&gt;0,H28-C28,""),E28-C28)</f>
        <v>1935</v>
      </c>
      <c r="N28" s="6" t="s">
        <v>182</v>
      </c>
      <c r="Q28" s="9" t="s">
        <v>143</v>
      </c>
      <c r="R28" s="6" t="str">
        <f t="shared" si="1"/>
        <v/>
      </c>
    </row>
    <row r="29" spans="1:18" ht="14">
      <c r="A29" s="7">
        <v>1920050</v>
      </c>
      <c r="B29" s="8">
        <f t="shared" si="0"/>
        <v>1920050</v>
      </c>
      <c r="C29" s="6">
        <v>1991</v>
      </c>
      <c r="E29" s="6">
        <v>1935</v>
      </c>
      <c r="F29" s="6">
        <v>1991</v>
      </c>
      <c r="G29" s="6">
        <v>0</v>
      </c>
      <c r="H29" s="6">
        <v>0</v>
      </c>
      <c r="I29" s="6">
        <v>1</v>
      </c>
      <c r="M29" s="6">
        <v>0</v>
      </c>
      <c r="N29" s="6"/>
      <c r="O29" s="6" t="s">
        <v>63</v>
      </c>
      <c r="Q29" s="9" t="s">
        <v>106</v>
      </c>
      <c r="R29" s="6" t="str">
        <f t="shared" si="1"/>
        <v/>
      </c>
    </row>
    <row r="30" spans="1:18" ht="28">
      <c r="A30" s="7">
        <v>1230050</v>
      </c>
      <c r="B30" s="8">
        <f t="shared" si="0"/>
        <v>1230050</v>
      </c>
      <c r="C30" s="6">
        <v>1994</v>
      </c>
      <c r="E30" s="6">
        <v>1935</v>
      </c>
      <c r="F30" s="6">
        <v>1998</v>
      </c>
      <c r="G30" s="6">
        <v>0</v>
      </c>
      <c r="H30" s="6">
        <v>0</v>
      </c>
      <c r="I30" s="6">
        <v>1</v>
      </c>
      <c r="M30" s="6">
        <v>4</v>
      </c>
      <c r="N30" s="9" t="s">
        <v>134</v>
      </c>
      <c r="O30" s="6" t="s">
        <v>74</v>
      </c>
      <c r="Q30" s="9" t="s">
        <v>135</v>
      </c>
      <c r="R30" s="6" t="str">
        <f t="shared" si="1"/>
        <v/>
      </c>
    </row>
    <row r="31" spans="1:18">
      <c r="A31" s="7">
        <v>2100240</v>
      </c>
      <c r="B31" s="8">
        <f t="shared" si="0"/>
        <v>2100240</v>
      </c>
      <c r="C31" s="6">
        <v>1977</v>
      </c>
      <c r="E31" s="6">
        <v>1936</v>
      </c>
      <c r="F31" s="6">
        <v>1947</v>
      </c>
      <c r="G31" s="6">
        <v>2000</v>
      </c>
      <c r="H31" s="6">
        <v>0</v>
      </c>
      <c r="L31" s="6">
        <v>1</v>
      </c>
      <c r="M31" s="6">
        <f>IF(ISNA(E31),IF(H31&gt;0,H31-C31,""),E31-C31)</f>
        <v>-41</v>
      </c>
      <c r="N31" s="6"/>
      <c r="O31" s="6" t="s">
        <v>74</v>
      </c>
      <c r="Q31" s="9"/>
      <c r="R31" s="6" t="str">
        <f t="shared" si="1"/>
        <v/>
      </c>
    </row>
    <row r="32" spans="1:18" ht="28">
      <c r="A32" s="7">
        <v>880600</v>
      </c>
      <c r="B32" s="8">
        <f t="shared" si="0"/>
        <v>880600</v>
      </c>
      <c r="C32" s="6">
        <v>0</v>
      </c>
      <c r="E32" s="6">
        <v>1936</v>
      </c>
      <c r="F32" s="6">
        <v>1964</v>
      </c>
      <c r="G32" s="6">
        <v>1994</v>
      </c>
      <c r="H32" s="6">
        <v>0</v>
      </c>
      <c r="K32" s="6">
        <v>1</v>
      </c>
      <c r="M32" s="6">
        <f>IF(ISNA(E32),IF(H32&gt;0,H32-C32,""),E32-C32)</f>
        <v>1936</v>
      </c>
      <c r="N32" s="6" t="e">
        <v>#N/A</v>
      </c>
      <c r="Q32" s="9" t="s">
        <v>145</v>
      </c>
      <c r="R32" s="6" t="str">
        <f t="shared" si="1"/>
        <v/>
      </c>
    </row>
    <row r="33" spans="1:18" ht="14">
      <c r="A33" s="7">
        <v>990440</v>
      </c>
      <c r="B33" s="8">
        <f t="shared" si="0"/>
        <v>990440</v>
      </c>
      <c r="C33" s="6">
        <v>1978</v>
      </c>
      <c r="E33" s="6">
        <v>1937</v>
      </c>
      <c r="F33" s="6">
        <v>1949</v>
      </c>
      <c r="G33" s="6">
        <v>1980</v>
      </c>
      <c r="H33" s="6">
        <v>2000</v>
      </c>
      <c r="I33" s="6">
        <v>1</v>
      </c>
      <c r="M33" s="6">
        <v>2</v>
      </c>
      <c r="N33" s="6" t="e">
        <v>#N/A</v>
      </c>
      <c r="O33" s="6" t="s">
        <v>74</v>
      </c>
      <c r="Q33" s="9" t="s">
        <v>85</v>
      </c>
      <c r="R33" s="6" t="str">
        <f t="shared" si="1"/>
        <v/>
      </c>
    </row>
    <row r="34" spans="1:18" ht="14">
      <c r="A34" s="7">
        <v>1880370</v>
      </c>
      <c r="B34" s="8">
        <f t="shared" si="0"/>
        <v>1880370</v>
      </c>
      <c r="C34" s="6">
        <v>0</v>
      </c>
      <c r="E34" s="6">
        <v>1937</v>
      </c>
      <c r="F34" s="6">
        <v>1951</v>
      </c>
      <c r="G34" s="6">
        <v>1991</v>
      </c>
      <c r="H34" s="6">
        <v>0</v>
      </c>
      <c r="K34" s="6">
        <v>1</v>
      </c>
      <c r="M34" s="6">
        <f>IF(ISNA(E34),IF(H34&gt;0,H34-C34,""),E34-C34)</f>
        <v>1937</v>
      </c>
      <c r="N34" s="6" t="s">
        <v>291</v>
      </c>
      <c r="Q34" s="9" t="s">
        <v>146</v>
      </c>
      <c r="R34" s="6" t="str">
        <f t="shared" si="1"/>
        <v/>
      </c>
    </row>
    <row r="35" spans="1:18">
      <c r="A35" s="7">
        <v>3920040</v>
      </c>
      <c r="B35" s="8">
        <f t="shared" si="0"/>
        <v>3920040</v>
      </c>
      <c r="C35" s="6">
        <v>0</v>
      </c>
      <c r="E35" s="6">
        <v>1937</v>
      </c>
      <c r="F35" s="6">
        <v>1983</v>
      </c>
      <c r="G35" s="6">
        <v>0</v>
      </c>
      <c r="H35" s="6">
        <v>0</v>
      </c>
      <c r="K35" s="6">
        <v>1</v>
      </c>
      <c r="M35" s="6">
        <f>IF(ISNA(E35),IF(H35&gt;0,H35-C35,""),E35-C35)</f>
        <v>1937</v>
      </c>
      <c r="N35" s="6" t="s">
        <v>186</v>
      </c>
      <c r="Q35" s="9"/>
      <c r="R35" s="6" t="str">
        <f t="shared" si="1"/>
        <v/>
      </c>
    </row>
    <row r="36" spans="1:18">
      <c r="A36" s="7">
        <v>2800030</v>
      </c>
      <c r="B36" s="8">
        <f t="shared" si="0"/>
        <v>2800030</v>
      </c>
      <c r="C36" s="6">
        <v>0</v>
      </c>
      <c r="E36" s="6">
        <v>1938</v>
      </c>
      <c r="F36" s="6">
        <v>1964</v>
      </c>
      <c r="G36" s="6">
        <v>0</v>
      </c>
      <c r="H36" s="6">
        <v>0</v>
      </c>
      <c r="J36" s="6">
        <v>1</v>
      </c>
      <c r="M36" s="6">
        <f>IF(ISNA(E36),IF(H36&gt;0,H36-C36,""),E36-C36)</f>
        <v>1938</v>
      </c>
      <c r="N36" s="6" t="s">
        <v>227</v>
      </c>
      <c r="Q36" s="9"/>
      <c r="R36" s="6" t="str">
        <f t="shared" si="1"/>
        <v/>
      </c>
    </row>
    <row r="37" spans="1:18" ht="14">
      <c r="A37" s="7">
        <v>2510050</v>
      </c>
      <c r="B37" s="8">
        <f t="shared" si="0"/>
        <v>2510050</v>
      </c>
      <c r="C37" s="6">
        <v>1976</v>
      </c>
      <c r="E37" s="6">
        <v>1939</v>
      </c>
      <c r="F37" s="6">
        <v>1959</v>
      </c>
      <c r="G37" s="6">
        <v>0</v>
      </c>
      <c r="H37" s="6">
        <v>0</v>
      </c>
      <c r="L37" s="6">
        <v>1</v>
      </c>
      <c r="M37" s="6">
        <f>IF(ISNA(E37),IF(H37&gt;0,H37-C37,""),E37-C37)</f>
        <v>-37</v>
      </c>
      <c r="N37" s="6" t="e">
        <v>#N/A</v>
      </c>
      <c r="O37" s="6" t="s">
        <v>63</v>
      </c>
      <c r="Q37" s="9" t="s">
        <v>103</v>
      </c>
      <c r="R37" s="6" t="str">
        <f t="shared" si="1"/>
        <v/>
      </c>
    </row>
    <row r="38" spans="1:18" ht="14">
      <c r="A38" s="7">
        <v>1870400</v>
      </c>
      <c r="B38" s="8">
        <f t="shared" si="0"/>
        <v>1870400</v>
      </c>
      <c r="C38" s="6">
        <v>0</v>
      </c>
      <c r="E38" s="6">
        <v>1940</v>
      </c>
      <c r="F38" s="6">
        <v>1990</v>
      </c>
      <c r="G38" s="6">
        <v>0</v>
      </c>
      <c r="H38" s="6">
        <v>0</v>
      </c>
      <c r="K38" s="6">
        <v>1</v>
      </c>
      <c r="M38" s="6">
        <f>IF(ISNA(E38),IF(H38&gt;0,H38-C38,""),E38-C38)</f>
        <v>1940</v>
      </c>
      <c r="N38" s="6" t="e">
        <v>#N/A</v>
      </c>
      <c r="Q38" s="9" t="s">
        <v>149</v>
      </c>
      <c r="R38" s="6" t="str">
        <f t="shared" si="1"/>
        <v/>
      </c>
    </row>
    <row r="39" spans="1:18" ht="14">
      <c r="A39" s="7">
        <v>3480160</v>
      </c>
      <c r="B39" s="8">
        <f t="shared" si="0"/>
        <v>3480160</v>
      </c>
      <c r="C39" s="6">
        <v>1978</v>
      </c>
      <c r="E39" s="6">
        <v>1945</v>
      </c>
      <c r="F39" s="6">
        <v>1961</v>
      </c>
      <c r="G39" s="6">
        <v>1987</v>
      </c>
      <c r="H39" s="6">
        <v>0</v>
      </c>
      <c r="K39" s="6">
        <v>1</v>
      </c>
      <c r="L39" s="6">
        <v>1</v>
      </c>
      <c r="M39" s="6">
        <v>9</v>
      </c>
      <c r="N39" s="6"/>
      <c r="O39" s="6" t="s">
        <v>63</v>
      </c>
      <c r="Q39" s="9" t="s">
        <v>106</v>
      </c>
      <c r="R39" s="6" t="str">
        <f t="shared" si="1"/>
        <v/>
      </c>
    </row>
    <row r="40" spans="1:18" ht="14">
      <c r="A40" s="7">
        <v>300050</v>
      </c>
      <c r="B40" s="8">
        <f t="shared" si="0"/>
        <v>300050</v>
      </c>
      <c r="C40" s="6">
        <v>0</v>
      </c>
      <c r="E40" s="6">
        <v>1945</v>
      </c>
      <c r="F40" s="6">
        <v>1977</v>
      </c>
      <c r="G40" s="6">
        <v>2018</v>
      </c>
      <c r="H40" s="6">
        <v>0</v>
      </c>
      <c r="K40" s="6">
        <v>1</v>
      </c>
      <c r="M40" s="6">
        <f>IF(ISNA(E40),IF(H40&gt;0,H40-C40,""),E40-C40)</f>
        <v>1945</v>
      </c>
      <c r="N40" s="6" t="s">
        <v>305</v>
      </c>
      <c r="Q40" s="9" t="s">
        <v>49</v>
      </c>
      <c r="R40" s="6" t="str">
        <f t="shared" si="1"/>
        <v/>
      </c>
    </row>
    <row r="41" spans="1:18" ht="14">
      <c r="A41" s="7">
        <v>6220060</v>
      </c>
      <c r="B41" s="8">
        <f t="shared" si="0"/>
        <v>6220060</v>
      </c>
      <c r="C41" s="6">
        <v>0</v>
      </c>
      <c r="E41" s="6">
        <v>1946</v>
      </c>
      <c r="F41" s="6">
        <v>1988</v>
      </c>
      <c r="G41" s="6">
        <v>0</v>
      </c>
      <c r="H41" s="6">
        <v>0</v>
      </c>
      <c r="K41" s="6">
        <v>1</v>
      </c>
      <c r="M41" s="6">
        <f>IF(ISNA(E41),IF(H41&gt;0,H41-C41,""),E41-C41)</f>
        <v>1946</v>
      </c>
      <c r="N41" s="6" t="s">
        <v>202</v>
      </c>
      <c r="Q41" s="9" t="s">
        <v>148</v>
      </c>
      <c r="R41" s="6" t="str">
        <f t="shared" si="1"/>
        <v/>
      </c>
    </row>
    <row r="42" spans="1:18" ht="28">
      <c r="A42" s="7">
        <v>272040</v>
      </c>
      <c r="B42" s="8">
        <f t="shared" si="0"/>
        <v>272040</v>
      </c>
      <c r="C42" s="6">
        <v>1990</v>
      </c>
      <c r="E42" s="6">
        <v>1946</v>
      </c>
      <c r="F42" s="6">
        <v>1992</v>
      </c>
      <c r="G42" s="6">
        <v>0</v>
      </c>
      <c r="H42" s="6">
        <v>0</v>
      </c>
      <c r="I42" s="6">
        <v>1</v>
      </c>
      <c r="M42" s="6">
        <v>2</v>
      </c>
      <c r="N42" s="6" t="e">
        <v>#N/A</v>
      </c>
      <c r="O42" s="6" t="s">
        <v>63</v>
      </c>
      <c r="P42" s="6" t="s">
        <v>99</v>
      </c>
      <c r="Q42" s="9" t="s">
        <v>113</v>
      </c>
      <c r="R42" s="6" t="str">
        <f t="shared" si="1"/>
        <v/>
      </c>
    </row>
    <row r="43" spans="1:18">
      <c r="A43" s="7">
        <v>2120070</v>
      </c>
      <c r="B43" s="8">
        <f t="shared" si="0"/>
        <v>2120070</v>
      </c>
      <c r="C43" s="6">
        <v>0</v>
      </c>
      <c r="E43" s="6">
        <v>1946</v>
      </c>
      <c r="F43" s="6">
        <v>1995</v>
      </c>
      <c r="G43" s="6">
        <v>0</v>
      </c>
      <c r="H43" s="6">
        <v>0</v>
      </c>
      <c r="K43" s="6">
        <v>1</v>
      </c>
      <c r="M43" s="6">
        <f>IF(ISNA(E43),IF(H43&gt;0,H43-C43,""),E43-C43)</f>
        <v>1946</v>
      </c>
      <c r="N43" s="6" t="s">
        <v>295</v>
      </c>
      <c r="Q43" s="9"/>
      <c r="R43" s="6" t="str">
        <f t="shared" si="1"/>
        <v/>
      </c>
    </row>
    <row r="44" spans="1:18">
      <c r="A44" s="7">
        <v>1390060</v>
      </c>
      <c r="B44" s="8">
        <f t="shared" si="0"/>
        <v>1390060</v>
      </c>
      <c r="C44" s="6">
        <v>1994</v>
      </c>
      <c r="E44" s="6">
        <v>1947</v>
      </c>
      <c r="F44" s="6">
        <v>1959</v>
      </c>
      <c r="G44" s="6">
        <v>1994</v>
      </c>
      <c r="H44" s="6">
        <v>0</v>
      </c>
      <c r="I44" s="6">
        <v>1</v>
      </c>
      <c r="M44" s="6">
        <v>0</v>
      </c>
      <c r="N44" s="6"/>
      <c r="O44" s="6" t="s">
        <v>63</v>
      </c>
      <c r="Q44" s="9"/>
      <c r="R44" s="6" t="str">
        <f t="shared" si="1"/>
        <v/>
      </c>
    </row>
    <row r="45" spans="1:18">
      <c r="A45" s="7">
        <v>2100170</v>
      </c>
      <c r="B45" s="8">
        <f t="shared" si="0"/>
        <v>2100170</v>
      </c>
      <c r="C45" s="6">
        <v>1989</v>
      </c>
      <c r="E45" s="6">
        <v>1947</v>
      </c>
      <c r="F45" s="6">
        <v>1991</v>
      </c>
      <c r="G45" s="6">
        <v>2015</v>
      </c>
      <c r="H45" s="6">
        <v>0</v>
      </c>
      <c r="I45" s="6">
        <v>1</v>
      </c>
      <c r="M45" s="6">
        <v>2</v>
      </c>
      <c r="N45" s="6"/>
      <c r="O45" s="6" t="s">
        <v>74</v>
      </c>
      <c r="Q45" s="9"/>
      <c r="R45" s="6" t="str">
        <f t="shared" si="1"/>
        <v/>
      </c>
    </row>
    <row r="46" spans="1:18" ht="14">
      <c r="A46" s="7">
        <v>2710270</v>
      </c>
      <c r="B46" s="8">
        <f t="shared" si="0"/>
        <v>2710270</v>
      </c>
      <c r="C46" s="6">
        <v>0</v>
      </c>
      <c r="E46" s="6">
        <v>1947</v>
      </c>
      <c r="F46" s="6">
        <v>1995</v>
      </c>
      <c r="G46" s="6">
        <v>0</v>
      </c>
      <c r="H46" s="6">
        <v>0</v>
      </c>
      <c r="K46" s="6">
        <v>1</v>
      </c>
      <c r="M46" s="6">
        <f>IF(ISNA(E46),IF(H46&gt;0,H46-C46,""),E46-C46)</f>
        <v>1947</v>
      </c>
      <c r="N46" s="6" t="e">
        <v>#N/A</v>
      </c>
      <c r="Q46" s="9" t="s">
        <v>143</v>
      </c>
      <c r="R46" s="6" t="str">
        <f t="shared" si="1"/>
        <v/>
      </c>
    </row>
    <row r="47" spans="1:18" ht="14">
      <c r="A47" s="7">
        <v>7550150</v>
      </c>
      <c r="B47" s="8">
        <f t="shared" si="0"/>
        <v>7550150</v>
      </c>
      <c r="C47" s="6">
        <v>1983</v>
      </c>
      <c r="E47" s="6">
        <v>1949</v>
      </c>
      <c r="F47" s="6">
        <v>1983</v>
      </c>
      <c r="G47" s="6">
        <v>0</v>
      </c>
      <c r="H47" s="6">
        <v>0</v>
      </c>
      <c r="I47" s="6">
        <v>1</v>
      </c>
      <c r="M47" s="6">
        <v>0</v>
      </c>
      <c r="N47" s="6" t="e">
        <v>#N/A</v>
      </c>
      <c r="O47" s="6" t="s">
        <v>63</v>
      </c>
      <c r="Q47" s="9" t="s">
        <v>109</v>
      </c>
      <c r="R47" s="6" t="str">
        <f t="shared" si="1"/>
        <v/>
      </c>
    </row>
    <row r="48" spans="1:18" ht="28">
      <c r="A48" s="7">
        <v>6610220</v>
      </c>
      <c r="B48" s="8">
        <f t="shared" si="0"/>
        <v>6610220</v>
      </c>
      <c r="C48" s="7">
        <v>1983</v>
      </c>
      <c r="E48" s="6">
        <v>1951</v>
      </c>
      <c r="F48" s="6">
        <v>1964</v>
      </c>
      <c r="G48" s="6">
        <v>1993</v>
      </c>
      <c r="H48" s="6">
        <v>2008</v>
      </c>
      <c r="K48" s="6">
        <v>1</v>
      </c>
      <c r="L48" s="6">
        <v>1</v>
      </c>
      <c r="M48" s="6">
        <v>10</v>
      </c>
      <c r="N48" s="6"/>
      <c r="O48" s="6" t="s">
        <v>67</v>
      </c>
      <c r="P48" s="6" t="s">
        <v>68</v>
      </c>
      <c r="Q48" s="9" t="s">
        <v>119</v>
      </c>
      <c r="R48" s="6" t="str">
        <f t="shared" si="1"/>
        <v/>
      </c>
    </row>
    <row r="49" spans="1:18">
      <c r="A49" s="7">
        <v>8370080</v>
      </c>
      <c r="B49" s="8">
        <f t="shared" si="0"/>
        <v>8370080</v>
      </c>
      <c r="C49" s="7">
        <v>0</v>
      </c>
      <c r="E49" s="6">
        <v>1951</v>
      </c>
      <c r="F49" s="6">
        <v>1966</v>
      </c>
      <c r="G49" s="6">
        <v>2004</v>
      </c>
      <c r="H49" s="6">
        <v>0</v>
      </c>
      <c r="J49" s="6">
        <v>1</v>
      </c>
      <c r="M49" s="6">
        <f>IF(ISNA(E49),IF(H49&gt;0,H49-C49,""),E49-C49)</f>
        <v>1951</v>
      </c>
      <c r="N49" s="6" t="e">
        <v>#N/A</v>
      </c>
      <c r="Q49" s="9"/>
      <c r="R49" s="6" t="str">
        <f t="shared" si="1"/>
        <v/>
      </c>
    </row>
    <row r="50" spans="1:18">
      <c r="A50" s="7">
        <v>5020690</v>
      </c>
      <c r="B50" s="8">
        <f t="shared" si="0"/>
        <v>5020690</v>
      </c>
      <c r="C50" s="7">
        <v>1973</v>
      </c>
      <c r="E50" s="6">
        <v>1951</v>
      </c>
      <c r="F50" s="6">
        <v>1974</v>
      </c>
      <c r="G50" s="6">
        <v>1994</v>
      </c>
      <c r="H50" s="6">
        <v>0</v>
      </c>
      <c r="I50" s="6">
        <v>1</v>
      </c>
      <c r="K50" s="6">
        <v>1</v>
      </c>
      <c r="M50" s="6">
        <v>1</v>
      </c>
      <c r="N50" s="6" t="s">
        <v>333</v>
      </c>
      <c r="O50" s="6" t="s">
        <v>74</v>
      </c>
      <c r="Q50" s="9"/>
      <c r="R50" s="6" t="str">
        <f t="shared" si="1"/>
        <v/>
      </c>
    </row>
    <row r="51" spans="1:18">
      <c r="A51" s="7">
        <v>8290240</v>
      </c>
      <c r="B51" s="8">
        <f t="shared" si="0"/>
        <v>8290240</v>
      </c>
      <c r="C51" s="7">
        <v>1990</v>
      </c>
      <c r="E51" s="6">
        <v>1951</v>
      </c>
      <c r="F51" s="6">
        <v>1981</v>
      </c>
      <c r="G51" s="6">
        <v>1992</v>
      </c>
      <c r="H51" s="6">
        <v>0</v>
      </c>
      <c r="I51" s="6">
        <v>1</v>
      </c>
      <c r="K51" s="6">
        <v>1</v>
      </c>
      <c r="M51" s="6">
        <v>2</v>
      </c>
      <c r="N51" s="6"/>
      <c r="O51" s="6" t="s">
        <v>74</v>
      </c>
      <c r="Q51" s="9"/>
      <c r="R51" s="6" t="str">
        <f t="shared" si="1"/>
        <v/>
      </c>
    </row>
    <row r="52" spans="1:18" ht="14">
      <c r="A52" s="7">
        <v>2390060</v>
      </c>
      <c r="B52" s="8">
        <f t="shared" si="0"/>
        <v>2390060</v>
      </c>
      <c r="C52" s="7">
        <v>0</v>
      </c>
      <c r="E52" s="6">
        <v>1951</v>
      </c>
      <c r="F52" s="6">
        <v>1987</v>
      </c>
      <c r="G52" s="6">
        <v>0</v>
      </c>
      <c r="H52" s="6">
        <v>0</v>
      </c>
      <c r="K52" s="6">
        <v>1</v>
      </c>
      <c r="M52" s="6">
        <f>IF(ISNA(E52),IF(H52&gt;0,H52-C52,""),E52-C52)</f>
        <v>1951</v>
      </c>
      <c r="N52" s="6" t="e">
        <v>#N/A</v>
      </c>
      <c r="Q52" s="9" t="s">
        <v>154</v>
      </c>
      <c r="R52" s="6" t="str">
        <f t="shared" si="1"/>
        <v/>
      </c>
    </row>
    <row r="53" spans="1:18">
      <c r="A53" s="7">
        <v>8080160</v>
      </c>
      <c r="B53" s="8">
        <f t="shared" si="0"/>
        <v>8080160</v>
      </c>
      <c r="C53" s="7">
        <v>1988</v>
      </c>
      <c r="E53" s="6">
        <v>1951</v>
      </c>
      <c r="F53" s="6">
        <v>1990</v>
      </c>
      <c r="G53" s="6">
        <v>0</v>
      </c>
      <c r="H53" s="6">
        <v>0</v>
      </c>
      <c r="I53" s="6">
        <v>1</v>
      </c>
      <c r="M53" s="6">
        <v>2</v>
      </c>
      <c r="N53" s="6"/>
      <c r="O53" s="6" t="s">
        <v>63</v>
      </c>
      <c r="Q53" s="9"/>
      <c r="R53" s="6" t="str">
        <f t="shared" si="1"/>
        <v/>
      </c>
    </row>
    <row r="54" spans="1:18">
      <c r="A54" s="7">
        <v>1400010</v>
      </c>
      <c r="B54" s="8">
        <f t="shared" si="0"/>
        <v>1400010</v>
      </c>
      <c r="C54" s="7">
        <v>1989</v>
      </c>
      <c r="E54" s="6">
        <v>1951</v>
      </c>
      <c r="F54" s="6">
        <v>1990</v>
      </c>
      <c r="G54" s="6">
        <v>0</v>
      </c>
      <c r="H54" s="6">
        <v>0</v>
      </c>
      <c r="I54" s="6">
        <v>1</v>
      </c>
      <c r="M54" s="6">
        <v>1</v>
      </c>
      <c r="N54" s="6"/>
      <c r="O54" s="6" t="s">
        <v>74</v>
      </c>
      <c r="Q54" s="9"/>
      <c r="R54" s="6" t="str">
        <f t="shared" si="1"/>
        <v/>
      </c>
    </row>
    <row r="55" spans="1:18" ht="16.5" customHeight="1">
      <c r="A55" s="7">
        <v>8310410</v>
      </c>
      <c r="B55" s="8">
        <f t="shared" si="0"/>
        <v>8310410</v>
      </c>
      <c r="C55" s="7">
        <v>1989</v>
      </c>
      <c r="E55" s="6">
        <v>1951</v>
      </c>
      <c r="F55" s="6">
        <v>1992</v>
      </c>
      <c r="G55" s="6">
        <v>0</v>
      </c>
      <c r="H55" s="6">
        <v>0</v>
      </c>
      <c r="I55" s="6">
        <v>1</v>
      </c>
      <c r="M55" s="6">
        <v>3</v>
      </c>
      <c r="N55" s="6"/>
      <c r="O55" s="6" t="s">
        <v>74</v>
      </c>
      <c r="Q55" s="9"/>
      <c r="R55" s="6" t="str">
        <f t="shared" si="1"/>
        <v/>
      </c>
    </row>
    <row r="56" spans="1:18">
      <c r="A56" s="7">
        <v>8100330</v>
      </c>
      <c r="B56" s="8">
        <f t="shared" si="0"/>
        <v>8100330</v>
      </c>
      <c r="C56" s="7">
        <v>1991</v>
      </c>
      <c r="D56" s="6">
        <v>1984</v>
      </c>
      <c r="E56" s="6">
        <v>1951</v>
      </c>
      <c r="F56" s="6">
        <v>1992</v>
      </c>
      <c r="G56" s="6">
        <v>0</v>
      </c>
      <c r="H56" s="6">
        <v>0</v>
      </c>
      <c r="I56" s="6">
        <v>1</v>
      </c>
      <c r="M56" s="6">
        <v>1</v>
      </c>
      <c r="N56" s="6"/>
      <c r="O56" s="6" t="s">
        <v>67</v>
      </c>
      <c r="P56" s="6" t="s">
        <v>68</v>
      </c>
      <c r="Q56" s="9"/>
      <c r="R56" s="6" t="str">
        <f t="shared" si="1"/>
        <v/>
      </c>
    </row>
    <row r="57" spans="1:18" ht="14">
      <c r="A57" s="7">
        <v>8012550</v>
      </c>
      <c r="B57" s="8">
        <f t="shared" si="0"/>
        <v>8012550</v>
      </c>
      <c r="C57" s="7">
        <v>1983</v>
      </c>
      <c r="E57" s="6">
        <v>1952</v>
      </c>
      <c r="F57" s="6">
        <v>1973</v>
      </c>
      <c r="G57" s="6">
        <v>0</v>
      </c>
      <c r="H57" s="6">
        <v>0</v>
      </c>
      <c r="L57" s="6">
        <v>1</v>
      </c>
      <c r="M57" s="6">
        <v>10</v>
      </c>
      <c r="N57" s="6" t="e">
        <v>#N/A</v>
      </c>
      <c r="O57" s="6" t="s">
        <v>63</v>
      </c>
      <c r="Q57" s="9" t="s">
        <v>110</v>
      </c>
      <c r="R57" s="6" t="str">
        <f t="shared" si="1"/>
        <v/>
      </c>
    </row>
    <row r="58" spans="1:18">
      <c r="A58" s="7">
        <v>7030280</v>
      </c>
      <c r="B58" s="8">
        <f t="shared" si="0"/>
        <v>7030280</v>
      </c>
      <c r="C58" s="7">
        <v>1980</v>
      </c>
      <c r="E58" s="6">
        <v>1952</v>
      </c>
      <c r="F58" s="6">
        <v>1982</v>
      </c>
      <c r="G58" s="6">
        <v>0</v>
      </c>
      <c r="H58" s="6">
        <v>0</v>
      </c>
      <c r="I58" s="6">
        <v>1</v>
      </c>
      <c r="M58" s="6">
        <v>2</v>
      </c>
      <c r="N58" s="6"/>
      <c r="O58" s="6" t="s">
        <v>74</v>
      </c>
      <c r="Q58" s="9"/>
      <c r="R58" s="6" t="str">
        <f t="shared" si="1"/>
        <v/>
      </c>
    </row>
    <row r="59" spans="1:18" ht="28">
      <c r="A59" s="7">
        <v>4940600</v>
      </c>
      <c r="B59" s="8">
        <f t="shared" si="0"/>
        <v>4940600</v>
      </c>
      <c r="C59" s="7">
        <v>0</v>
      </c>
      <c r="E59" s="6">
        <v>1953</v>
      </c>
      <c r="F59" s="6">
        <v>1967</v>
      </c>
      <c r="G59" s="6">
        <v>1990</v>
      </c>
      <c r="H59" s="6">
        <v>2015</v>
      </c>
      <c r="K59" s="6">
        <v>1</v>
      </c>
      <c r="M59" s="6">
        <f>IF(ISNA(E59),IF(H59&gt;0,H59-C59,""),E59-C59)</f>
        <v>1953</v>
      </c>
      <c r="N59" s="6" t="s">
        <v>214</v>
      </c>
      <c r="Q59" s="9" t="s">
        <v>42</v>
      </c>
      <c r="R59" s="6" t="str">
        <f t="shared" si="1"/>
        <v/>
      </c>
    </row>
    <row r="60" spans="1:18" ht="14">
      <c r="A60" s="7">
        <v>8290060</v>
      </c>
      <c r="B60" s="8">
        <f t="shared" si="0"/>
        <v>8290060</v>
      </c>
      <c r="C60" s="7">
        <v>1985</v>
      </c>
      <c r="E60" s="6">
        <v>1953</v>
      </c>
      <c r="F60" s="6">
        <v>1969</v>
      </c>
      <c r="G60" s="6">
        <v>1985</v>
      </c>
      <c r="H60" s="6">
        <v>0</v>
      </c>
      <c r="I60" s="6">
        <v>1</v>
      </c>
      <c r="M60" s="6">
        <v>0</v>
      </c>
      <c r="N60" s="6"/>
      <c r="O60" s="6" t="s">
        <v>99</v>
      </c>
      <c r="Q60" s="9" t="s">
        <v>46</v>
      </c>
      <c r="R60" s="6" t="str">
        <f t="shared" si="1"/>
        <v/>
      </c>
    </row>
    <row r="61" spans="1:18">
      <c r="A61" s="7">
        <v>40010200</v>
      </c>
      <c r="B61" s="8">
        <f t="shared" si="0"/>
        <v>40010200</v>
      </c>
      <c r="C61" s="7">
        <v>1991</v>
      </c>
      <c r="E61" s="6">
        <v>1953</v>
      </c>
      <c r="F61" s="6">
        <v>1971</v>
      </c>
      <c r="G61" s="6">
        <v>0</v>
      </c>
      <c r="H61" s="6">
        <v>0</v>
      </c>
      <c r="L61" s="6">
        <v>1</v>
      </c>
      <c r="M61" s="6">
        <f>IF(ISNA(E61),IF(H61&gt;0,H61-C61,""),E61-C61)</f>
        <v>-38</v>
      </c>
      <c r="N61" s="6"/>
      <c r="O61" s="6" t="s">
        <v>63</v>
      </c>
      <c r="Q61" s="9"/>
      <c r="R61" s="6" t="str">
        <f t="shared" si="1"/>
        <v/>
      </c>
    </row>
    <row r="62" spans="1:18">
      <c r="A62" s="7">
        <v>5010300</v>
      </c>
      <c r="B62" s="8">
        <f t="shared" si="0"/>
        <v>5010300</v>
      </c>
      <c r="C62" s="7">
        <v>1977</v>
      </c>
      <c r="D62" s="6">
        <v>1992</v>
      </c>
      <c r="E62" s="6">
        <v>1953</v>
      </c>
      <c r="F62" s="6">
        <v>1977</v>
      </c>
      <c r="G62" s="6">
        <v>1997</v>
      </c>
      <c r="H62" s="6">
        <v>0</v>
      </c>
      <c r="I62" s="6">
        <v>1</v>
      </c>
      <c r="K62" s="6">
        <v>1</v>
      </c>
      <c r="M62" s="6">
        <v>0</v>
      </c>
      <c r="N62" s="6" t="s">
        <v>225</v>
      </c>
      <c r="O62" s="6" t="s">
        <v>63</v>
      </c>
      <c r="Q62" s="9"/>
      <c r="R62" s="6" t="str">
        <f t="shared" si="1"/>
        <v/>
      </c>
    </row>
    <row r="63" spans="1:18" ht="14">
      <c r="A63" s="7">
        <v>30041010</v>
      </c>
      <c r="B63" s="8">
        <f t="shared" si="0"/>
        <v>30041010</v>
      </c>
      <c r="C63" s="7">
        <v>1995</v>
      </c>
      <c r="E63" s="6">
        <v>1953</v>
      </c>
      <c r="F63" s="6">
        <v>1996</v>
      </c>
      <c r="G63" s="6">
        <v>0</v>
      </c>
      <c r="H63" s="6">
        <v>0</v>
      </c>
      <c r="I63" s="6">
        <v>1</v>
      </c>
      <c r="M63" s="6">
        <v>1</v>
      </c>
      <c r="N63" s="6" t="e">
        <v>#N/A</v>
      </c>
      <c r="O63" s="6" t="s">
        <v>74</v>
      </c>
      <c r="Q63" s="9" t="s">
        <v>98</v>
      </c>
      <c r="R63" s="6" t="str">
        <f t="shared" si="1"/>
        <v/>
      </c>
    </row>
    <row r="64" spans="1:18" ht="14">
      <c r="A64" s="7">
        <v>1920010</v>
      </c>
      <c r="B64" s="8">
        <f t="shared" si="0"/>
        <v>1920010</v>
      </c>
      <c r="C64" s="7">
        <v>0</v>
      </c>
      <c r="E64" s="6">
        <v>1954</v>
      </c>
      <c r="F64" s="6">
        <v>1973</v>
      </c>
      <c r="G64" s="6">
        <v>1988</v>
      </c>
      <c r="H64" s="6">
        <v>2004</v>
      </c>
      <c r="K64" s="6">
        <v>1</v>
      </c>
      <c r="M64" s="6">
        <f>IF(ISNA(E64),IF(H64&gt;0,H64-C64,""),E64-C64)</f>
        <v>1954</v>
      </c>
      <c r="N64" s="6" t="s">
        <v>298</v>
      </c>
      <c r="Q64" s="9" t="s">
        <v>155</v>
      </c>
      <c r="R64" s="6" t="str">
        <f t="shared" si="1"/>
        <v/>
      </c>
    </row>
    <row r="65" spans="1:18" ht="14">
      <c r="A65" s="7">
        <v>50601</v>
      </c>
      <c r="B65" s="8">
        <f t="shared" si="0"/>
        <v>50601</v>
      </c>
      <c r="C65" s="7">
        <v>0</v>
      </c>
      <c r="E65" s="6">
        <v>1954</v>
      </c>
      <c r="F65" s="6">
        <v>1977</v>
      </c>
      <c r="G65" s="6">
        <v>2006</v>
      </c>
      <c r="H65" s="6">
        <v>0</v>
      </c>
      <c r="K65" s="6">
        <v>1</v>
      </c>
      <c r="M65" s="6">
        <f>IF(ISNA(E65),IF(H65&gt;0,H65-C65,""),E65-C65)</f>
        <v>1954</v>
      </c>
      <c r="N65" s="6" t="e">
        <v>#N/A</v>
      </c>
      <c r="Q65" s="9" t="s">
        <v>165</v>
      </c>
      <c r="R65" s="6" t="str">
        <f t="shared" si="1"/>
        <v/>
      </c>
    </row>
    <row r="66" spans="1:18">
      <c r="A66" s="7">
        <v>6350450</v>
      </c>
      <c r="B66" s="8">
        <f t="shared" ref="B66:B129" si="2">HYPERLINK($B$1 &amp; A66, A66)</f>
        <v>6350450</v>
      </c>
      <c r="C66" s="7">
        <v>0</v>
      </c>
      <c r="E66" s="6">
        <v>1954</v>
      </c>
      <c r="F66" s="6">
        <v>1988</v>
      </c>
      <c r="G66" s="6">
        <v>0</v>
      </c>
      <c r="H66" s="6">
        <v>0</v>
      </c>
      <c r="K66" s="6">
        <v>1</v>
      </c>
      <c r="M66" s="6">
        <f>IF(ISNA(E66),IF(H66&gt;0,H66-C66,""),E66-C66)</f>
        <v>1954</v>
      </c>
      <c r="N66" s="6" t="s">
        <v>296</v>
      </c>
      <c r="Q66" s="9"/>
      <c r="R66" s="6" t="str">
        <f t="shared" ref="R66:R129" si="3">IF(COUNTIF(A:A, A66)&gt;1, "Duplicate", "")</f>
        <v/>
      </c>
    </row>
    <row r="67" spans="1:18" ht="14">
      <c r="A67" s="7">
        <v>8440070</v>
      </c>
      <c r="B67" s="8">
        <f t="shared" si="2"/>
        <v>8440070</v>
      </c>
      <c r="C67" s="7">
        <v>1990</v>
      </c>
      <c r="E67" s="6">
        <v>1954</v>
      </c>
      <c r="F67" s="6">
        <v>1991</v>
      </c>
      <c r="G67" s="6">
        <v>0</v>
      </c>
      <c r="H67" s="6">
        <v>0</v>
      </c>
      <c r="I67" s="6">
        <v>1</v>
      </c>
      <c r="M67" s="6">
        <v>1</v>
      </c>
      <c r="N67" s="6"/>
      <c r="O67" s="6" t="s">
        <v>63</v>
      </c>
      <c r="Q67" s="9" t="s">
        <v>44</v>
      </c>
      <c r="R67" s="6" t="str">
        <f t="shared" si="3"/>
        <v/>
      </c>
    </row>
    <row r="68" spans="1:18">
      <c r="A68" s="7">
        <v>9530030</v>
      </c>
      <c r="B68" s="8">
        <f t="shared" si="2"/>
        <v>9530030</v>
      </c>
      <c r="C68" s="6">
        <v>1990</v>
      </c>
      <c r="E68" s="6">
        <v>1954</v>
      </c>
      <c r="F68" s="6">
        <v>1992</v>
      </c>
      <c r="G68" s="6">
        <v>0</v>
      </c>
      <c r="H68" s="6">
        <v>0</v>
      </c>
      <c r="I68" s="6">
        <v>1</v>
      </c>
      <c r="M68" s="6">
        <v>2</v>
      </c>
      <c r="N68" s="6"/>
      <c r="O68" s="6" t="s">
        <v>74</v>
      </c>
      <c r="Q68" s="9"/>
      <c r="R68" s="6" t="str">
        <f t="shared" si="3"/>
        <v/>
      </c>
    </row>
    <row r="69" spans="1:18" s="7" customFormat="1" ht="28">
      <c r="A69" s="7">
        <v>9060040</v>
      </c>
      <c r="B69" s="10">
        <f t="shared" si="2"/>
        <v>9060040</v>
      </c>
      <c r="C69" s="7">
        <v>1995</v>
      </c>
      <c r="E69" s="7">
        <v>1955</v>
      </c>
      <c r="F69" s="7">
        <v>1982</v>
      </c>
      <c r="G69" s="7">
        <v>1995</v>
      </c>
      <c r="H69" s="7">
        <v>2009</v>
      </c>
      <c r="I69" s="7">
        <v>1</v>
      </c>
      <c r="K69" s="7">
        <v>1</v>
      </c>
      <c r="M69" s="7">
        <v>0</v>
      </c>
      <c r="O69" s="7" t="s">
        <v>63</v>
      </c>
      <c r="Q69" s="11" t="s">
        <v>45</v>
      </c>
      <c r="R69" s="7" t="str">
        <f t="shared" si="3"/>
        <v/>
      </c>
    </row>
    <row r="70" spans="1:18">
      <c r="A70" s="7">
        <v>5470130</v>
      </c>
      <c r="B70" s="8">
        <f t="shared" si="2"/>
        <v>5470130</v>
      </c>
      <c r="C70" s="6">
        <v>0</v>
      </c>
      <c r="E70" s="6">
        <v>1955</v>
      </c>
      <c r="F70" s="6">
        <v>1989</v>
      </c>
      <c r="G70" s="6">
        <v>0</v>
      </c>
      <c r="H70" s="6">
        <v>0</v>
      </c>
      <c r="K70" s="6">
        <v>1</v>
      </c>
      <c r="M70" s="6">
        <f>IF(ISNA(E70),IF(H70&gt;0,H70-C70,""),E70-C70)</f>
        <v>1955</v>
      </c>
      <c r="N70" s="6" t="s">
        <v>215</v>
      </c>
      <c r="Q70" s="9"/>
      <c r="R70" s="6" t="str">
        <f t="shared" si="3"/>
        <v/>
      </c>
    </row>
    <row r="71" spans="1:18">
      <c r="A71" s="7">
        <v>6400110</v>
      </c>
      <c r="B71" s="8">
        <f t="shared" si="2"/>
        <v>6400110</v>
      </c>
      <c r="C71" s="6">
        <v>0</v>
      </c>
      <c r="E71" s="6">
        <v>1955</v>
      </c>
      <c r="F71" s="6">
        <v>1992</v>
      </c>
      <c r="G71" s="6">
        <v>2011</v>
      </c>
      <c r="H71" s="6">
        <v>0</v>
      </c>
      <c r="K71" s="6">
        <v>1</v>
      </c>
      <c r="M71" s="6">
        <f>IF(ISNA(E71),IF(H71&gt;0,H71-C71,""),E71-C71)</f>
        <v>1955</v>
      </c>
      <c r="N71" s="6" t="e">
        <v>#N/A</v>
      </c>
      <c r="Q71" s="9"/>
      <c r="R71" s="6" t="str">
        <f t="shared" si="3"/>
        <v/>
      </c>
    </row>
    <row r="72" spans="1:18" ht="28">
      <c r="A72" s="7">
        <v>9570120</v>
      </c>
      <c r="B72" s="8">
        <f t="shared" si="2"/>
        <v>9570120</v>
      </c>
      <c r="C72" s="6">
        <v>0</v>
      </c>
      <c r="E72" s="6">
        <v>1955</v>
      </c>
      <c r="F72" s="6">
        <v>2000</v>
      </c>
      <c r="G72" s="6">
        <v>0</v>
      </c>
      <c r="H72" s="6">
        <v>0</v>
      </c>
      <c r="J72" s="6">
        <v>1</v>
      </c>
      <c r="M72" s="6">
        <f>IF(ISNA(E72),IF(H72&gt;0,H72-C72,""),E72-C72)</f>
        <v>1955</v>
      </c>
      <c r="N72" s="6" t="e">
        <v>#N/A</v>
      </c>
      <c r="Q72" s="9" t="s">
        <v>167</v>
      </c>
      <c r="R72" s="6" t="str">
        <f t="shared" si="3"/>
        <v/>
      </c>
    </row>
    <row r="73" spans="1:18" ht="14">
      <c r="A73" s="7">
        <v>9870050</v>
      </c>
      <c r="B73" s="8">
        <f t="shared" si="2"/>
        <v>9870050</v>
      </c>
      <c r="C73" s="6">
        <v>1991</v>
      </c>
      <c r="E73" s="6">
        <v>1956</v>
      </c>
      <c r="F73" s="6">
        <v>1968</v>
      </c>
      <c r="G73" s="6">
        <v>1994</v>
      </c>
      <c r="H73" s="6">
        <v>2007</v>
      </c>
      <c r="I73" s="6">
        <v>1</v>
      </c>
      <c r="M73" s="6">
        <v>3</v>
      </c>
      <c r="N73" s="6" t="e">
        <v>#N/A</v>
      </c>
      <c r="O73" s="6" t="s">
        <v>63</v>
      </c>
      <c r="Q73" s="9" t="s">
        <v>115</v>
      </c>
      <c r="R73" s="6" t="str">
        <f t="shared" si="3"/>
        <v/>
      </c>
    </row>
    <row r="74" spans="1:18" ht="14">
      <c r="A74" s="7">
        <v>36200080</v>
      </c>
      <c r="B74" s="8">
        <f t="shared" si="2"/>
        <v>36200080</v>
      </c>
      <c r="C74" s="6">
        <v>0</v>
      </c>
      <c r="E74" s="6">
        <v>1956</v>
      </c>
      <c r="F74" s="6">
        <v>1969</v>
      </c>
      <c r="G74" s="6">
        <v>1988</v>
      </c>
      <c r="H74" s="6">
        <v>0</v>
      </c>
      <c r="K74" s="6">
        <v>1</v>
      </c>
      <c r="M74" s="6">
        <f>IF(ISNA(E74),IF(H74&gt;0,H74-C74,""),E74-C74)</f>
        <v>1956</v>
      </c>
      <c r="N74" s="6" t="s">
        <v>288</v>
      </c>
      <c r="Q74" s="9" t="s">
        <v>41</v>
      </c>
      <c r="R74" s="6" t="str">
        <f t="shared" si="3"/>
        <v/>
      </c>
    </row>
    <row r="75" spans="1:18" ht="14">
      <c r="A75" s="7">
        <v>7970080</v>
      </c>
      <c r="B75" s="8">
        <f t="shared" si="2"/>
        <v>7970080</v>
      </c>
      <c r="C75" s="6">
        <v>1992</v>
      </c>
      <c r="E75" s="6">
        <v>1956</v>
      </c>
      <c r="F75" s="6">
        <v>1973</v>
      </c>
      <c r="G75" s="6">
        <v>1994</v>
      </c>
      <c r="H75" s="6">
        <v>0</v>
      </c>
      <c r="I75" s="6">
        <v>1</v>
      </c>
      <c r="M75" s="6">
        <v>2</v>
      </c>
      <c r="N75" s="6" t="s">
        <v>24</v>
      </c>
      <c r="O75" s="6" t="s">
        <v>67</v>
      </c>
      <c r="P75" s="6" t="s">
        <v>68</v>
      </c>
      <c r="Q75" s="9" t="s">
        <v>73</v>
      </c>
      <c r="R75" s="6" t="str">
        <f t="shared" si="3"/>
        <v/>
      </c>
    </row>
    <row r="76" spans="1:18" ht="14">
      <c r="A76" s="7">
        <v>9540220</v>
      </c>
      <c r="B76" s="8">
        <f t="shared" si="2"/>
        <v>9540220</v>
      </c>
      <c r="C76" s="6">
        <v>1989</v>
      </c>
      <c r="E76" s="6">
        <v>1956</v>
      </c>
      <c r="F76" s="6">
        <v>1983</v>
      </c>
      <c r="G76" s="6">
        <v>0</v>
      </c>
      <c r="H76" s="6">
        <v>0</v>
      </c>
      <c r="K76" s="6">
        <v>1</v>
      </c>
      <c r="L76" s="6">
        <v>1</v>
      </c>
      <c r="M76" s="6">
        <f>IF(ISNA(E76),IF(H76&gt;0,H76-C76,""),E76-C76)</f>
        <v>-33</v>
      </c>
      <c r="N76" s="6"/>
      <c r="O76" s="6" t="s">
        <v>63</v>
      </c>
      <c r="Q76" s="9" t="s">
        <v>39</v>
      </c>
      <c r="R76" s="6" t="str">
        <f t="shared" si="3"/>
        <v/>
      </c>
    </row>
    <row r="77" spans="1:18" ht="14">
      <c r="A77" s="7">
        <v>11610340</v>
      </c>
      <c r="B77" s="8">
        <f t="shared" si="2"/>
        <v>11610340</v>
      </c>
      <c r="C77" s="6">
        <v>0</v>
      </c>
      <c r="E77" s="6">
        <v>1957</v>
      </c>
      <c r="F77" s="6">
        <v>1974</v>
      </c>
      <c r="G77" s="6">
        <v>2006</v>
      </c>
      <c r="H77" s="6">
        <v>0</v>
      </c>
      <c r="K77" s="6">
        <v>1</v>
      </c>
      <c r="M77" s="6">
        <f>IF(ISNA(E77),IF(H77&gt;0,H77-C77,""),E77-C77)</f>
        <v>1957</v>
      </c>
      <c r="N77" s="6" t="s">
        <v>217</v>
      </c>
      <c r="Q77" s="9" t="s">
        <v>156</v>
      </c>
      <c r="R77" s="6" t="str">
        <f t="shared" si="3"/>
        <v/>
      </c>
    </row>
    <row r="78" spans="1:18">
      <c r="A78" s="7">
        <v>35950300</v>
      </c>
      <c r="B78" s="8">
        <f t="shared" si="2"/>
        <v>35950300</v>
      </c>
      <c r="C78" s="6">
        <v>0</v>
      </c>
      <c r="E78" s="6">
        <v>1957</v>
      </c>
      <c r="F78" s="6">
        <v>1981</v>
      </c>
      <c r="G78" s="6">
        <v>1994</v>
      </c>
      <c r="H78" s="6">
        <v>2010</v>
      </c>
      <c r="K78" s="6">
        <v>2</v>
      </c>
      <c r="M78" s="6">
        <f>IF(ISNA(E78),IF(H78&gt;0,H78-C78,""),E78-C78)</f>
        <v>1957</v>
      </c>
      <c r="N78" s="6" t="s">
        <v>299</v>
      </c>
      <c r="Q78" s="9"/>
      <c r="R78" s="6" t="str">
        <f t="shared" si="3"/>
        <v/>
      </c>
    </row>
    <row r="79" spans="1:18" ht="14">
      <c r="A79" s="7">
        <v>8080020</v>
      </c>
      <c r="B79" s="8">
        <f t="shared" si="2"/>
        <v>8080020</v>
      </c>
      <c r="C79" s="6">
        <v>1984</v>
      </c>
      <c r="E79" s="6">
        <v>1957</v>
      </c>
      <c r="F79" s="6">
        <v>1984</v>
      </c>
      <c r="G79" s="6">
        <v>0</v>
      </c>
      <c r="H79" s="6">
        <v>0</v>
      </c>
      <c r="I79" s="6">
        <v>1</v>
      </c>
      <c r="M79" s="6">
        <v>0</v>
      </c>
      <c r="N79" s="6" t="s">
        <v>70</v>
      </c>
      <c r="O79" s="6" t="s">
        <v>67</v>
      </c>
      <c r="P79" s="6" t="s">
        <v>68</v>
      </c>
      <c r="Q79" s="9" t="s">
        <v>71</v>
      </c>
      <c r="R79" s="6" t="str">
        <f t="shared" si="3"/>
        <v/>
      </c>
    </row>
    <row r="80" spans="1:18" ht="14">
      <c r="A80" s="7">
        <v>36410170</v>
      </c>
      <c r="B80" s="8">
        <f t="shared" si="2"/>
        <v>36410170</v>
      </c>
      <c r="C80" s="6">
        <v>1974</v>
      </c>
      <c r="E80" s="6">
        <v>1958</v>
      </c>
      <c r="F80" s="6">
        <v>1970</v>
      </c>
      <c r="G80" s="6">
        <v>2002</v>
      </c>
      <c r="H80" s="6">
        <v>0</v>
      </c>
      <c r="I80" s="6">
        <v>1</v>
      </c>
      <c r="M80" s="6">
        <v>4</v>
      </c>
      <c r="N80" s="6" t="e">
        <v>#N/A</v>
      </c>
      <c r="O80" s="6" t="s">
        <v>63</v>
      </c>
      <c r="Q80" s="9" t="s">
        <v>100</v>
      </c>
      <c r="R80" s="6" t="str">
        <f t="shared" si="3"/>
        <v/>
      </c>
    </row>
    <row r="81" spans="1:18" ht="14">
      <c r="A81" s="7">
        <v>36250080</v>
      </c>
      <c r="B81" s="8">
        <f t="shared" si="2"/>
        <v>36250080</v>
      </c>
      <c r="C81" s="6">
        <v>0</v>
      </c>
      <c r="E81" s="6">
        <v>1958</v>
      </c>
      <c r="F81" s="6">
        <v>1981</v>
      </c>
      <c r="G81" s="6">
        <v>0</v>
      </c>
      <c r="H81" s="6">
        <v>0</v>
      </c>
      <c r="K81" s="6">
        <v>1</v>
      </c>
      <c r="M81" s="6">
        <f>IF(ISNA(E81),IF(H81&gt;0,H81-C81,""),E81-C81)</f>
        <v>1958</v>
      </c>
      <c r="N81" s="6" t="e">
        <v>#N/A</v>
      </c>
      <c r="Q81" s="9" t="s">
        <v>153</v>
      </c>
      <c r="R81" s="6" t="str">
        <f t="shared" si="3"/>
        <v/>
      </c>
    </row>
    <row r="82" spans="1:18" ht="14">
      <c r="A82" s="7">
        <v>5410240</v>
      </c>
      <c r="B82" s="8">
        <f t="shared" si="2"/>
        <v>5410240</v>
      </c>
      <c r="C82" s="6">
        <v>0</v>
      </c>
      <c r="E82" s="6">
        <v>1958</v>
      </c>
      <c r="F82" s="6">
        <v>1994</v>
      </c>
      <c r="G82" s="6">
        <v>0</v>
      </c>
      <c r="H82" s="6">
        <v>0</v>
      </c>
      <c r="K82" s="6">
        <v>1</v>
      </c>
      <c r="M82" s="6">
        <f>IF(ISNA(E82),IF(H82&gt;0,H82-C82,""),E82-C82)</f>
        <v>1958</v>
      </c>
      <c r="N82" s="6" t="s">
        <v>300</v>
      </c>
      <c r="Q82" s="9" t="s">
        <v>143</v>
      </c>
      <c r="R82" s="6" t="str">
        <f t="shared" si="3"/>
        <v/>
      </c>
    </row>
    <row r="83" spans="1:18" ht="14">
      <c r="A83" s="7">
        <v>21920470</v>
      </c>
      <c r="B83" s="8">
        <f t="shared" si="2"/>
        <v>21920470</v>
      </c>
      <c r="C83" s="6">
        <v>1980</v>
      </c>
      <c r="E83" s="6">
        <v>1959</v>
      </c>
      <c r="F83" s="6">
        <v>1981</v>
      </c>
      <c r="G83" s="6">
        <v>2013</v>
      </c>
      <c r="H83" s="6">
        <v>0</v>
      </c>
      <c r="I83" s="6">
        <v>1</v>
      </c>
      <c r="M83" s="6">
        <v>1</v>
      </c>
      <c r="N83" s="6" t="e">
        <v>#N/A</v>
      </c>
      <c r="O83" s="6" t="s">
        <v>74</v>
      </c>
      <c r="Q83" s="9" t="s">
        <v>86</v>
      </c>
      <c r="R83" s="6" t="str">
        <f t="shared" si="3"/>
        <v/>
      </c>
    </row>
    <row r="84" spans="1:18">
      <c r="A84" s="7">
        <v>2300260</v>
      </c>
      <c r="B84" s="8">
        <f t="shared" si="2"/>
        <v>2300260</v>
      </c>
      <c r="C84" s="6">
        <v>0</v>
      </c>
      <c r="E84" s="6">
        <v>1959</v>
      </c>
      <c r="F84" s="6">
        <v>1985</v>
      </c>
      <c r="G84" s="6">
        <v>0</v>
      </c>
      <c r="H84" s="6">
        <v>0</v>
      </c>
      <c r="K84" s="6">
        <v>1</v>
      </c>
      <c r="M84" s="6">
        <f>IF(ISNA(E84),IF(H84&gt;0,H84-C84,""),E84-C84)</f>
        <v>1959</v>
      </c>
      <c r="N84" s="6" t="s">
        <v>219</v>
      </c>
      <c r="Q84" s="9"/>
      <c r="R84" s="6" t="str">
        <f t="shared" si="3"/>
        <v/>
      </c>
    </row>
    <row r="85" spans="1:18">
      <c r="A85" s="7">
        <v>6470050</v>
      </c>
      <c r="B85" s="8">
        <f t="shared" si="2"/>
        <v>6470050</v>
      </c>
      <c r="C85" s="6">
        <v>0</v>
      </c>
      <c r="E85" s="6">
        <v>1960</v>
      </c>
      <c r="F85" s="6">
        <v>1971</v>
      </c>
      <c r="G85" s="6">
        <v>1990</v>
      </c>
      <c r="H85" s="6">
        <v>2006</v>
      </c>
      <c r="K85" s="6">
        <v>1</v>
      </c>
      <c r="M85" s="6">
        <f>IF(ISNA(E85),IF(H85&gt;0,H85-C85,""),E85-C85)</f>
        <v>1960</v>
      </c>
      <c r="N85" s="6" t="s">
        <v>289</v>
      </c>
      <c r="Q85" s="9"/>
      <c r="R85" s="6" t="str">
        <f t="shared" si="3"/>
        <v/>
      </c>
    </row>
    <row r="86" spans="1:18" ht="14">
      <c r="A86" s="7">
        <v>9190140</v>
      </c>
      <c r="B86" s="8">
        <f t="shared" si="2"/>
        <v>9190140</v>
      </c>
      <c r="C86" s="6">
        <v>1988</v>
      </c>
      <c r="E86" s="6">
        <v>1960</v>
      </c>
      <c r="F86" s="6">
        <v>1988</v>
      </c>
      <c r="G86" s="6">
        <v>2000</v>
      </c>
      <c r="H86" s="6">
        <v>2016</v>
      </c>
      <c r="I86" s="6">
        <v>1</v>
      </c>
      <c r="M86" s="6">
        <v>0</v>
      </c>
      <c r="N86" s="6" t="e">
        <v>#N/A</v>
      </c>
      <c r="O86" s="6" t="s">
        <v>67</v>
      </c>
      <c r="P86" s="6" t="s">
        <v>68</v>
      </c>
      <c r="Q86" s="9" t="s">
        <v>120</v>
      </c>
      <c r="R86" s="6" t="str">
        <f t="shared" si="3"/>
        <v/>
      </c>
    </row>
    <row r="87" spans="1:18" ht="14">
      <c r="A87" s="7">
        <v>8830480</v>
      </c>
      <c r="B87" s="8">
        <f t="shared" si="2"/>
        <v>8830480</v>
      </c>
      <c r="C87" s="6">
        <v>1974</v>
      </c>
      <c r="E87" s="6">
        <v>1961</v>
      </c>
      <c r="F87" s="6">
        <v>1974</v>
      </c>
      <c r="G87" s="6">
        <v>1988</v>
      </c>
      <c r="H87" s="6">
        <v>0</v>
      </c>
      <c r="I87" s="6">
        <v>1</v>
      </c>
      <c r="K87" s="6">
        <v>1</v>
      </c>
      <c r="M87" s="6">
        <v>0</v>
      </c>
      <c r="N87" s="6" t="e">
        <v>#N/A</v>
      </c>
      <c r="O87" s="6" t="s">
        <v>63</v>
      </c>
      <c r="Q87" s="9" t="s">
        <v>101</v>
      </c>
      <c r="R87" s="6" t="str">
        <f t="shared" si="3"/>
        <v/>
      </c>
    </row>
    <row r="88" spans="1:18" ht="14">
      <c r="A88" s="7">
        <v>9240080</v>
      </c>
      <c r="B88" s="8">
        <f t="shared" si="2"/>
        <v>9240080</v>
      </c>
      <c r="C88" s="6">
        <v>0</v>
      </c>
      <c r="E88" s="6">
        <v>1961</v>
      </c>
      <c r="F88" s="6">
        <v>1976</v>
      </c>
      <c r="G88" s="6">
        <v>1995</v>
      </c>
      <c r="H88" s="6">
        <v>0</v>
      </c>
      <c r="K88" s="6">
        <v>2</v>
      </c>
      <c r="M88" s="6">
        <f>IF(ISNA(E88),IF(H88&gt;0,H88-C88,""),E88-C88)</f>
        <v>1961</v>
      </c>
      <c r="N88" s="6" t="s">
        <v>213</v>
      </c>
      <c r="Q88" s="9" t="s">
        <v>148</v>
      </c>
      <c r="R88" s="6" t="str">
        <f t="shared" si="3"/>
        <v/>
      </c>
    </row>
    <row r="89" spans="1:18" ht="14">
      <c r="A89" s="7">
        <v>4810010</v>
      </c>
      <c r="B89" s="8">
        <f t="shared" si="2"/>
        <v>4810010</v>
      </c>
      <c r="C89" s="6">
        <v>0</v>
      </c>
      <c r="E89" s="6">
        <v>1961</v>
      </c>
      <c r="F89" s="6">
        <v>1985</v>
      </c>
      <c r="G89" s="6">
        <v>2005</v>
      </c>
      <c r="H89" s="6">
        <v>0</v>
      </c>
      <c r="K89" s="6">
        <v>1</v>
      </c>
      <c r="M89" s="6">
        <f>IF(ISNA(E89),IF(H89&gt;0,H89-C89,""),E89-C89)</f>
        <v>1961</v>
      </c>
      <c r="N89" s="6" t="s">
        <v>301</v>
      </c>
      <c r="Q89" s="9" t="s">
        <v>48</v>
      </c>
      <c r="R89" s="6" t="str">
        <f t="shared" si="3"/>
        <v/>
      </c>
    </row>
    <row r="90" spans="1:18">
      <c r="A90" s="7">
        <v>5370110</v>
      </c>
      <c r="B90" s="8">
        <f t="shared" si="2"/>
        <v>5370110</v>
      </c>
      <c r="C90" s="6">
        <v>1974</v>
      </c>
      <c r="E90" s="6">
        <v>1962</v>
      </c>
      <c r="F90" s="6">
        <v>1974</v>
      </c>
      <c r="G90" s="6">
        <v>0</v>
      </c>
      <c r="H90" s="6">
        <v>0</v>
      </c>
      <c r="I90" s="6">
        <v>1</v>
      </c>
      <c r="M90" s="6">
        <v>0</v>
      </c>
      <c r="N90" s="6"/>
      <c r="O90" s="6" t="s">
        <v>63</v>
      </c>
      <c r="Q90" s="9"/>
      <c r="R90" s="6" t="str">
        <f t="shared" si="3"/>
        <v/>
      </c>
    </row>
    <row r="91" spans="1:18" ht="14">
      <c r="A91" s="7">
        <v>8770150</v>
      </c>
      <c r="B91" s="8">
        <f t="shared" si="2"/>
        <v>8770150</v>
      </c>
      <c r="C91" s="6">
        <v>1974</v>
      </c>
      <c r="E91" s="6">
        <v>1962</v>
      </c>
      <c r="F91" s="6">
        <v>1980</v>
      </c>
      <c r="G91" s="6">
        <v>0</v>
      </c>
      <c r="H91" s="6">
        <v>0</v>
      </c>
      <c r="K91" s="6">
        <v>1</v>
      </c>
      <c r="L91" s="6">
        <v>1</v>
      </c>
      <c r="M91" s="6">
        <v>6</v>
      </c>
      <c r="N91" s="6" t="s">
        <v>311</v>
      </c>
      <c r="O91" s="6" t="s">
        <v>74</v>
      </c>
      <c r="Q91" s="9" t="s">
        <v>78</v>
      </c>
      <c r="R91" s="6" t="str">
        <f t="shared" si="3"/>
        <v/>
      </c>
    </row>
    <row r="92" spans="1:18">
      <c r="A92" s="7">
        <v>9920060</v>
      </c>
      <c r="B92" s="8">
        <f t="shared" si="2"/>
        <v>9920060</v>
      </c>
      <c r="C92" s="6">
        <v>1981</v>
      </c>
      <c r="E92" s="6">
        <v>1962</v>
      </c>
      <c r="F92" s="6">
        <v>1981</v>
      </c>
      <c r="G92" s="6">
        <v>0</v>
      </c>
      <c r="H92" s="6">
        <v>0</v>
      </c>
      <c r="I92" s="6">
        <v>1</v>
      </c>
      <c r="M92" s="6">
        <v>0</v>
      </c>
      <c r="N92" s="6"/>
      <c r="O92" s="6" t="s">
        <v>63</v>
      </c>
      <c r="Q92" s="9"/>
      <c r="R92" s="6" t="str">
        <f t="shared" si="3"/>
        <v/>
      </c>
    </row>
    <row r="93" spans="1:18" ht="14">
      <c r="A93" s="7">
        <v>34420040</v>
      </c>
      <c r="B93" s="8">
        <f t="shared" si="2"/>
        <v>34420040</v>
      </c>
      <c r="C93" s="6">
        <v>1990</v>
      </c>
      <c r="E93" s="6">
        <v>1962</v>
      </c>
      <c r="F93" s="6">
        <v>1992</v>
      </c>
      <c r="G93" s="6">
        <v>0</v>
      </c>
      <c r="H93" s="6">
        <v>0</v>
      </c>
      <c r="I93" s="6">
        <v>1</v>
      </c>
      <c r="M93" s="6">
        <v>2</v>
      </c>
      <c r="N93" s="6" t="e">
        <v>#N/A</v>
      </c>
      <c r="O93" s="6" t="s">
        <v>63</v>
      </c>
      <c r="Q93" s="9" t="s">
        <v>66</v>
      </c>
      <c r="R93" s="6" t="str">
        <f t="shared" si="3"/>
        <v/>
      </c>
    </row>
    <row r="94" spans="1:18" ht="14">
      <c r="A94" s="7">
        <v>1941420</v>
      </c>
      <c r="B94" s="8">
        <f t="shared" si="2"/>
        <v>1941420</v>
      </c>
      <c r="C94" s="6">
        <v>0</v>
      </c>
      <c r="E94" s="6">
        <v>1963</v>
      </c>
      <c r="F94" s="6">
        <v>0</v>
      </c>
      <c r="G94" s="6">
        <v>0</v>
      </c>
      <c r="H94" s="6">
        <v>0</v>
      </c>
      <c r="J94" s="6">
        <v>1</v>
      </c>
      <c r="M94" s="6">
        <f>IF(ISNA(E94),IF(H94&gt;0,H94-C94,""),E94-C94)</f>
        <v>1963</v>
      </c>
      <c r="N94" s="6" t="s">
        <v>302</v>
      </c>
      <c r="Q94" s="9" t="s">
        <v>159</v>
      </c>
      <c r="R94" s="6" t="str">
        <f t="shared" si="3"/>
        <v/>
      </c>
    </row>
    <row r="95" spans="1:18" ht="14">
      <c r="A95" s="7">
        <v>37200120</v>
      </c>
      <c r="B95" s="8">
        <f t="shared" si="2"/>
        <v>37200120</v>
      </c>
      <c r="C95" s="6">
        <v>1988</v>
      </c>
      <c r="E95" s="6">
        <v>1963</v>
      </c>
      <c r="F95" s="6">
        <v>1988</v>
      </c>
      <c r="G95" s="6">
        <v>0</v>
      </c>
      <c r="H95" s="6">
        <v>0</v>
      </c>
      <c r="I95" s="6">
        <v>1</v>
      </c>
      <c r="M95" s="6">
        <v>0</v>
      </c>
      <c r="N95" s="6" t="s">
        <v>216</v>
      </c>
      <c r="O95" s="6" t="s">
        <v>99</v>
      </c>
      <c r="Q95" s="9" t="s">
        <v>137</v>
      </c>
      <c r="R95" s="6" t="str">
        <f t="shared" si="3"/>
        <v/>
      </c>
    </row>
    <row r="96" spans="1:18">
      <c r="A96" s="7">
        <v>9090060</v>
      </c>
      <c r="B96" s="8">
        <f t="shared" si="2"/>
        <v>9090060</v>
      </c>
      <c r="C96" s="6">
        <v>1986</v>
      </c>
      <c r="E96" s="6">
        <v>1964</v>
      </c>
      <c r="F96" s="6">
        <v>1976</v>
      </c>
      <c r="G96" s="6">
        <v>1998</v>
      </c>
      <c r="H96" s="6">
        <v>0</v>
      </c>
      <c r="K96" s="6">
        <v>1</v>
      </c>
      <c r="L96" s="6">
        <v>1</v>
      </c>
      <c r="M96" s="6">
        <v>10</v>
      </c>
      <c r="N96" s="6"/>
      <c r="O96" s="6" t="s">
        <v>63</v>
      </c>
      <c r="Q96" s="9"/>
      <c r="R96" s="6" t="str">
        <f t="shared" si="3"/>
        <v/>
      </c>
    </row>
    <row r="97" spans="1:18">
      <c r="A97" s="7">
        <v>12510100</v>
      </c>
      <c r="B97" s="8">
        <f t="shared" si="2"/>
        <v>12510100</v>
      </c>
      <c r="C97" s="6">
        <v>1981</v>
      </c>
      <c r="E97" s="6">
        <v>1964</v>
      </c>
      <c r="F97" s="6">
        <v>1983</v>
      </c>
      <c r="G97" s="6">
        <v>0</v>
      </c>
      <c r="H97" s="6">
        <v>0</v>
      </c>
      <c r="I97" s="6">
        <v>1</v>
      </c>
      <c r="M97" s="6">
        <v>2</v>
      </c>
      <c r="N97" s="6"/>
      <c r="O97" s="6" t="s">
        <v>74</v>
      </c>
      <c r="Q97" s="9"/>
      <c r="R97" s="6" t="str">
        <f t="shared" si="3"/>
        <v/>
      </c>
    </row>
    <row r="98" spans="1:18">
      <c r="A98" s="7">
        <v>9170070</v>
      </c>
      <c r="B98" s="8">
        <f t="shared" si="2"/>
        <v>9170070</v>
      </c>
      <c r="C98" s="6">
        <v>1993</v>
      </c>
      <c r="E98" s="6">
        <v>1964</v>
      </c>
      <c r="F98" s="6">
        <v>1994</v>
      </c>
      <c r="G98" s="6">
        <v>2013</v>
      </c>
      <c r="H98" s="6">
        <v>0</v>
      </c>
      <c r="I98" s="6">
        <v>1</v>
      </c>
      <c r="M98" s="6">
        <v>1</v>
      </c>
      <c r="N98" s="6"/>
      <c r="O98" s="6" t="s">
        <v>63</v>
      </c>
      <c r="Q98" s="9"/>
      <c r="R98" s="6" t="str">
        <f t="shared" si="3"/>
        <v/>
      </c>
    </row>
    <row r="99" spans="1:18">
      <c r="A99" s="7">
        <v>9110160</v>
      </c>
      <c r="B99" s="8">
        <f t="shared" si="2"/>
        <v>9110160</v>
      </c>
      <c r="C99" s="6">
        <v>0</v>
      </c>
      <c r="E99" s="6">
        <v>1964</v>
      </c>
      <c r="F99" s="6">
        <v>1995</v>
      </c>
      <c r="G99" s="6">
        <v>0</v>
      </c>
      <c r="H99" s="6">
        <v>0</v>
      </c>
      <c r="K99" s="6">
        <v>1</v>
      </c>
      <c r="M99" s="6">
        <f>IF(ISNA(E99),IF(H99&gt;0,H99-C99,""),E99-C99)</f>
        <v>1964</v>
      </c>
      <c r="N99" s="6" t="e">
        <v>#N/A</v>
      </c>
      <c r="Q99" s="9"/>
      <c r="R99" s="6" t="str">
        <f t="shared" si="3"/>
        <v/>
      </c>
    </row>
    <row r="100" spans="1:18" ht="14">
      <c r="A100" s="7">
        <v>30270030</v>
      </c>
      <c r="B100" s="8">
        <f t="shared" si="2"/>
        <v>30270030</v>
      </c>
      <c r="C100" s="6">
        <v>1976</v>
      </c>
      <c r="E100" s="6">
        <v>1965</v>
      </c>
      <c r="F100" s="6">
        <v>1976</v>
      </c>
      <c r="G100" s="6">
        <v>0</v>
      </c>
      <c r="H100" s="6">
        <v>0</v>
      </c>
      <c r="I100" s="6">
        <v>1</v>
      </c>
      <c r="M100" s="6">
        <v>0</v>
      </c>
      <c r="N100" s="6" t="s">
        <v>313</v>
      </c>
      <c r="O100" s="6" t="s">
        <v>63</v>
      </c>
      <c r="Q100" s="9" t="s">
        <v>105</v>
      </c>
      <c r="R100" s="6" t="str">
        <f t="shared" si="3"/>
        <v/>
      </c>
    </row>
    <row r="101" spans="1:18" ht="14">
      <c r="A101" s="7">
        <v>5260050</v>
      </c>
      <c r="B101" s="8">
        <f t="shared" si="2"/>
        <v>5260050</v>
      </c>
      <c r="C101" s="6">
        <v>0</v>
      </c>
      <c r="E101" s="6">
        <v>1965</v>
      </c>
      <c r="F101" s="6">
        <v>1981</v>
      </c>
      <c r="G101" s="6">
        <v>0</v>
      </c>
      <c r="H101" s="6">
        <v>0</v>
      </c>
      <c r="K101" s="6">
        <v>1</v>
      </c>
      <c r="M101" s="6">
        <f>IF(ISNA(E101),IF(H101&gt;0,H101-C101,""),E101-C101)</f>
        <v>1965</v>
      </c>
      <c r="N101" s="6" t="s">
        <v>230</v>
      </c>
      <c r="Q101" s="9" t="s">
        <v>161</v>
      </c>
      <c r="R101" s="6" t="str">
        <f t="shared" si="3"/>
        <v/>
      </c>
    </row>
    <row r="102" spans="1:18">
      <c r="A102" s="7">
        <v>8970200</v>
      </c>
      <c r="B102" s="8">
        <f t="shared" si="2"/>
        <v>8970200</v>
      </c>
      <c r="C102" s="6">
        <v>1984</v>
      </c>
      <c r="E102" s="6">
        <v>1965</v>
      </c>
      <c r="F102" s="6">
        <v>1986</v>
      </c>
      <c r="G102" s="6">
        <v>0</v>
      </c>
      <c r="H102" s="6">
        <v>0</v>
      </c>
      <c r="I102" s="6">
        <v>1</v>
      </c>
      <c r="M102" s="6">
        <v>2</v>
      </c>
      <c r="N102" s="6"/>
      <c r="O102" s="6" t="s">
        <v>63</v>
      </c>
      <c r="Q102" s="9"/>
      <c r="R102" s="6" t="str">
        <f t="shared" si="3"/>
        <v/>
      </c>
    </row>
    <row r="103" spans="1:18">
      <c r="A103" s="7">
        <v>10210170</v>
      </c>
      <c r="B103" s="8">
        <f t="shared" si="2"/>
        <v>10210170</v>
      </c>
      <c r="C103" s="6">
        <v>0</v>
      </c>
      <c r="E103" s="6">
        <v>1965</v>
      </c>
      <c r="F103" s="6">
        <v>1992</v>
      </c>
      <c r="G103" s="6">
        <v>0</v>
      </c>
      <c r="H103" s="6">
        <v>0</v>
      </c>
      <c r="K103" s="6">
        <v>1</v>
      </c>
      <c r="M103" s="6">
        <f>IF(ISNA(E103),IF(H103&gt;0,H103-C103,""),E103-C103)</f>
        <v>1965</v>
      </c>
      <c r="N103" s="6" t="s">
        <v>297</v>
      </c>
      <c r="Q103" s="9"/>
      <c r="R103" s="6" t="str">
        <f t="shared" si="3"/>
        <v/>
      </c>
    </row>
    <row r="104" spans="1:18" ht="14">
      <c r="A104" s="7">
        <v>4380060</v>
      </c>
      <c r="B104" s="8">
        <f t="shared" si="2"/>
        <v>4380060</v>
      </c>
      <c r="C104" s="6">
        <v>0</v>
      </c>
      <c r="E104" s="6">
        <v>1965</v>
      </c>
      <c r="F104" s="6">
        <v>1994</v>
      </c>
      <c r="G104" s="6">
        <v>0</v>
      </c>
      <c r="H104" s="6">
        <v>0</v>
      </c>
      <c r="K104" s="6">
        <v>1</v>
      </c>
      <c r="M104" s="6">
        <f>IF(ISNA(E104),IF(H104&gt;0,H104-C104,""),E104-C104)</f>
        <v>1965</v>
      </c>
      <c r="N104" s="6" t="s">
        <v>218</v>
      </c>
      <c r="Q104" s="9" t="s">
        <v>157</v>
      </c>
      <c r="R104" s="6" t="str">
        <f t="shared" si="3"/>
        <v/>
      </c>
    </row>
    <row r="105" spans="1:18" ht="14">
      <c r="A105" s="7">
        <v>9610090</v>
      </c>
      <c r="B105" s="8">
        <f t="shared" si="2"/>
        <v>9610090</v>
      </c>
      <c r="C105" s="6">
        <v>1989</v>
      </c>
      <c r="E105" s="6">
        <v>1965</v>
      </c>
      <c r="F105" s="6">
        <v>1998</v>
      </c>
      <c r="G105" s="6">
        <v>0</v>
      </c>
      <c r="H105" s="6">
        <v>0</v>
      </c>
      <c r="L105" s="6">
        <v>1</v>
      </c>
      <c r="M105" s="6">
        <f>IF(ISNA(E105),IF(H105&gt;0,H105-C105,""),E105-C105)</f>
        <v>-24</v>
      </c>
      <c r="N105" s="6" t="e">
        <v>#N/A</v>
      </c>
      <c r="O105" s="6" t="s">
        <v>99</v>
      </c>
      <c r="Q105" s="9" t="s">
        <v>139</v>
      </c>
      <c r="R105" s="6" t="str">
        <f t="shared" si="3"/>
        <v/>
      </c>
    </row>
    <row r="106" spans="1:18" ht="14">
      <c r="A106" s="7">
        <v>190240</v>
      </c>
      <c r="B106" s="8">
        <f t="shared" si="2"/>
        <v>190240</v>
      </c>
      <c r="C106" s="6">
        <v>0</v>
      </c>
      <c r="E106" s="6">
        <v>1965</v>
      </c>
      <c r="F106" s="6">
        <v>2006</v>
      </c>
      <c r="G106" s="6">
        <v>0</v>
      </c>
      <c r="H106" s="6">
        <v>0</v>
      </c>
      <c r="J106" s="6">
        <v>1</v>
      </c>
      <c r="M106" s="6">
        <f>IF(ISNA(E106),IF(H106&gt;0,H106-C106,""),E106-C106)</f>
        <v>1965</v>
      </c>
      <c r="N106" s="6" t="e">
        <v>#N/A</v>
      </c>
      <c r="Q106" s="9" t="s">
        <v>143</v>
      </c>
      <c r="R106" s="6" t="str">
        <f t="shared" si="3"/>
        <v/>
      </c>
    </row>
    <row r="107" spans="1:18">
      <c r="A107" s="7">
        <v>8860190</v>
      </c>
      <c r="B107" s="8">
        <f t="shared" si="2"/>
        <v>8860190</v>
      </c>
      <c r="C107" s="6">
        <v>1974</v>
      </c>
      <c r="E107" s="6">
        <v>1966</v>
      </c>
      <c r="F107" s="6">
        <v>0</v>
      </c>
      <c r="G107" s="6">
        <v>0</v>
      </c>
      <c r="H107" s="6">
        <v>0</v>
      </c>
      <c r="L107" s="6">
        <v>1</v>
      </c>
      <c r="M107" s="6">
        <f>IF(ISNA(E107),IF(H107&gt;0,H107-C107,""),E107-C107)</f>
        <v>-8</v>
      </c>
      <c r="N107" s="6" t="s">
        <v>229</v>
      </c>
      <c r="O107" s="6" t="s">
        <v>63</v>
      </c>
      <c r="Q107" s="9"/>
      <c r="R107" s="6" t="str">
        <f t="shared" si="3"/>
        <v/>
      </c>
    </row>
    <row r="108" spans="1:18">
      <c r="A108" s="7">
        <v>36240030</v>
      </c>
      <c r="B108" s="8">
        <f t="shared" si="2"/>
        <v>36240030</v>
      </c>
      <c r="C108" s="6">
        <v>1991</v>
      </c>
      <c r="E108" s="6">
        <v>1966</v>
      </c>
      <c r="F108" s="6">
        <v>1977</v>
      </c>
      <c r="G108" s="6">
        <v>1988</v>
      </c>
      <c r="H108" s="6">
        <v>0</v>
      </c>
      <c r="I108" s="6">
        <v>1</v>
      </c>
      <c r="K108" s="6">
        <v>1</v>
      </c>
      <c r="M108" s="6">
        <v>3</v>
      </c>
      <c r="N108" s="6"/>
      <c r="O108" s="6" t="s">
        <v>63</v>
      </c>
      <c r="Q108" s="9"/>
      <c r="R108" s="6" t="str">
        <f t="shared" si="3"/>
        <v/>
      </c>
    </row>
    <row r="109" spans="1:18">
      <c r="A109" s="7">
        <v>37190070</v>
      </c>
      <c r="B109" s="8">
        <f t="shared" si="2"/>
        <v>37190070</v>
      </c>
      <c r="C109" s="6">
        <v>1986</v>
      </c>
      <c r="E109" s="6">
        <v>1966</v>
      </c>
      <c r="F109" s="6">
        <v>1986</v>
      </c>
      <c r="G109" s="6">
        <v>0</v>
      </c>
      <c r="H109" s="6">
        <v>0</v>
      </c>
      <c r="I109" s="6">
        <v>1</v>
      </c>
      <c r="M109" s="6">
        <v>0</v>
      </c>
      <c r="N109" s="6"/>
      <c r="O109" s="6" t="s">
        <v>63</v>
      </c>
      <c r="Q109" s="9"/>
      <c r="R109" s="6" t="str">
        <f t="shared" si="3"/>
        <v/>
      </c>
    </row>
    <row r="110" spans="1:18" ht="14">
      <c r="A110" s="7">
        <v>9840330</v>
      </c>
      <c r="B110" s="8">
        <f t="shared" si="2"/>
        <v>9840330</v>
      </c>
      <c r="C110" s="6">
        <v>1992</v>
      </c>
      <c r="E110" s="6">
        <v>1966</v>
      </c>
      <c r="F110" s="6">
        <v>1992</v>
      </c>
      <c r="G110" s="6">
        <v>2013</v>
      </c>
      <c r="H110" s="6">
        <v>0</v>
      </c>
      <c r="I110" s="6">
        <v>1</v>
      </c>
      <c r="M110" s="6">
        <v>0</v>
      </c>
      <c r="N110" s="6" t="e">
        <v>#N/A</v>
      </c>
      <c r="O110" s="6" t="s">
        <v>99</v>
      </c>
      <c r="Q110" s="9" t="s">
        <v>140</v>
      </c>
      <c r="R110" s="6" t="str">
        <f t="shared" si="3"/>
        <v/>
      </c>
    </row>
    <row r="111" spans="1:18">
      <c r="A111" s="7">
        <v>5840180</v>
      </c>
      <c r="B111" s="8">
        <f t="shared" si="2"/>
        <v>5840180</v>
      </c>
      <c r="C111" s="6">
        <v>0</v>
      </c>
      <c r="E111" s="6">
        <v>1967</v>
      </c>
      <c r="F111" s="6">
        <v>0</v>
      </c>
      <c r="G111" s="6">
        <v>0</v>
      </c>
      <c r="H111" s="6">
        <v>0</v>
      </c>
      <c r="J111" s="6">
        <v>1</v>
      </c>
      <c r="M111" s="6">
        <f>IF(ISNA(E111),IF(H111&gt;0,H111-C111,""),E111-C111)</f>
        <v>1967</v>
      </c>
      <c r="N111" s="6" t="s">
        <v>231</v>
      </c>
      <c r="Q111" s="9"/>
      <c r="R111" s="6" t="str">
        <f t="shared" si="3"/>
        <v/>
      </c>
    </row>
    <row r="112" spans="1:18" ht="28">
      <c r="A112" s="7">
        <v>36711580</v>
      </c>
      <c r="B112" s="8">
        <f t="shared" si="2"/>
        <v>36711580</v>
      </c>
      <c r="C112" s="6">
        <v>1977</v>
      </c>
      <c r="D112" s="6">
        <v>1992</v>
      </c>
      <c r="E112" s="6">
        <v>1967</v>
      </c>
      <c r="F112" s="6">
        <v>1978</v>
      </c>
      <c r="G112" s="6">
        <v>1992</v>
      </c>
      <c r="H112" s="6">
        <v>0</v>
      </c>
      <c r="I112" s="6">
        <v>1</v>
      </c>
      <c r="M112" s="6">
        <v>0</v>
      </c>
      <c r="N112" s="6" t="s">
        <v>316</v>
      </c>
      <c r="O112" s="6" t="s">
        <v>63</v>
      </c>
      <c r="Q112" s="9" t="s">
        <v>65</v>
      </c>
      <c r="R112" s="6" t="str">
        <f t="shared" si="3"/>
        <v/>
      </c>
    </row>
    <row r="113" spans="1:18" ht="14">
      <c r="A113" s="7">
        <v>12510070</v>
      </c>
      <c r="B113" s="8">
        <f t="shared" si="2"/>
        <v>12510070</v>
      </c>
      <c r="C113" s="6">
        <v>0</v>
      </c>
      <c r="E113" s="6">
        <v>1967</v>
      </c>
      <c r="F113" s="6">
        <v>1979</v>
      </c>
      <c r="G113" s="6">
        <v>0</v>
      </c>
      <c r="H113" s="6">
        <v>0</v>
      </c>
      <c r="K113" s="6">
        <v>1</v>
      </c>
      <c r="M113" s="6">
        <f>IF(ISNA(E113),IF(H113&gt;0,H113-C113,""),E113-C113)</f>
        <v>1967</v>
      </c>
      <c r="N113" s="6" t="s">
        <v>232</v>
      </c>
      <c r="Q113" s="9" t="s">
        <v>162</v>
      </c>
      <c r="R113" s="6" t="str">
        <f t="shared" si="3"/>
        <v/>
      </c>
    </row>
    <row r="114" spans="1:18" ht="14">
      <c r="A114" s="7">
        <v>41460040</v>
      </c>
      <c r="B114" s="8">
        <f t="shared" si="2"/>
        <v>41460040</v>
      </c>
      <c r="C114" s="6">
        <v>1975</v>
      </c>
      <c r="E114" s="6">
        <v>1967</v>
      </c>
      <c r="F114" s="6">
        <v>1979</v>
      </c>
      <c r="G114" s="6">
        <v>0</v>
      </c>
      <c r="H114" s="6">
        <v>0</v>
      </c>
      <c r="I114" s="6">
        <v>1</v>
      </c>
      <c r="M114" s="6">
        <v>4</v>
      </c>
      <c r="N114" s="6" t="e">
        <v>#N/A</v>
      </c>
      <c r="O114" s="6" t="s">
        <v>74</v>
      </c>
      <c r="Q114" s="9" t="s">
        <v>79</v>
      </c>
      <c r="R114" s="6" t="str">
        <f t="shared" si="3"/>
        <v/>
      </c>
    </row>
    <row r="115" spans="1:18">
      <c r="A115" s="7">
        <v>9610230</v>
      </c>
      <c r="B115" s="8">
        <f t="shared" si="2"/>
        <v>9610230</v>
      </c>
      <c r="C115" s="6">
        <v>1980</v>
      </c>
      <c r="E115" s="6">
        <v>1968</v>
      </c>
      <c r="F115" s="6">
        <v>1981</v>
      </c>
      <c r="G115" s="6">
        <v>2010</v>
      </c>
      <c r="H115" s="6">
        <v>0</v>
      </c>
      <c r="I115" s="6">
        <v>1</v>
      </c>
      <c r="M115" s="6">
        <v>1</v>
      </c>
      <c r="N115" s="6"/>
      <c r="O115" s="6" t="s">
        <v>63</v>
      </c>
      <c r="Q115" s="9"/>
      <c r="R115" s="6" t="str">
        <f t="shared" si="3"/>
        <v/>
      </c>
    </row>
    <row r="116" spans="1:18">
      <c r="A116" s="7">
        <v>8860360</v>
      </c>
      <c r="B116" s="8">
        <f t="shared" si="2"/>
        <v>8860360</v>
      </c>
      <c r="C116" s="6">
        <v>1983</v>
      </c>
      <c r="E116" s="6">
        <v>1968</v>
      </c>
      <c r="F116" s="6">
        <v>1983</v>
      </c>
      <c r="G116" s="6">
        <v>0</v>
      </c>
      <c r="H116" s="6">
        <v>0</v>
      </c>
      <c r="I116" s="6">
        <v>1</v>
      </c>
      <c r="M116" s="6">
        <v>0</v>
      </c>
      <c r="N116" s="6"/>
      <c r="O116" s="6" t="s">
        <v>63</v>
      </c>
      <c r="Q116" s="9"/>
      <c r="R116" s="6" t="str">
        <f t="shared" si="3"/>
        <v/>
      </c>
    </row>
    <row r="117" spans="1:18" ht="14">
      <c r="A117" s="7">
        <v>1950150</v>
      </c>
      <c r="B117" s="8">
        <f t="shared" si="2"/>
        <v>1950150</v>
      </c>
      <c r="C117" s="6">
        <v>0</v>
      </c>
      <c r="E117" s="6">
        <v>1969</v>
      </c>
      <c r="F117" s="6">
        <v>0</v>
      </c>
      <c r="G117" s="6">
        <v>0</v>
      </c>
      <c r="H117" s="6">
        <v>0</v>
      </c>
      <c r="J117" s="6">
        <v>1</v>
      </c>
      <c r="M117" s="6">
        <f>IF(ISNA(E117),IF(H117&gt;0,H117-C117,""),E117-C117)</f>
        <v>1969</v>
      </c>
      <c r="N117" s="6" t="e">
        <v>#N/A</v>
      </c>
      <c r="Q117" s="9" t="s">
        <v>163</v>
      </c>
      <c r="R117" s="6" t="str">
        <f t="shared" si="3"/>
        <v/>
      </c>
    </row>
    <row r="118" spans="1:18" ht="14">
      <c r="A118" s="7">
        <v>10060230</v>
      </c>
      <c r="B118" s="8">
        <f t="shared" si="2"/>
        <v>10060230</v>
      </c>
      <c r="C118" s="6">
        <v>0</v>
      </c>
      <c r="E118" s="6">
        <v>1969</v>
      </c>
      <c r="F118" s="6">
        <v>1980</v>
      </c>
      <c r="G118" s="6">
        <v>1996</v>
      </c>
      <c r="H118" s="6">
        <v>2010</v>
      </c>
      <c r="K118" s="6">
        <v>1</v>
      </c>
      <c r="M118" s="6">
        <f>IF(ISNA(E118),IF(H118&gt;0,H118-C118,""),E118-C118)</f>
        <v>1969</v>
      </c>
      <c r="N118" s="6" t="s">
        <v>287</v>
      </c>
      <c r="Q118" s="9" t="s">
        <v>43</v>
      </c>
      <c r="R118" s="6" t="str">
        <f t="shared" si="3"/>
        <v/>
      </c>
    </row>
    <row r="119" spans="1:18">
      <c r="A119" s="7">
        <v>36890030</v>
      </c>
      <c r="B119" s="8">
        <f t="shared" si="2"/>
        <v>36890030</v>
      </c>
      <c r="C119" s="6">
        <v>1991</v>
      </c>
      <c r="E119" s="6">
        <v>1969</v>
      </c>
      <c r="F119" s="6">
        <v>1992</v>
      </c>
      <c r="G119" s="6">
        <v>0</v>
      </c>
      <c r="H119" s="6">
        <v>0</v>
      </c>
      <c r="I119" s="6">
        <v>1</v>
      </c>
      <c r="M119" s="6">
        <v>1</v>
      </c>
      <c r="N119" s="6" t="s">
        <v>16</v>
      </c>
      <c r="O119" s="6" t="s">
        <v>67</v>
      </c>
      <c r="P119" s="6" t="s">
        <v>68</v>
      </c>
      <c r="Q119" s="9"/>
      <c r="R119" s="6" t="str">
        <f t="shared" si="3"/>
        <v/>
      </c>
    </row>
    <row r="120" spans="1:18" ht="14">
      <c r="A120" s="7">
        <v>7440840</v>
      </c>
      <c r="B120" s="8">
        <f t="shared" si="2"/>
        <v>7440840</v>
      </c>
      <c r="C120" s="6">
        <v>1994</v>
      </c>
      <c r="E120" s="6">
        <v>1969</v>
      </c>
      <c r="F120" s="6">
        <v>1995</v>
      </c>
      <c r="G120" s="6">
        <v>0</v>
      </c>
      <c r="H120" s="6">
        <v>0</v>
      </c>
      <c r="I120" s="6">
        <v>1</v>
      </c>
      <c r="M120" s="6">
        <v>1</v>
      </c>
      <c r="N120" s="6" t="e">
        <v>#N/A</v>
      </c>
      <c r="O120" s="6" t="s">
        <v>63</v>
      </c>
      <c r="Q120" s="9" t="s">
        <v>116</v>
      </c>
      <c r="R120" s="6" t="str">
        <f t="shared" si="3"/>
        <v/>
      </c>
    </row>
    <row r="121" spans="1:18">
      <c r="A121" s="7">
        <v>5330340</v>
      </c>
      <c r="B121" s="8">
        <f t="shared" si="2"/>
        <v>5330340</v>
      </c>
      <c r="C121" s="6">
        <v>0</v>
      </c>
      <c r="E121" s="6">
        <v>1970</v>
      </c>
      <c r="F121" s="6">
        <v>1981</v>
      </c>
      <c r="G121" s="6">
        <v>1994</v>
      </c>
      <c r="H121" s="6">
        <v>2008</v>
      </c>
      <c r="K121" s="6">
        <v>2</v>
      </c>
      <c r="M121" s="6">
        <f>IF(ISNA(E121),IF(H121&gt;0,H121-C121,""),E121-C121)</f>
        <v>1970</v>
      </c>
      <c r="N121" s="6" t="e">
        <v>#N/A</v>
      </c>
      <c r="Q121" s="9"/>
      <c r="R121" s="6" t="str">
        <f t="shared" si="3"/>
        <v/>
      </c>
    </row>
    <row r="122" spans="1:18" ht="14">
      <c r="A122" s="7">
        <v>11200040</v>
      </c>
      <c r="B122" s="8">
        <f t="shared" si="2"/>
        <v>11200040</v>
      </c>
      <c r="C122" s="6">
        <v>1977</v>
      </c>
      <c r="E122" s="6">
        <v>1970</v>
      </c>
      <c r="F122" s="6">
        <v>1981</v>
      </c>
      <c r="G122" s="6">
        <v>2006</v>
      </c>
      <c r="H122" s="6">
        <v>0</v>
      </c>
      <c r="I122" s="6">
        <v>1</v>
      </c>
      <c r="M122" s="6">
        <v>4</v>
      </c>
      <c r="N122" s="6" t="s">
        <v>314</v>
      </c>
      <c r="O122" s="6" t="s">
        <v>74</v>
      </c>
      <c r="P122" s="6" t="s">
        <v>63</v>
      </c>
      <c r="Q122" s="9" t="s">
        <v>126</v>
      </c>
      <c r="R122" s="6" t="str">
        <f t="shared" si="3"/>
        <v/>
      </c>
    </row>
    <row r="123" spans="1:18" ht="28">
      <c r="A123" s="7">
        <v>8380460</v>
      </c>
      <c r="B123" s="8">
        <f t="shared" si="2"/>
        <v>8380460</v>
      </c>
      <c r="C123" s="6">
        <v>1989</v>
      </c>
      <c r="E123" s="6">
        <v>1970</v>
      </c>
      <c r="F123" s="6">
        <v>1993</v>
      </c>
      <c r="G123" s="6">
        <v>0</v>
      </c>
      <c r="H123" s="6">
        <v>0</v>
      </c>
      <c r="I123" s="6">
        <v>1</v>
      </c>
      <c r="M123" s="6">
        <v>4</v>
      </c>
      <c r="N123" s="6"/>
      <c r="O123" s="6" t="s">
        <v>74</v>
      </c>
      <c r="Q123" s="9" t="s">
        <v>130</v>
      </c>
      <c r="R123" s="6" t="str">
        <f t="shared" si="3"/>
        <v/>
      </c>
    </row>
    <row r="124" spans="1:18" ht="14">
      <c r="A124" s="7">
        <v>36000250</v>
      </c>
      <c r="B124" s="8">
        <f t="shared" si="2"/>
        <v>36000250</v>
      </c>
      <c r="C124" s="6">
        <v>1989</v>
      </c>
      <c r="E124" s="6">
        <v>1970</v>
      </c>
      <c r="F124" s="6">
        <v>1995</v>
      </c>
      <c r="G124" s="6">
        <v>2016</v>
      </c>
      <c r="H124" s="6">
        <v>0</v>
      </c>
      <c r="K124" s="6">
        <v>1</v>
      </c>
      <c r="L124" s="6">
        <v>1</v>
      </c>
      <c r="M124" s="6">
        <v>6</v>
      </c>
      <c r="N124" s="6" t="s">
        <v>329</v>
      </c>
      <c r="O124" s="6" t="s">
        <v>63</v>
      </c>
      <c r="Q124" s="9" t="s">
        <v>112</v>
      </c>
      <c r="R124" s="6" t="str">
        <f t="shared" si="3"/>
        <v/>
      </c>
    </row>
    <row r="125" spans="1:18" ht="14">
      <c r="A125" s="7">
        <v>9460180</v>
      </c>
      <c r="B125" s="8">
        <f t="shared" si="2"/>
        <v>9460180</v>
      </c>
      <c r="C125" s="6">
        <v>0</v>
      </c>
      <c r="E125" s="6">
        <v>1970</v>
      </c>
      <c r="F125" s="6">
        <v>1999</v>
      </c>
      <c r="G125" s="6">
        <v>0</v>
      </c>
      <c r="H125" s="6">
        <v>0</v>
      </c>
      <c r="J125" s="6">
        <v>1</v>
      </c>
      <c r="M125" s="6">
        <f>IF(ISNA(E125),IF(H125&gt;0,H125-C125,""),E125-C125)</f>
        <v>1970</v>
      </c>
      <c r="N125" s="6" t="e">
        <v>#N/A</v>
      </c>
      <c r="Q125" s="9" t="s">
        <v>166</v>
      </c>
      <c r="R125" s="6" t="str">
        <f t="shared" si="3"/>
        <v/>
      </c>
    </row>
    <row r="126" spans="1:18" ht="14">
      <c r="A126" s="7">
        <v>8580080</v>
      </c>
      <c r="B126" s="8">
        <f t="shared" si="2"/>
        <v>8580080</v>
      </c>
      <c r="C126" s="7">
        <v>0</v>
      </c>
      <c r="E126" s="6">
        <v>1971</v>
      </c>
      <c r="F126" s="6">
        <v>1982</v>
      </c>
      <c r="G126" s="6">
        <v>0</v>
      </c>
      <c r="H126" s="6">
        <v>0</v>
      </c>
      <c r="K126" s="6">
        <v>1</v>
      </c>
      <c r="M126" s="6">
        <f>IF(ISNA(E126),IF(H126&gt;0,H126-C126,""),E126-C126)</f>
        <v>1971</v>
      </c>
      <c r="N126" s="6" t="s">
        <v>233</v>
      </c>
      <c r="Q126" s="9" t="s">
        <v>161</v>
      </c>
      <c r="R126" s="6" t="str">
        <f t="shared" si="3"/>
        <v/>
      </c>
    </row>
    <row r="127" spans="1:18">
      <c r="A127" s="7">
        <v>35950350</v>
      </c>
      <c r="B127" s="8">
        <f t="shared" si="2"/>
        <v>35950350</v>
      </c>
      <c r="C127" s="7">
        <v>1977</v>
      </c>
      <c r="D127" s="6">
        <v>1987</v>
      </c>
      <c r="E127" s="6">
        <v>1971</v>
      </c>
      <c r="F127" s="6">
        <v>1982</v>
      </c>
      <c r="G127" s="6">
        <v>2014</v>
      </c>
      <c r="H127" s="6">
        <v>0</v>
      </c>
      <c r="K127" s="6">
        <v>1</v>
      </c>
      <c r="L127" s="6">
        <v>1</v>
      </c>
      <c r="M127" s="6">
        <v>5</v>
      </c>
      <c r="N127" s="6" t="s">
        <v>317</v>
      </c>
      <c r="O127" s="6" t="s">
        <v>63</v>
      </c>
      <c r="Q127" s="9"/>
      <c r="R127" s="6" t="str">
        <f t="shared" si="3"/>
        <v/>
      </c>
    </row>
    <row r="128" spans="1:18">
      <c r="A128" s="7">
        <v>35510660</v>
      </c>
      <c r="B128" s="8">
        <f t="shared" si="2"/>
        <v>35510660</v>
      </c>
      <c r="C128" s="7">
        <v>1981</v>
      </c>
      <c r="E128" s="6">
        <v>1971</v>
      </c>
      <c r="F128" s="6">
        <v>1983</v>
      </c>
      <c r="G128" s="6">
        <v>0</v>
      </c>
      <c r="H128" s="6">
        <v>0</v>
      </c>
      <c r="I128" s="6">
        <v>1</v>
      </c>
      <c r="M128" s="6">
        <v>2</v>
      </c>
      <c r="N128" s="6" t="s">
        <v>207</v>
      </c>
      <c r="O128" s="6" t="s">
        <v>63</v>
      </c>
      <c r="Q128" s="9"/>
      <c r="R128" s="6" t="str">
        <f t="shared" si="3"/>
        <v/>
      </c>
    </row>
    <row r="129" spans="1:18">
      <c r="A129" s="7">
        <v>270800</v>
      </c>
      <c r="B129" s="8">
        <f t="shared" si="2"/>
        <v>270800</v>
      </c>
      <c r="C129" s="7">
        <v>1987</v>
      </c>
      <c r="E129" s="6">
        <v>1971</v>
      </c>
      <c r="F129" s="6">
        <v>1990</v>
      </c>
      <c r="G129" s="6">
        <v>0</v>
      </c>
      <c r="H129" s="6">
        <v>0</v>
      </c>
      <c r="I129" s="6">
        <v>1</v>
      </c>
      <c r="M129" s="6">
        <v>3</v>
      </c>
      <c r="N129" s="6"/>
      <c r="O129" s="6" t="s">
        <v>74</v>
      </c>
      <c r="Q129" s="9"/>
      <c r="R129" s="6" t="str">
        <f t="shared" si="3"/>
        <v/>
      </c>
    </row>
    <row r="130" spans="1:18" ht="14">
      <c r="A130" s="7">
        <v>9580090</v>
      </c>
      <c r="B130" s="8">
        <f t="shared" ref="B130:B193" si="4">HYPERLINK($B$1 &amp; A130, A130)</f>
        <v>9580090</v>
      </c>
      <c r="C130" s="7">
        <v>1972</v>
      </c>
      <c r="E130" s="6">
        <v>1972</v>
      </c>
      <c r="F130" s="6">
        <v>0</v>
      </c>
      <c r="G130" s="6">
        <v>0</v>
      </c>
      <c r="H130" s="6">
        <v>0</v>
      </c>
      <c r="I130" s="6">
        <v>1</v>
      </c>
      <c r="M130" s="6">
        <f>IF(ISNA(E130),IF(H130&gt;0,H130-C130,""),E130-C130)</f>
        <v>0</v>
      </c>
      <c r="N130" s="6" t="e">
        <v>#N/A</v>
      </c>
      <c r="O130" s="6" t="s">
        <v>74</v>
      </c>
      <c r="Q130" s="9" t="s">
        <v>75</v>
      </c>
      <c r="R130" s="6" t="str">
        <f t="shared" ref="R130:R193" si="5">IF(COUNTIF(A:A, A130)&gt;1, "Duplicate", "")</f>
        <v/>
      </c>
    </row>
    <row r="131" spans="1:18" ht="14">
      <c r="A131" s="7">
        <v>8150171</v>
      </c>
      <c r="B131" s="8">
        <f t="shared" si="4"/>
        <v>8150171</v>
      </c>
      <c r="C131" s="7">
        <v>1976</v>
      </c>
      <c r="E131" s="6">
        <v>1972</v>
      </c>
      <c r="F131" s="6">
        <v>1983</v>
      </c>
      <c r="G131" s="6">
        <v>2013</v>
      </c>
      <c r="H131" s="6">
        <v>0</v>
      </c>
      <c r="I131" s="6">
        <v>1</v>
      </c>
      <c r="K131" s="6">
        <v>1</v>
      </c>
      <c r="M131" s="6">
        <f>IF(ISNA(E131),IF(H131&gt;0,H131-C131,""),E131-C131)</f>
        <v>-4</v>
      </c>
      <c r="N131" s="6" t="e">
        <v>#N/A</v>
      </c>
      <c r="O131" s="6" t="s">
        <v>63</v>
      </c>
      <c r="Q131" s="9" t="s">
        <v>104</v>
      </c>
      <c r="R131" s="6" t="str">
        <f t="shared" si="5"/>
        <v/>
      </c>
    </row>
    <row r="132" spans="1:18">
      <c r="A132" s="7">
        <v>9141180</v>
      </c>
      <c r="B132" s="8">
        <f t="shared" si="4"/>
        <v>9141180</v>
      </c>
      <c r="C132" s="7">
        <v>1983</v>
      </c>
      <c r="E132" s="6">
        <v>1972</v>
      </c>
      <c r="F132" s="6">
        <v>1983</v>
      </c>
      <c r="G132" s="6">
        <v>1997</v>
      </c>
      <c r="H132" s="6">
        <v>2013</v>
      </c>
      <c r="I132" s="6">
        <v>1</v>
      </c>
      <c r="M132" s="6">
        <v>0</v>
      </c>
      <c r="N132" s="6" t="s">
        <v>212</v>
      </c>
      <c r="O132" s="6" t="s">
        <v>63</v>
      </c>
      <c r="Q132" s="9"/>
      <c r="R132" s="6" t="str">
        <f t="shared" si="5"/>
        <v/>
      </c>
    </row>
    <row r="133" spans="1:18">
      <c r="A133" s="7">
        <v>36640010</v>
      </c>
      <c r="B133" s="8">
        <f t="shared" si="4"/>
        <v>36640010</v>
      </c>
      <c r="C133" s="7">
        <v>1988</v>
      </c>
      <c r="E133" s="6">
        <v>1972</v>
      </c>
      <c r="F133" s="6">
        <v>1988</v>
      </c>
      <c r="G133" s="6">
        <v>0</v>
      </c>
      <c r="H133" s="6">
        <v>0</v>
      </c>
      <c r="I133" s="6">
        <v>1</v>
      </c>
      <c r="M133" s="6">
        <v>0</v>
      </c>
      <c r="N133" s="6"/>
      <c r="O133" s="6" t="s">
        <v>63</v>
      </c>
      <c r="Q133" s="9"/>
      <c r="R133" s="6" t="str">
        <f t="shared" si="5"/>
        <v/>
      </c>
    </row>
    <row r="134" spans="1:18" ht="14">
      <c r="A134" s="7">
        <v>37190160</v>
      </c>
      <c r="B134" s="8">
        <f t="shared" si="4"/>
        <v>37190160</v>
      </c>
      <c r="C134" s="7">
        <v>1977</v>
      </c>
      <c r="E134" s="6">
        <v>1972</v>
      </c>
      <c r="F134" s="6">
        <v>2006</v>
      </c>
      <c r="G134" s="6">
        <v>2020</v>
      </c>
      <c r="H134" s="6">
        <v>0</v>
      </c>
      <c r="L134" s="6">
        <v>1</v>
      </c>
      <c r="M134" s="6">
        <f t="shared" ref="M134:M168" si="6">IF(ISNA(E134),IF(H134&gt;0,H134-C134,""),E134-C134)</f>
        <v>-5</v>
      </c>
      <c r="N134" s="6" t="s">
        <v>127</v>
      </c>
      <c r="O134" s="6" t="s">
        <v>74</v>
      </c>
      <c r="Q134" s="9" t="s">
        <v>128</v>
      </c>
      <c r="R134" s="6" t="str">
        <f t="shared" si="5"/>
        <v/>
      </c>
    </row>
    <row r="135" spans="1:18">
      <c r="A135" s="7">
        <v>5660660</v>
      </c>
      <c r="B135" s="8">
        <f t="shared" si="4"/>
        <v>5660660</v>
      </c>
      <c r="C135" s="7">
        <v>1972</v>
      </c>
      <c r="E135" s="6">
        <v>1972</v>
      </c>
      <c r="F135" s="6">
        <v>2009</v>
      </c>
      <c r="G135" s="6">
        <v>0</v>
      </c>
      <c r="H135" s="6">
        <v>0</v>
      </c>
      <c r="I135" s="6">
        <v>1</v>
      </c>
      <c r="M135" s="6">
        <f t="shared" si="6"/>
        <v>0</v>
      </c>
      <c r="N135" s="6" t="s">
        <v>334</v>
      </c>
      <c r="O135" s="6" t="s">
        <v>74</v>
      </c>
      <c r="Q135" s="9"/>
      <c r="R135" s="6" t="str">
        <f t="shared" si="5"/>
        <v/>
      </c>
    </row>
    <row r="136" spans="1:18" ht="14">
      <c r="A136" s="7">
        <v>8140271</v>
      </c>
      <c r="B136" s="8">
        <f t="shared" si="4"/>
        <v>8140271</v>
      </c>
      <c r="C136" s="7">
        <v>1990</v>
      </c>
      <c r="E136" s="6">
        <v>1973</v>
      </c>
      <c r="F136" s="6">
        <v>1990</v>
      </c>
      <c r="G136" s="6">
        <v>0</v>
      </c>
      <c r="H136" s="6">
        <v>0</v>
      </c>
      <c r="I136" s="6">
        <v>1</v>
      </c>
      <c r="M136" s="6">
        <f t="shared" si="6"/>
        <v>-17</v>
      </c>
      <c r="N136" s="6" t="e">
        <v>#N/A</v>
      </c>
      <c r="O136" s="6" t="s">
        <v>99</v>
      </c>
      <c r="Q136" s="9" t="s">
        <v>136</v>
      </c>
      <c r="R136" s="6" t="str">
        <f t="shared" si="5"/>
        <v/>
      </c>
    </row>
    <row r="137" spans="1:18" ht="14">
      <c r="A137" s="7">
        <v>21160080</v>
      </c>
      <c r="B137" s="8">
        <f t="shared" si="4"/>
        <v>21160080</v>
      </c>
      <c r="C137" s="7">
        <v>1973</v>
      </c>
      <c r="E137" s="6">
        <v>1973</v>
      </c>
      <c r="F137" s="6">
        <v>1994</v>
      </c>
      <c r="G137" s="6">
        <v>0</v>
      </c>
      <c r="H137" s="6">
        <v>0</v>
      </c>
      <c r="I137" s="6">
        <v>1</v>
      </c>
      <c r="M137" s="6">
        <f t="shared" si="6"/>
        <v>0</v>
      </c>
      <c r="N137" s="6" t="e">
        <v>#N/A</v>
      </c>
      <c r="O137" s="6" t="s">
        <v>74</v>
      </c>
      <c r="Q137" s="9" t="s">
        <v>76</v>
      </c>
      <c r="R137" s="6" t="str">
        <f t="shared" si="5"/>
        <v/>
      </c>
    </row>
    <row r="138" spans="1:18">
      <c r="A138" s="7">
        <v>7770080</v>
      </c>
      <c r="B138" s="8">
        <f t="shared" si="4"/>
        <v>7770080</v>
      </c>
      <c r="C138" s="7">
        <v>1974</v>
      </c>
      <c r="E138" s="6">
        <v>1973</v>
      </c>
      <c r="F138" s="6">
        <v>2010</v>
      </c>
      <c r="G138" s="6">
        <v>0</v>
      </c>
      <c r="H138" s="6">
        <v>0</v>
      </c>
      <c r="I138" s="6">
        <v>1</v>
      </c>
      <c r="M138" s="6">
        <f t="shared" si="6"/>
        <v>-1</v>
      </c>
      <c r="N138" s="6" t="s">
        <v>309</v>
      </c>
      <c r="O138" s="6" t="s">
        <v>63</v>
      </c>
      <c r="Q138" s="9"/>
      <c r="R138" s="6" t="str">
        <f t="shared" si="5"/>
        <v/>
      </c>
    </row>
    <row r="139" spans="1:18">
      <c r="A139" s="7">
        <v>40520230</v>
      </c>
      <c r="B139" s="8">
        <f t="shared" si="4"/>
        <v>40520230</v>
      </c>
      <c r="C139" s="7">
        <v>0</v>
      </c>
      <c r="E139" s="6">
        <v>1974</v>
      </c>
      <c r="F139" s="6">
        <v>0</v>
      </c>
      <c r="G139" s="6">
        <v>0</v>
      </c>
      <c r="H139" s="6">
        <v>0</v>
      </c>
      <c r="K139" s="6">
        <v>1</v>
      </c>
      <c r="M139" s="6">
        <f t="shared" si="6"/>
        <v>1974</v>
      </c>
      <c r="N139" s="6" t="s">
        <v>205</v>
      </c>
      <c r="Q139" s="9"/>
      <c r="R139" s="6" t="str">
        <f t="shared" si="5"/>
        <v/>
      </c>
    </row>
    <row r="140" spans="1:18">
      <c r="A140" s="7">
        <v>9620180</v>
      </c>
      <c r="B140" s="8">
        <f t="shared" si="4"/>
        <v>9620180</v>
      </c>
      <c r="C140" s="7">
        <v>1973</v>
      </c>
      <c r="E140" s="6">
        <v>1974</v>
      </c>
      <c r="F140" s="6">
        <v>0</v>
      </c>
      <c r="G140" s="6">
        <v>0</v>
      </c>
      <c r="H140" s="6">
        <v>0</v>
      </c>
      <c r="I140" s="6">
        <f>IF(ISNA(E140),IF(ABS(H140-C140)&lt;=4,1,0),IF(ABS(E140-C140)&lt;=4,1,0))</f>
        <v>1</v>
      </c>
      <c r="M140" s="6">
        <f t="shared" si="6"/>
        <v>1</v>
      </c>
      <c r="N140" s="6" t="s">
        <v>2</v>
      </c>
      <c r="O140" s="6" t="s">
        <v>74</v>
      </c>
      <c r="Q140" s="9"/>
      <c r="R140" s="6" t="str">
        <f t="shared" si="5"/>
        <v/>
      </c>
    </row>
    <row r="141" spans="1:18" ht="14">
      <c r="A141" s="7">
        <v>8150351</v>
      </c>
      <c r="B141" s="8">
        <f t="shared" si="4"/>
        <v>8150351</v>
      </c>
      <c r="C141" s="7">
        <v>1973</v>
      </c>
      <c r="E141" s="6">
        <v>1974</v>
      </c>
      <c r="F141" s="6">
        <v>0</v>
      </c>
      <c r="G141" s="6">
        <v>0</v>
      </c>
      <c r="H141" s="6">
        <v>0</v>
      </c>
      <c r="I141" s="6">
        <f>IF(ISNA(E141),IF(ABS(H141-C141)&lt;=4,1,0),IF(ABS(E141-C141)&lt;=4,1,0))</f>
        <v>1</v>
      </c>
      <c r="M141" s="6">
        <f t="shared" si="6"/>
        <v>1</v>
      </c>
      <c r="N141" s="6" t="e">
        <v>#N/A</v>
      </c>
      <c r="O141" s="6" t="s">
        <v>74</v>
      </c>
      <c r="Q141" s="9" t="s">
        <v>77</v>
      </c>
      <c r="R141" s="6" t="str">
        <f t="shared" si="5"/>
        <v/>
      </c>
    </row>
    <row r="142" spans="1:18">
      <c r="A142" s="7">
        <v>8040380</v>
      </c>
      <c r="B142" s="8">
        <f t="shared" si="4"/>
        <v>8040380</v>
      </c>
      <c r="C142" s="7">
        <v>1974</v>
      </c>
      <c r="E142" s="6">
        <v>1974</v>
      </c>
      <c r="F142" s="6">
        <v>0</v>
      </c>
      <c r="G142" s="6">
        <v>0</v>
      </c>
      <c r="H142" s="6">
        <v>0</v>
      </c>
      <c r="I142" s="6">
        <f>IF(ISNA(E142),IF(ABS(H142-C142)&lt;=4,1,0),IF(ABS(E142-C142)&lt;=4,1,0))</f>
        <v>1</v>
      </c>
      <c r="M142" s="6">
        <f t="shared" si="6"/>
        <v>0</v>
      </c>
      <c r="N142" s="6"/>
      <c r="O142" s="6" t="s">
        <v>74</v>
      </c>
      <c r="Q142" s="9"/>
      <c r="R142" s="6" t="str">
        <f t="shared" si="5"/>
        <v/>
      </c>
    </row>
    <row r="143" spans="1:18" ht="28">
      <c r="A143" s="7">
        <v>36450100</v>
      </c>
      <c r="B143" s="8">
        <f t="shared" si="4"/>
        <v>36450100</v>
      </c>
      <c r="C143" s="7">
        <v>1974</v>
      </c>
      <c r="E143" s="6">
        <v>1974</v>
      </c>
      <c r="F143" s="6">
        <v>2017</v>
      </c>
      <c r="G143" s="6">
        <v>0</v>
      </c>
      <c r="H143" s="6">
        <v>0</v>
      </c>
      <c r="I143" s="6">
        <f>IF(ISNA(E143),IF(ABS(H143-C143)&lt;=4,1,0),IF(ABS(E143-C143)&lt;=4,1,0))</f>
        <v>1</v>
      </c>
      <c r="M143" s="6">
        <f t="shared" si="6"/>
        <v>0</v>
      </c>
      <c r="N143" s="6" t="s">
        <v>310</v>
      </c>
      <c r="O143" s="6" t="s">
        <v>63</v>
      </c>
      <c r="Q143" s="9" t="s">
        <v>102</v>
      </c>
      <c r="R143" s="6" t="str">
        <f t="shared" si="5"/>
        <v/>
      </c>
    </row>
    <row r="144" spans="1:18" ht="28">
      <c r="A144" s="7">
        <v>7600240</v>
      </c>
      <c r="B144" s="8">
        <f t="shared" si="4"/>
        <v>7600240</v>
      </c>
      <c r="C144" s="7">
        <v>0</v>
      </c>
      <c r="E144" s="6">
        <v>1975</v>
      </c>
      <c r="F144" s="6">
        <v>0</v>
      </c>
      <c r="G144" s="6">
        <v>0</v>
      </c>
      <c r="H144" s="6">
        <v>0</v>
      </c>
      <c r="K144" s="6">
        <v>1</v>
      </c>
      <c r="M144" s="6">
        <f t="shared" si="6"/>
        <v>1975</v>
      </c>
      <c r="N144" s="6" t="e">
        <v>#N/A</v>
      </c>
      <c r="Q144" s="9" t="s">
        <v>152</v>
      </c>
      <c r="R144" s="6" t="str">
        <f t="shared" si="5"/>
        <v/>
      </c>
    </row>
    <row r="145" spans="1:18">
      <c r="A145" s="7">
        <v>7020210</v>
      </c>
      <c r="B145" s="8">
        <f t="shared" si="4"/>
        <v>7020210</v>
      </c>
      <c r="C145" s="7">
        <v>1974</v>
      </c>
      <c r="E145" s="6">
        <v>1975</v>
      </c>
      <c r="F145" s="6">
        <v>0</v>
      </c>
      <c r="G145" s="6">
        <v>0</v>
      </c>
      <c r="H145" s="6">
        <v>0</v>
      </c>
      <c r="I145" s="6">
        <f t="shared" ref="I145:I150" si="7">IF(ISNA(E145),IF(ABS(H145-C145)&lt;=4,1,0),IF(ABS(E145-C145)&lt;=4,1,0))</f>
        <v>1</v>
      </c>
      <c r="M145" s="6">
        <f t="shared" si="6"/>
        <v>1</v>
      </c>
      <c r="N145" s="6" t="s">
        <v>308</v>
      </c>
      <c r="O145" s="6" t="s">
        <v>74</v>
      </c>
      <c r="Q145" s="9"/>
      <c r="R145" s="6" t="str">
        <f t="shared" si="5"/>
        <v/>
      </c>
    </row>
    <row r="146" spans="1:18" ht="28">
      <c r="A146" s="7">
        <v>6441450</v>
      </c>
      <c r="B146" s="8">
        <f t="shared" si="4"/>
        <v>6441450</v>
      </c>
      <c r="C146" s="7">
        <v>1976</v>
      </c>
      <c r="E146" s="6">
        <v>1975</v>
      </c>
      <c r="F146" s="6">
        <v>0</v>
      </c>
      <c r="G146" s="6">
        <v>0</v>
      </c>
      <c r="H146" s="6">
        <v>0</v>
      </c>
      <c r="I146" s="6">
        <f t="shared" si="7"/>
        <v>1</v>
      </c>
      <c r="M146" s="6">
        <f t="shared" si="6"/>
        <v>-1</v>
      </c>
      <c r="N146" s="6" t="e">
        <v>#N/A</v>
      </c>
      <c r="O146" s="6" t="s">
        <v>67</v>
      </c>
      <c r="P146" s="6" t="s">
        <v>68</v>
      </c>
      <c r="Q146" s="9" t="s">
        <v>117</v>
      </c>
      <c r="R146" s="6" t="str">
        <f t="shared" si="5"/>
        <v/>
      </c>
    </row>
    <row r="147" spans="1:18" ht="14">
      <c r="A147" s="7">
        <v>36390130</v>
      </c>
      <c r="B147" s="8">
        <f t="shared" si="4"/>
        <v>36390130</v>
      </c>
      <c r="C147" s="7">
        <v>1977</v>
      </c>
      <c r="E147" s="6">
        <v>1975</v>
      </c>
      <c r="F147" s="6">
        <v>0</v>
      </c>
      <c r="G147" s="6">
        <v>0</v>
      </c>
      <c r="H147" s="6">
        <v>0</v>
      </c>
      <c r="I147" s="6">
        <f t="shared" si="7"/>
        <v>1</v>
      </c>
      <c r="M147" s="6">
        <f t="shared" si="6"/>
        <v>-2</v>
      </c>
      <c r="N147" s="6" t="s">
        <v>315</v>
      </c>
      <c r="O147" s="6" t="s">
        <v>63</v>
      </c>
      <c r="Q147" s="9" t="s">
        <v>64</v>
      </c>
      <c r="R147" s="6" t="str">
        <f t="shared" si="5"/>
        <v/>
      </c>
    </row>
    <row r="148" spans="1:18">
      <c r="A148" s="7">
        <v>38250110</v>
      </c>
      <c r="B148" s="8">
        <f t="shared" si="4"/>
        <v>38250110</v>
      </c>
      <c r="C148" s="7">
        <v>1978</v>
      </c>
      <c r="E148" s="6">
        <v>1975</v>
      </c>
      <c r="F148" s="6">
        <v>0</v>
      </c>
      <c r="G148" s="6">
        <v>0</v>
      </c>
      <c r="H148" s="6">
        <v>0</v>
      </c>
      <c r="I148" s="6">
        <f t="shared" si="7"/>
        <v>1</v>
      </c>
      <c r="M148" s="6">
        <f t="shared" si="6"/>
        <v>-3</v>
      </c>
      <c r="N148" s="6" t="s">
        <v>9</v>
      </c>
      <c r="O148" s="6" t="s">
        <v>74</v>
      </c>
      <c r="Q148" s="9"/>
      <c r="R148" s="6" t="str">
        <f t="shared" si="5"/>
        <v/>
      </c>
    </row>
    <row r="149" spans="1:18">
      <c r="A149" s="7">
        <v>10120080</v>
      </c>
      <c r="B149" s="8">
        <f t="shared" si="4"/>
        <v>10120080</v>
      </c>
      <c r="C149" s="7">
        <v>1975</v>
      </c>
      <c r="E149" s="6">
        <v>1975</v>
      </c>
      <c r="F149" s="6">
        <v>1995</v>
      </c>
      <c r="G149" s="6">
        <v>0</v>
      </c>
      <c r="H149" s="6">
        <v>0</v>
      </c>
      <c r="I149" s="6">
        <f t="shared" si="7"/>
        <v>1</v>
      </c>
      <c r="K149" s="6">
        <v>1</v>
      </c>
      <c r="M149" s="6">
        <f t="shared" si="6"/>
        <v>0</v>
      </c>
      <c r="N149" s="6"/>
      <c r="O149" s="6" t="s">
        <v>74</v>
      </c>
      <c r="Q149" s="9"/>
      <c r="R149" s="6" t="str">
        <f t="shared" si="5"/>
        <v/>
      </c>
    </row>
    <row r="150" spans="1:18">
      <c r="A150" s="7">
        <v>21910270</v>
      </c>
      <c r="B150" s="10">
        <f t="shared" si="4"/>
        <v>21910270</v>
      </c>
      <c r="C150" s="7">
        <v>1975</v>
      </c>
      <c r="D150" s="7"/>
      <c r="E150" s="6">
        <v>1975</v>
      </c>
      <c r="F150" s="6">
        <v>2004</v>
      </c>
      <c r="G150" s="6">
        <v>0</v>
      </c>
      <c r="H150" s="6">
        <v>0</v>
      </c>
      <c r="I150" s="6">
        <f t="shared" si="7"/>
        <v>1</v>
      </c>
      <c r="J150" s="7"/>
      <c r="K150" s="7"/>
      <c r="L150" s="7"/>
      <c r="M150" s="7">
        <f t="shared" si="6"/>
        <v>0</v>
      </c>
      <c r="N150" s="7" t="s">
        <v>312</v>
      </c>
      <c r="O150" s="7" t="s">
        <v>74</v>
      </c>
      <c r="P150" s="7"/>
      <c r="Q150" s="11"/>
      <c r="R150" s="6" t="str">
        <f t="shared" si="5"/>
        <v/>
      </c>
    </row>
    <row r="151" spans="1:18" ht="14">
      <c r="A151" s="7">
        <v>8012471</v>
      </c>
      <c r="B151" s="8">
        <f t="shared" si="4"/>
        <v>8012471</v>
      </c>
      <c r="C151" s="7">
        <v>0</v>
      </c>
      <c r="E151" s="6">
        <v>1975</v>
      </c>
      <c r="F151" s="6">
        <v>2014</v>
      </c>
      <c r="G151" s="6">
        <v>0</v>
      </c>
      <c r="H151" s="6">
        <v>0</v>
      </c>
      <c r="K151" s="6">
        <v>1</v>
      </c>
      <c r="M151" s="6">
        <f t="shared" si="6"/>
        <v>1975</v>
      </c>
      <c r="N151" s="6" t="s">
        <v>286</v>
      </c>
      <c r="Q151" s="9" t="s">
        <v>160</v>
      </c>
      <c r="R151" s="6" t="str">
        <f t="shared" si="5"/>
        <v/>
      </c>
    </row>
    <row r="152" spans="1:18" ht="14">
      <c r="A152" s="7">
        <v>3280141</v>
      </c>
      <c r="B152" s="8">
        <f t="shared" si="4"/>
        <v>3280141</v>
      </c>
      <c r="C152" s="7">
        <v>0</v>
      </c>
      <c r="E152" s="6">
        <v>1976</v>
      </c>
      <c r="F152" s="6">
        <v>0</v>
      </c>
      <c r="G152" s="6">
        <v>0</v>
      </c>
      <c r="H152" s="6">
        <v>0</v>
      </c>
      <c r="K152" s="6">
        <v>1</v>
      </c>
      <c r="M152" s="6">
        <f t="shared" si="6"/>
        <v>1976</v>
      </c>
      <c r="N152" s="6" t="s">
        <v>303</v>
      </c>
      <c r="Q152" s="9" t="s">
        <v>164</v>
      </c>
      <c r="R152" s="6" t="str">
        <f t="shared" si="5"/>
        <v/>
      </c>
    </row>
    <row r="153" spans="1:18">
      <c r="A153" s="7">
        <v>8470260</v>
      </c>
      <c r="B153" s="8">
        <f t="shared" si="4"/>
        <v>8470260</v>
      </c>
      <c r="C153" s="7">
        <v>1976</v>
      </c>
      <c r="E153" s="6">
        <v>1976</v>
      </c>
      <c r="F153" s="6">
        <v>0</v>
      </c>
      <c r="G153" s="6">
        <v>0</v>
      </c>
      <c r="H153" s="6">
        <v>0</v>
      </c>
      <c r="I153" s="6">
        <f t="shared" ref="I153:I162" si="8">IF(ISNA(E153),IF(ABS(H153-C153)&lt;=4,1,0),IF(ABS(E153-C153)&lt;=4,1,0))</f>
        <v>1</v>
      </c>
      <c r="M153" s="6">
        <f t="shared" si="6"/>
        <v>0</v>
      </c>
      <c r="N153" s="6" t="s">
        <v>4</v>
      </c>
      <c r="O153" s="6" t="s">
        <v>74</v>
      </c>
      <c r="Q153" s="9"/>
      <c r="R153" s="6" t="str">
        <f t="shared" si="5"/>
        <v/>
      </c>
    </row>
    <row r="154" spans="1:18">
      <c r="A154" s="7">
        <v>38250100</v>
      </c>
      <c r="B154" s="8">
        <f t="shared" si="4"/>
        <v>38250100</v>
      </c>
      <c r="C154" s="7">
        <v>1978</v>
      </c>
      <c r="E154" s="6">
        <v>1976</v>
      </c>
      <c r="F154" s="6">
        <v>0</v>
      </c>
      <c r="G154" s="6">
        <v>0</v>
      </c>
      <c r="H154" s="6">
        <v>0</v>
      </c>
      <c r="I154" s="6">
        <f t="shared" si="8"/>
        <v>1</v>
      </c>
      <c r="M154" s="6">
        <f t="shared" si="6"/>
        <v>-2</v>
      </c>
      <c r="N154" s="6"/>
      <c r="O154" s="6" t="s">
        <v>74</v>
      </c>
      <c r="Q154" s="9"/>
      <c r="R154" s="6" t="str">
        <f t="shared" si="5"/>
        <v/>
      </c>
    </row>
    <row r="155" spans="1:18">
      <c r="A155" s="7">
        <v>9340070</v>
      </c>
      <c r="B155" s="8">
        <f t="shared" si="4"/>
        <v>9340070</v>
      </c>
      <c r="C155" s="7">
        <v>1976</v>
      </c>
      <c r="E155" s="6">
        <v>1976</v>
      </c>
      <c r="F155" s="6">
        <v>1989</v>
      </c>
      <c r="G155" s="6">
        <v>0</v>
      </c>
      <c r="H155" s="6">
        <v>0</v>
      </c>
      <c r="I155" s="6">
        <f t="shared" si="8"/>
        <v>1</v>
      </c>
      <c r="K155" s="6">
        <v>1</v>
      </c>
      <c r="M155" s="6">
        <f t="shared" si="6"/>
        <v>0</v>
      </c>
      <c r="N155" s="6" t="s">
        <v>7</v>
      </c>
      <c r="O155" s="6" t="s">
        <v>74</v>
      </c>
      <c r="Q155" s="9"/>
      <c r="R155" s="6" t="str">
        <f t="shared" si="5"/>
        <v/>
      </c>
    </row>
    <row r="156" spans="1:18" ht="14">
      <c r="A156" s="7">
        <v>8510100</v>
      </c>
      <c r="B156" s="8">
        <f t="shared" si="4"/>
        <v>8510100</v>
      </c>
      <c r="C156" s="7">
        <v>1976</v>
      </c>
      <c r="E156" s="6">
        <v>1976</v>
      </c>
      <c r="F156" s="6">
        <v>2002</v>
      </c>
      <c r="G156" s="6">
        <v>0</v>
      </c>
      <c r="H156" s="6">
        <v>0</v>
      </c>
      <c r="I156" s="6">
        <f t="shared" si="8"/>
        <v>1</v>
      </c>
      <c r="M156" s="6">
        <f t="shared" si="6"/>
        <v>0</v>
      </c>
      <c r="N156" s="6"/>
      <c r="O156" s="6" t="s">
        <v>63</v>
      </c>
      <c r="Q156" s="9" t="s">
        <v>40</v>
      </c>
      <c r="R156" s="6" t="str">
        <f t="shared" si="5"/>
        <v/>
      </c>
    </row>
    <row r="157" spans="1:18">
      <c r="A157" s="7">
        <v>60180</v>
      </c>
      <c r="B157" s="8">
        <f t="shared" si="4"/>
        <v>60180</v>
      </c>
      <c r="C157" s="7">
        <v>1974</v>
      </c>
      <c r="D157" s="6" t="s">
        <v>69</v>
      </c>
      <c r="E157" s="6">
        <v>1977</v>
      </c>
      <c r="F157" s="6">
        <v>0</v>
      </c>
      <c r="G157" s="6">
        <v>0</v>
      </c>
      <c r="H157" s="6">
        <v>0</v>
      </c>
      <c r="I157" s="6">
        <f t="shared" si="8"/>
        <v>1</v>
      </c>
      <c r="M157" s="6">
        <f t="shared" si="6"/>
        <v>3</v>
      </c>
      <c r="N157" s="6" t="s">
        <v>5</v>
      </c>
      <c r="O157" s="6" t="s">
        <v>67</v>
      </c>
      <c r="P157" s="6" t="s">
        <v>68</v>
      </c>
      <c r="Q157" s="9"/>
      <c r="R157" s="6" t="str">
        <f t="shared" si="5"/>
        <v/>
      </c>
    </row>
    <row r="158" spans="1:18">
      <c r="A158" s="7">
        <v>10150110</v>
      </c>
      <c r="B158" s="8">
        <f t="shared" si="4"/>
        <v>10150110</v>
      </c>
      <c r="C158" s="7">
        <v>1977</v>
      </c>
      <c r="E158" s="6">
        <v>1977</v>
      </c>
      <c r="F158" s="6">
        <v>0</v>
      </c>
      <c r="G158" s="6">
        <v>0</v>
      </c>
      <c r="H158" s="6">
        <v>0</v>
      </c>
      <c r="I158" s="6">
        <f t="shared" si="8"/>
        <v>1</v>
      </c>
      <c r="M158" s="6">
        <f t="shared" si="6"/>
        <v>0</v>
      </c>
      <c r="N158" s="6"/>
      <c r="O158" s="6" t="s">
        <v>74</v>
      </c>
      <c r="Q158" s="9"/>
      <c r="R158" s="6" t="str">
        <f t="shared" si="5"/>
        <v/>
      </c>
    </row>
    <row r="159" spans="1:18">
      <c r="A159" s="7">
        <v>8360260</v>
      </c>
      <c r="B159" s="8">
        <f t="shared" si="4"/>
        <v>8360260</v>
      </c>
      <c r="C159" s="7">
        <v>1977</v>
      </c>
      <c r="E159" s="6">
        <v>1977</v>
      </c>
      <c r="F159" s="6">
        <v>0</v>
      </c>
      <c r="G159" s="6">
        <v>0</v>
      </c>
      <c r="H159" s="6">
        <v>0</v>
      </c>
      <c r="I159" s="6">
        <f t="shared" si="8"/>
        <v>1</v>
      </c>
      <c r="M159" s="6">
        <f t="shared" si="6"/>
        <v>0</v>
      </c>
      <c r="N159" s="6"/>
      <c r="O159" s="6" t="s">
        <v>74</v>
      </c>
      <c r="Q159" s="9"/>
      <c r="R159" s="6" t="str">
        <f t="shared" si="5"/>
        <v/>
      </c>
    </row>
    <row r="160" spans="1:18">
      <c r="A160" s="7">
        <v>8820160</v>
      </c>
      <c r="B160" s="8">
        <f t="shared" si="4"/>
        <v>8820160</v>
      </c>
      <c r="C160" s="7">
        <v>1977</v>
      </c>
      <c r="E160" s="6">
        <v>1977</v>
      </c>
      <c r="F160" s="6">
        <v>0</v>
      </c>
      <c r="G160" s="6">
        <v>0</v>
      </c>
      <c r="H160" s="6">
        <v>0</v>
      </c>
      <c r="I160" s="6">
        <f t="shared" si="8"/>
        <v>1</v>
      </c>
      <c r="M160" s="6">
        <f t="shared" si="6"/>
        <v>0</v>
      </c>
      <c r="N160" s="6" t="s">
        <v>6</v>
      </c>
      <c r="O160" s="6" t="s">
        <v>74</v>
      </c>
      <c r="Q160" s="9"/>
      <c r="R160" s="6" t="str">
        <f t="shared" si="5"/>
        <v/>
      </c>
    </row>
    <row r="161" spans="1:18">
      <c r="A161" s="7">
        <v>30560050</v>
      </c>
      <c r="B161" s="8">
        <f t="shared" si="4"/>
        <v>30560050</v>
      </c>
      <c r="C161" s="7">
        <v>1977</v>
      </c>
      <c r="E161" s="6">
        <v>1977</v>
      </c>
      <c r="F161" s="6">
        <v>0</v>
      </c>
      <c r="G161" s="6">
        <v>0</v>
      </c>
      <c r="H161" s="6">
        <v>0</v>
      </c>
      <c r="I161" s="6">
        <f t="shared" si="8"/>
        <v>1</v>
      </c>
      <c r="M161" s="6">
        <f t="shared" si="6"/>
        <v>0</v>
      </c>
      <c r="N161" s="6"/>
      <c r="O161" s="6" t="s">
        <v>74</v>
      </c>
      <c r="Q161" s="9"/>
      <c r="R161" s="6" t="str">
        <f t="shared" si="5"/>
        <v/>
      </c>
    </row>
    <row r="162" spans="1:18" ht="14">
      <c r="A162" s="7">
        <v>8620020</v>
      </c>
      <c r="B162" s="8">
        <f t="shared" si="4"/>
        <v>8620020</v>
      </c>
      <c r="C162" s="7">
        <v>1977</v>
      </c>
      <c r="E162" s="6">
        <v>1977</v>
      </c>
      <c r="F162" s="6">
        <v>1999</v>
      </c>
      <c r="G162" s="6">
        <v>2013</v>
      </c>
      <c r="H162" s="6">
        <v>0</v>
      </c>
      <c r="I162" s="6">
        <f t="shared" si="8"/>
        <v>1</v>
      </c>
      <c r="M162" s="6">
        <f t="shared" si="6"/>
        <v>0</v>
      </c>
      <c r="N162" s="6"/>
      <c r="O162" s="6" t="s">
        <v>99</v>
      </c>
      <c r="Q162" s="9" t="s">
        <v>46</v>
      </c>
      <c r="R162" s="6" t="str">
        <f t="shared" si="5"/>
        <v/>
      </c>
    </row>
    <row r="163" spans="1:18" ht="14">
      <c r="A163" s="7">
        <v>21960080</v>
      </c>
      <c r="B163" s="8">
        <f t="shared" si="4"/>
        <v>21960080</v>
      </c>
      <c r="C163" s="7">
        <v>1977</v>
      </c>
      <c r="E163" s="6">
        <v>1977</v>
      </c>
      <c r="F163" s="6">
        <v>1999</v>
      </c>
      <c r="G163" s="6">
        <v>0</v>
      </c>
      <c r="H163" s="6">
        <v>0</v>
      </c>
      <c r="I163" s="6">
        <v>1</v>
      </c>
      <c r="M163" s="6">
        <f t="shared" si="6"/>
        <v>0</v>
      </c>
      <c r="N163" s="6" t="s">
        <v>8</v>
      </c>
      <c r="O163" s="6" t="s">
        <v>74</v>
      </c>
      <c r="Q163" s="9" t="s">
        <v>80</v>
      </c>
      <c r="R163" s="6" t="str">
        <f t="shared" si="5"/>
        <v/>
      </c>
    </row>
    <row r="164" spans="1:18">
      <c r="A164" s="7">
        <v>8510110</v>
      </c>
      <c r="B164" s="8">
        <f t="shared" si="4"/>
        <v>8510110</v>
      </c>
      <c r="C164" s="7">
        <v>1977</v>
      </c>
      <c r="E164" s="6">
        <v>1978</v>
      </c>
      <c r="F164" s="6">
        <v>0</v>
      </c>
      <c r="G164" s="6">
        <v>0</v>
      </c>
      <c r="H164" s="6">
        <v>0</v>
      </c>
      <c r="I164" s="6">
        <f>IF(ISNA(E164),IF(ABS(H164-C164)&lt;=4,1,0),IF(ABS(E164-C164)&lt;=4,1,0))</f>
        <v>1</v>
      </c>
      <c r="M164" s="6">
        <f t="shared" si="6"/>
        <v>1</v>
      </c>
      <c r="N164" s="6"/>
      <c r="O164" s="6" t="s">
        <v>74</v>
      </c>
      <c r="Q164" s="9"/>
      <c r="R164" s="6" t="str">
        <f t="shared" si="5"/>
        <v/>
      </c>
    </row>
    <row r="165" spans="1:18">
      <c r="A165" s="7">
        <v>8050190</v>
      </c>
      <c r="B165" s="8">
        <f t="shared" si="4"/>
        <v>8050190</v>
      </c>
      <c r="C165" s="7">
        <v>1978</v>
      </c>
      <c r="E165" s="6">
        <v>1978</v>
      </c>
      <c r="F165" s="6">
        <v>0</v>
      </c>
      <c r="G165" s="6">
        <v>0</v>
      </c>
      <c r="H165" s="6">
        <v>0</v>
      </c>
      <c r="I165" s="6">
        <f>IF(ISNA(E165),IF(ABS(H165-C165)&lt;=4,1,0),IF(ABS(E165-C165)&lt;=4,1,0))</f>
        <v>1</v>
      </c>
      <c r="M165" s="6">
        <f t="shared" si="6"/>
        <v>0</v>
      </c>
      <c r="N165" s="6"/>
      <c r="O165" s="6" t="s">
        <v>74</v>
      </c>
      <c r="Q165" s="9"/>
      <c r="R165" s="6" t="str">
        <f t="shared" si="5"/>
        <v/>
      </c>
    </row>
    <row r="166" spans="1:18" ht="14">
      <c r="A166" s="7">
        <v>4780690</v>
      </c>
      <c r="B166" s="8">
        <f t="shared" si="4"/>
        <v>4780690</v>
      </c>
      <c r="C166" s="7">
        <v>1978</v>
      </c>
      <c r="E166" s="6">
        <v>1978</v>
      </c>
      <c r="F166" s="6">
        <v>0</v>
      </c>
      <c r="G166" s="6">
        <v>0</v>
      </c>
      <c r="H166" s="6">
        <v>0</v>
      </c>
      <c r="I166" s="6">
        <f>IF(ISNA(E166),IF(ABS(H166-C166)&lt;=4,1,0),IF(ABS(E166-C166)&lt;=4,1,0))</f>
        <v>1</v>
      </c>
      <c r="M166" s="6">
        <f t="shared" si="6"/>
        <v>0</v>
      </c>
      <c r="N166" s="6" t="e">
        <v>#N/A</v>
      </c>
      <c r="O166" s="6" t="s">
        <v>74</v>
      </c>
      <c r="Q166" s="9" t="s">
        <v>82</v>
      </c>
      <c r="R166" s="6" t="str">
        <f t="shared" si="5"/>
        <v/>
      </c>
    </row>
    <row r="167" spans="1:18" ht="14">
      <c r="A167" s="7">
        <v>7580240</v>
      </c>
      <c r="B167" s="8">
        <f t="shared" si="4"/>
        <v>7580240</v>
      </c>
      <c r="C167" s="7">
        <v>1978</v>
      </c>
      <c r="E167" s="6">
        <v>1978</v>
      </c>
      <c r="F167" s="6">
        <v>1991</v>
      </c>
      <c r="G167" s="6">
        <v>2013</v>
      </c>
      <c r="H167" s="6">
        <v>0</v>
      </c>
      <c r="I167" s="6">
        <f>IF(ISNA(E167),IF(ABS(H167-C167)&lt;=4,1,0),IF(ABS(E167-C167)&lt;=4,1,0))</f>
        <v>1</v>
      </c>
      <c r="K167" s="6">
        <v>1</v>
      </c>
      <c r="M167" s="6">
        <f t="shared" si="6"/>
        <v>0</v>
      </c>
      <c r="N167" s="6" t="e">
        <v>#N/A</v>
      </c>
      <c r="O167" s="6" t="s">
        <v>74</v>
      </c>
      <c r="Q167" s="9" t="s">
        <v>81</v>
      </c>
      <c r="R167" s="6" t="str">
        <f t="shared" si="5"/>
        <v/>
      </c>
    </row>
    <row r="168" spans="1:18">
      <c r="A168" s="7">
        <v>35970070</v>
      </c>
      <c r="B168" s="8">
        <f t="shared" si="4"/>
        <v>35970070</v>
      </c>
      <c r="C168" s="7">
        <v>0</v>
      </c>
      <c r="E168" s="6">
        <v>1979</v>
      </c>
      <c r="F168" s="6">
        <v>0</v>
      </c>
      <c r="G168" s="6">
        <v>0</v>
      </c>
      <c r="H168" s="6">
        <v>0</v>
      </c>
      <c r="K168" s="6">
        <v>1</v>
      </c>
      <c r="M168" s="6">
        <f t="shared" si="6"/>
        <v>1979</v>
      </c>
      <c r="N168" s="6" t="s">
        <v>209</v>
      </c>
      <c r="Q168" s="9"/>
      <c r="R168" s="6" t="str">
        <f t="shared" si="5"/>
        <v/>
      </c>
    </row>
    <row r="169" spans="1:18" ht="14">
      <c r="A169" s="7">
        <v>35880010</v>
      </c>
      <c r="B169" s="8">
        <f t="shared" si="4"/>
        <v>35880010</v>
      </c>
      <c r="C169" s="7">
        <v>1990</v>
      </c>
      <c r="E169" s="6">
        <v>1979</v>
      </c>
      <c r="F169" s="6">
        <v>1990</v>
      </c>
      <c r="G169" s="6">
        <v>2003</v>
      </c>
      <c r="H169" s="6">
        <v>0</v>
      </c>
      <c r="I169" s="6">
        <v>1</v>
      </c>
      <c r="K169" s="6">
        <v>1</v>
      </c>
      <c r="M169" s="6">
        <v>0</v>
      </c>
      <c r="N169" s="6" t="e">
        <v>#N/A</v>
      </c>
      <c r="O169" s="6" t="s">
        <v>63</v>
      </c>
      <c r="Q169" s="9" t="s">
        <v>114</v>
      </c>
      <c r="R169" s="6" t="str">
        <f t="shared" si="5"/>
        <v/>
      </c>
    </row>
    <row r="170" spans="1:18" ht="14">
      <c r="A170" s="7">
        <v>42050070</v>
      </c>
      <c r="B170" s="8">
        <f t="shared" si="4"/>
        <v>42050070</v>
      </c>
      <c r="C170" s="7">
        <v>1979</v>
      </c>
      <c r="E170" s="6">
        <v>1979</v>
      </c>
      <c r="F170" s="6">
        <v>1991</v>
      </c>
      <c r="G170" s="6">
        <v>0</v>
      </c>
      <c r="H170" s="6">
        <v>0</v>
      </c>
      <c r="I170" s="6">
        <f>IF(ISNA(E170),IF(ABS(H170-C170)&lt;=4,1,0),IF(ABS(E170-C170)&lt;=4,1,0))</f>
        <v>1</v>
      </c>
      <c r="M170" s="6">
        <f t="shared" ref="M170:M187" si="9">IF(ISNA(E170),IF(H170&gt;0,H170-C170,""),E170-C170)</f>
        <v>0</v>
      </c>
      <c r="N170" s="6" t="s">
        <v>319</v>
      </c>
      <c r="O170" s="6" t="s">
        <v>74</v>
      </c>
      <c r="Q170" s="9" t="s">
        <v>129</v>
      </c>
      <c r="R170" s="6" t="str">
        <f t="shared" si="5"/>
        <v/>
      </c>
    </row>
    <row r="171" spans="1:18">
      <c r="A171" s="7">
        <v>8580150</v>
      </c>
      <c r="B171" s="8">
        <f t="shared" si="4"/>
        <v>8580150</v>
      </c>
      <c r="C171" s="7">
        <v>1979</v>
      </c>
      <c r="E171" s="6">
        <v>1979</v>
      </c>
      <c r="F171" s="6">
        <v>1993</v>
      </c>
      <c r="G171" s="6">
        <v>0</v>
      </c>
      <c r="H171" s="6">
        <v>0</v>
      </c>
      <c r="I171" s="6">
        <f>IF(ISNA(E171),IF(ABS(H171-C171)&lt;=4,1,0),IF(ABS(E171-C171)&lt;=4,1,0))</f>
        <v>1</v>
      </c>
      <c r="M171" s="6">
        <f t="shared" si="9"/>
        <v>0</v>
      </c>
      <c r="N171" s="6" t="e">
        <v>#N/A</v>
      </c>
      <c r="O171" s="6" t="s">
        <v>74</v>
      </c>
      <c r="Q171" s="9"/>
      <c r="R171" s="6" t="str">
        <f t="shared" si="5"/>
        <v/>
      </c>
    </row>
    <row r="172" spans="1:18" ht="14">
      <c r="A172" s="7">
        <v>8420900</v>
      </c>
      <c r="B172" s="8">
        <f t="shared" si="4"/>
        <v>8420900</v>
      </c>
      <c r="C172" s="7">
        <v>0</v>
      </c>
      <c r="E172" s="6">
        <v>1979</v>
      </c>
      <c r="F172" s="6">
        <v>2002</v>
      </c>
      <c r="G172" s="6">
        <v>0</v>
      </c>
      <c r="H172" s="6">
        <v>0</v>
      </c>
      <c r="K172" s="6">
        <v>1</v>
      </c>
      <c r="M172" s="6">
        <f t="shared" si="9"/>
        <v>1979</v>
      </c>
      <c r="N172" s="6" t="s">
        <v>304</v>
      </c>
      <c r="Q172" s="9" t="s">
        <v>47</v>
      </c>
      <c r="R172" s="6" t="str">
        <f t="shared" si="5"/>
        <v/>
      </c>
    </row>
    <row r="173" spans="1:18" ht="14">
      <c r="A173" s="7">
        <v>7900240</v>
      </c>
      <c r="B173" s="8">
        <f t="shared" si="4"/>
        <v>7900240</v>
      </c>
      <c r="C173" s="7">
        <v>0</v>
      </c>
      <c r="E173" s="6">
        <v>1979</v>
      </c>
      <c r="F173" s="6">
        <v>2006</v>
      </c>
      <c r="G173" s="6">
        <v>0</v>
      </c>
      <c r="H173" s="6">
        <v>0</v>
      </c>
      <c r="K173" s="6">
        <v>1</v>
      </c>
      <c r="M173" s="6">
        <f t="shared" si="9"/>
        <v>1979</v>
      </c>
      <c r="N173" s="6" t="e">
        <v>#N/A</v>
      </c>
      <c r="Q173" s="9" t="s">
        <v>49</v>
      </c>
      <c r="R173" s="6" t="str">
        <f t="shared" si="5"/>
        <v/>
      </c>
    </row>
    <row r="174" spans="1:18">
      <c r="A174" s="7">
        <v>36570120</v>
      </c>
      <c r="B174" s="8">
        <f t="shared" si="4"/>
        <v>36570120</v>
      </c>
      <c r="C174" s="7">
        <v>1978</v>
      </c>
      <c r="D174" s="6">
        <v>1992</v>
      </c>
      <c r="E174" s="6">
        <v>1979</v>
      </c>
      <c r="F174" s="6">
        <v>2006</v>
      </c>
      <c r="G174" s="6">
        <v>2017</v>
      </c>
      <c r="H174" s="6">
        <v>0</v>
      </c>
      <c r="I174" s="6">
        <f>IF(ISNA(E174),IF(ABS(H174-C174)&lt;=4,1,0),IF(ABS(E174-C174)&lt;=4,1,0))</f>
        <v>1</v>
      </c>
      <c r="M174" s="6">
        <f t="shared" si="9"/>
        <v>1</v>
      </c>
      <c r="N174" s="6" t="s">
        <v>210</v>
      </c>
      <c r="O174" s="6" t="s">
        <v>63</v>
      </c>
      <c r="Q174" s="9"/>
      <c r="R174" s="6" t="str">
        <f t="shared" si="5"/>
        <v/>
      </c>
    </row>
    <row r="175" spans="1:18" ht="14">
      <c r="A175" s="7">
        <v>31970110</v>
      </c>
      <c r="B175" s="8">
        <f t="shared" si="4"/>
        <v>31970110</v>
      </c>
      <c r="C175" s="7">
        <v>0</v>
      </c>
      <c r="E175" s="6">
        <v>1979</v>
      </c>
      <c r="F175" s="6">
        <v>2013</v>
      </c>
      <c r="G175" s="6">
        <v>0</v>
      </c>
      <c r="H175" s="6">
        <v>0</v>
      </c>
      <c r="K175" s="6">
        <v>1</v>
      </c>
      <c r="M175" s="6">
        <f t="shared" si="9"/>
        <v>1979</v>
      </c>
      <c r="N175" s="6" t="s">
        <v>294</v>
      </c>
      <c r="Q175" s="9" t="s">
        <v>49</v>
      </c>
      <c r="R175" s="6" t="str">
        <f t="shared" si="5"/>
        <v/>
      </c>
    </row>
    <row r="176" spans="1:18">
      <c r="A176" s="7">
        <v>7210030</v>
      </c>
      <c r="B176" s="8">
        <f t="shared" si="4"/>
        <v>7210030</v>
      </c>
      <c r="C176" s="7">
        <v>1979</v>
      </c>
      <c r="E176" s="6">
        <v>1980</v>
      </c>
      <c r="F176" s="6">
        <v>0</v>
      </c>
      <c r="G176" s="6">
        <v>0</v>
      </c>
      <c r="H176" s="6">
        <v>0</v>
      </c>
      <c r="I176" s="6">
        <f>IF(ISNA(E176),IF(ABS(H176-C176)&lt;=4,1,0),IF(ABS(E176-C176)&lt;=4,1,0))</f>
        <v>1</v>
      </c>
      <c r="M176" s="6">
        <f t="shared" si="9"/>
        <v>1</v>
      </c>
      <c r="N176" s="6"/>
      <c r="O176" s="6" t="s">
        <v>74</v>
      </c>
      <c r="Q176" s="9"/>
      <c r="R176" s="6" t="str">
        <f t="shared" si="5"/>
        <v/>
      </c>
    </row>
    <row r="177" spans="1:18">
      <c r="A177" s="7">
        <v>8020740</v>
      </c>
      <c r="B177" s="8">
        <f t="shared" si="4"/>
        <v>8020740</v>
      </c>
      <c r="C177" s="7">
        <v>1980</v>
      </c>
      <c r="E177" s="6">
        <v>1980</v>
      </c>
      <c r="F177" s="6">
        <v>0</v>
      </c>
      <c r="G177" s="6">
        <v>0</v>
      </c>
      <c r="H177" s="6">
        <v>0</v>
      </c>
      <c r="I177" s="6">
        <f>IF(ISNA(E177),IF(ABS(H177-C177)&lt;=4,1,0),IF(ABS(E177-C177)&lt;=4,1,0))</f>
        <v>1</v>
      </c>
      <c r="M177" s="6">
        <f t="shared" si="9"/>
        <v>0</v>
      </c>
      <c r="N177" s="6"/>
      <c r="O177" s="6" t="s">
        <v>74</v>
      </c>
      <c r="Q177" s="9"/>
      <c r="R177" s="6" t="str">
        <f t="shared" si="5"/>
        <v/>
      </c>
    </row>
    <row r="178" spans="1:18">
      <c r="A178" s="7">
        <v>9010320</v>
      </c>
      <c r="B178" s="8">
        <f t="shared" si="4"/>
        <v>9010320</v>
      </c>
      <c r="C178" s="7">
        <v>1979</v>
      </c>
      <c r="E178" s="6">
        <v>1980</v>
      </c>
      <c r="F178" s="6">
        <v>1993</v>
      </c>
      <c r="G178" s="6">
        <v>0</v>
      </c>
      <c r="H178" s="6">
        <v>0</v>
      </c>
      <c r="I178" s="6">
        <f>IF(ISNA(E178),IF(ABS(H178-C178)&lt;=4,1,0),IF(ABS(E178-C178)&lt;=4,1,0))</f>
        <v>1</v>
      </c>
      <c r="K178" s="6">
        <v>1</v>
      </c>
      <c r="M178" s="6">
        <f t="shared" si="9"/>
        <v>1</v>
      </c>
      <c r="N178" s="6"/>
      <c r="O178" s="6" t="s">
        <v>74</v>
      </c>
      <c r="Q178" s="9"/>
      <c r="R178" s="6" t="str">
        <f t="shared" si="5"/>
        <v/>
      </c>
    </row>
    <row r="179" spans="1:18" ht="28">
      <c r="A179" s="7">
        <v>9370380</v>
      </c>
      <c r="B179" s="8">
        <f t="shared" si="4"/>
        <v>9370380</v>
      </c>
      <c r="C179" s="7">
        <v>0</v>
      </c>
      <c r="E179" s="6">
        <v>1980</v>
      </c>
      <c r="F179" s="6">
        <v>2002</v>
      </c>
      <c r="G179" s="6">
        <v>0</v>
      </c>
      <c r="H179" s="6">
        <v>0</v>
      </c>
      <c r="K179" s="6">
        <v>1</v>
      </c>
      <c r="M179" s="6">
        <f t="shared" si="9"/>
        <v>1980</v>
      </c>
      <c r="N179" s="6" t="s">
        <v>123</v>
      </c>
      <c r="O179" s="6" t="s">
        <v>74</v>
      </c>
      <c r="Q179" s="9" t="s">
        <v>124</v>
      </c>
      <c r="R179" s="6" t="str">
        <f t="shared" si="5"/>
        <v/>
      </c>
    </row>
    <row r="180" spans="1:18" ht="14">
      <c r="A180" s="7">
        <v>7500310</v>
      </c>
      <c r="B180" s="8">
        <f t="shared" si="4"/>
        <v>7500310</v>
      </c>
      <c r="C180" s="7">
        <v>1978</v>
      </c>
      <c r="E180" s="6">
        <v>1981</v>
      </c>
      <c r="F180" s="6">
        <v>0</v>
      </c>
      <c r="G180" s="6">
        <v>0</v>
      </c>
      <c r="H180" s="6">
        <v>0</v>
      </c>
      <c r="I180" s="6">
        <f>IF(ISNA(E180),IF(ABS(H180-C180)&lt;=4,1,0),IF(ABS(E180-C180)&lt;=4,1,0))</f>
        <v>1</v>
      </c>
      <c r="M180" s="6">
        <f t="shared" si="9"/>
        <v>3</v>
      </c>
      <c r="N180" s="6" t="e">
        <v>#N/A</v>
      </c>
      <c r="O180" s="6" t="s">
        <v>74</v>
      </c>
      <c r="Q180" s="9" t="s">
        <v>83</v>
      </c>
      <c r="R180" s="6" t="str">
        <f t="shared" si="5"/>
        <v/>
      </c>
    </row>
    <row r="181" spans="1:18">
      <c r="A181" s="7">
        <v>8600160</v>
      </c>
      <c r="B181" s="8">
        <f t="shared" si="4"/>
        <v>8600160</v>
      </c>
      <c r="C181" s="7">
        <v>1981</v>
      </c>
      <c r="E181" s="6">
        <v>1981</v>
      </c>
      <c r="F181" s="6">
        <v>1993</v>
      </c>
      <c r="G181" s="6">
        <v>0</v>
      </c>
      <c r="H181" s="6">
        <v>0</v>
      </c>
      <c r="I181" s="6">
        <f>IF(ISNA(E181),IF(ABS(H181-C181)&lt;=4,1,0),IF(ABS(E181-C181)&lt;=4,1,0))</f>
        <v>1</v>
      </c>
      <c r="M181" s="6">
        <f t="shared" si="9"/>
        <v>0</v>
      </c>
      <c r="N181" s="6" t="s">
        <v>11</v>
      </c>
      <c r="O181" s="6" t="s">
        <v>74</v>
      </c>
      <c r="Q181" s="9"/>
      <c r="R181" s="6" t="str">
        <f t="shared" si="5"/>
        <v/>
      </c>
    </row>
    <row r="182" spans="1:18" ht="14">
      <c r="A182" s="7">
        <v>32270120</v>
      </c>
      <c r="B182" s="8">
        <f t="shared" si="4"/>
        <v>32270120</v>
      </c>
      <c r="C182" s="7">
        <v>0</v>
      </c>
      <c r="E182" s="6">
        <v>1982</v>
      </c>
      <c r="F182" s="6">
        <v>0</v>
      </c>
      <c r="G182" s="6">
        <v>0</v>
      </c>
      <c r="H182" s="6">
        <v>0</v>
      </c>
      <c r="K182" s="6">
        <v>1</v>
      </c>
      <c r="M182" s="6">
        <f t="shared" si="9"/>
        <v>1982</v>
      </c>
      <c r="N182" s="6" t="e">
        <v>#N/A</v>
      </c>
      <c r="Q182" s="9" t="s">
        <v>150</v>
      </c>
      <c r="R182" s="6" t="str">
        <f t="shared" si="5"/>
        <v/>
      </c>
    </row>
    <row r="183" spans="1:18">
      <c r="A183" s="7">
        <v>41500530</v>
      </c>
      <c r="B183" s="8">
        <f t="shared" si="4"/>
        <v>41500530</v>
      </c>
      <c r="C183" s="7">
        <v>1979</v>
      </c>
      <c r="E183" s="6">
        <v>1982</v>
      </c>
      <c r="F183" s="6">
        <v>0</v>
      </c>
      <c r="G183" s="6">
        <v>0</v>
      </c>
      <c r="H183" s="6">
        <v>0</v>
      </c>
      <c r="I183" s="6">
        <f>IF(ISNA(E183),IF(ABS(H183-C183)&lt;=4,1,0),IF(ABS(E183-C183)&lt;=4,1,0))</f>
        <v>1</v>
      </c>
      <c r="M183" s="6">
        <f t="shared" si="9"/>
        <v>3</v>
      </c>
      <c r="N183" s="6"/>
      <c r="O183" s="6" t="s">
        <v>74</v>
      </c>
      <c r="Q183" s="9"/>
      <c r="R183" s="6" t="str">
        <f t="shared" si="5"/>
        <v/>
      </c>
    </row>
    <row r="184" spans="1:18">
      <c r="A184" s="7">
        <v>8710140</v>
      </c>
      <c r="B184" s="8">
        <f t="shared" si="4"/>
        <v>8710140</v>
      </c>
      <c r="C184" s="7">
        <v>1981</v>
      </c>
      <c r="E184" s="6">
        <v>1982</v>
      </c>
      <c r="F184" s="6">
        <v>0</v>
      </c>
      <c r="G184" s="6">
        <v>0</v>
      </c>
      <c r="H184" s="6">
        <v>0</v>
      </c>
      <c r="I184" s="6">
        <f>IF(ISNA(E184),IF(ABS(H184-C184)&lt;=4,1,0),IF(ABS(E184-C184)&lt;=4,1,0))</f>
        <v>1</v>
      </c>
      <c r="M184" s="6">
        <f t="shared" si="9"/>
        <v>1</v>
      </c>
      <c r="N184" s="6"/>
      <c r="O184" s="6" t="s">
        <v>74</v>
      </c>
      <c r="Q184" s="9"/>
      <c r="R184" s="6" t="str">
        <f t="shared" si="5"/>
        <v/>
      </c>
    </row>
    <row r="185" spans="1:18" ht="14">
      <c r="A185" s="7">
        <v>5550300</v>
      </c>
      <c r="B185" s="8">
        <f t="shared" si="4"/>
        <v>5550300</v>
      </c>
      <c r="C185" s="7">
        <v>1981</v>
      </c>
      <c r="E185" s="6">
        <v>1982</v>
      </c>
      <c r="F185" s="6">
        <v>0</v>
      </c>
      <c r="G185" s="6">
        <v>0</v>
      </c>
      <c r="H185" s="6">
        <v>0</v>
      </c>
      <c r="I185" s="6">
        <f>IF(ISNA(E185),IF(ABS(H185-C185)&lt;=4,1,0),IF(ABS(E185-C185)&lt;=4,1,0))</f>
        <v>1</v>
      </c>
      <c r="M185" s="6">
        <f t="shared" si="9"/>
        <v>1</v>
      </c>
      <c r="N185" s="6" t="e">
        <v>#N/A</v>
      </c>
      <c r="O185" s="6" t="s">
        <v>74</v>
      </c>
      <c r="Q185" s="9" t="s">
        <v>87</v>
      </c>
      <c r="R185" s="6" t="str">
        <f t="shared" si="5"/>
        <v/>
      </c>
    </row>
    <row r="186" spans="1:18">
      <c r="A186" s="7">
        <v>35300080</v>
      </c>
      <c r="B186" s="8">
        <f t="shared" si="4"/>
        <v>35300080</v>
      </c>
      <c r="C186" s="7">
        <v>1981</v>
      </c>
      <c r="E186" s="6">
        <v>1982</v>
      </c>
      <c r="F186" s="6">
        <v>2009</v>
      </c>
      <c r="G186" s="6">
        <v>0</v>
      </c>
      <c r="H186" s="6">
        <v>0</v>
      </c>
      <c r="I186" s="6">
        <f>IF(ISNA(E186),IF(ABS(H186-C186)&lt;=4,1,0),IF(ABS(E186-C186)&lt;=4,1,0))</f>
        <v>1</v>
      </c>
      <c r="M186" s="6">
        <f t="shared" si="9"/>
        <v>1</v>
      </c>
      <c r="N186" s="6" t="s">
        <v>208</v>
      </c>
      <c r="O186" s="6" t="s">
        <v>63</v>
      </c>
      <c r="Q186" s="9"/>
      <c r="R186" s="6" t="str">
        <f t="shared" si="5"/>
        <v/>
      </c>
    </row>
    <row r="187" spans="1:18" ht="14">
      <c r="A187" s="7">
        <v>8980160</v>
      </c>
      <c r="B187" s="8">
        <f t="shared" si="4"/>
        <v>8980160</v>
      </c>
      <c r="C187" s="7">
        <v>0</v>
      </c>
      <c r="E187" s="6">
        <v>1983</v>
      </c>
      <c r="F187" s="6">
        <v>0</v>
      </c>
      <c r="G187" s="6">
        <v>0</v>
      </c>
      <c r="H187" s="6">
        <v>0</v>
      </c>
      <c r="K187" s="6">
        <v>1</v>
      </c>
      <c r="M187" s="6">
        <f t="shared" si="9"/>
        <v>1983</v>
      </c>
      <c r="N187" s="6" t="s">
        <v>211</v>
      </c>
      <c r="Q187" s="9" t="s">
        <v>49</v>
      </c>
      <c r="R187" s="6" t="str">
        <f t="shared" si="5"/>
        <v/>
      </c>
    </row>
    <row r="188" spans="1:18" ht="14">
      <c r="A188" s="7">
        <v>36500140</v>
      </c>
      <c r="B188" s="8">
        <f t="shared" si="4"/>
        <v>36500140</v>
      </c>
      <c r="C188" s="7">
        <v>1978</v>
      </c>
      <c r="D188" s="6">
        <v>1983</v>
      </c>
      <c r="E188" s="6">
        <v>1983</v>
      </c>
      <c r="F188" s="6">
        <v>0</v>
      </c>
      <c r="G188" s="6">
        <v>0</v>
      </c>
      <c r="H188" s="6">
        <v>0</v>
      </c>
      <c r="I188" s="6">
        <v>1</v>
      </c>
      <c r="M188" s="6">
        <v>0</v>
      </c>
      <c r="N188" s="6" t="e">
        <v>#N/A</v>
      </c>
      <c r="O188" s="6" t="s">
        <v>63</v>
      </c>
      <c r="Q188" s="9" t="s">
        <v>107</v>
      </c>
      <c r="R188" s="6" t="str">
        <f t="shared" si="5"/>
        <v/>
      </c>
    </row>
    <row r="189" spans="1:18">
      <c r="A189" s="7">
        <v>9550180</v>
      </c>
      <c r="B189" s="8">
        <f t="shared" si="4"/>
        <v>9550180</v>
      </c>
      <c r="C189" s="7">
        <v>1981</v>
      </c>
      <c r="E189" s="6">
        <v>1983</v>
      </c>
      <c r="F189" s="6">
        <v>0</v>
      </c>
      <c r="G189" s="6">
        <v>0</v>
      </c>
      <c r="H189" s="6">
        <v>0</v>
      </c>
      <c r="I189" s="6">
        <f>IF(ISNA(E189),IF(ABS(H189-C189)&lt;=4,1,0),IF(ABS(E189-C189)&lt;=4,1,0))</f>
        <v>1</v>
      </c>
      <c r="M189" s="6">
        <f t="shared" ref="M189:M234" si="10">IF(ISNA(E189),IF(H189&gt;0,H189-C189,""),E189-C189)</f>
        <v>2</v>
      </c>
      <c r="N189" s="6"/>
      <c r="O189" s="6" t="s">
        <v>74</v>
      </c>
      <c r="Q189" s="9"/>
      <c r="R189" s="6" t="str">
        <f t="shared" si="5"/>
        <v/>
      </c>
    </row>
    <row r="190" spans="1:18">
      <c r="A190" s="7">
        <v>9550200</v>
      </c>
      <c r="B190" s="8">
        <f t="shared" si="4"/>
        <v>9550200</v>
      </c>
      <c r="C190" s="7">
        <v>1981</v>
      </c>
      <c r="E190" s="6">
        <v>1983</v>
      </c>
      <c r="F190" s="6">
        <v>2014</v>
      </c>
      <c r="G190" s="6">
        <v>0</v>
      </c>
      <c r="H190" s="6">
        <v>0</v>
      </c>
      <c r="I190" s="6">
        <f>IF(ISNA(E190),IF(ABS(H190-C190)&lt;=4,1,0),IF(ABS(E190-C190)&lt;=4,1,0))</f>
        <v>1</v>
      </c>
      <c r="M190" s="6">
        <f t="shared" si="10"/>
        <v>2</v>
      </c>
      <c r="N190" s="6" t="s">
        <v>320</v>
      </c>
      <c r="O190" s="6" t="s">
        <v>74</v>
      </c>
      <c r="Q190" s="9"/>
      <c r="R190" s="6" t="str">
        <f t="shared" si="5"/>
        <v/>
      </c>
    </row>
    <row r="191" spans="1:18" ht="14">
      <c r="A191" s="7">
        <v>30040120</v>
      </c>
      <c r="B191" s="8">
        <f t="shared" si="4"/>
        <v>30040120</v>
      </c>
      <c r="C191" s="7">
        <v>0</v>
      </c>
      <c r="E191" s="6">
        <v>1985</v>
      </c>
      <c r="F191" s="6">
        <v>0</v>
      </c>
      <c r="G191" s="6">
        <v>0</v>
      </c>
      <c r="H191" s="6">
        <v>0</v>
      </c>
      <c r="K191" s="6">
        <v>1</v>
      </c>
      <c r="M191" s="6">
        <f t="shared" si="10"/>
        <v>1985</v>
      </c>
      <c r="N191" s="6" t="s">
        <v>306</v>
      </c>
      <c r="Q191" s="9" t="s">
        <v>48</v>
      </c>
      <c r="R191" s="6" t="str">
        <f t="shared" si="5"/>
        <v/>
      </c>
    </row>
    <row r="192" spans="1:18" ht="14">
      <c r="A192" s="7">
        <v>9850050</v>
      </c>
      <c r="B192" s="8">
        <f t="shared" si="4"/>
        <v>9850050</v>
      </c>
      <c r="C192" s="7">
        <v>1985</v>
      </c>
      <c r="E192" s="6">
        <v>1985</v>
      </c>
      <c r="F192" s="6">
        <v>0</v>
      </c>
      <c r="G192" s="6">
        <v>0</v>
      </c>
      <c r="H192" s="6">
        <v>0</v>
      </c>
      <c r="I192" s="6">
        <f t="shared" ref="I192:I217" si="11">IF(ISNA(E192),IF(ABS(H192-C192)&lt;=4,1,0),IF(ABS(E192-C192)&lt;=4,1,0))</f>
        <v>1</v>
      </c>
      <c r="M192" s="6">
        <f t="shared" si="10"/>
        <v>0</v>
      </c>
      <c r="N192" s="6" t="e">
        <v>#N/A</v>
      </c>
      <c r="O192" s="6" t="s">
        <v>63</v>
      </c>
      <c r="Q192" s="9" t="s">
        <v>111</v>
      </c>
      <c r="R192" s="6" t="str">
        <f t="shared" si="5"/>
        <v/>
      </c>
    </row>
    <row r="193" spans="1:18">
      <c r="A193" s="7">
        <v>8090150</v>
      </c>
      <c r="B193" s="8">
        <f t="shared" si="4"/>
        <v>8090150</v>
      </c>
      <c r="C193" s="7">
        <v>1984</v>
      </c>
      <c r="E193" s="6">
        <v>1986</v>
      </c>
      <c r="F193" s="6">
        <v>0</v>
      </c>
      <c r="G193" s="6">
        <v>0</v>
      </c>
      <c r="H193" s="6">
        <v>0</v>
      </c>
      <c r="I193" s="6">
        <f t="shared" si="11"/>
        <v>1</v>
      </c>
      <c r="M193" s="6">
        <f t="shared" si="10"/>
        <v>2</v>
      </c>
      <c r="N193" s="6"/>
      <c r="O193" s="6" t="s">
        <v>74</v>
      </c>
      <c r="Q193" s="9"/>
      <c r="R193" s="6" t="str">
        <f t="shared" si="5"/>
        <v/>
      </c>
    </row>
    <row r="194" spans="1:18">
      <c r="A194" s="7">
        <v>8780110</v>
      </c>
      <c r="B194" s="8">
        <f t="shared" ref="B194:B234" si="12">HYPERLINK($B$1 &amp; A194, A194)</f>
        <v>8780110</v>
      </c>
      <c r="C194" s="7">
        <v>1984</v>
      </c>
      <c r="E194" s="6">
        <v>1986</v>
      </c>
      <c r="F194" s="6">
        <v>0</v>
      </c>
      <c r="G194" s="6">
        <v>0</v>
      </c>
      <c r="H194" s="6">
        <v>0</v>
      </c>
      <c r="I194" s="6">
        <f t="shared" si="11"/>
        <v>1</v>
      </c>
      <c r="M194" s="6">
        <f t="shared" si="10"/>
        <v>2</v>
      </c>
      <c r="N194" s="6"/>
      <c r="O194" s="6" t="s">
        <v>74</v>
      </c>
      <c r="Q194" s="9"/>
      <c r="R194" s="6" t="str">
        <f t="shared" ref="R194:R234" si="13">IF(COUNTIF(A:A, A194)&gt;1, "Duplicate", "")</f>
        <v/>
      </c>
    </row>
    <row r="195" spans="1:18">
      <c r="A195" s="7">
        <v>40550170</v>
      </c>
      <c r="B195" s="8">
        <f t="shared" si="12"/>
        <v>40550170</v>
      </c>
      <c r="C195" s="7">
        <v>1985</v>
      </c>
      <c r="E195" s="6">
        <v>1986</v>
      </c>
      <c r="F195" s="6">
        <v>0</v>
      </c>
      <c r="G195" s="6">
        <v>0</v>
      </c>
      <c r="H195" s="6">
        <v>0</v>
      </c>
      <c r="I195" s="6">
        <f t="shared" si="11"/>
        <v>1</v>
      </c>
      <c r="M195" s="6">
        <f t="shared" si="10"/>
        <v>1</v>
      </c>
      <c r="N195" s="6"/>
      <c r="O195" s="6" t="s">
        <v>74</v>
      </c>
      <c r="Q195" s="9"/>
      <c r="R195" s="6" t="str">
        <f t="shared" si="13"/>
        <v/>
      </c>
    </row>
    <row r="196" spans="1:18" ht="14">
      <c r="A196" s="7">
        <v>271810</v>
      </c>
      <c r="B196" s="8">
        <f t="shared" si="12"/>
        <v>271810</v>
      </c>
      <c r="C196" s="7">
        <v>1986</v>
      </c>
      <c r="E196" s="6">
        <v>1986</v>
      </c>
      <c r="F196" s="6">
        <v>0</v>
      </c>
      <c r="G196" s="6">
        <v>0</v>
      </c>
      <c r="H196" s="6">
        <v>0</v>
      </c>
      <c r="I196" s="6">
        <f t="shared" si="11"/>
        <v>1</v>
      </c>
      <c r="M196" s="6">
        <f t="shared" si="10"/>
        <v>0</v>
      </c>
      <c r="N196" s="6" t="s">
        <v>322</v>
      </c>
      <c r="O196" s="6" t="s">
        <v>74</v>
      </c>
      <c r="Q196" s="9" t="s">
        <v>90</v>
      </c>
      <c r="R196" s="6" t="str">
        <f t="shared" si="13"/>
        <v/>
      </c>
    </row>
    <row r="197" spans="1:18">
      <c r="A197" s="7">
        <v>42130110</v>
      </c>
      <c r="B197" s="8">
        <f t="shared" si="12"/>
        <v>42130110</v>
      </c>
      <c r="C197" s="7">
        <v>1986</v>
      </c>
      <c r="E197" s="6">
        <v>1986</v>
      </c>
      <c r="F197" s="6">
        <v>2005</v>
      </c>
      <c r="G197" s="6">
        <v>0</v>
      </c>
      <c r="H197" s="6">
        <v>0</v>
      </c>
      <c r="I197" s="6">
        <f t="shared" si="11"/>
        <v>1</v>
      </c>
      <c r="M197" s="6">
        <f t="shared" si="10"/>
        <v>0</v>
      </c>
      <c r="N197" s="6"/>
      <c r="O197" s="6" t="s">
        <v>74</v>
      </c>
      <c r="Q197" s="9"/>
      <c r="R197" s="6" t="str">
        <f t="shared" si="13"/>
        <v/>
      </c>
    </row>
    <row r="198" spans="1:18">
      <c r="A198" s="7">
        <v>410350</v>
      </c>
      <c r="B198" s="8">
        <f t="shared" si="12"/>
        <v>410350</v>
      </c>
      <c r="C198" s="7">
        <v>1984</v>
      </c>
      <c r="E198" s="6">
        <v>1987</v>
      </c>
      <c r="F198" s="6">
        <v>0</v>
      </c>
      <c r="G198" s="6">
        <v>0</v>
      </c>
      <c r="H198" s="6">
        <v>0</v>
      </c>
      <c r="I198" s="6">
        <f t="shared" si="11"/>
        <v>1</v>
      </c>
      <c r="M198" s="6">
        <f t="shared" si="10"/>
        <v>3</v>
      </c>
      <c r="N198" s="6" t="s">
        <v>321</v>
      </c>
      <c r="O198" s="6" t="s">
        <v>74</v>
      </c>
      <c r="Q198" s="9"/>
      <c r="R198" s="6" t="str">
        <f t="shared" si="13"/>
        <v/>
      </c>
    </row>
    <row r="199" spans="1:18" ht="14">
      <c r="A199" s="7">
        <v>10130270</v>
      </c>
      <c r="B199" s="8">
        <f t="shared" si="12"/>
        <v>10130270</v>
      </c>
      <c r="C199" s="7">
        <v>1986</v>
      </c>
      <c r="E199" s="6">
        <v>1987</v>
      </c>
      <c r="F199" s="6">
        <v>0</v>
      </c>
      <c r="G199" s="6">
        <v>0</v>
      </c>
      <c r="H199" s="6">
        <v>0</v>
      </c>
      <c r="I199" s="6">
        <f t="shared" si="11"/>
        <v>1</v>
      </c>
      <c r="M199" s="6">
        <f t="shared" si="10"/>
        <v>1</v>
      </c>
      <c r="N199" s="6" t="e">
        <v>#N/A</v>
      </c>
      <c r="O199" s="6" t="s">
        <v>74</v>
      </c>
      <c r="Q199" s="9" t="s">
        <v>89</v>
      </c>
      <c r="R199" s="6" t="str">
        <f t="shared" si="13"/>
        <v/>
      </c>
    </row>
    <row r="200" spans="1:18" ht="14">
      <c r="A200" s="7">
        <v>9560020</v>
      </c>
      <c r="B200" s="8">
        <f t="shared" si="12"/>
        <v>9560020</v>
      </c>
      <c r="C200" s="6">
        <v>1984</v>
      </c>
      <c r="E200" s="6">
        <v>1988</v>
      </c>
      <c r="F200" s="6">
        <v>0</v>
      </c>
      <c r="G200" s="6">
        <v>0</v>
      </c>
      <c r="H200" s="6">
        <v>0</v>
      </c>
      <c r="I200" s="6">
        <f t="shared" si="11"/>
        <v>1</v>
      </c>
      <c r="M200" s="6">
        <f t="shared" si="10"/>
        <v>4</v>
      </c>
      <c r="N200" s="6" t="e">
        <v>#N/A</v>
      </c>
      <c r="O200" s="6" t="s">
        <v>74</v>
      </c>
      <c r="Q200" s="9" t="s">
        <v>88</v>
      </c>
      <c r="R200" s="6" t="str">
        <f t="shared" si="13"/>
        <v/>
      </c>
    </row>
    <row r="201" spans="1:18">
      <c r="A201" s="7">
        <v>8600150</v>
      </c>
      <c r="B201" s="8">
        <f t="shared" si="12"/>
        <v>8600150</v>
      </c>
      <c r="C201" s="6">
        <v>1986</v>
      </c>
      <c r="E201" s="6">
        <v>1988</v>
      </c>
      <c r="F201" s="6">
        <v>0</v>
      </c>
      <c r="G201" s="6">
        <v>0</v>
      </c>
      <c r="H201" s="6">
        <v>0</v>
      </c>
      <c r="I201" s="6">
        <f t="shared" si="11"/>
        <v>1</v>
      </c>
      <c r="M201" s="6">
        <f t="shared" si="10"/>
        <v>2</v>
      </c>
      <c r="N201" s="6" t="s">
        <v>323</v>
      </c>
      <c r="O201" s="6" t="s">
        <v>74</v>
      </c>
      <c r="Q201" s="9"/>
      <c r="R201" s="6" t="str">
        <f t="shared" si="13"/>
        <v/>
      </c>
    </row>
    <row r="202" spans="1:18" ht="28">
      <c r="A202" s="7">
        <v>32310190</v>
      </c>
      <c r="B202" s="8">
        <f t="shared" si="12"/>
        <v>32310190</v>
      </c>
      <c r="C202" s="6">
        <v>1988</v>
      </c>
      <c r="E202" s="6">
        <v>1988</v>
      </c>
      <c r="F202" s="6">
        <v>2006</v>
      </c>
      <c r="G202" s="6">
        <v>0</v>
      </c>
      <c r="H202" s="6">
        <v>0</v>
      </c>
      <c r="I202" s="6">
        <f t="shared" si="11"/>
        <v>1</v>
      </c>
      <c r="M202" s="6">
        <f t="shared" si="10"/>
        <v>0</v>
      </c>
      <c r="N202" s="6"/>
      <c r="O202" s="6" t="s">
        <v>67</v>
      </c>
      <c r="P202" s="6" t="s">
        <v>68</v>
      </c>
      <c r="Q202" s="9" t="s">
        <v>121</v>
      </c>
      <c r="R202" s="6" t="str">
        <f t="shared" si="13"/>
        <v/>
      </c>
    </row>
    <row r="203" spans="1:18">
      <c r="A203" s="7">
        <v>5140160</v>
      </c>
      <c r="B203" s="8">
        <f t="shared" si="12"/>
        <v>5140160</v>
      </c>
      <c r="C203" s="6">
        <v>1985</v>
      </c>
      <c r="E203" s="6">
        <v>1989</v>
      </c>
      <c r="F203" s="6">
        <v>0</v>
      </c>
      <c r="G203" s="6">
        <v>0</v>
      </c>
      <c r="H203" s="6">
        <v>0</v>
      </c>
      <c r="I203" s="6">
        <f t="shared" si="11"/>
        <v>1</v>
      </c>
      <c r="M203" s="6">
        <f t="shared" si="10"/>
        <v>4</v>
      </c>
      <c r="N203" s="6"/>
      <c r="O203" s="6" t="s">
        <v>74</v>
      </c>
      <c r="Q203" s="9"/>
      <c r="R203" s="6" t="str">
        <f t="shared" si="13"/>
        <v/>
      </c>
    </row>
    <row r="204" spans="1:18">
      <c r="A204" s="7">
        <v>20010310</v>
      </c>
      <c r="B204" s="8">
        <f t="shared" si="12"/>
        <v>20010310</v>
      </c>
      <c r="C204" s="6">
        <v>1986</v>
      </c>
      <c r="E204" s="6">
        <v>1989</v>
      </c>
      <c r="F204" s="6">
        <v>0</v>
      </c>
      <c r="G204" s="6">
        <v>0</v>
      </c>
      <c r="H204" s="6">
        <v>0</v>
      </c>
      <c r="I204" s="6">
        <f t="shared" si="11"/>
        <v>1</v>
      </c>
      <c r="M204" s="6">
        <f t="shared" si="10"/>
        <v>3</v>
      </c>
      <c r="N204" s="6"/>
      <c r="O204" s="6" t="s">
        <v>74</v>
      </c>
      <c r="Q204" s="9"/>
      <c r="R204" s="6" t="str">
        <f t="shared" si="13"/>
        <v/>
      </c>
    </row>
    <row r="205" spans="1:18" ht="14">
      <c r="A205" s="7">
        <v>40540160</v>
      </c>
      <c r="B205" s="8">
        <f t="shared" si="12"/>
        <v>40540160</v>
      </c>
      <c r="C205" s="6">
        <v>1988</v>
      </c>
      <c r="E205" s="6">
        <v>1989</v>
      </c>
      <c r="F205" s="6">
        <v>0</v>
      </c>
      <c r="G205" s="6">
        <v>0</v>
      </c>
      <c r="H205" s="6">
        <v>0</v>
      </c>
      <c r="I205" s="6">
        <f t="shared" si="11"/>
        <v>1</v>
      </c>
      <c r="M205" s="6">
        <f t="shared" si="10"/>
        <v>1</v>
      </c>
      <c r="N205" s="6" t="s">
        <v>326</v>
      </c>
      <c r="O205" s="6" t="s">
        <v>67</v>
      </c>
      <c r="P205" s="6" t="s">
        <v>68</v>
      </c>
      <c r="Q205" s="9" t="s">
        <v>72</v>
      </c>
      <c r="R205" s="6" t="str">
        <f t="shared" si="13"/>
        <v/>
      </c>
    </row>
    <row r="206" spans="1:18">
      <c r="A206" s="7">
        <v>21410050</v>
      </c>
      <c r="B206" s="8">
        <f t="shared" si="12"/>
        <v>21410050</v>
      </c>
      <c r="C206" s="6">
        <v>1988</v>
      </c>
      <c r="E206" s="6">
        <v>1990</v>
      </c>
      <c r="F206" s="6">
        <v>0</v>
      </c>
      <c r="G206" s="6">
        <v>0</v>
      </c>
      <c r="H206" s="6">
        <v>0</v>
      </c>
      <c r="I206" s="6">
        <f t="shared" si="11"/>
        <v>1</v>
      </c>
      <c r="M206" s="6">
        <f t="shared" si="10"/>
        <v>2</v>
      </c>
      <c r="N206" s="6"/>
      <c r="O206" s="6" t="s">
        <v>74</v>
      </c>
      <c r="Q206" s="9"/>
      <c r="R206" s="6" t="str">
        <f t="shared" si="13"/>
        <v/>
      </c>
    </row>
    <row r="207" spans="1:18" ht="42">
      <c r="A207" s="7">
        <v>30030270</v>
      </c>
      <c r="B207" s="8">
        <f t="shared" si="12"/>
        <v>30030270</v>
      </c>
      <c r="C207" s="6">
        <v>1988</v>
      </c>
      <c r="E207" s="6">
        <v>1990</v>
      </c>
      <c r="F207" s="6">
        <v>0</v>
      </c>
      <c r="G207" s="6">
        <v>0</v>
      </c>
      <c r="H207" s="6">
        <v>0</v>
      </c>
      <c r="I207" s="6">
        <f t="shared" si="11"/>
        <v>1</v>
      </c>
      <c r="M207" s="6">
        <f t="shared" si="10"/>
        <v>2</v>
      </c>
      <c r="N207" s="6" t="s">
        <v>327</v>
      </c>
      <c r="O207" s="6" t="s">
        <v>74</v>
      </c>
      <c r="Q207" s="9" t="s">
        <v>91</v>
      </c>
      <c r="R207" s="6" t="str">
        <f t="shared" si="13"/>
        <v/>
      </c>
    </row>
    <row r="208" spans="1:18" ht="14">
      <c r="A208" s="7">
        <v>7330660</v>
      </c>
      <c r="B208" s="8">
        <f t="shared" si="12"/>
        <v>7330660</v>
      </c>
      <c r="C208" s="6">
        <v>1993</v>
      </c>
      <c r="E208" s="6">
        <v>1990</v>
      </c>
      <c r="F208" s="6">
        <v>0</v>
      </c>
      <c r="G208" s="6">
        <v>0</v>
      </c>
      <c r="H208" s="6">
        <v>0</v>
      </c>
      <c r="I208" s="6">
        <f t="shared" si="11"/>
        <v>1</v>
      </c>
      <c r="M208" s="6">
        <f t="shared" si="10"/>
        <v>-3</v>
      </c>
      <c r="N208" s="6" t="e">
        <v>#N/A</v>
      </c>
      <c r="O208" s="6" t="s">
        <v>74</v>
      </c>
      <c r="Q208" s="9" t="s">
        <v>96</v>
      </c>
      <c r="R208" s="6" t="str">
        <f t="shared" si="13"/>
        <v/>
      </c>
    </row>
    <row r="209" spans="1:18">
      <c r="A209" s="7">
        <v>35010400</v>
      </c>
      <c r="B209" s="8">
        <f t="shared" si="12"/>
        <v>35010400</v>
      </c>
      <c r="C209" s="6">
        <v>1989</v>
      </c>
      <c r="E209" s="6">
        <v>1991</v>
      </c>
      <c r="F209" s="6">
        <v>0</v>
      </c>
      <c r="G209" s="6">
        <v>0</v>
      </c>
      <c r="H209" s="6">
        <v>0</v>
      </c>
      <c r="I209" s="6">
        <f t="shared" si="11"/>
        <v>1</v>
      </c>
      <c r="M209" s="6">
        <f t="shared" si="10"/>
        <v>2</v>
      </c>
      <c r="N209" s="6" t="s">
        <v>328</v>
      </c>
      <c r="O209" s="6" t="s">
        <v>67</v>
      </c>
      <c r="P209" s="6" t="s">
        <v>68</v>
      </c>
      <c r="Q209" s="9"/>
      <c r="R209" s="6" t="str">
        <f t="shared" si="13"/>
        <v/>
      </c>
    </row>
    <row r="210" spans="1:18">
      <c r="A210" s="7">
        <v>8350220</v>
      </c>
      <c r="B210" s="8">
        <f t="shared" si="12"/>
        <v>8350220</v>
      </c>
      <c r="C210" s="6">
        <v>1989</v>
      </c>
      <c r="E210" s="6">
        <v>1991</v>
      </c>
      <c r="F210" s="6">
        <v>0</v>
      </c>
      <c r="G210" s="6">
        <v>0</v>
      </c>
      <c r="H210" s="6">
        <v>0</v>
      </c>
      <c r="I210" s="6">
        <f t="shared" si="11"/>
        <v>1</v>
      </c>
      <c r="M210" s="6">
        <f t="shared" si="10"/>
        <v>2</v>
      </c>
      <c r="N210" s="6"/>
      <c r="O210" s="6" t="s">
        <v>74</v>
      </c>
      <c r="Q210" s="9"/>
      <c r="R210" s="6" t="str">
        <f t="shared" si="13"/>
        <v/>
      </c>
    </row>
    <row r="211" spans="1:18">
      <c r="A211" s="7">
        <v>8510060</v>
      </c>
      <c r="B211" s="8">
        <f t="shared" si="12"/>
        <v>8510060</v>
      </c>
      <c r="C211" s="6">
        <v>1990</v>
      </c>
      <c r="E211" s="6">
        <v>1991</v>
      </c>
      <c r="F211" s="6">
        <v>0</v>
      </c>
      <c r="G211" s="6">
        <v>0</v>
      </c>
      <c r="H211" s="6">
        <v>0</v>
      </c>
      <c r="I211" s="6">
        <f t="shared" si="11"/>
        <v>1</v>
      </c>
      <c r="M211" s="6">
        <f t="shared" si="10"/>
        <v>1</v>
      </c>
      <c r="N211" s="6" t="s">
        <v>330</v>
      </c>
      <c r="O211" s="6" t="s">
        <v>74</v>
      </c>
      <c r="Q211" s="9"/>
      <c r="R211" s="6" t="str">
        <f t="shared" si="13"/>
        <v/>
      </c>
    </row>
    <row r="212" spans="1:18" ht="14">
      <c r="A212" s="7">
        <v>8000920</v>
      </c>
      <c r="B212" s="8">
        <f t="shared" si="12"/>
        <v>8000920</v>
      </c>
      <c r="C212" s="6">
        <v>1990</v>
      </c>
      <c r="E212" s="6">
        <v>1991</v>
      </c>
      <c r="F212" s="6">
        <v>0</v>
      </c>
      <c r="G212" s="6">
        <v>0</v>
      </c>
      <c r="H212" s="6">
        <v>0</v>
      </c>
      <c r="I212" s="6">
        <f t="shared" si="11"/>
        <v>1</v>
      </c>
      <c r="M212" s="6">
        <f t="shared" si="10"/>
        <v>1</v>
      </c>
      <c r="N212" s="6" t="e">
        <v>#N/A</v>
      </c>
      <c r="O212" s="6" t="s">
        <v>74</v>
      </c>
      <c r="Q212" s="9" t="s">
        <v>93</v>
      </c>
      <c r="R212" s="6" t="str">
        <f t="shared" si="13"/>
        <v/>
      </c>
    </row>
    <row r="213" spans="1:18" ht="14">
      <c r="A213" s="7">
        <v>34100120</v>
      </c>
      <c r="B213" s="8">
        <f t="shared" si="12"/>
        <v>34100120</v>
      </c>
      <c r="C213" s="6">
        <v>1991</v>
      </c>
      <c r="E213" s="6">
        <v>1991</v>
      </c>
      <c r="F213" s="6">
        <v>0</v>
      </c>
      <c r="G213" s="6">
        <v>0</v>
      </c>
      <c r="H213" s="6">
        <v>0</v>
      </c>
      <c r="I213" s="6">
        <f t="shared" si="11"/>
        <v>1</v>
      </c>
      <c r="M213" s="6">
        <f t="shared" si="10"/>
        <v>0</v>
      </c>
      <c r="N213" s="6" t="e">
        <v>#N/A</v>
      </c>
      <c r="O213" s="6" t="s">
        <v>74</v>
      </c>
      <c r="Q213" s="9" t="s">
        <v>95</v>
      </c>
      <c r="R213" s="6" t="str">
        <f t="shared" si="13"/>
        <v/>
      </c>
    </row>
    <row r="214" spans="1:18" ht="14">
      <c r="A214" s="7">
        <v>13142920</v>
      </c>
      <c r="B214" s="8">
        <f t="shared" si="12"/>
        <v>13142920</v>
      </c>
      <c r="C214" s="6">
        <v>1991</v>
      </c>
      <c r="E214" s="6">
        <v>1991</v>
      </c>
      <c r="F214" s="6">
        <v>0</v>
      </c>
      <c r="G214" s="6">
        <v>0</v>
      </c>
      <c r="H214" s="6">
        <v>0</v>
      </c>
      <c r="I214" s="6">
        <f t="shared" si="11"/>
        <v>1</v>
      </c>
      <c r="M214" s="6">
        <f t="shared" si="10"/>
        <v>0</v>
      </c>
      <c r="N214" s="6" t="s">
        <v>132</v>
      </c>
      <c r="O214" s="6" t="s">
        <v>74</v>
      </c>
      <c r="Q214" s="9" t="s">
        <v>133</v>
      </c>
      <c r="R214" s="6" t="str">
        <f t="shared" si="13"/>
        <v/>
      </c>
    </row>
    <row r="215" spans="1:18" ht="14">
      <c r="A215" s="7">
        <v>21170070</v>
      </c>
      <c r="B215" s="8">
        <f t="shared" si="12"/>
        <v>21170070</v>
      </c>
      <c r="C215" s="6">
        <v>1989</v>
      </c>
      <c r="D215" s="6">
        <v>1986</v>
      </c>
      <c r="E215" s="6">
        <v>1992</v>
      </c>
      <c r="F215" s="6">
        <v>0</v>
      </c>
      <c r="G215" s="6">
        <v>0</v>
      </c>
      <c r="H215" s="6">
        <v>0</v>
      </c>
      <c r="I215" s="6">
        <f t="shared" si="11"/>
        <v>1</v>
      </c>
      <c r="M215" s="6">
        <f t="shared" si="10"/>
        <v>3</v>
      </c>
      <c r="N215" s="6" t="e">
        <v>#N/A</v>
      </c>
      <c r="O215" s="6" t="s">
        <v>74</v>
      </c>
      <c r="Q215" s="9" t="s">
        <v>92</v>
      </c>
      <c r="R215" s="6" t="str">
        <f t="shared" si="13"/>
        <v/>
      </c>
    </row>
    <row r="216" spans="1:18">
      <c r="A216" s="7">
        <v>5180240</v>
      </c>
      <c r="B216" s="8">
        <f t="shared" si="12"/>
        <v>5180240</v>
      </c>
      <c r="C216" s="6">
        <v>1990</v>
      </c>
      <c r="E216" s="6">
        <v>1992</v>
      </c>
      <c r="F216" s="6">
        <v>0</v>
      </c>
      <c r="G216" s="6">
        <v>0</v>
      </c>
      <c r="H216" s="6">
        <v>0</v>
      </c>
      <c r="I216" s="6">
        <f t="shared" si="11"/>
        <v>1</v>
      </c>
      <c r="M216" s="6">
        <f t="shared" si="10"/>
        <v>2</v>
      </c>
      <c r="N216" s="6"/>
      <c r="O216" s="6" t="s">
        <v>74</v>
      </c>
      <c r="Q216" s="9"/>
      <c r="R216" s="6" t="str">
        <f t="shared" si="13"/>
        <v/>
      </c>
    </row>
    <row r="217" spans="1:18">
      <c r="A217" s="7">
        <v>36920440</v>
      </c>
      <c r="B217" s="8">
        <f t="shared" si="12"/>
        <v>36920440</v>
      </c>
      <c r="C217" s="7">
        <v>1992</v>
      </c>
      <c r="E217" s="6">
        <v>1992</v>
      </c>
      <c r="F217" s="6">
        <v>0</v>
      </c>
      <c r="G217" s="6">
        <v>0</v>
      </c>
      <c r="H217" s="6">
        <v>0</v>
      </c>
      <c r="I217" s="6">
        <f t="shared" si="11"/>
        <v>1</v>
      </c>
      <c r="M217" s="6">
        <f t="shared" si="10"/>
        <v>0</v>
      </c>
      <c r="N217" s="6"/>
      <c r="O217" s="6" t="s">
        <v>74</v>
      </c>
      <c r="Q217" s="9"/>
      <c r="R217" s="6" t="str">
        <f t="shared" si="13"/>
        <v/>
      </c>
    </row>
    <row r="218" spans="1:18">
      <c r="A218" s="7">
        <v>40140120</v>
      </c>
      <c r="B218" s="8">
        <f t="shared" si="12"/>
        <v>40140120</v>
      </c>
      <c r="C218" s="7">
        <v>1987</v>
      </c>
      <c r="E218" s="6">
        <v>1992</v>
      </c>
      <c r="F218" s="6">
        <v>2011</v>
      </c>
      <c r="G218" s="6">
        <v>0</v>
      </c>
      <c r="H218" s="6">
        <v>0</v>
      </c>
      <c r="K218" s="6">
        <v>1</v>
      </c>
      <c r="M218" s="6">
        <f t="shared" si="10"/>
        <v>5</v>
      </c>
      <c r="N218" s="6" t="s">
        <v>204</v>
      </c>
      <c r="O218" s="6" t="s">
        <v>63</v>
      </c>
      <c r="Q218" s="9"/>
      <c r="R218" s="6" t="str">
        <f t="shared" si="13"/>
        <v/>
      </c>
    </row>
    <row r="219" spans="1:18" ht="14">
      <c r="A219" s="7">
        <v>4620080</v>
      </c>
      <c r="B219" s="8">
        <f t="shared" si="12"/>
        <v>4620080</v>
      </c>
      <c r="C219" s="7">
        <v>0</v>
      </c>
      <c r="E219" s="6">
        <v>1993</v>
      </c>
      <c r="F219" s="6">
        <v>0</v>
      </c>
      <c r="G219" s="6">
        <v>0</v>
      </c>
      <c r="H219" s="6">
        <v>0</v>
      </c>
      <c r="K219" s="6">
        <v>1</v>
      </c>
      <c r="M219" s="6">
        <f t="shared" si="10"/>
        <v>1993</v>
      </c>
      <c r="N219" s="6" t="e">
        <v>#N/A</v>
      </c>
      <c r="Q219" s="9" t="s">
        <v>144</v>
      </c>
      <c r="R219" s="6" t="str">
        <f t="shared" si="13"/>
        <v/>
      </c>
    </row>
    <row r="220" spans="1:18">
      <c r="A220" s="7">
        <v>12571440</v>
      </c>
      <c r="B220" s="8">
        <f t="shared" si="12"/>
        <v>12571440</v>
      </c>
      <c r="C220" s="7">
        <v>1993</v>
      </c>
      <c r="E220" s="6">
        <v>1993</v>
      </c>
      <c r="F220" s="6">
        <v>0</v>
      </c>
      <c r="G220" s="6">
        <v>0</v>
      </c>
      <c r="H220" s="6">
        <v>0</v>
      </c>
      <c r="I220" s="6">
        <f>IF(ISNA(E220),IF(ABS(H220-C220)&lt;=4,1,0),IF(ABS(E220-C220)&lt;=4,1,0))</f>
        <v>1</v>
      </c>
      <c r="M220" s="6">
        <f t="shared" si="10"/>
        <v>0</v>
      </c>
      <c r="N220" s="6"/>
      <c r="O220" s="6" t="s">
        <v>74</v>
      </c>
      <c r="Q220" s="9"/>
      <c r="R220" s="6" t="str">
        <f t="shared" si="13"/>
        <v/>
      </c>
    </row>
    <row r="221" spans="1:18">
      <c r="A221" s="7">
        <v>8810040</v>
      </c>
      <c r="B221" s="8">
        <f t="shared" si="12"/>
        <v>8810040</v>
      </c>
      <c r="C221" s="7">
        <v>1992</v>
      </c>
      <c r="E221" s="6">
        <v>1994</v>
      </c>
      <c r="F221" s="6">
        <v>0</v>
      </c>
      <c r="G221" s="6">
        <v>0</v>
      </c>
      <c r="H221" s="6">
        <v>0</v>
      </c>
      <c r="I221" s="6">
        <f>IF(ISNA(E221),IF(ABS(H221-C221)&lt;=4,1,0),IF(ABS(E221-C221)&lt;=4,1,0))</f>
        <v>1</v>
      </c>
      <c r="M221" s="6">
        <f t="shared" si="10"/>
        <v>2</v>
      </c>
      <c r="N221" s="6"/>
      <c r="O221" s="6" t="s">
        <v>74</v>
      </c>
      <c r="Q221" s="9"/>
      <c r="R221" s="6" t="str">
        <f t="shared" si="13"/>
        <v/>
      </c>
    </row>
    <row r="222" spans="1:18">
      <c r="A222" s="7">
        <v>21520170</v>
      </c>
      <c r="B222" s="8">
        <f t="shared" si="12"/>
        <v>21520170</v>
      </c>
      <c r="C222" s="6">
        <v>1992</v>
      </c>
      <c r="E222" s="6">
        <v>1994</v>
      </c>
      <c r="F222" s="6">
        <v>0</v>
      </c>
      <c r="G222" s="6">
        <v>0</v>
      </c>
      <c r="H222" s="6">
        <v>0</v>
      </c>
      <c r="I222" s="6">
        <f>IF(ISNA(E222),IF(ABS(H222-C222)&lt;=4,1,0),IF(ABS(E222-C222)&lt;=4,1,0))</f>
        <v>1</v>
      </c>
      <c r="M222" s="6">
        <f t="shared" si="10"/>
        <v>2</v>
      </c>
      <c r="N222" s="6"/>
      <c r="O222" s="6" t="s">
        <v>74</v>
      </c>
      <c r="Q222" s="9"/>
      <c r="R222" s="6" t="str">
        <f t="shared" si="13"/>
        <v/>
      </c>
    </row>
    <row r="223" spans="1:18">
      <c r="A223" s="7">
        <v>32350090</v>
      </c>
      <c r="B223" s="8">
        <f t="shared" si="12"/>
        <v>32350090</v>
      </c>
      <c r="C223" s="6">
        <v>1993</v>
      </c>
      <c r="E223" s="6">
        <v>1994</v>
      </c>
      <c r="F223" s="6">
        <v>0</v>
      </c>
      <c r="G223" s="6">
        <v>0</v>
      </c>
      <c r="H223" s="6">
        <v>0</v>
      </c>
      <c r="I223" s="6">
        <f>IF(ISNA(E223),IF(ABS(H223-C223)&lt;=4,1,0),IF(ABS(E223-C223)&lt;=4,1,0))</f>
        <v>1</v>
      </c>
      <c r="M223" s="6">
        <f t="shared" si="10"/>
        <v>1</v>
      </c>
      <c r="N223" s="6"/>
      <c r="O223" s="6" t="s">
        <v>74</v>
      </c>
      <c r="Q223" s="9"/>
      <c r="R223" s="6" t="str">
        <f t="shared" si="13"/>
        <v/>
      </c>
    </row>
    <row r="224" spans="1:18" ht="14">
      <c r="A224" s="7">
        <v>50420</v>
      </c>
      <c r="B224" s="8">
        <f t="shared" si="12"/>
        <v>50420</v>
      </c>
      <c r="C224" s="6">
        <v>0</v>
      </c>
      <c r="E224" s="6">
        <v>1995</v>
      </c>
      <c r="F224" s="6">
        <v>0</v>
      </c>
      <c r="G224" s="6">
        <v>0</v>
      </c>
      <c r="H224" s="6">
        <v>0</v>
      </c>
      <c r="K224" s="6">
        <v>1</v>
      </c>
      <c r="M224" s="6">
        <f t="shared" si="10"/>
        <v>1995</v>
      </c>
      <c r="N224" s="6" t="s">
        <v>293</v>
      </c>
      <c r="Q224" s="9" t="s">
        <v>50</v>
      </c>
      <c r="R224" s="6" t="str">
        <f t="shared" si="13"/>
        <v/>
      </c>
    </row>
    <row r="225" spans="1:23" ht="14">
      <c r="A225" s="7">
        <v>8670150</v>
      </c>
      <c r="B225" s="8">
        <f t="shared" si="12"/>
        <v>8670150</v>
      </c>
      <c r="C225" s="6">
        <v>1994</v>
      </c>
      <c r="E225" s="6">
        <v>1995</v>
      </c>
      <c r="F225" s="6">
        <v>0</v>
      </c>
      <c r="G225" s="6">
        <v>0</v>
      </c>
      <c r="H225" s="6">
        <v>0</v>
      </c>
      <c r="I225" s="6">
        <f>IF(ISNA(E225),IF(ABS(H225-C225)&lt;=4,1,0),IF(ABS(E225-C225)&lt;=4,1,0))</f>
        <v>1</v>
      </c>
      <c r="M225" s="6">
        <f t="shared" si="10"/>
        <v>1</v>
      </c>
      <c r="N225" s="6" t="e">
        <v>#N/A</v>
      </c>
      <c r="O225" s="6" t="s">
        <v>74</v>
      </c>
      <c r="Q225" s="9" t="s">
        <v>97</v>
      </c>
      <c r="R225" s="6" t="str">
        <f t="shared" si="13"/>
        <v/>
      </c>
    </row>
    <row r="226" spans="1:23">
      <c r="A226" s="7">
        <v>12690080</v>
      </c>
      <c r="B226" s="8">
        <f t="shared" si="12"/>
        <v>12690080</v>
      </c>
      <c r="C226" s="6">
        <v>1993</v>
      </c>
      <c r="E226" s="6">
        <v>1996</v>
      </c>
      <c r="F226" s="6">
        <v>2009</v>
      </c>
      <c r="G226" s="6">
        <v>0</v>
      </c>
      <c r="H226" s="6">
        <v>0</v>
      </c>
      <c r="I226" s="6">
        <v>1</v>
      </c>
      <c r="M226" s="6">
        <f t="shared" si="10"/>
        <v>3</v>
      </c>
      <c r="N226" s="6"/>
      <c r="O226" s="6" t="s">
        <v>74</v>
      </c>
      <c r="Q226" s="9"/>
      <c r="R226" s="6" t="str">
        <f t="shared" si="13"/>
        <v/>
      </c>
    </row>
    <row r="227" spans="1:23">
      <c r="A227" s="7">
        <v>8910140</v>
      </c>
      <c r="B227" s="8">
        <f t="shared" si="12"/>
        <v>8910140</v>
      </c>
      <c r="C227" s="6">
        <v>1994</v>
      </c>
      <c r="E227" s="6">
        <v>1996</v>
      </c>
      <c r="F227" s="6">
        <v>2015</v>
      </c>
      <c r="G227" s="6">
        <v>0</v>
      </c>
      <c r="H227" s="6">
        <v>0</v>
      </c>
      <c r="I227" s="6">
        <v>1</v>
      </c>
      <c r="M227" s="6">
        <f t="shared" si="10"/>
        <v>2</v>
      </c>
      <c r="N227" s="6" t="s">
        <v>28</v>
      </c>
      <c r="O227" s="6" t="s">
        <v>67</v>
      </c>
      <c r="P227" s="6" t="s">
        <v>68</v>
      </c>
      <c r="Q227" s="9"/>
      <c r="R227" s="6" t="str">
        <f t="shared" si="13"/>
        <v/>
      </c>
    </row>
    <row r="228" spans="1:23">
      <c r="A228" s="7">
        <v>40700120</v>
      </c>
      <c r="B228" s="8">
        <f t="shared" si="12"/>
        <v>40700120</v>
      </c>
      <c r="C228" s="6">
        <v>1993</v>
      </c>
      <c r="E228" s="6">
        <v>1997</v>
      </c>
      <c r="F228" s="6">
        <v>0</v>
      </c>
      <c r="G228" s="6">
        <v>0</v>
      </c>
      <c r="H228" s="6">
        <v>0</v>
      </c>
      <c r="I228" s="6">
        <v>1</v>
      </c>
      <c r="M228" s="6">
        <f t="shared" si="10"/>
        <v>4</v>
      </c>
      <c r="N228" s="6"/>
      <c r="O228" s="6" t="s">
        <v>63</v>
      </c>
      <c r="Q228" s="9"/>
      <c r="R228" s="6" t="str">
        <f t="shared" si="13"/>
        <v/>
      </c>
    </row>
    <row r="229" spans="1:23" ht="14">
      <c r="A229" s="7">
        <v>40780180</v>
      </c>
      <c r="B229" s="8">
        <f t="shared" si="12"/>
        <v>40780180</v>
      </c>
      <c r="C229" s="6">
        <v>1990</v>
      </c>
      <c r="E229" s="6">
        <v>1998</v>
      </c>
      <c r="F229" s="6">
        <v>0</v>
      </c>
      <c r="G229" s="6">
        <v>0</v>
      </c>
      <c r="H229" s="6">
        <v>0</v>
      </c>
      <c r="L229" s="6">
        <v>1</v>
      </c>
      <c r="M229" s="6">
        <f t="shared" si="10"/>
        <v>8</v>
      </c>
      <c r="N229" s="6" t="e">
        <v>#N/A</v>
      </c>
      <c r="O229" s="6" t="s">
        <v>74</v>
      </c>
      <c r="Q229" s="9" t="s">
        <v>94</v>
      </c>
      <c r="R229" s="6" t="str">
        <f t="shared" si="13"/>
        <v/>
      </c>
    </row>
    <row r="230" spans="1:23" ht="84">
      <c r="A230" s="7">
        <v>8670110</v>
      </c>
      <c r="B230" s="8">
        <f t="shared" si="12"/>
        <v>8670110</v>
      </c>
      <c r="C230" s="6">
        <v>1989</v>
      </c>
      <c r="E230" s="6">
        <v>2000</v>
      </c>
      <c r="F230" s="6">
        <v>0</v>
      </c>
      <c r="G230" s="6">
        <v>0</v>
      </c>
      <c r="H230" s="6">
        <v>0</v>
      </c>
      <c r="L230" s="6">
        <v>1</v>
      </c>
      <c r="M230" s="6">
        <f t="shared" si="10"/>
        <v>11</v>
      </c>
      <c r="N230" s="6" t="e">
        <v>#N/A</v>
      </c>
      <c r="O230" s="6" t="s">
        <v>74</v>
      </c>
      <c r="Q230" s="9" t="s">
        <v>131</v>
      </c>
      <c r="R230" s="6" t="str">
        <f t="shared" si="13"/>
        <v/>
      </c>
    </row>
    <row r="231" spans="1:23">
      <c r="A231" s="7">
        <v>37040210</v>
      </c>
      <c r="B231" s="8">
        <f t="shared" si="12"/>
        <v>37040210</v>
      </c>
      <c r="C231" s="6">
        <v>1992</v>
      </c>
      <c r="E231" s="6">
        <v>2001</v>
      </c>
      <c r="F231" s="6">
        <v>2013</v>
      </c>
      <c r="G231" s="6">
        <v>0</v>
      </c>
      <c r="H231" s="6">
        <v>0</v>
      </c>
      <c r="L231" s="6">
        <v>1</v>
      </c>
      <c r="M231" s="6">
        <f t="shared" si="10"/>
        <v>9</v>
      </c>
      <c r="N231" s="6"/>
      <c r="O231" s="6" t="s">
        <v>63</v>
      </c>
      <c r="Q231" s="9"/>
      <c r="R231" s="6" t="str">
        <f t="shared" si="13"/>
        <v/>
      </c>
    </row>
    <row r="232" spans="1:23">
      <c r="A232" s="7">
        <v>6640190</v>
      </c>
      <c r="B232" s="8">
        <f t="shared" si="12"/>
        <v>6640190</v>
      </c>
      <c r="C232" s="6">
        <v>1995</v>
      </c>
      <c r="E232" s="6">
        <v>2003</v>
      </c>
      <c r="F232" s="6">
        <v>0</v>
      </c>
      <c r="G232" s="6">
        <v>0</v>
      </c>
      <c r="H232" s="6">
        <v>0</v>
      </c>
      <c r="L232" s="6">
        <v>1</v>
      </c>
      <c r="M232" s="6">
        <f t="shared" si="10"/>
        <v>8</v>
      </c>
      <c r="N232" s="6" t="s">
        <v>332</v>
      </c>
      <c r="O232" s="6" t="s">
        <v>74</v>
      </c>
      <c r="Q232" s="9"/>
      <c r="R232" s="6" t="str">
        <f t="shared" si="13"/>
        <v/>
      </c>
    </row>
    <row r="233" spans="1:23" ht="14">
      <c r="A233" s="7">
        <v>9080110</v>
      </c>
      <c r="B233" s="8">
        <f t="shared" si="12"/>
        <v>9080110</v>
      </c>
      <c r="C233" s="6">
        <v>1991</v>
      </c>
      <c r="E233" s="6">
        <v>2004</v>
      </c>
      <c r="F233" s="6">
        <v>0</v>
      </c>
      <c r="G233" s="6">
        <v>0</v>
      </c>
      <c r="H233" s="6">
        <v>0</v>
      </c>
      <c r="L233" s="6">
        <v>1</v>
      </c>
      <c r="M233" s="6">
        <f t="shared" si="10"/>
        <v>13</v>
      </c>
      <c r="N233" s="6" t="s">
        <v>331</v>
      </c>
      <c r="O233" s="6" t="s">
        <v>67</v>
      </c>
      <c r="P233" s="6" t="s">
        <v>68</v>
      </c>
      <c r="Q233" s="9" t="s">
        <v>122</v>
      </c>
      <c r="R233" s="6" t="str">
        <f t="shared" si="13"/>
        <v/>
      </c>
    </row>
    <row r="234" spans="1:23" ht="14">
      <c r="A234" s="7">
        <v>40410220</v>
      </c>
      <c r="B234" s="8">
        <f t="shared" si="12"/>
        <v>40410220</v>
      </c>
      <c r="C234" s="6">
        <v>1989</v>
      </c>
      <c r="E234" s="6">
        <v>2017</v>
      </c>
      <c r="F234" s="6">
        <v>0</v>
      </c>
      <c r="G234" s="6">
        <v>0</v>
      </c>
      <c r="H234" s="6">
        <v>0</v>
      </c>
      <c r="L234" s="6">
        <v>1</v>
      </c>
      <c r="M234" s="6">
        <f t="shared" si="10"/>
        <v>28</v>
      </c>
      <c r="N234" s="6" t="e">
        <v>#N/A</v>
      </c>
      <c r="O234" s="6" t="s">
        <v>99</v>
      </c>
      <c r="Q234" s="9" t="s">
        <v>138</v>
      </c>
      <c r="R234" s="6" t="str">
        <f t="shared" si="13"/>
        <v/>
      </c>
    </row>
    <row r="235" spans="1:23">
      <c r="A235" s="6"/>
      <c r="B235" s="12"/>
      <c r="H235" s="13"/>
    </row>
    <row r="236" spans="1:23">
      <c r="A236" s="6"/>
      <c r="B236" s="12"/>
      <c r="H236" s="13"/>
      <c r="R236" s="5"/>
      <c r="S236" s="5"/>
      <c r="T236" s="5" t="s">
        <v>34</v>
      </c>
      <c r="U236" s="5" t="s">
        <v>35</v>
      </c>
      <c r="V236" s="5" t="s">
        <v>36</v>
      </c>
      <c r="W236" s="5" t="s">
        <v>37</v>
      </c>
    </row>
    <row r="237" spans="1:23">
      <c r="A237" s="6"/>
      <c r="B237" s="12"/>
      <c r="H237" s="13"/>
      <c r="R237" s="5"/>
      <c r="S237" s="5" t="s">
        <v>169</v>
      </c>
      <c r="T237" s="5">
        <f>SUM(I2:I234)</f>
        <v>139</v>
      </c>
      <c r="U237" s="5">
        <f>SUM(J2:J234)</f>
        <v>13</v>
      </c>
      <c r="V237" s="5">
        <f>SUM(K2:K234)</f>
        <v>80</v>
      </c>
      <c r="W237" s="5">
        <f>SUM(L2:L234)</f>
        <v>25</v>
      </c>
    </row>
    <row r="238" spans="1:23">
      <c r="A238" s="6"/>
      <c r="B238" s="12"/>
      <c r="H238" s="13"/>
      <c r="R238" s="5" t="s">
        <v>99</v>
      </c>
      <c r="S238" s="5" t="s">
        <v>63</v>
      </c>
      <c r="T238" s="5">
        <f>COUNTIFS(I2:I234,1,O2:O234,S238)+ COUNTIFS(I2:I234,1,O2:O234,R238)</f>
        <v>46</v>
      </c>
      <c r="U238" s="5"/>
      <c r="V238" s="5"/>
      <c r="W238" s="5">
        <v>14</v>
      </c>
    </row>
    <row r="239" spans="1:23">
      <c r="A239" s="6"/>
      <c r="B239" s="12"/>
      <c r="H239" s="13"/>
      <c r="R239" s="5"/>
      <c r="S239" s="5" t="s">
        <v>67</v>
      </c>
      <c r="T239" s="5">
        <f>COUNTIFS(I2:I234,1,O2:O234,S239)</f>
        <v>13</v>
      </c>
      <c r="U239" s="5"/>
      <c r="V239" s="5"/>
      <c r="W239" s="5">
        <v>2</v>
      </c>
    </row>
    <row r="240" spans="1:23">
      <c r="A240" s="6"/>
      <c r="B240" s="12"/>
      <c r="R240" s="5"/>
      <c r="S240" s="5" t="s">
        <v>74</v>
      </c>
      <c r="T240" s="5">
        <f>COUNTIFS(I2:I234,1,O2:O234,S240)</f>
        <v>80</v>
      </c>
      <c r="U240" s="5"/>
      <c r="V240" s="5"/>
      <c r="W240" s="5">
        <v>9</v>
      </c>
    </row>
    <row r="241" spans="1:27">
      <c r="A241" s="6"/>
      <c r="B241" s="12"/>
      <c r="R241" s="5"/>
      <c r="S241" s="5"/>
      <c r="T241" s="5"/>
      <c r="U241" s="5"/>
      <c r="V241" s="5"/>
      <c r="W241" s="5"/>
    </row>
    <row r="242" spans="1:27">
      <c r="A242" s="6"/>
      <c r="B242" s="12"/>
      <c r="R242" s="5"/>
      <c r="S242" s="5"/>
      <c r="T242" s="5"/>
      <c r="U242" s="5"/>
      <c r="V242" s="5"/>
      <c r="W242" s="5"/>
    </row>
    <row r="243" spans="1:27">
      <c r="A243" s="6"/>
      <c r="B243" s="12"/>
      <c r="R243" s="5"/>
      <c r="S243" s="5"/>
      <c r="T243" s="5" t="s">
        <v>259</v>
      </c>
      <c r="U243" s="5"/>
      <c r="V243" s="5"/>
      <c r="W243" s="5"/>
    </row>
    <row r="244" spans="1:27">
      <c r="A244" s="6"/>
      <c r="B244" s="12"/>
      <c r="R244" s="5"/>
      <c r="S244" s="5" t="s">
        <v>174</v>
      </c>
      <c r="T244" s="14">
        <f>T237/(T237+W237)</f>
        <v>0.84756097560975607</v>
      </c>
      <c r="U244" s="5"/>
      <c r="V244" s="5"/>
      <c r="W244" s="5"/>
    </row>
    <row r="245" spans="1:27">
      <c r="A245" s="6"/>
      <c r="B245" s="12"/>
      <c r="H245" s="13"/>
      <c r="R245" s="5"/>
      <c r="S245" s="5" t="s">
        <v>173</v>
      </c>
      <c r="T245" s="14">
        <f>T237/(T237+V237)</f>
        <v>0.63470319634703198</v>
      </c>
      <c r="U245" s="5"/>
      <c r="V245" s="5"/>
      <c r="W245" s="5"/>
      <c r="AA245" s="15"/>
    </row>
    <row r="246" spans="1:27">
      <c r="A246" s="6"/>
      <c r="B246" s="12"/>
      <c r="H246" s="13"/>
      <c r="R246" s="5"/>
      <c r="S246" s="5"/>
      <c r="T246" s="14"/>
      <c r="U246" s="5"/>
      <c r="V246" s="5"/>
      <c r="W246" s="5"/>
      <c r="AA246" s="15"/>
    </row>
    <row r="247" spans="1:27">
      <c r="A247" s="6"/>
      <c r="B247" s="12"/>
      <c r="H247" s="13"/>
      <c r="R247" s="5"/>
      <c r="S247" s="5" t="s">
        <v>252</v>
      </c>
      <c r="T247" s="14">
        <f>T238/(T238+W238)</f>
        <v>0.76666666666666672</v>
      </c>
      <c r="U247" s="5"/>
      <c r="V247" s="5"/>
      <c r="W247" s="5"/>
      <c r="AA247" s="15"/>
    </row>
    <row r="248" spans="1:27">
      <c r="A248" s="6"/>
      <c r="B248" s="12"/>
      <c r="H248" s="13"/>
      <c r="R248" s="5"/>
      <c r="S248" s="5" t="s">
        <v>253</v>
      </c>
      <c r="T248" s="14">
        <f>T239/(T239+W239)</f>
        <v>0.8666666666666667</v>
      </c>
      <c r="U248" s="5"/>
      <c r="V248" s="5"/>
      <c r="W248" s="5"/>
    </row>
    <row r="249" spans="1:27">
      <c r="A249" s="6"/>
      <c r="B249" s="12"/>
      <c r="H249" s="13"/>
      <c r="R249" s="5"/>
      <c r="S249" s="5" t="s">
        <v>254</v>
      </c>
      <c r="T249" s="14">
        <f>T240/(T240+W240)</f>
        <v>0.898876404494382</v>
      </c>
      <c r="U249" s="5"/>
      <c r="V249" s="5"/>
      <c r="W249" s="5"/>
    </row>
    <row r="250" spans="1:27">
      <c r="A250" s="6"/>
      <c r="B250" s="12"/>
      <c r="H250" s="13"/>
    </row>
    <row r="251" spans="1:27">
      <c r="A251" s="6"/>
      <c r="B251" s="12"/>
      <c r="H251" s="13"/>
    </row>
    <row r="252" spans="1:27">
      <c r="A252" s="6"/>
      <c r="B252" s="12"/>
      <c r="H252" s="13"/>
    </row>
    <row r="253" spans="1:27">
      <c r="A253" s="6"/>
      <c r="B253" s="12"/>
      <c r="H253" s="13"/>
    </row>
    <row r="254" spans="1:27">
      <c r="A254" s="6"/>
      <c r="B254" s="12"/>
      <c r="H254" s="13"/>
    </row>
    <row r="255" spans="1:27">
      <c r="A255" s="6"/>
      <c r="B255" s="12"/>
      <c r="H255" s="13"/>
    </row>
    <row r="256" spans="1:27">
      <c r="A256" s="6"/>
      <c r="B256" s="12"/>
      <c r="H256" s="13"/>
      <c r="R256" s="5"/>
      <c r="S256" s="5" t="s">
        <v>257</v>
      </c>
      <c r="T256" s="5">
        <f>T267</f>
        <v>0.93430656934306566</v>
      </c>
      <c r="U256" s="5"/>
      <c r="V256" s="5"/>
    </row>
    <row r="257" spans="1:24">
      <c r="A257" s="6"/>
      <c r="B257" s="12"/>
      <c r="H257" s="13"/>
      <c r="R257" s="5" t="s">
        <v>277</v>
      </c>
      <c r="S257" s="5" t="s">
        <v>279</v>
      </c>
      <c r="T257" s="5"/>
      <c r="U257" s="5"/>
      <c r="V257" s="5"/>
    </row>
    <row r="258" spans="1:24">
      <c r="A258" s="6"/>
      <c r="B258" s="12"/>
      <c r="H258" s="13"/>
      <c r="R258" s="5">
        <v>-4</v>
      </c>
      <c r="S258" s="5">
        <f>COUNTIF(M2:M234,R258)</f>
        <v>1</v>
      </c>
      <c r="T258" s="5">
        <f>S258*R258</f>
        <v>-4</v>
      </c>
      <c r="U258" s="5">
        <f>(R258-$T$267)^2</f>
        <v>24.347381320262134</v>
      </c>
      <c r="V258" s="5">
        <f>U258*S258</f>
        <v>24.347381320262134</v>
      </c>
    </row>
    <row r="259" spans="1:24">
      <c r="H259" s="13"/>
      <c r="R259" s="5">
        <v>-3</v>
      </c>
      <c r="S259" s="5">
        <f t="shared" ref="S259:S266" si="14">COUNTIF(M3:M234,R259)</f>
        <v>2</v>
      </c>
      <c r="T259" s="5">
        <f t="shared" ref="T259:T266" si="15">S259*R259</f>
        <v>-6</v>
      </c>
      <c r="U259" s="5">
        <f t="shared" ref="U259:U266" si="16">(R259-$T$267)^2</f>
        <v>15.478768181576001</v>
      </c>
      <c r="V259" s="5">
        <f t="shared" ref="V259:V266" si="17">U259*S259</f>
        <v>30.957536363152002</v>
      </c>
    </row>
    <row r="260" spans="1:24">
      <c r="H260" s="13"/>
      <c r="R260" s="5">
        <v>-2</v>
      </c>
      <c r="S260" s="5">
        <f t="shared" si="14"/>
        <v>2</v>
      </c>
      <c r="T260" s="5">
        <f t="shared" si="15"/>
        <v>-4</v>
      </c>
      <c r="U260" s="5">
        <f t="shared" si="16"/>
        <v>8.6101550428898701</v>
      </c>
      <c r="V260" s="5">
        <f t="shared" si="17"/>
        <v>17.22031008577974</v>
      </c>
    </row>
    <row r="261" spans="1:24">
      <c r="H261" s="13"/>
      <c r="R261" s="5">
        <v>-1</v>
      </c>
      <c r="S261" s="5">
        <f t="shared" si="14"/>
        <v>2</v>
      </c>
      <c r="T261" s="5">
        <f t="shared" si="15"/>
        <v>-2</v>
      </c>
      <c r="U261" s="5">
        <f t="shared" si="16"/>
        <v>3.7415419042037401</v>
      </c>
      <c r="V261" s="5">
        <f t="shared" si="17"/>
        <v>7.4830838084074802</v>
      </c>
    </row>
    <row r="262" spans="1:24">
      <c r="H262" s="13"/>
      <c r="R262" s="5">
        <v>0</v>
      </c>
      <c r="S262" s="5">
        <f t="shared" si="14"/>
        <v>57</v>
      </c>
      <c r="T262" s="5">
        <f t="shared" si="15"/>
        <v>0</v>
      </c>
      <c r="U262" s="5">
        <f t="shared" si="16"/>
        <v>0.87292876551760878</v>
      </c>
      <c r="V262" s="5">
        <f t="shared" si="17"/>
        <v>49.756939634503702</v>
      </c>
    </row>
    <row r="263" spans="1:24">
      <c r="H263" s="13"/>
      <c r="R263" s="5">
        <v>1</v>
      </c>
      <c r="S263" s="5">
        <f t="shared" si="14"/>
        <v>29</v>
      </c>
      <c r="T263" s="5">
        <f t="shared" si="15"/>
        <v>29</v>
      </c>
      <c r="U263" s="5">
        <f t="shared" si="16"/>
        <v>4.3156268314774402E-3</v>
      </c>
      <c r="V263" s="5">
        <f t="shared" si="17"/>
        <v>0.12515317811284576</v>
      </c>
    </row>
    <row r="264" spans="1:24">
      <c r="H264" s="13"/>
      <c r="R264" s="5">
        <v>2</v>
      </c>
      <c r="S264" s="5">
        <f t="shared" si="14"/>
        <v>25</v>
      </c>
      <c r="T264" s="5">
        <f t="shared" si="15"/>
        <v>50</v>
      </c>
      <c r="U264" s="5">
        <f t="shared" si="16"/>
        <v>1.1357024881453461</v>
      </c>
      <c r="V264" s="5">
        <f t="shared" si="17"/>
        <v>28.392562203633652</v>
      </c>
    </row>
    <row r="265" spans="1:24">
      <c r="H265" s="13"/>
      <c r="R265" s="5">
        <v>3</v>
      </c>
      <c r="S265" s="5">
        <f t="shared" si="14"/>
        <v>11</v>
      </c>
      <c r="T265" s="5">
        <f t="shared" si="15"/>
        <v>33</v>
      </c>
      <c r="U265" s="5">
        <f t="shared" si="16"/>
        <v>4.2670893494592157</v>
      </c>
      <c r="V265" s="5">
        <f t="shared" si="17"/>
        <v>46.937982844051376</v>
      </c>
    </row>
    <row r="266" spans="1:24">
      <c r="R266" s="5">
        <v>4</v>
      </c>
      <c r="S266" s="5">
        <f t="shared" si="14"/>
        <v>8</v>
      </c>
      <c r="T266" s="5">
        <f t="shared" si="15"/>
        <v>32</v>
      </c>
      <c r="U266" s="5">
        <f t="shared" si="16"/>
        <v>9.3984762107730848</v>
      </c>
      <c r="V266" s="5">
        <f t="shared" si="17"/>
        <v>75.187809686184679</v>
      </c>
    </row>
    <row r="267" spans="1:24">
      <c r="R267" s="5"/>
      <c r="S267" s="5">
        <f>SUM(S258:S266)</f>
        <v>137</v>
      </c>
      <c r="T267" s="5">
        <f>(SUM(T258:T266)/S267)</f>
        <v>0.93430656934306566</v>
      </c>
      <c r="U267" s="3" t="s">
        <v>268</v>
      </c>
      <c r="V267" s="5">
        <f>SQRT(SUM(V258:V266)/S267)</f>
        <v>1.4306569343065694</v>
      </c>
    </row>
    <row r="271" spans="1:24">
      <c r="R271" s="3"/>
      <c r="S271" s="3"/>
      <c r="T271" s="3"/>
      <c r="U271" s="5" t="s">
        <v>272</v>
      </c>
      <c r="V271" s="5" t="s">
        <v>273</v>
      </c>
      <c r="W271" s="5" t="s">
        <v>274</v>
      </c>
      <c r="X271" s="5" t="s">
        <v>275</v>
      </c>
    </row>
    <row r="272" spans="1:24">
      <c r="R272" s="3" t="s">
        <v>271</v>
      </c>
      <c r="S272" s="3" t="s">
        <v>270</v>
      </c>
      <c r="T272" s="5" t="s">
        <v>74</v>
      </c>
      <c r="U272" s="5">
        <f>COUNTIFS($I$2:$I$234, 1, $O$2:$O$234, $T$272, E2:E234, "&gt;=1972", E2:E234, "&lt;=1998")</f>
        <v>62</v>
      </c>
      <c r="V272" s="5">
        <f>COUNTIFS($I$2:$I$234, 1, $O$2:$O$234, $T$272, F2:F234, "&gt;=1972", F2:F234, "&lt;=1998")</f>
        <v>25</v>
      </c>
      <c r="W272" s="5">
        <f>COUNTIFS($I$2:$I$234, 1, $O$2:$O$234, $T$272, G2:G234, "&gt;=1972", G2:G234, "&lt;=1998")</f>
        <v>4</v>
      </c>
      <c r="X272" s="5">
        <f>COUNTIFS($I$2:$I$234, 1, $O$2:$O$234, $T$272, H2:H234, "&gt;=1972", H2:H234, "&lt;=1998")</f>
        <v>0</v>
      </c>
    </row>
    <row r="273" spans="18:24">
      <c r="R273" s="3" t="s">
        <v>271</v>
      </c>
      <c r="S273" s="3" t="s">
        <v>270</v>
      </c>
      <c r="T273" s="5" t="s">
        <v>63</v>
      </c>
      <c r="U273" s="5">
        <f>COUNTIFS($I$2:$I$234, 1, $O$2:$O$234, $T$273, E2:E234, "&gt;=1972", E2:E234, "&lt;=1998")</f>
        <v>13</v>
      </c>
      <c r="V273" s="5">
        <f>COUNTIFS($I$2:$I$234, 1, $O$2:$O$234, $T$273, F2:F234, "&gt;=1972", F2:F234, "&lt;=1998")</f>
        <v>25</v>
      </c>
      <c r="W273" s="5">
        <f>COUNTIFS($I$2:$I$234, 1, $O$2:$O$234, $T$273, G2:G234, "&gt;=1972", G2:G234, "&lt;=1998")</f>
        <v>11</v>
      </c>
      <c r="X273" s="5">
        <f>COUNTIFS($I$2:$I$234, 1, $O$2:$O$234, $T$273, H2:H234, "&gt;=1972", H2:H234, "&lt;=1998")</f>
        <v>0</v>
      </c>
    </row>
    <row r="274" spans="18:24">
      <c r="R274" s="3" t="s">
        <v>271</v>
      </c>
      <c r="S274" s="3" t="s">
        <v>270</v>
      </c>
      <c r="T274" s="5" t="s">
        <v>99</v>
      </c>
      <c r="U274" s="5">
        <f>COUNTIFS($I$2:$I$234, 1, $O$2:$O$234, $T$274, E2:E234, "&gt;=1972", E2:E234, "&lt;=1998")</f>
        <v>2</v>
      </c>
      <c r="V274" s="5">
        <f>COUNTIFS($I$2:$I$234, 1, $O$2:$O$234, $T$274, F2:F234, "&gt;=1972", F2:F234, "&lt;=1998")</f>
        <v>3</v>
      </c>
      <c r="W274" s="5">
        <f>COUNTIFS($I$2:$I$234, 1, $O$2:$O$234, $T$274, G2:G234, "&gt;=1972", G2:G234, "&lt;=1998")</f>
        <v>2</v>
      </c>
      <c r="X274" s="5">
        <f>COUNTIFS($I$2:$I$234, 1, $O$2:$O$234, $T$274, H2:H234, "&gt;=1972", H2:H234, "&lt;=1998")</f>
        <v>0</v>
      </c>
    </row>
    <row r="275" spans="18:24">
      <c r="R275" s="3" t="s">
        <v>271</v>
      </c>
      <c r="S275" s="3" t="s">
        <v>270</v>
      </c>
      <c r="T275" s="5" t="s">
        <v>67</v>
      </c>
      <c r="U275" s="5">
        <f>COUNTIFS($I$2:$I$234, 1, $O$2:$O$234, $T$275, E2:E234, "&gt;=1972", E2:E234, "&lt;=1998")</f>
        <v>6</v>
      </c>
      <c r="V275" s="5">
        <f>COUNTIFS($I$2:$I$234, 1, $O$2:$O$234, $T$275, F2:F234, "&gt;=1972", F2:F234, "&lt;=1998")</f>
        <v>6</v>
      </c>
      <c r="W275" s="5">
        <f>COUNTIFS($I$2:$I$234, 1, $O$2:$O$234, $T$275, G2:G234, "&gt;=1972", G2:G234, "&lt;=1998")</f>
        <v>3</v>
      </c>
      <c r="X275" s="5">
        <f>COUNTIFS($I$2:$I$234, 1, $O$2:$O$234, $T$275, H2:H234, "&gt;=1972", H2:H234, "&lt;=1998")</f>
        <v>0</v>
      </c>
    </row>
    <row r="276" spans="18:24">
      <c r="R276" s="5"/>
      <c r="S276" s="5"/>
      <c r="T276" s="5"/>
      <c r="U276" s="5"/>
      <c r="V276" s="5"/>
      <c r="W276" s="5"/>
      <c r="X276" s="5"/>
    </row>
    <row r="277" spans="18:24">
      <c r="R277" s="3" t="s">
        <v>280</v>
      </c>
      <c r="S277" s="5"/>
      <c r="T277" s="5"/>
      <c r="U277" s="5"/>
      <c r="V277" s="5"/>
      <c r="W277" s="5"/>
      <c r="X277" s="5"/>
    </row>
    <row r="278" spans="18:24">
      <c r="R278" s="5"/>
      <c r="S278" s="5"/>
      <c r="T278" s="5"/>
      <c r="U278" s="5"/>
      <c r="V278" s="5"/>
      <c r="W278" s="5"/>
      <c r="X278" s="5"/>
    </row>
    <row r="279" spans="18:24">
      <c r="R279" s="5"/>
      <c r="S279" s="5"/>
      <c r="T279" s="5" t="s">
        <v>74</v>
      </c>
      <c r="U279" s="5">
        <v>62</v>
      </c>
      <c r="V279" s="5">
        <v>25</v>
      </c>
      <c r="W279" s="5">
        <v>4</v>
      </c>
      <c r="X279" s="5"/>
    </row>
    <row r="280" spans="18:24">
      <c r="R280" s="5"/>
      <c r="S280" s="5" t="s">
        <v>99</v>
      </c>
      <c r="T280" s="5" t="s">
        <v>63</v>
      </c>
      <c r="U280" s="5">
        <v>15</v>
      </c>
      <c r="V280" s="5">
        <v>28</v>
      </c>
      <c r="W280" s="5">
        <v>13</v>
      </c>
      <c r="X280" s="5"/>
    </row>
    <row r="281" spans="18:24">
      <c r="R281" s="5"/>
      <c r="S281" s="5"/>
      <c r="T281" s="5" t="s">
        <v>67</v>
      </c>
      <c r="U281" s="5">
        <v>6</v>
      </c>
      <c r="V281" s="5">
        <v>6</v>
      </c>
      <c r="W281" s="5">
        <v>3</v>
      </c>
      <c r="X281" s="5"/>
    </row>
    <row r="282" spans="18:24">
      <c r="R282" s="5"/>
      <c r="S282" s="5"/>
      <c r="T282" s="5"/>
      <c r="U282" s="5" t="s">
        <v>272</v>
      </c>
      <c r="V282" s="5" t="s">
        <v>273</v>
      </c>
      <c r="W282" s="5" t="s">
        <v>274</v>
      </c>
      <c r="X282" s="5"/>
    </row>
    <row r="283" spans="18:24">
      <c r="R283" s="5"/>
      <c r="S283" s="5"/>
      <c r="T283" s="5" t="s">
        <v>74</v>
      </c>
      <c r="U283" s="14">
        <f t="shared" ref="U283:W285" si="18">U279/SUM(U$279:U$281)</f>
        <v>0.74698795180722888</v>
      </c>
      <c r="V283" s="14">
        <f t="shared" si="18"/>
        <v>0.42372881355932202</v>
      </c>
      <c r="W283" s="14">
        <f t="shared" si="18"/>
        <v>0.2</v>
      </c>
      <c r="X283" s="5"/>
    </row>
    <row r="284" spans="18:24">
      <c r="R284" s="5"/>
      <c r="S284" s="5" t="s">
        <v>99</v>
      </c>
      <c r="T284" s="5" t="s">
        <v>63</v>
      </c>
      <c r="U284" s="14">
        <f t="shared" si="18"/>
        <v>0.18072289156626506</v>
      </c>
      <c r="V284" s="14">
        <f t="shared" si="18"/>
        <v>0.47457627118644069</v>
      </c>
      <c r="W284" s="14">
        <f t="shared" si="18"/>
        <v>0.65</v>
      </c>
      <c r="X284" s="5"/>
    </row>
    <row r="285" spans="18:24">
      <c r="R285" s="5"/>
      <c r="S285" s="5"/>
      <c r="T285" s="5" t="s">
        <v>67</v>
      </c>
      <c r="U285" s="14">
        <f t="shared" si="18"/>
        <v>7.2289156626506021E-2</v>
      </c>
      <c r="V285" s="14">
        <f t="shared" si="18"/>
        <v>0.10169491525423729</v>
      </c>
      <c r="W285" s="14">
        <f t="shared" si="18"/>
        <v>0.15</v>
      </c>
      <c r="X285" s="5"/>
    </row>
  </sheetData>
  <autoFilter ref="A1:Q234" xr:uid="{0798EEED-5DF2-442A-8D35-5711AFAEFDCE}">
    <sortState xmlns:xlrd2="http://schemas.microsoft.com/office/spreadsheetml/2017/richdata2" ref="A2:Q234">
      <sortCondition ref="E1:E234"/>
    </sortState>
  </autoFilter>
  <phoneticPr fontId="1" type="noConversion"/>
  <hyperlinks>
    <hyperlink ref="B1" r:id="rId1" xr:uid="{BCB9D20D-183E-4BB0-A787-3801E933DBC1}"/>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212C-C7CF-4A2A-AD66-6513F5FEB95D}">
  <dimension ref="A1:U285"/>
  <sheetViews>
    <sheetView tabSelected="1" zoomScale="130" zoomScaleNormal="130" workbookViewId="0">
      <pane ySplit="1" topLeftCell="A2" activePane="bottomLeft" state="frozen"/>
      <selection pane="bottomLeft" activeCell="D15" sqref="D15"/>
    </sheetView>
  </sheetViews>
  <sheetFormatPr baseColWidth="10" defaultColWidth="12.6640625" defaultRowHeight="13"/>
  <cols>
    <col min="1" max="2" width="12.6640625" style="13"/>
    <col min="3" max="4" width="14.33203125" style="6" customWidth="1"/>
    <col min="5" max="5" width="10.33203125" style="13" customWidth="1"/>
    <col min="6" max="6" width="0.1640625" style="6" hidden="1" customWidth="1"/>
    <col min="7" max="7" width="8.6640625" style="6" hidden="1" customWidth="1"/>
    <col min="8" max="8" width="9.83203125" style="6" bestFit="1" customWidth="1"/>
    <col min="9" max="10" width="7.6640625" style="6" customWidth="1"/>
    <col min="11" max="11" width="10" style="13" customWidth="1"/>
    <col min="12" max="12" width="16.6640625" style="13" customWidth="1"/>
    <col min="13" max="13" width="11.33203125" style="6" customWidth="1"/>
    <col min="14" max="14" width="10.6640625" style="6" customWidth="1"/>
    <col min="15" max="15" width="50.83203125" style="6" customWidth="1"/>
    <col min="16" max="16" width="16.33203125" style="6" bestFit="1" customWidth="1"/>
    <col min="17" max="17" width="18.83203125" style="6" bestFit="1" customWidth="1"/>
    <col min="18" max="16384" width="12.6640625" style="6"/>
  </cols>
  <sheetData>
    <row r="1" spans="1:16">
      <c r="A1" s="5" t="s">
        <v>0</v>
      </c>
      <c r="B1" s="22" t="s">
        <v>51</v>
      </c>
      <c r="C1" s="5" t="s">
        <v>52</v>
      </c>
      <c r="D1" s="5" t="s">
        <v>53</v>
      </c>
      <c r="E1" s="5" t="s">
        <v>248</v>
      </c>
      <c r="F1" s="5" t="s">
        <v>55</v>
      </c>
      <c r="G1" s="5" t="s">
        <v>56</v>
      </c>
      <c r="H1" s="5" t="s">
        <v>57</v>
      </c>
      <c r="I1" s="5" t="s">
        <v>58</v>
      </c>
      <c r="J1" s="5" t="s">
        <v>59</v>
      </c>
      <c r="K1" s="5" t="s">
        <v>60</v>
      </c>
      <c r="L1" s="5" t="s">
        <v>1</v>
      </c>
      <c r="M1" s="5" t="s">
        <v>61</v>
      </c>
      <c r="N1" s="5" t="s">
        <v>61</v>
      </c>
      <c r="O1" s="5" t="s">
        <v>62</v>
      </c>
    </row>
    <row r="2" spans="1:16">
      <c r="A2" s="7">
        <v>8012471</v>
      </c>
      <c r="B2" s="10">
        <f t="shared" ref="B2:B65" si="0">HYPERLINK($B$1 &amp; A2, A2)</f>
        <v>8012471</v>
      </c>
      <c r="C2" s="7">
        <v>0</v>
      </c>
      <c r="D2" s="7"/>
      <c r="E2" s="7">
        <v>1975</v>
      </c>
      <c r="F2" s="7"/>
      <c r="G2" s="7"/>
      <c r="H2" s="7"/>
      <c r="I2" s="7">
        <v>1</v>
      </c>
      <c r="J2" s="7"/>
      <c r="K2" s="7">
        <f t="shared" ref="K2:K33" si="1">IF(ISNA(E2),IF(F2&gt;0,F2-C2,""),E2-C2)</f>
        <v>1975</v>
      </c>
      <c r="L2" s="7" t="s">
        <v>286</v>
      </c>
      <c r="M2" s="7"/>
      <c r="N2" s="7"/>
      <c r="O2" s="7" t="s">
        <v>160</v>
      </c>
      <c r="P2" s="6" t="str">
        <f t="shared" ref="P2:P65" si="2">IF( COUNTIF(A:A,A2)&gt;1, "Duplicate", "")</f>
        <v/>
      </c>
    </row>
    <row r="3" spans="1:16">
      <c r="A3" s="7">
        <v>50601</v>
      </c>
      <c r="B3" s="10">
        <f t="shared" si="0"/>
        <v>50601</v>
      </c>
      <c r="C3" s="7">
        <v>0</v>
      </c>
      <c r="D3" s="7"/>
      <c r="E3" s="7">
        <v>1977</v>
      </c>
      <c r="F3" s="7"/>
      <c r="G3" s="7"/>
      <c r="H3" s="7"/>
      <c r="I3" s="7">
        <v>1</v>
      </c>
      <c r="J3" s="7"/>
      <c r="K3" s="7">
        <f t="shared" si="1"/>
        <v>1977</v>
      </c>
      <c r="L3" s="7" t="e">
        <v>#N/A</v>
      </c>
      <c r="M3" s="7"/>
      <c r="N3" s="7"/>
      <c r="O3" s="7" t="s">
        <v>165</v>
      </c>
      <c r="P3" s="6" t="str">
        <f t="shared" si="2"/>
        <v/>
      </c>
    </row>
    <row r="4" spans="1:16">
      <c r="A4" s="7">
        <v>7900240</v>
      </c>
      <c r="B4" s="10">
        <f t="shared" si="0"/>
        <v>7900240</v>
      </c>
      <c r="C4" s="7">
        <v>0</v>
      </c>
      <c r="D4" s="7"/>
      <c r="E4" s="7">
        <v>1978</v>
      </c>
      <c r="F4" s="7"/>
      <c r="G4" s="7"/>
      <c r="H4" s="7"/>
      <c r="I4" s="7">
        <v>1</v>
      </c>
      <c r="J4" s="7"/>
      <c r="K4" s="7">
        <f t="shared" si="1"/>
        <v>1978</v>
      </c>
      <c r="L4" s="7" t="e">
        <v>#N/A</v>
      </c>
      <c r="M4" s="7"/>
      <c r="N4" s="7"/>
      <c r="O4" s="7" t="s">
        <v>49</v>
      </c>
      <c r="P4" s="6" t="str">
        <f t="shared" si="2"/>
        <v/>
      </c>
    </row>
    <row r="5" spans="1:16">
      <c r="A5" s="7">
        <v>9370380</v>
      </c>
      <c r="B5" s="10">
        <f t="shared" si="0"/>
        <v>9370380</v>
      </c>
      <c r="C5" s="7">
        <v>0</v>
      </c>
      <c r="D5" s="7"/>
      <c r="E5" s="7">
        <v>1980</v>
      </c>
      <c r="F5" s="7"/>
      <c r="G5" s="7"/>
      <c r="H5" s="7"/>
      <c r="I5" s="7">
        <v>1</v>
      </c>
      <c r="J5" s="7"/>
      <c r="K5" s="7">
        <f t="shared" si="1"/>
        <v>1980</v>
      </c>
      <c r="L5" s="7" t="s">
        <v>123</v>
      </c>
      <c r="M5" s="7" t="s">
        <v>74</v>
      </c>
      <c r="N5" s="7"/>
      <c r="O5" s="7" t="s">
        <v>124</v>
      </c>
      <c r="P5" s="6" t="str">
        <f t="shared" si="2"/>
        <v/>
      </c>
    </row>
    <row r="6" spans="1:16">
      <c r="A6" s="7">
        <v>10060230</v>
      </c>
      <c r="B6" s="10">
        <f t="shared" si="0"/>
        <v>10060230</v>
      </c>
      <c r="C6" s="7">
        <v>0</v>
      </c>
      <c r="D6" s="7"/>
      <c r="E6" s="7">
        <v>1980</v>
      </c>
      <c r="F6" s="7"/>
      <c r="G6" s="7"/>
      <c r="H6" s="7"/>
      <c r="I6" s="7">
        <v>1</v>
      </c>
      <c r="J6" s="7"/>
      <c r="K6" s="7">
        <f t="shared" si="1"/>
        <v>1980</v>
      </c>
      <c r="L6" s="7" t="s">
        <v>287</v>
      </c>
      <c r="M6" s="7"/>
      <c r="N6" s="7"/>
      <c r="O6" s="7" t="s">
        <v>43</v>
      </c>
      <c r="P6" s="6" t="str">
        <f t="shared" si="2"/>
        <v/>
      </c>
    </row>
    <row r="7" spans="1:16">
      <c r="A7" s="7">
        <v>36200080</v>
      </c>
      <c r="B7" s="10">
        <f t="shared" si="0"/>
        <v>36200080</v>
      </c>
      <c r="C7" s="7">
        <v>0</v>
      </c>
      <c r="D7" s="7"/>
      <c r="E7" s="7">
        <v>1988</v>
      </c>
      <c r="F7" s="7"/>
      <c r="G7" s="7"/>
      <c r="H7" s="7"/>
      <c r="I7" s="7">
        <v>1</v>
      </c>
      <c r="J7" s="7"/>
      <c r="K7" s="7">
        <f t="shared" si="1"/>
        <v>1988</v>
      </c>
      <c r="L7" s="7" t="s">
        <v>288</v>
      </c>
      <c r="M7" s="7"/>
      <c r="N7" s="7"/>
      <c r="O7" s="7" t="s">
        <v>41</v>
      </c>
      <c r="P7" s="6" t="str">
        <f t="shared" si="2"/>
        <v/>
      </c>
    </row>
    <row r="8" spans="1:16">
      <c r="A8" s="7">
        <v>6470050</v>
      </c>
      <c r="B8" s="10">
        <f t="shared" si="0"/>
        <v>6470050</v>
      </c>
      <c r="C8" s="7">
        <v>0</v>
      </c>
      <c r="D8" s="7"/>
      <c r="E8" s="7">
        <v>1990</v>
      </c>
      <c r="F8" s="7"/>
      <c r="G8" s="7"/>
      <c r="H8" s="7"/>
      <c r="I8" s="7">
        <v>1</v>
      </c>
      <c r="J8" s="7"/>
      <c r="K8" s="7">
        <f t="shared" si="1"/>
        <v>1990</v>
      </c>
      <c r="L8" s="7" t="s">
        <v>289</v>
      </c>
      <c r="M8" s="7"/>
      <c r="N8" s="7"/>
      <c r="O8" s="7"/>
      <c r="P8" s="6" t="str">
        <f t="shared" si="2"/>
        <v/>
      </c>
    </row>
    <row r="9" spans="1:16">
      <c r="A9" s="7">
        <v>4940600</v>
      </c>
      <c r="B9" s="10">
        <f t="shared" si="0"/>
        <v>4940600</v>
      </c>
      <c r="C9" s="7">
        <v>0</v>
      </c>
      <c r="D9" s="7"/>
      <c r="E9" s="7">
        <v>1990</v>
      </c>
      <c r="F9" s="7"/>
      <c r="G9" s="7"/>
      <c r="H9" s="7"/>
      <c r="I9" s="7">
        <v>1</v>
      </c>
      <c r="J9" s="7"/>
      <c r="K9" s="7">
        <f t="shared" si="1"/>
        <v>1990</v>
      </c>
      <c r="L9" s="7" t="s">
        <v>214</v>
      </c>
      <c r="M9" s="7"/>
      <c r="N9" s="7"/>
      <c r="O9" s="7" t="s">
        <v>42</v>
      </c>
      <c r="P9" s="6" t="str">
        <f t="shared" si="2"/>
        <v/>
      </c>
    </row>
    <row r="10" spans="1:16">
      <c r="A10" s="7">
        <v>9110160</v>
      </c>
      <c r="B10" s="10">
        <f t="shared" si="0"/>
        <v>9110160</v>
      </c>
      <c r="C10" s="7">
        <v>0</v>
      </c>
      <c r="D10" s="7"/>
      <c r="E10" s="7">
        <v>1995</v>
      </c>
      <c r="F10" s="7"/>
      <c r="G10" s="7"/>
      <c r="H10" s="7"/>
      <c r="I10" s="7">
        <v>1</v>
      </c>
      <c r="J10" s="7"/>
      <c r="K10" s="7">
        <f t="shared" si="1"/>
        <v>1995</v>
      </c>
      <c r="L10" s="7" t="e">
        <v>#N/A</v>
      </c>
      <c r="M10" s="7"/>
      <c r="N10" s="7"/>
      <c r="O10" s="7"/>
      <c r="P10" s="6" t="str">
        <f t="shared" si="2"/>
        <v/>
      </c>
    </row>
    <row r="11" spans="1:16">
      <c r="A11" s="7">
        <v>4380060</v>
      </c>
      <c r="B11" s="10">
        <f t="shared" si="0"/>
        <v>4380060</v>
      </c>
      <c r="C11" s="7">
        <v>0</v>
      </c>
      <c r="D11" s="7"/>
      <c r="E11" s="7">
        <v>1995</v>
      </c>
      <c r="F11" s="7"/>
      <c r="G11" s="7"/>
      <c r="H11" s="7"/>
      <c r="I11" s="7">
        <v>1</v>
      </c>
      <c r="J11" s="7"/>
      <c r="K11" s="7">
        <f t="shared" si="1"/>
        <v>1995</v>
      </c>
      <c r="L11" s="7" t="s">
        <v>218</v>
      </c>
      <c r="M11" s="7"/>
      <c r="N11" s="7"/>
      <c r="O11" s="7" t="s">
        <v>157</v>
      </c>
      <c r="P11" s="6" t="str">
        <f t="shared" si="2"/>
        <v/>
      </c>
    </row>
    <row r="12" spans="1:16">
      <c r="A12" s="7">
        <v>9460180</v>
      </c>
      <c r="B12" s="10">
        <f t="shared" si="0"/>
        <v>9460180</v>
      </c>
      <c r="C12" s="7">
        <v>0</v>
      </c>
      <c r="D12" s="7"/>
      <c r="E12" s="7">
        <v>1997</v>
      </c>
      <c r="F12" s="7"/>
      <c r="G12" s="7"/>
      <c r="H12" s="7">
        <v>1</v>
      </c>
      <c r="I12" s="7"/>
      <c r="J12" s="7"/>
      <c r="K12" s="7">
        <f t="shared" si="1"/>
        <v>1997</v>
      </c>
      <c r="L12" s="7" t="e">
        <v>#N/A</v>
      </c>
      <c r="M12" s="7"/>
      <c r="N12" s="7"/>
      <c r="O12" s="7" t="s">
        <v>166</v>
      </c>
      <c r="P12" s="6" t="str">
        <f t="shared" si="2"/>
        <v/>
      </c>
    </row>
    <row r="13" spans="1:16">
      <c r="A13" s="7">
        <v>9570120</v>
      </c>
      <c r="B13" s="10">
        <f t="shared" si="0"/>
        <v>9570120</v>
      </c>
      <c r="C13" s="7">
        <v>0</v>
      </c>
      <c r="D13" s="7"/>
      <c r="E13" s="7">
        <v>1997</v>
      </c>
      <c r="F13" s="7"/>
      <c r="G13" s="7"/>
      <c r="H13" s="7">
        <v>1</v>
      </c>
      <c r="I13" s="7"/>
      <c r="J13" s="7"/>
      <c r="K13" s="7">
        <f t="shared" si="1"/>
        <v>1997</v>
      </c>
      <c r="L13" s="7" t="e">
        <v>#N/A</v>
      </c>
      <c r="M13" s="7"/>
      <c r="N13" s="7"/>
      <c r="O13" s="7" t="s">
        <v>167</v>
      </c>
      <c r="P13" s="6" t="str">
        <f t="shared" si="2"/>
        <v/>
      </c>
    </row>
    <row r="14" spans="1:16">
      <c r="A14" s="7">
        <v>1910300</v>
      </c>
      <c r="B14" s="10">
        <f t="shared" si="0"/>
        <v>1910300</v>
      </c>
      <c r="C14" s="7">
        <v>0</v>
      </c>
      <c r="D14" s="7"/>
      <c r="E14" s="7" t="e">
        <v>#N/A</v>
      </c>
      <c r="F14" s="7"/>
      <c r="G14" s="7"/>
      <c r="H14" s="7">
        <v>1</v>
      </c>
      <c r="I14" s="7"/>
      <c r="J14" s="7"/>
      <c r="K14" s="7" t="str">
        <f t="shared" si="1"/>
        <v/>
      </c>
      <c r="L14" s="7" t="s">
        <v>206</v>
      </c>
      <c r="M14" s="7" t="s">
        <v>74</v>
      </c>
      <c r="N14" s="7"/>
      <c r="O14" s="7" t="s">
        <v>125</v>
      </c>
      <c r="P14" s="6" t="str">
        <f t="shared" si="2"/>
        <v/>
      </c>
    </row>
    <row r="15" spans="1:16">
      <c r="A15" s="7">
        <v>690031</v>
      </c>
      <c r="B15" s="10">
        <f t="shared" si="0"/>
        <v>690031</v>
      </c>
      <c r="C15" s="7">
        <v>0</v>
      </c>
      <c r="D15" s="7"/>
      <c r="E15" s="7" t="e">
        <v>#N/A</v>
      </c>
      <c r="F15" s="7"/>
      <c r="G15" s="7"/>
      <c r="H15" s="7">
        <v>1</v>
      </c>
      <c r="I15" s="7"/>
      <c r="J15" s="7"/>
      <c r="K15" s="7" t="str">
        <f t="shared" si="1"/>
        <v/>
      </c>
      <c r="L15" s="7" t="s">
        <v>290</v>
      </c>
      <c r="M15" s="7"/>
      <c r="N15" s="7"/>
      <c r="O15" s="7"/>
      <c r="P15" s="6" t="str">
        <f t="shared" si="2"/>
        <v/>
      </c>
    </row>
    <row r="16" spans="1:16">
      <c r="A16" s="7">
        <v>250360</v>
      </c>
      <c r="B16" s="10">
        <f t="shared" si="0"/>
        <v>250360</v>
      </c>
      <c r="C16" s="7">
        <v>0</v>
      </c>
      <c r="D16" s="7"/>
      <c r="E16" s="7" t="e">
        <v>#N/A</v>
      </c>
      <c r="F16" s="7"/>
      <c r="G16" s="7"/>
      <c r="H16" s="7">
        <v>1</v>
      </c>
      <c r="I16" s="7"/>
      <c r="J16" s="7"/>
      <c r="K16" s="7" t="str">
        <f t="shared" si="1"/>
        <v/>
      </c>
      <c r="L16" s="7" t="s">
        <v>181</v>
      </c>
      <c r="M16" s="7"/>
      <c r="N16" s="7"/>
      <c r="O16" s="7" t="s">
        <v>142</v>
      </c>
      <c r="P16" s="6" t="str">
        <f t="shared" si="2"/>
        <v/>
      </c>
    </row>
    <row r="17" spans="1:16">
      <c r="A17" s="7">
        <v>3230170</v>
      </c>
      <c r="B17" s="10">
        <f t="shared" si="0"/>
        <v>3230170</v>
      </c>
      <c r="C17" s="7">
        <v>0</v>
      </c>
      <c r="D17" s="7"/>
      <c r="E17" s="7" t="e">
        <v>#N/A</v>
      </c>
      <c r="F17" s="7"/>
      <c r="G17" s="7"/>
      <c r="H17" s="7">
        <v>1</v>
      </c>
      <c r="I17" s="7"/>
      <c r="J17" s="7"/>
      <c r="K17" s="7" t="str">
        <f t="shared" si="1"/>
        <v/>
      </c>
      <c r="L17" s="7" t="s">
        <v>183</v>
      </c>
      <c r="M17" s="7"/>
      <c r="N17" s="7"/>
      <c r="O17" s="7" t="s">
        <v>125</v>
      </c>
      <c r="P17" s="6" t="str">
        <f t="shared" si="2"/>
        <v/>
      </c>
    </row>
    <row r="18" spans="1:16">
      <c r="A18" s="7">
        <v>2980040</v>
      </c>
      <c r="B18" s="10">
        <f t="shared" si="0"/>
        <v>2980040</v>
      </c>
      <c r="C18" s="7">
        <v>0</v>
      </c>
      <c r="D18" s="7"/>
      <c r="E18" s="7" t="e">
        <v>#N/A</v>
      </c>
      <c r="F18" s="7"/>
      <c r="G18" s="7"/>
      <c r="H18" s="7">
        <v>1</v>
      </c>
      <c r="I18" s="7"/>
      <c r="J18" s="7"/>
      <c r="K18" s="7" t="str">
        <f t="shared" si="1"/>
        <v/>
      </c>
      <c r="L18" s="7" t="s">
        <v>182</v>
      </c>
      <c r="M18" s="7"/>
      <c r="N18" s="7"/>
      <c r="O18" s="7" t="s">
        <v>143</v>
      </c>
      <c r="P18" s="6" t="str">
        <f t="shared" si="2"/>
        <v/>
      </c>
    </row>
    <row r="19" spans="1:16">
      <c r="A19" s="7">
        <v>190240</v>
      </c>
      <c r="B19" s="10">
        <f t="shared" si="0"/>
        <v>190240</v>
      </c>
      <c r="C19" s="7">
        <v>0</v>
      </c>
      <c r="D19" s="7"/>
      <c r="E19" s="7" t="e">
        <v>#N/A</v>
      </c>
      <c r="F19" s="7"/>
      <c r="G19" s="7"/>
      <c r="H19" s="7">
        <v>1</v>
      </c>
      <c r="I19" s="7"/>
      <c r="J19" s="7"/>
      <c r="K19" s="7" t="str">
        <f t="shared" si="1"/>
        <v/>
      </c>
      <c r="L19" s="7" t="e">
        <v>#N/A</v>
      </c>
      <c r="M19" s="7"/>
      <c r="N19" s="7"/>
      <c r="O19" s="7" t="s">
        <v>143</v>
      </c>
      <c r="P19" s="6" t="str">
        <f t="shared" si="2"/>
        <v/>
      </c>
    </row>
    <row r="20" spans="1:16">
      <c r="A20" s="7">
        <v>3920040</v>
      </c>
      <c r="B20" s="10">
        <f t="shared" si="0"/>
        <v>3920040</v>
      </c>
      <c r="C20" s="7">
        <v>0</v>
      </c>
      <c r="D20" s="7"/>
      <c r="E20" s="7" t="e">
        <v>#N/A</v>
      </c>
      <c r="F20" s="7"/>
      <c r="G20" s="7"/>
      <c r="H20" s="7">
        <v>1</v>
      </c>
      <c r="I20" s="7"/>
      <c r="J20" s="7"/>
      <c r="K20" s="7" t="str">
        <f t="shared" si="1"/>
        <v/>
      </c>
      <c r="L20" s="7" t="s">
        <v>186</v>
      </c>
      <c r="M20" s="7"/>
      <c r="N20" s="7"/>
      <c r="O20" s="7"/>
      <c r="P20" s="6" t="str">
        <f t="shared" si="2"/>
        <v/>
      </c>
    </row>
    <row r="21" spans="1:16">
      <c r="A21" s="7">
        <v>4620080</v>
      </c>
      <c r="B21" s="10">
        <f t="shared" si="0"/>
        <v>4620080</v>
      </c>
      <c r="C21" s="7">
        <v>0</v>
      </c>
      <c r="D21" s="7"/>
      <c r="E21" s="7" t="e">
        <v>#N/A</v>
      </c>
      <c r="F21" s="7"/>
      <c r="G21" s="7"/>
      <c r="H21" s="7">
        <v>1</v>
      </c>
      <c r="I21" s="7"/>
      <c r="J21" s="7"/>
      <c r="K21" s="7" t="str">
        <f t="shared" si="1"/>
        <v/>
      </c>
      <c r="L21" s="7" t="e">
        <v>#N/A</v>
      </c>
      <c r="M21" s="7"/>
      <c r="N21" s="7"/>
      <c r="O21" s="7" t="s">
        <v>144</v>
      </c>
      <c r="P21" s="6" t="str">
        <f t="shared" si="2"/>
        <v/>
      </c>
    </row>
    <row r="22" spans="1:16">
      <c r="A22" s="7">
        <v>880600</v>
      </c>
      <c r="B22" s="10">
        <f t="shared" si="0"/>
        <v>880600</v>
      </c>
      <c r="C22" s="7">
        <v>0</v>
      </c>
      <c r="D22" s="7"/>
      <c r="E22" s="7" t="e">
        <v>#N/A</v>
      </c>
      <c r="F22" s="7"/>
      <c r="G22" s="7"/>
      <c r="H22" s="7">
        <v>1</v>
      </c>
      <c r="I22" s="7"/>
      <c r="J22" s="7"/>
      <c r="K22" s="7" t="str">
        <f t="shared" si="1"/>
        <v/>
      </c>
      <c r="L22" s="7" t="e">
        <v>#N/A</v>
      </c>
      <c r="M22" s="7"/>
      <c r="N22" s="7"/>
      <c r="O22" s="7" t="s">
        <v>145</v>
      </c>
      <c r="P22" s="6" t="str">
        <f t="shared" si="2"/>
        <v/>
      </c>
    </row>
    <row r="23" spans="1:16">
      <c r="A23" s="7">
        <v>1880370</v>
      </c>
      <c r="B23" s="10">
        <f t="shared" si="0"/>
        <v>1880370</v>
      </c>
      <c r="C23" s="7">
        <v>0</v>
      </c>
      <c r="D23" s="7"/>
      <c r="E23" s="7" t="e">
        <v>#N/A</v>
      </c>
      <c r="F23" s="7"/>
      <c r="G23" s="7"/>
      <c r="H23" s="7">
        <v>1</v>
      </c>
      <c r="I23" s="7"/>
      <c r="J23" s="7"/>
      <c r="K23" s="7" t="str">
        <f t="shared" si="1"/>
        <v/>
      </c>
      <c r="L23" s="7" t="s">
        <v>291</v>
      </c>
      <c r="M23" s="7"/>
      <c r="N23" s="7"/>
      <c r="O23" s="7" t="s">
        <v>146</v>
      </c>
      <c r="P23" s="6" t="str">
        <f t="shared" si="2"/>
        <v/>
      </c>
    </row>
    <row r="24" spans="1:16">
      <c r="A24" s="7">
        <v>2050080</v>
      </c>
      <c r="B24" s="10">
        <f t="shared" si="0"/>
        <v>2050080</v>
      </c>
      <c r="C24" s="7">
        <v>0</v>
      </c>
      <c r="D24" s="7"/>
      <c r="E24" s="7" t="e">
        <v>#N/A</v>
      </c>
      <c r="F24" s="7"/>
      <c r="G24" s="7"/>
      <c r="H24" s="7">
        <v>1</v>
      </c>
      <c r="I24" s="7"/>
      <c r="J24" s="7"/>
      <c r="K24" s="7" t="str">
        <f t="shared" si="1"/>
        <v/>
      </c>
      <c r="L24" s="7" t="e">
        <v>#N/A</v>
      </c>
      <c r="M24" s="7"/>
      <c r="N24" s="7"/>
      <c r="O24" s="7" t="s">
        <v>147</v>
      </c>
      <c r="P24" s="6" t="str">
        <f t="shared" si="2"/>
        <v/>
      </c>
    </row>
    <row r="25" spans="1:16">
      <c r="A25" s="7">
        <v>210280</v>
      </c>
      <c r="B25" s="10">
        <f t="shared" si="0"/>
        <v>210280</v>
      </c>
      <c r="C25" s="7">
        <v>0</v>
      </c>
      <c r="D25" s="7"/>
      <c r="E25" s="7" t="e">
        <v>#N/A</v>
      </c>
      <c r="F25" s="7"/>
      <c r="G25" s="7"/>
      <c r="H25" s="7">
        <v>1</v>
      </c>
      <c r="I25" s="7"/>
      <c r="J25" s="7"/>
      <c r="K25" s="7" t="str">
        <f t="shared" si="1"/>
        <v/>
      </c>
      <c r="L25" s="7" t="s">
        <v>197</v>
      </c>
      <c r="M25" s="7"/>
      <c r="N25" s="7"/>
      <c r="O25" s="7"/>
      <c r="P25" s="6" t="str">
        <f t="shared" si="2"/>
        <v/>
      </c>
    </row>
    <row r="26" spans="1:16">
      <c r="A26" s="7">
        <v>1940480</v>
      </c>
      <c r="B26" s="10">
        <f t="shared" si="0"/>
        <v>1940480</v>
      </c>
      <c r="C26" s="7">
        <v>0</v>
      </c>
      <c r="D26" s="7"/>
      <c r="E26" s="7" t="e">
        <v>#N/A</v>
      </c>
      <c r="F26" s="7"/>
      <c r="G26" s="7"/>
      <c r="H26" s="7">
        <v>1</v>
      </c>
      <c r="I26" s="7"/>
      <c r="J26" s="7"/>
      <c r="K26" s="7" t="str">
        <f t="shared" si="1"/>
        <v/>
      </c>
      <c r="L26" s="7" t="s">
        <v>292</v>
      </c>
      <c r="M26" s="7"/>
      <c r="N26" s="7"/>
      <c r="O26" s="7"/>
      <c r="P26" s="6" t="str">
        <f t="shared" si="2"/>
        <v/>
      </c>
    </row>
    <row r="27" spans="1:16">
      <c r="A27" s="7">
        <v>6220060</v>
      </c>
      <c r="B27" s="10">
        <f t="shared" si="0"/>
        <v>6220060</v>
      </c>
      <c r="C27" s="7">
        <v>0</v>
      </c>
      <c r="D27" s="7"/>
      <c r="E27" s="7" t="e">
        <v>#N/A</v>
      </c>
      <c r="F27" s="7"/>
      <c r="G27" s="7"/>
      <c r="H27" s="7">
        <v>1</v>
      </c>
      <c r="I27" s="7"/>
      <c r="J27" s="7"/>
      <c r="K27" s="7" t="str">
        <f t="shared" si="1"/>
        <v/>
      </c>
      <c r="L27" s="7" t="s">
        <v>202</v>
      </c>
      <c r="M27" s="7"/>
      <c r="N27" s="7"/>
      <c r="O27" s="7" t="s">
        <v>148</v>
      </c>
      <c r="P27" s="6" t="str">
        <f t="shared" si="2"/>
        <v/>
      </c>
    </row>
    <row r="28" spans="1:16">
      <c r="A28" s="7">
        <v>1870400</v>
      </c>
      <c r="B28" s="10">
        <f t="shared" si="0"/>
        <v>1870400</v>
      </c>
      <c r="C28" s="7">
        <v>0</v>
      </c>
      <c r="D28" s="7"/>
      <c r="E28" s="7" t="e">
        <v>#N/A</v>
      </c>
      <c r="F28" s="7"/>
      <c r="G28" s="7"/>
      <c r="H28" s="7">
        <v>1</v>
      </c>
      <c r="I28" s="7"/>
      <c r="J28" s="7"/>
      <c r="K28" s="7" t="str">
        <f t="shared" si="1"/>
        <v/>
      </c>
      <c r="L28" s="7" t="e">
        <v>#N/A</v>
      </c>
      <c r="M28" s="7"/>
      <c r="N28" s="7"/>
      <c r="O28" s="7" t="s">
        <v>149</v>
      </c>
      <c r="P28" s="6" t="str">
        <f t="shared" si="2"/>
        <v/>
      </c>
    </row>
    <row r="29" spans="1:16">
      <c r="A29" s="7">
        <v>32270120</v>
      </c>
      <c r="B29" s="10">
        <f t="shared" si="0"/>
        <v>32270120</v>
      </c>
      <c r="C29" s="7">
        <v>0</v>
      </c>
      <c r="D29" s="7"/>
      <c r="E29" s="7" t="e">
        <v>#N/A</v>
      </c>
      <c r="F29" s="7"/>
      <c r="G29" s="7"/>
      <c r="H29" s="7">
        <v>1</v>
      </c>
      <c r="I29" s="7"/>
      <c r="J29" s="7"/>
      <c r="K29" s="7" t="str">
        <f t="shared" si="1"/>
        <v/>
      </c>
      <c r="L29" s="7" t="e">
        <v>#N/A</v>
      </c>
      <c r="M29" s="7"/>
      <c r="N29" s="7"/>
      <c r="O29" s="7" t="s">
        <v>150</v>
      </c>
      <c r="P29" s="6" t="str">
        <f t="shared" si="2"/>
        <v/>
      </c>
    </row>
    <row r="30" spans="1:16">
      <c r="A30" s="7">
        <v>2820190</v>
      </c>
      <c r="B30" s="10">
        <f t="shared" si="0"/>
        <v>2820190</v>
      </c>
      <c r="C30" s="7">
        <v>0</v>
      </c>
      <c r="D30" s="7"/>
      <c r="E30" s="7" t="e">
        <v>#N/A</v>
      </c>
      <c r="F30" s="7"/>
      <c r="G30" s="7"/>
      <c r="H30" s="7">
        <v>1</v>
      </c>
      <c r="I30" s="7"/>
      <c r="J30" s="7"/>
      <c r="K30" s="7" t="str">
        <f t="shared" si="1"/>
        <v/>
      </c>
      <c r="L30" s="7" t="e">
        <v>#N/A</v>
      </c>
      <c r="M30" s="7"/>
      <c r="N30" s="7"/>
      <c r="O30" s="7" t="s">
        <v>151</v>
      </c>
      <c r="P30" s="6" t="str">
        <f t="shared" si="2"/>
        <v/>
      </c>
    </row>
    <row r="31" spans="1:16">
      <c r="A31" s="7">
        <v>40520230</v>
      </c>
      <c r="B31" s="10">
        <f t="shared" si="0"/>
        <v>40520230</v>
      </c>
      <c r="C31" s="7">
        <v>0</v>
      </c>
      <c r="D31" s="7"/>
      <c r="E31" s="7" t="e">
        <v>#N/A</v>
      </c>
      <c r="F31" s="7"/>
      <c r="G31" s="7"/>
      <c r="H31" s="7">
        <v>1</v>
      </c>
      <c r="I31" s="7"/>
      <c r="J31" s="7"/>
      <c r="K31" s="7" t="str">
        <f t="shared" si="1"/>
        <v/>
      </c>
      <c r="L31" s="7" t="s">
        <v>205</v>
      </c>
      <c r="M31" s="7"/>
      <c r="N31" s="7"/>
      <c r="O31" s="7"/>
      <c r="P31" s="6" t="str">
        <f t="shared" si="2"/>
        <v/>
      </c>
    </row>
    <row r="32" spans="1:16">
      <c r="A32" s="7">
        <v>7600240</v>
      </c>
      <c r="B32" s="10">
        <f t="shared" si="0"/>
        <v>7600240</v>
      </c>
      <c r="C32" s="7">
        <v>0</v>
      </c>
      <c r="D32" s="7"/>
      <c r="E32" s="7" t="e">
        <v>#N/A</v>
      </c>
      <c r="F32" s="7"/>
      <c r="G32" s="7"/>
      <c r="H32" s="7">
        <v>1</v>
      </c>
      <c r="I32" s="7"/>
      <c r="J32" s="7"/>
      <c r="K32" s="7" t="str">
        <f t="shared" si="1"/>
        <v/>
      </c>
      <c r="L32" s="7" t="e">
        <v>#N/A</v>
      </c>
      <c r="M32" s="7"/>
      <c r="N32" s="7"/>
      <c r="O32" s="7" t="s">
        <v>152</v>
      </c>
      <c r="P32" s="6" t="str">
        <f t="shared" si="2"/>
        <v/>
      </c>
    </row>
    <row r="33" spans="1:16">
      <c r="A33" s="7">
        <v>50420</v>
      </c>
      <c r="B33" s="10">
        <f t="shared" si="0"/>
        <v>50420</v>
      </c>
      <c r="C33" s="7">
        <v>0</v>
      </c>
      <c r="D33" s="7"/>
      <c r="E33" s="7" t="e">
        <v>#N/A</v>
      </c>
      <c r="F33" s="7"/>
      <c r="G33" s="7"/>
      <c r="H33" s="7">
        <v>1</v>
      </c>
      <c r="I33" s="7"/>
      <c r="J33" s="7"/>
      <c r="K33" s="7" t="str">
        <f t="shared" si="1"/>
        <v/>
      </c>
      <c r="L33" s="7" t="s">
        <v>293</v>
      </c>
      <c r="M33" s="7"/>
      <c r="N33" s="7"/>
      <c r="O33" s="7" t="s">
        <v>50</v>
      </c>
      <c r="P33" s="6" t="str">
        <f t="shared" si="2"/>
        <v/>
      </c>
    </row>
    <row r="34" spans="1:16">
      <c r="A34" s="7">
        <v>31970110</v>
      </c>
      <c r="B34" s="10">
        <f t="shared" si="0"/>
        <v>31970110</v>
      </c>
      <c r="C34" s="7">
        <v>0</v>
      </c>
      <c r="D34" s="7"/>
      <c r="E34" s="7" t="e">
        <v>#N/A</v>
      </c>
      <c r="F34" s="7"/>
      <c r="G34" s="7"/>
      <c r="H34" s="7">
        <v>1</v>
      </c>
      <c r="I34" s="7"/>
      <c r="J34" s="7"/>
      <c r="K34" s="7" t="str">
        <f t="shared" ref="K34:K68" si="3">IF(ISNA(E34),IF(F34&gt;0,F34-C34,""),E34-C34)</f>
        <v/>
      </c>
      <c r="L34" s="7" t="s">
        <v>294</v>
      </c>
      <c r="M34" s="7"/>
      <c r="N34" s="7"/>
      <c r="O34" s="7" t="s">
        <v>49</v>
      </c>
      <c r="P34" s="6" t="str">
        <f t="shared" si="2"/>
        <v/>
      </c>
    </row>
    <row r="35" spans="1:16">
      <c r="A35" s="7">
        <v>36250080</v>
      </c>
      <c r="B35" s="10">
        <f t="shared" si="0"/>
        <v>36250080</v>
      </c>
      <c r="C35" s="7">
        <v>0</v>
      </c>
      <c r="D35" s="7"/>
      <c r="E35" s="7" t="e">
        <v>#N/A</v>
      </c>
      <c r="F35" s="7"/>
      <c r="G35" s="7"/>
      <c r="H35" s="7">
        <v>1</v>
      </c>
      <c r="I35" s="7"/>
      <c r="J35" s="7"/>
      <c r="K35" s="7" t="str">
        <f t="shared" si="3"/>
        <v/>
      </c>
      <c r="L35" s="7" t="e">
        <v>#N/A</v>
      </c>
      <c r="M35" s="7"/>
      <c r="N35" s="7"/>
      <c r="O35" s="7" t="s">
        <v>153</v>
      </c>
      <c r="P35" s="6" t="str">
        <f t="shared" si="2"/>
        <v/>
      </c>
    </row>
    <row r="36" spans="1:16">
      <c r="A36" s="7">
        <v>2390060</v>
      </c>
      <c r="B36" s="10">
        <f t="shared" si="0"/>
        <v>2390060</v>
      </c>
      <c r="C36" s="7">
        <v>0</v>
      </c>
      <c r="D36" s="7"/>
      <c r="E36" s="7" t="e">
        <v>#N/A</v>
      </c>
      <c r="F36" s="7"/>
      <c r="G36" s="7"/>
      <c r="H36" s="7">
        <v>1</v>
      </c>
      <c r="I36" s="7"/>
      <c r="J36" s="7"/>
      <c r="K36" s="7" t="str">
        <f t="shared" si="3"/>
        <v/>
      </c>
      <c r="L36" s="7" t="e">
        <v>#N/A</v>
      </c>
      <c r="M36" s="7"/>
      <c r="N36" s="7"/>
      <c r="O36" s="7" t="s">
        <v>154</v>
      </c>
      <c r="P36" s="6" t="str">
        <f t="shared" si="2"/>
        <v/>
      </c>
    </row>
    <row r="37" spans="1:16">
      <c r="A37" s="7">
        <v>2710270</v>
      </c>
      <c r="B37" s="10">
        <f t="shared" si="0"/>
        <v>2710270</v>
      </c>
      <c r="C37" s="7">
        <v>0</v>
      </c>
      <c r="D37" s="7"/>
      <c r="E37" s="7" t="e">
        <v>#N/A</v>
      </c>
      <c r="F37" s="7"/>
      <c r="G37" s="7"/>
      <c r="H37" s="7">
        <v>1</v>
      </c>
      <c r="I37" s="7"/>
      <c r="J37" s="7"/>
      <c r="K37" s="7" t="str">
        <f t="shared" si="3"/>
        <v/>
      </c>
      <c r="L37" s="7" t="e">
        <v>#N/A</v>
      </c>
      <c r="M37" s="7"/>
      <c r="N37" s="7"/>
      <c r="O37" s="7" t="s">
        <v>143</v>
      </c>
      <c r="P37" s="6" t="str">
        <f t="shared" si="2"/>
        <v/>
      </c>
    </row>
    <row r="38" spans="1:16">
      <c r="A38" s="7">
        <v>6400110</v>
      </c>
      <c r="B38" s="10">
        <f t="shared" si="0"/>
        <v>6400110</v>
      </c>
      <c r="C38" s="7">
        <v>0</v>
      </c>
      <c r="D38" s="7"/>
      <c r="E38" s="7" t="e">
        <v>#N/A</v>
      </c>
      <c r="F38" s="7"/>
      <c r="G38" s="7"/>
      <c r="H38" s="7">
        <v>1</v>
      </c>
      <c r="I38" s="7"/>
      <c r="J38" s="7"/>
      <c r="K38" s="7" t="str">
        <f t="shared" si="3"/>
        <v/>
      </c>
      <c r="L38" s="7" t="e">
        <v>#N/A</v>
      </c>
      <c r="M38" s="7"/>
      <c r="N38" s="7"/>
      <c r="O38" s="7"/>
      <c r="P38" s="6" t="str">
        <f t="shared" si="2"/>
        <v/>
      </c>
    </row>
    <row r="39" spans="1:16">
      <c r="A39" s="7">
        <v>2120070</v>
      </c>
      <c r="B39" s="10">
        <f t="shared" si="0"/>
        <v>2120070</v>
      </c>
      <c r="C39" s="7">
        <v>0</v>
      </c>
      <c r="D39" s="7"/>
      <c r="E39" s="7" t="e">
        <v>#N/A</v>
      </c>
      <c r="F39" s="7"/>
      <c r="G39" s="7"/>
      <c r="H39" s="7">
        <v>1</v>
      </c>
      <c r="I39" s="7"/>
      <c r="J39" s="7"/>
      <c r="K39" s="7" t="str">
        <f t="shared" si="3"/>
        <v/>
      </c>
      <c r="L39" s="7" t="s">
        <v>295</v>
      </c>
      <c r="M39" s="7"/>
      <c r="N39" s="7"/>
      <c r="O39" s="7"/>
      <c r="P39" s="6" t="str">
        <f t="shared" si="2"/>
        <v/>
      </c>
    </row>
    <row r="40" spans="1:16">
      <c r="A40" s="7">
        <v>35970070</v>
      </c>
      <c r="B40" s="10">
        <f t="shared" si="0"/>
        <v>35970070</v>
      </c>
      <c r="C40" s="7">
        <v>0</v>
      </c>
      <c r="D40" s="7"/>
      <c r="E40" s="7" t="e">
        <v>#N/A</v>
      </c>
      <c r="F40" s="7"/>
      <c r="G40" s="7"/>
      <c r="H40" s="7">
        <v>1</v>
      </c>
      <c r="I40" s="7"/>
      <c r="J40" s="7"/>
      <c r="K40" s="7" t="str">
        <f t="shared" si="3"/>
        <v/>
      </c>
      <c r="L40" s="7" t="s">
        <v>209</v>
      </c>
      <c r="M40" s="7"/>
      <c r="N40" s="7"/>
      <c r="O40" s="7"/>
      <c r="P40" s="6" t="str">
        <f t="shared" si="2"/>
        <v/>
      </c>
    </row>
    <row r="41" spans="1:16">
      <c r="A41" s="7">
        <v>9240080</v>
      </c>
      <c r="B41" s="10">
        <f t="shared" si="0"/>
        <v>9240080</v>
      </c>
      <c r="C41" s="7">
        <v>0</v>
      </c>
      <c r="D41" s="7"/>
      <c r="E41" s="7" t="e">
        <v>#N/A</v>
      </c>
      <c r="F41" s="7"/>
      <c r="G41" s="7"/>
      <c r="H41" s="7">
        <v>1</v>
      </c>
      <c r="I41" s="7"/>
      <c r="J41" s="7"/>
      <c r="K41" s="7" t="str">
        <f t="shared" si="3"/>
        <v/>
      </c>
      <c r="L41" s="7" t="s">
        <v>213</v>
      </c>
      <c r="M41" s="7"/>
      <c r="N41" s="7"/>
      <c r="O41" s="7" t="s">
        <v>148</v>
      </c>
      <c r="P41" s="6" t="str">
        <f t="shared" si="2"/>
        <v/>
      </c>
    </row>
    <row r="42" spans="1:16">
      <c r="A42" s="7">
        <v>6350450</v>
      </c>
      <c r="B42" s="10">
        <f t="shared" si="0"/>
        <v>6350450</v>
      </c>
      <c r="C42" s="7">
        <v>0</v>
      </c>
      <c r="D42" s="7"/>
      <c r="E42" s="7" t="e">
        <v>#N/A</v>
      </c>
      <c r="F42" s="7"/>
      <c r="G42" s="7"/>
      <c r="H42" s="7">
        <v>1</v>
      </c>
      <c r="I42" s="7"/>
      <c r="J42" s="7"/>
      <c r="K42" s="7" t="str">
        <f t="shared" si="3"/>
        <v/>
      </c>
      <c r="L42" s="7" t="s">
        <v>296</v>
      </c>
      <c r="M42" s="7"/>
      <c r="N42" s="7"/>
      <c r="O42" s="7"/>
      <c r="P42" s="6" t="str">
        <f t="shared" si="2"/>
        <v/>
      </c>
    </row>
    <row r="43" spans="1:16">
      <c r="A43" s="7">
        <v>8980160</v>
      </c>
      <c r="B43" s="10">
        <f t="shared" si="0"/>
        <v>8980160</v>
      </c>
      <c r="C43" s="7">
        <v>0</v>
      </c>
      <c r="D43" s="7"/>
      <c r="E43" s="7" t="e">
        <v>#N/A</v>
      </c>
      <c r="F43" s="7"/>
      <c r="G43" s="7"/>
      <c r="H43" s="7">
        <v>1</v>
      </c>
      <c r="I43" s="7"/>
      <c r="J43" s="7"/>
      <c r="K43" s="7" t="str">
        <f t="shared" si="3"/>
        <v/>
      </c>
      <c r="L43" s="7" t="s">
        <v>211</v>
      </c>
      <c r="M43" s="7"/>
      <c r="N43" s="7"/>
      <c r="O43" s="7" t="s">
        <v>49</v>
      </c>
      <c r="P43" s="6" t="str">
        <f t="shared" si="2"/>
        <v/>
      </c>
    </row>
    <row r="44" spans="1:16">
      <c r="A44" s="7">
        <v>10210170</v>
      </c>
      <c r="B44" s="10">
        <f t="shared" si="0"/>
        <v>10210170</v>
      </c>
      <c r="C44" s="7">
        <v>0</v>
      </c>
      <c r="D44" s="7"/>
      <c r="E44" s="7" t="e">
        <v>#N/A</v>
      </c>
      <c r="F44" s="7"/>
      <c r="G44" s="7"/>
      <c r="H44" s="7">
        <v>1</v>
      </c>
      <c r="I44" s="7"/>
      <c r="J44" s="7"/>
      <c r="K44" s="7" t="str">
        <f t="shared" si="3"/>
        <v/>
      </c>
      <c r="L44" s="7" t="s">
        <v>297</v>
      </c>
      <c r="M44" s="7"/>
      <c r="N44" s="7"/>
      <c r="O44" s="7"/>
      <c r="P44" s="6" t="str">
        <f t="shared" si="2"/>
        <v/>
      </c>
    </row>
    <row r="45" spans="1:16">
      <c r="A45" s="7">
        <v>1920010</v>
      </c>
      <c r="B45" s="10">
        <f t="shared" si="0"/>
        <v>1920010</v>
      </c>
      <c r="C45" s="7">
        <v>0</v>
      </c>
      <c r="D45" s="7"/>
      <c r="E45" s="7" t="e">
        <v>#N/A</v>
      </c>
      <c r="F45" s="7"/>
      <c r="G45" s="7"/>
      <c r="H45" s="7">
        <v>1</v>
      </c>
      <c r="I45" s="7"/>
      <c r="J45" s="7"/>
      <c r="K45" s="7" t="str">
        <f t="shared" si="3"/>
        <v/>
      </c>
      <c r="L45" s="7" t="s">
        <v>298</v>
      </c>
      <c r="M45" s="7"/>
      <c r="N45" s="7"/>
      <c r="O45" s="7" t="s">
        <v>155</v>
      </c>
      <c r="P45" s="6" t="str">
        <f t="shared" si="2"/>
        <v/>
      </c>
    </row>
    <row r="46" spans="1:16">
      <c r="A46" s="7">
        <v>5470130</v>
      </c>
      <c r="B46" s="10">
        <f t="shared" si="0"/>
        <v>5470130</v>
      </c>
      <c r="C46" s="7">
        <v>0</v>
      </c>
      <c r="D46" s="7"/>
      <c r="E46" s="7" t="e">
        <v>#N/A</v>
      </c>
      <c r="F46" s="7"/>
      <c r="G46" s="7"/>
      <c r="H46" s="7">
        <v>1</v>
      </c>
      <c r="I46" s="7"/>
      <c r="J46" s="7"/>
      <c r="K46" s="7" t="str">
        <f t="shared" si="3"/>
        <v/>
      </c>
      <c r="L46" s="7" t="s">
        <v>215</v>
      </c>
      <c r="M46" s="7"/>
      <c r="N46" s="7"/>
      <c r="O46" s="7"/>
      <c r="P46" s="6" t="str">
        <f t="shared" si="2"/>
        <v/>
      </c>
    </row>
    <row r="47" spans="1:16">
      <c r="A47" s="7">
        <v>35950300</v>
      </c>
      <c r="B47" s="10">
        <f t="shared" si="0"/>
        <v>35950300</v>
      </c>
      <c r="C47" s="7">
        <v>0</v>
      </c>
      <c r="D47" s="7"/>
      <c r="E47" s="7" t="e">
        <v>#N/A</v>
      </c>
      <c r="F47" s="7"/>
      <c r="G47" s="7"/>
      <c r="H47" s="7">
        <v>1</v>
      </c>
      <c r="I47" s="7"/>
      <c r="J47" s="7"/>
      <c r="K47" s="7" t="str">
        <f t="shared" si="3"/>
        <v/>
      </c>
      <c r="L47" s="7" t="s">
        <v>299</v>
      </c>
      <c r="M47" s="7"/>
      <c r="N47" s="7"/>
      <c r="O47" s="7"/>
      <c r="P47" s="6" t="str">
        <f t="shared" si="2"/>
        <v/>
      </c>
    </row>
    <row r="48" spans="1:16">
      <c r="A48" s="7">
        <v>11610340</v>
      </c>
      <c r="B48" s="10">
        <f t="shared" si="0"/>
        <v>11610340</v>
      </c>
      <c r="C48" s="7">
        <v>0</v>
      </c>
      <c r="D48" s="7"/>
      <c r="E48" s="7" t="e">
        <v>#N/A</v>
      </c>
      <c r="F48" s="7"/>
      <c r="G48" s="7"/>
      <c r="H48" s="7">
        <v>1</v>
      </c>
      <c r="I48" s="7"/>
      <c r="J48" s="7"/>
      <c r="K48" s="7" t="str">
        <f t="shared" si="3"/>
        <v/>
      </c>
      <c r="L48" s="7" t="s">
        <v>217</v>
      </c>
      <c r="M48" s="7"/>
      <c r="N48" s="7"/>
      <c r="O48" s="7" t="s">
        <v>156</v>
      </c>
      <c r="P48" s="6" t="str">
        <f t="shared" si="2"/>
        <v/>
      </c>
    </row>
    <row r="49" spans="1:16">
      <c r="A49" s="7">
        <v>5410240</v>
      </c>
      <c r="B49" s="10">
        <f t="shared" si="0"/>
        <v>5410240</v>
      </c>
      <c r="C49" s="7">
        <v>0</v>
      </c>
      <c r="D49" s="7"/>
      <c r="E49" s="7" t="e">
        <v>#N/A</v>
      </c>
      <c r="F49" s="7"/>
      <c r="G49" s="7"/>
      <c r="H49" s="7">
        <v>1</v>
      </c>
      <c r="I49" s="7"/>
      <c r="J49" s="7"/>
      <c r="K49" s="7" t="str">
        <f t="shared" si="3"/>
        <v/>
      </c>
      <c r="L49" s="7" t="s">
        <v>300</v>
      </c>
      <c r="M49" s="7"/>
      <c r="N49" s="7"/>
      <c r="O49" s="7" t="s">
        <v>143</v>
      </c>
      <c r="P49" s="6" t="str">
        <f t="shared" si="2"/>
        <v/>
      </c>
    </row>
    <row r="50" spans="1:16">
      <c r="A50" s="7">
        <v>2300260</v>
      </c>
      <c r="B50" s="10">
        <f t="shared" si="0"/>
        <v>2300260</v>
      </c>
      <c r="C50" s="7">
        <v>0</v>
      </c>
      <c r="D50" s="7"/>
      <c r="E50" s="7" t="e">
        <v>#N/A</v>
      </c>
      <c r="F50" s="7"/>
      <c r="G50" s="7"/>
      <c r="H50" s="7">
        <v>1</v>
      </c>
      <c r="I50" s="7"/>
      <c r="J50" s="7"/>
      <c r="K50" s="7" t="str">
        <f t="shared" si="3"/>
        <v/>
      </c>
      <c r="L50" s="7" t="s">
        <v>219</v>
      </c>
      <c r="M50" s="7"/>
      <c r="N50" s="7"/>
      <c r="O50" s="7"/>
      <c r="P50" s="6" t="str">
        <f t="shared" si="2"/>
        <v/>
      </c>
    </row>
    <row r="51" spans="1:16">
      <c r="A51" s="7">
        <v>60430</v>
      </c>
      <c r="B51" s="10">
        <f t="shared" si="0"/>
        <v>60430</v>
      </c>
      <c r="C51" s="7">
        <v>0</v>
      </c>
      <c r="D51" s="7"/>
      <c r="E51" s="7" t="e">
        <v>#N/A</v>
      </c>
      <c r="F51" s="7"/>
      <c r="G51" s="7"/>
      <c r="H51" s="7">
        <v>1</v>
      </c>
      <c r="I51" s="7"/>
      <c r="J51" s="7"/>
      <c r="K51" s="7" t="str">
        <f t="shared" si="3"/>
        <v/>
      </c>
      <c r="L51" s="7" t="s">
        <v>220</v>
      </c>
      <c r="M51" s="7"/>
      <c r="N51" s="7"/>
      <c r="O51" s="7" t="s">
        <v>158</v>
      </c>
      <c r="P51" s="6" t="str">
        <f t="shared" si="2"/>
        <v/>
      </c>
    </row>
    <row r="52" spans="1:16">
      <c r="A52" s="7">
        <v>650080</v>
      </c>
      <c r="B52" s="10">
        <f t="shared" si="0"/>
        <v>650080</v>
      </c>
      <c r="C52" s="7">
        <v>0</v>
      </c>
      <c r="D52" s="7"/>
      <c r="E52" s="7" t="e">
        <v>#N/A</v>
      </c>
      <c r="F52" s="7"/>
      <c r="G52" s="7"/>
      <c r="H52" s="7">
        <v>1</v>
      </c>
      <c r="I52" s="7"/>
      <c r="J52" s="7"/>
      <c r="K52" s="7" t="str">
        <f t="shared" si="3"/>
        <v/>
      </c>
      <c r="L52" s="7" t="s">
        <v>221</v>
      </c>
      <c r="M52" s="7"/>
      <c r="N52" s="7"/>
      <c r="O52" s="7"/>
      <c r="P52" s="6" t="str">
        <f t="shared" si="2"/>
        <v/>
      </c>
    </row>
    <row r="53" spans="1:16">
      <c r="A53" s="7">
        <v>660060</v>
      </c>
      <c r="B53" s="10">
        <f t="shared" si="0"/>
        <v>660060</v>
      </c>
      <c r="C53" s="7">
        <v>0</v>
      </c>
      <c r="D53" s="7"/>
      <c r="E53" s="7" t="e">
        <v>#N/A</v>
      </c>
      <c r="F53" s="7"/>
      <c r="G53" s="7"/>
      <c r="H53" s="7">
        <v>1</v>
      </c>
      <c r="I53" s="7"/>
      <c r="J53" s="7"/>
      <c r="K53" s="7" t="str">
        <f t="shared" si="3"/>
        <v/>
      </c>
      <c r="L53" s="7" t="s">
        <v>224</v>
      </c>
      <c r="M53" s="7"/>
      <c r="N53" s="7"/>
      <c r="O53" s="7"/>
      <c r="P53" s="6" t="str">
        <f t="shared" si="2"/>
        <v/>
      </c>
    </row>
    <row r="54" spans="1:16">
      <c r="A54" s="7">
        <v>4810010</v>
      </c>
      <c r="B54" s="10">
        <f t="shared" si="0"/>
        <v>4810010</v>
      </c>
      <c r="C54" s="7">
        <v>0</v>
      </c>
      <c r="D54" s="7"/>
      <c r="E54" s="7" t="e">
        <v>#N/A</v>
      </c>
      <c r="F54" s="7"/>
      <c r="G54" s="7"/>
      <c r="H54" s="7">
        <v>1</v>
      </c>
      <c r="I54" s="7"/>
      <c r="J54" s="7"/>
      <c r="K54" s="7" t="str">
        <f t="shared" si="3"/>
        <v/>
      </c>
      <c r="L54" s="7" t="s">
        <v>301</v>
      </c>
      <c r="M54" s="7"/>
      <c r="N54" s="7"/>
      <c r="O54" s="7" t="s">
        <v>48</v>
      </c>
      <c r="P54" s="6" t="str">
        <f t="shared" si="2"/>
        <v/>
      </c>
    </row>
    <row r="55" spans="1:16" ht="16.5" customHeight="1">
      <c r="A55" s="7">
        <v>1941420</v>
      </c>
      <c r="B55" s="10">
        <f t="shared" si="0"/>
        <v>1941420</v>
      </c>
      <c r="C55" s="7">
        <v>0</v>
      </c>
      <c r="D55" s="7"/>
      <c r="E55" s="7" t="e">
        <v>#N/A</v>
      </c>
      <c r="F55" s="7"/>
      <c r="G55" s="7"/>
      <c r="H55" s="7">
        <v>1</v>
      </c>
      <c r="I55" s="7"/>
      <c r="J55" s="7"/>
      <c r="K55" s="7" t="str">
        <f t="shared" si="3"/>
        <v/>
      </c>
      <c r="L55" s="7" t="s">
        <v>302</v>
      </c>
      <c r="M55" s="7"/>
      <c r="N55" s="7"/>
      <c r="O55" s="7" t="s">
        <v>159</v>
      </c>
      <c r="P55" s="6" t="str">
        <f t="shared" si="2"/>
        <v/>
      </c>
    </row>
    <row r="56" spans="1:16">
      <c r="A56" s="7">
        <v>2800030</v>
      </c>
      <c r="B56" s="10">
        <f t="shared" si="0"/>
        <v>2800030</v>
      </c>
      <c r="C56" s="7">
        <v>0</v>
      </c>
      <c r="D56" s="7"/>
      <c r="E56" s="7" t="e">
        <v>#N/A</v>
      </c>
      <c r="F56" s="7"/>
      <c r="G56" s="7"/>
      <c r="H56" s="7">
        <v>1</v>
      </c>
      <c r="I56" s="7"/>
      <c r="J56" s="7"/>
      <c r="K56" s="7" t="str">
        <f t="shared" si="3"/>
        <v/>
      </c>
      <c r="L56" s="7" t="s">
        <v>227</v>
      </c>
      <c r="M56" s="7"/>
      <c r="N56" s="7"/>
      <c r="O56" s="7"/>
      <c r="P56" s="6" t="str">
        <f t="shared" si="2"/>
        <v/>
      </c>
    </row>
    <row r="57" spans="1:16">
      <c r="A57" s="7">
        <v>5330340</v>
      </c>
      <c r="B57" s="10">
        <f t="shared" si="0"/>
        <v>5330340</v>
      </c>
      <c r="C57" s="7">
        <v>0</v>
      </c>
      <c r="D57" s="7"/>
      <c r="E57" s="7" t="e">
        <v>#N/A</v>
      </c>
      <c r="F57" s="7"/>
      <c r="G57" s="7"/>
      <c r="H57" s="7">
        <v>1</v>
      </c>
      <c r="I57" s="7"/>
      <c r="J57" s="7"/>
      <c r="K57" s="7" t="str">
        <f t="shared" si="3"/>
        <v/>
      </c>
      <c r="L57" s="7" t="e">
        <v>#N/A</v>
      </c>
      <c r="M57" s="7"/>
      <c r="N57" s="7"/>
      <c r="O57" s="7"/>
      <c r="P57" s="6" t="str">
        <f t="shared" si="2"/>
        <v/>
      </c>
    </row>
    <row r="58" spans="1:16">
      <c r="A58" s="7">
        <v>5260050</v>
      </c>
      <c r="B58" s="10">
        <f t="shared" si="0"/>
        <v>5260050</v>
      </c>
      <c r="C58" s="7">
        <v>0</v>
      </c>
      <c r="D58" s="7"/>
      <c r="E58" s="7" t="e">
        <v>#N/A</v>
      </c>
      <c r="F58" s="7"/>
      <c r="G58" s="7"/>
      <c r="H58" s="7">
        <v>1</v>
      </c>
      <c r="I58" s="7"/>
      <c r="J58" s="7"/>
      <c r="K58" s="7" t="str">
        <f t="shared" si="3"/>
        <v/>
      </c>
      <c r="L58" s="7" t="s">
        <v>230</v>
      </c>
      <c r="M58" s="7"/>
      <c r="N58" s="7"/>
      <c r="O58" s="7" t="s">
        <v>161</v>
      </c>
      <c r="P58" s="6" t="str">
        <f t="shared" si="2"/>
        <v/>
      </c>
    </row>
    <row r="59" spans="1:16">
      <c r="A59" s="7">
        <v>12510070</v>
      </c>
      <c r="B59" s="10">
        <f t="shared" si="0"/>
        <v>12510070</v>
      </c>
      <c r="C59" s="7">
        <v>0</v>
      </c>
      <c r="D59" s="7"/>
      <c r="E59" s="7" t="e">
        <v>#N/A</v>
      </c>
      <c r="F59" s="7"/>
      <c r="G59" s="7"/>
      <c r="H59" s="7">
        <v>1</v>
      </c>
      <c r="I59" s="7"/>
      <c r="J59" s="7"/>
      <c r="K59" s="7" t="str">
        <f t="shared" si="3"/>
        <v/>
      </c>
      <c r="L59" s="7" t="s">
        <v>232</v>
      </c>
      <c r="M59" s="7"/>
      <c r="N59" s="7"/>
      <c r="O59" s="7" t="s">
        <v>162</v>
      </c>
      <c r="P59" s="6" t="str">
        <f t="shared" si="2"/>
        <v/>
      </c>
    </row>
    <row r="60" spans="1:16">
      <c r="A60" s="7">
        <v>5840180</v>
      </c>
      <c r="B60" s="10">
        <f t="shared" si="0"/>
        <v>5840180</v>
      </c>
      <c r="C60" s="7">
        <v>0</v>
      </c>
      <c r="D60" s="7"/>
      <c r="E60" s="7" t="e">
        <v>#N/A</v>
      </c>
      <c r="F60" s="7"/>
      <c r="G60" s="7"/>
      <c r="H60" s="7">
        <v>1</v>
      </c>
      <c r="I60" s="7"/>
      <c r="J60" s="7"/>
      <c r="K60" s="7" t="str">
        <f t="shared" si="3"/>
        <v/>
      </c>
      <c r="L60" s="7" t="s">
        <v>231</v>
      </c>
      <c r="M60" s="7"/>
      <c r="N60" s="7"/>
      <c r="O60" s="7"/>
      <c r="P60" s="6" t="str">
        <f t="shared" si="2"/>
        <v/>
      </c>
    </row>
    <row r="61" spans="1:16">
      <c r="A61" s="7">
        <v>1950150</v>
      </c>
      <c r="B61" s="10">
        <f t="shared" si="0"/>
        <v>1950150</v>
      </c>
      <c r="C61" s="7">
        <v>0</v>
      </c>
      <c r="D61" s="7"/>
      <c r="E61" s="7" t="e">
        <v>#N/A</v>
      </c>
      <c r="F61" s="7"/>
      <c r="G61" s="7"/>
      <c r="H61" s="7">
        <v>1</v>
      </c>
      <c r="I61" s="7"/>
      <c r="J61" s="7"/>
      <c r="K61" s="7" t="str">
        <f t="shared" si="3"/>
        <v/>
      </c>
      <c r="L61" s="7" t="e">
        <v>#N/A</v>
      </c>
      <c r="M61" s="7"/>
      <c r="N61" s="7"/>
      <c r="O61" s="7" t="s">
        <v>163</v>
      </c>
      <c r="P61" s="6" t="str">
        <f t="shared" si="2"/>
        <v/>
      </c>
    </row>
    <row r="62" spans="1:16">
      <c r="A62" s="7">
        <v>8370080</v>
      </c>
      <c r="B62" s="10">
        <f t="shared" si="0"/>
        <v>8370080</v>
      </c>
      <c r="C62" s="7">
        <v>0</v>
      </c>
      <c r="D62" s="7"/>
      <c r="E62" s="7" t="e">
        <v>#N/A</v>
      </c>
      <c r="F62" s="7"/>
      <c r="G62" s="7"/>
      <c r="H62" s="7">
        <v>1</v>
      </c>
      <c r="I62" s="7"/>
      <c r="J62" s="7"/>
      <c r="K62" s="7" t="str">
        <f t="shared" si="3"/>
        <v/>
      </c>
      <c r="L62" s="7" t="e">
        <v>#N/A</v>
      </c>
      <c r="M62" s="7"/>
      <c r="N62" s="7"/>
      <c r="O62" s="7"/>
      <c r="P62" s="6" t="str">
        <f t="shared" si="2"/>
        <v/>
      </c>
    </row>
    <row r="63" spans="1:16">
      <c r="A63" s="7">
        <v>8580080</v>
      </c>
      <c r="B63" s="10">
        <f t="shared" si="0"/>
        <v>8580080</v>
      </c>
      <c r="C63" s="7">
        <v>0</v>
      </c>
      <c r="D63" s="7"/>
      <c r="E63" s="7" t="e">
        <v>#N/A</v>
      </c>
      <c r="F63" s="7"/>
      <c r="G63" s="7"/>
      <c r="H63" s="7">
        <v>1</v>
      </c>
      <c r="I63" s="7"/>
      <c r="J63" s="7"/>
      <c r="K63" s="7" t="str">
        <f t="shared" si="3"/>
        <v/>
      </c>
      <c r="L63" s="7" t="s">
        <v>233</v>
      </c>
      <c r="M63" s="7"/>
      <c r="N63" s="7"/>
      <c r="O63" s="7" t="s">
        <v>161</v>
      </c>
      <c r="P63" s="6" t="str">
        <f t="shared" si="2"/>
        <v/>
      </c>
    </row>
    <row r="64" spans="1:16">
      <c r="A64" s="7">
        <v>3280141</v>
      </c>
      <c r="B64" s="10">
        <f t="shared" si="0"/>
        <v>3280141</v>
      </c>
      <c r="C64" s="7">
        <v>0</v>
      </c>
      <c r="D64" s="7"/>
      <c r="E64" s="7" t="e">
        <v>#N/A</v>
      </c>
      <c r="F64" s="7"/>
      <c r="G64" s="7"/>
      <c r="H64" s="7"/>
      <c r="I64" s="7"/>
      <c r="J64" s="7"/>
      <c r="K64" s="7" t="str">
        <f t="shared" si="3"/>
        <v/>
      </c>
      <c r="L64" s="7" t="s">
        <v>303</v>
      </c>
      <c r="M64" s="7"/>
      <c r="N64" s="7"/>
      <c r="O64" s="7" t="s">
        <v>164</v>
      </c>
      <c r="P64" s="6" t="str">
        <f t="shared" si="2"/>
        <v/>
      </c>
    </row>
    <row r="65" spans="1:16">
      <c r="A65" s="7">
        <v>3720090</v>
      </c>
      <c r="B65" s="10">
        <f t="shared" si="0"/>
        <v>3720090</v>
      </c>
      <c r="C65" s="7">
        <v>0</v>
      </c>
      <c r="D65" s="7"/>
      <c r="E65" s="7" t="e">
        <v>#N/A</v>
      </c>
      <c r="F65" s="7"/>
      <c r="G65" s="7"/>
      <c r="H65" s="7"/>
      <c r="I65" s="7"/>
      <c r="J65" s="7"/>
      <c r="K65" s="7" t="str">
        <f t="shared" si="3"/>
        <v/>
      </c>
      <c r="L65" s="7" t="e">
        <v>#N/A</v>
      </c>
      <c r="M65" s="7"/>
      <c r="N65" s="7"/>
      <c r="O65" s="7" t="s">
        <v>168</v>
      </c>
      <c r="P65" s="6" t="str">
        <f t="shared" si="2"/>
        <v/>
      </c>
    </row>
    <row r="66" spans="1:16">
      <c r="A66" s="7">
        <v>8420900</v>
      </c>
      <c r="B66" s="10">
        <f t="shared" ref="B66:B129" si="4">HYPERLINK($B$1 &amp; A66, A66)</f>
        <v>8420900</v>
      </c>
      <c r="C66" s="7">
        <v>0</v>
      </c>
      <c r="D66" s="7"/>
      <c r="E66" s="7" t="e">
        <v>#N/A</v>
      </c>
      <c r="F66" s="7"/>
      <c r="G66" s="7"/>
      <c r="H66" s="7"/>
      <c r="I66" s="7"/>
      <c r="J66" s="7"/>
      <c r="K66" s="7" t="str">
        <f t="shared" si="3"/>
        <v/>
      </c>
      <c r="L66" s="7" t="s">
        <v>304</v>
      </c>
      <c r="M66" s="7"/>
      <c r="N66" s="7"/>
      <c r="O66" s="7" t="s">
        <v>47</v>
      </c>
      <c r="P66" s="6" t="str">
        <f t="shared" ref="P66:P129" si="5">IF( COUNTIF(A:A,A66)&gt;1, "Duplicate", "")</f>
        <v/>
      </c>
    </row>
    <row r="67" spans="1:16">
      <c r="A67" s="7">
        <v>300050</v>
      </c>
      <c r="B67" s="10">
        <f t="shared" si="4"/>
        <v>300050</v>
      </c>
      <c r="C67" s="7">
        <v>0</v>
      </c>
      <c r="D67" s="7"/>
      <c r="E67" s="7" t="e">
        <v>#N/A</v>
      </c>
      <c r="F67" s="7"/>
      <c r="G67" s="7"/>
      <c r="H67" s="7"/>
      <c r="I67" s="7"/>
      <c r="J67" s="7"/>
      <c r="K67" s="7" t="str">
        <f t="shared" si="3"/>
        <v/>
      </c>
      <c r="L67" s="7" t="s">
        <v>305</v>
      </c>
      <c r="M67" s="7"/>
      <c r="N67" s="7"/>
      <c r="O67" s="7" t="s">
        <v>49</v>
      </c>
      <c r="P67" s="6" t="str">
        <f t="shared" si="5"/>
        <v/>
      </c>
    </row>
    <row r="68" spans="1:16">
      <c r="A68" s="7">
        <v>30040120</v>
      </c>
      <c r="B68" s="10">
        <f t="shared" si="4"/>
        <v>30040120</v>
      </c>
      <c r="C68" s="7">
        <v>0</v>
      </c>
      <c r="D68" s="7"/>
      <c r="E68" s="7" t="e">
        <v>#N/A</v>
      </c>
      <c r="F68" s="7"/>
      <c r="G68" s="7"/>
      <c r="H68" s="7"/>
      <c r="I68" s="7"/>
      <c r="J68" s="7"/>
      <c r="K68" s="7" t="str">
        <f t="shared" si="3"/>
        <v/>
      </c>
      <c r="L68" s="7" t="s">
        <v>306</v>
      </c>
      <c r="M68" s="7"/>
      <c r="N68" s="7"/>
      <c r="O68" s="7" t="s">
        <v>48</v>
      </c>
      <c r="P68" s="6" t="str">
        <f t="shared" si="5"/>
        <v/>
      </c>
    </row>
    <row r="69" spans="1:16">
      <c r="A69" s="6">
        <v>1872900</v>
      </c>
      <c r="B69" s="21">
        <f t="shared" si="4"/>
        <v>1872900</v>
      </c>
      <c r="C69" s="6">
        <v>0</v>
      </c>
      <c r="E69" s="6" t="e">
        <v>#N/A</v>
      </c>
      <c r="H69" s="6">
        <v>1</v>
      </c>
      <c r="K69" s="6"/>
      <c r="L69" s="6" t="s">
        <v>307</v>
      </c>
      <c r="P69" s="6" t="str">
        <f t="shared" si="5"/>
        <v/>
      </c>
    </row>
    <row r="70" spans="1:16">
      <c r="A70" s="7">
        <v>8830480</v>
      </c>
      <c r="B70" s="10">
        <f t="shared" si="4"/>
        <v>8830480</v>
      </c>
      <c r="C70" s="7">
        <v>1974</v>
      </c>
      <c r="D70" s="7"/>
      <c r="E70" s="7">
        <v>1974</v>
      </c>
      <c r="F70" s="7"/>
      <c r="G70" s="7">
        <f>IF(ISNA(E70),IF(ABS(F70-C70)&lt;=4,1,0),IF(ABS(E70-C70)&lt;=4,1,0))</f>
        <v>1</v>
      </c>
      <c r="H70" s="7"/>
      <c r="I70" s="7"/>
      <c r="J70" s="7"/>
      <c r="K70" s="7">
        <f t="shared" ref="K70:K98" si="6">IF(ISNA(E70),IF(F70&gt;0,F70-C70,""),E70-C70)</f>
        <v>0</v>
      </c>
      <c r="L70" s="7" t="e">
        <v>#N/A</v>
      </c>
      <c r="M70" s="7" t="s">
        <v>63</v>
      </c>
      <c r="N70" s="7"/>
      <c r="O70" s="7" t="s">
        <v>101</v>
      </c>
      <c r="P70" s="6" t="str">
        <f t="shared" si="5"/>
        <v/>
      </c>
    </row>
    <row r="71" spans="1:16">
      <c r="A71" s="7">
        <v>5370110</v>
      </c>
      <c r="B71" s="10">
        <f t="shared" si="4"/>
        <v>5370110</v>
      </c>
      <c r="C71" s="7">
        <v>1974</v>
      </c>
      <c r="D71" s="7"/>
      <c r="E71" s="7">
        <v>1974</v>
      </c>
      <c r="F71" s="7"/>
      <c r="G71" s="7">
        <f>IF(ISNA(E71),IF(ABS(F71-C71)&lt;=4,1,0),IF(ABS(E71-C71)&lt;=4,1,0))</f>
        <v>1</v>
      </c>
      <c r="H71" s="7"/>
      <c r="I71" s="7"/>
      <c r="J71" s="7"/>
      <c r="K71" s="7">
        <f t="shared" si="6"/>
        <v>0</v>
      </c>
      <c r="L71" s="7"/>
      <c r="M71" s="7" t="s">
        <v>63</v>
      </c>
      <c r="N71" s="7"/>
      <c r="O71" s="7"/>
      <c r="P71" s="6" t="str">
        <f t="shared" si="5"/>
        <v/>
      </c>
    </row>
    <row r="72" spans="1:16">
      <c r="A72" s="7">
        <v>8860190</v>
      </c>
      <c r="B72" s="10">
        <f t="shared" si="4"/>
        <v>8860190</v>
      </c>
      <c r="C72" s="7">
        <v>1974</v>
      </c>
      <c r="D72" s="7"/>
      <c r="E72" s="7">
        <v>1974</v>
      </c>
      <c r="F72" s="7"/>
      <c r="G72" s="7">
        <f>IF(ISNA(E72),IF(ABS(F72-C72)&lt;=4,1,0),IF(ABS(E72-C72)&lt;=4,1,0))</f>
        <v>1</v>
      </c>
      <c r="H72" s="7"/>
      <c r="I72" s="7"/>
      <c r="J72" s="7"/>
      <c r="K72" s="7">
        <f t="shared" si="6"/>
        <v>0</v>
      </c>
      <c r="L72" s="7" t="s">
        <v>229</v>
      </c>
      <c r="M72" s="7" t="s">
        <v>63</v>
      </c>
      <c r="N72" s="7"/>
      <c r="O72" s="7"/>
      <c r="P72" s="6" t="str">
        <f t="shared" si="5"/>
        <v/>
      </c>
    </row>
    <row r="73" spans="1:16">
      <c r="A73" s="7">
        <v>280400</v>
      </c>
      <c r="B73" s="10">
        <f t="shared" si="4"/>
        <v>280400</v>
      </c>
      <c r="C73" s="7">
        <v>1974</v>
      </c>
      <c r="D73" s="7"/>
      <c r="E73" s="7">
        <v>1974</v>
      </c>
      <c r="F73" s="7"/>
      <c r="G73" s="7">
        <v>1</v>
      </c>
      <c r="H73" s="7"/>
      <c r="I73" s="7"/>
      <c r="J73" s="7"/>
      <c r="K73" s="7">
        <f t="shared" si="6"/>
        <v>0</v>
      </c>
      <c r="L73" s="7" t="s">
        <v>3</v>
      </c>
      <c r="M73" s="7" t="s">
        <v>67</v>
      </c>
      <c r="N73" s="7" t="s">
        <v>68</v>
      </c>
      <c r="O73" s="7"/>
      <c r="P73" s="6" t="str">
        <f t="shared" si="5"/>
        <v/>
      </c>
    </row>
    <row r="74" spans="1:16">
      <c r="A74" s="7">
        <v>60180</v>
      </c>
      <c r="B74" s="10">
        <f t="shared" si="4"/>
        <v>60180</v>
      </c>
      <c r="C74" s="7">
        <v>1974</v>
      </c>
      <c r="D74" s="7" t="s">
        <v>69</v>
      </c>
      <c r="E74" s="7">
        <v>1974</v>
      </c>
      <c r="F74" s="7"/>
      <c r="G74" s="7">
        <f>IF(ISNA(E74),IF(ABS(F74-C74)&lt;=4,1,0),IF(ABS(E74-C74)&lt;=4,1,0))</f>
        <v>1</v>
      </c>
      <c r="H74" s="7"/>
      <c r="I74" s="7"/>
      <c r="J74" s="7"/>
      <c r="K74" s="7">
        <f t="shared" si="6"/>
        <v>0</v>
      </c>
      <c r="L74" s="7" t="s">
        <v>5</v>
      </c>
      <c r="M74" s="7" t="s">
        <v>67</v>
      </c>
      <c r="N74" s="7" t="s">
        <v>68</v>
      </c>
      <c r="O74" s="7"/>
      <c r="P74" s="6" t="str">
        <f t="shared" si="5"/>
        <v/>
      </c>
    </row>
    <row r="75" spans="1:16">
      <c r="A75" s="7">
        <v>8040380</v>
      </c>
      <c r="B75" s="10">
        <f t="shared" si="4"/>
        <v>8040380</v>
      </c>
      <c r="C75" s="7">
        <v>1974</v>
      </c>
      <c r="D75" s="7"/>
      <c r="E75" s="7">
        <v>1974</v>
      </c>
      <c r="F75" s="7"/>
      <c r="G75" s="7">
        <f>IF(ISNA(E75),IF(ABS(F75-C75)&lt;=4,1,0),IF(ABS(E75-C75)&lt;=4,1,0))</f>
        <v>1</v>
      </c>
      <c r="H75" s="7"/>
      <c r="I75" s="7"/>
      <c r="J75" s="7"/>
      <c r="K75" s="7">
        <f t="shared" si="6"/>
        <v>0</v>
      </c>
      <c r="L75" s="7"/>
      <c r="M75" s="7" t="s">
        <v>74</v>
      </c>
      <c r="N75" s="7"/>
      <c r="O75" s="7"/>
      <c r="P75" s="6" t="str">
        <f t="shared" si="5"/>
        <v/>
      </c>
    </row>
    <row r="76" spans="1:16">
      <c r="A76" s="7">
        <v>7020210</v>
      </c>
      <c r="B76" s="10">
        <f t="shared" si="4"/>
        <v>7020210</v>
      </c>
      <c r="C76" s="7">
        <v>1974</v>
      </c>
      <c r="D76" s="7"/>
      <c r="E76" s="7">
        <v>1974</v>
      </c>
      <c r="F76" s="7"/>
      <c r="G76" s="7">
        <f>IF(ISNA(E76),IF(ABS(F76-C76)&lt;=4,1,0),IF(ABS(E76-C76)&lt;=4,1,0))</f>
        <v>1</v>
      </c>
      <c r="H76" s="7"/>
      <c r="I76" s="7"/>
      <c r="J76" s="7"/>
      <c r="K76" s="7">
        <f t="shared" si="6"/>
        <v>0</v>
      </c>
      <c r="L76" s="7" t="s">
        <v>308</v>
      </c>
      <c r="M76" s="7" t="s">
        <v>74</v>
      </c>
      <c r="N76" s="7"/>
      <c r="O76" s="7"/>
      <c r="P76" s="6" t="str">
        <f t="shared" si="5"/>
        <v/>
      </c>
    </row>
    <row r="77" spans="1:16">
      <c r="A77" s="7">
        <v>7770080</v>
      </c>
      <c r="B77" s="10">
        <f t="shared" si="4"/>
        <v>7770080</v>
      </c>
      <c r="C77" s="7">
        <v>1974</v>
      </c>
      <c r="D77" s="7"/>
      <c r="E77" s="7" t="e">
        <v>#N/A</v>
      </c>
      <c r="F77" s="7"/>
      <c r="G77" s="7"/>
      <c r="H77" s="7"/>
      <c r="I77" s="7"/>
      <c r="J77" s="7">
        <v>1</v>
      </c>
      <c r="K77" s="7" t="str">
        <f t="shared" si="6"/>
        <v/>
      </c>
      <c r="L77" s="7" t="s">
        <v>309</v>
      </c>
      <c r="M77" s="7" t="s">
        <v>63</v>
      </c>
      <c r="N77" s="7"/>
      <c r="O77" s="7"/>
      <c r="P77" s="6" t="str">
        <f t="shared" si="5"/>
        <v/>
      </c>
    </row>
    <row r="78" spans="1:16">
      <c r="A78" s="7">
        <v>36410170</v>
      </c>
      <c r="B78" s="10">
        <f t="shared" si="4"/>
        <v>36410170</v>
      </c>
      <c r="C78" s="7">
        <v>1974</v>
      </c>
      <c r="D78" s="7"/>
      <c r="E78" s="7" t="e">
        <v>#N/A</v>
      </c>
      <c r="F78" s="7"/>
      <c r="G78" s="7"/>
      <c r="H78" s="7"/>
      <c r="I78" s="7"/>
      <c r="J78" s="7">
        <v>1</v>
      </c>
      <c r="K78" s="7" t="str">
        <f t="shared" si="6"/>
        <v/>
      </c>
      <c r="L78" s="7" t="e">
        <v>#N/A</v>
      </c>
      <c r="M78" s="7" t="s">
        <v>63</v>
      </c>
      <c r="N78" s="7"/>
      <c r="O78" s="7" t="s">
        <v>100</v>
      </c>
      <c r="P78" s="6" t="str">
        <f t="shared" si="5"/>
        <v/>
      </c>
    </row>
    <row r="79" spans="1:16">
      <c r="A79" s="7">
        <v>1320120</v>
      </c>
      <c r="B79" s="10">
        <f t="shared" si="4"/>
        <v>1320120</v>
      </c>
      <c r="C79" s="7">
        <v>1974</v>
      </c>
      <c r="D79" s="7"/>
      <c r="E79" s="7" t="e">
        <v>#N/A</v>
      </c>
      <c r="F79" s="7"/>
      <c r="G79" s="7"/>
      <c r="H79" s="7"/>
      <c r="I79" s="7"/>
      <c r="J79" s="7">
        <v>1</v>
      </c>
      <c r="K79" s="7" t="str">
        <f t="shared" si="6"/>
        <v/>
      </c>
      <c r="L79" s="7" t="s">
        <v>226</v>
      </c>
      <c r="M79" s="7" t="s">
        <v>63</v>
      </c>
      <c r="N79" s="7"/>
      <c r="O79" s="7"/>
      <c r="P79" s="6" t="str">
        <f t="shared" si="5"/>
        <v/>
      </c>
    </row>
    <row r="80" spans="1:16">
      <c r="A80" s="7">
        <v>36450100</v>
      </c>
      <c r="B80" s="10">
        <f t="shared" si="4"/>
        <v>36450100</v>
      </c>
      <c r="C80" s="7">
        <v>1974</v>
      </c>
      <c r="D80" s="7"/>
      <c r="E80" s="7" t="e">
        <v>#N/A</v>
      </c>
      <c r="F80" s="7"/>
      <c r="G80" s="7"/>
      <c r="H80" s="7"/>
      <c r="I80" s="7"/>
      <c r="J80" s="7">
        <v>1</v>
      </c>
      <c r="K80" s="7" t="str">
        <f t="shared" si="6"/>
        <v/>
      </c>
      <c r="L80" s="7" t="s">
        <v>310</v>
      </c>
      <c r="M80" s="7" t="s">
        <v>63</v>
      </c>
      <c r="N80" s="7"/>
      <c r="O80" s="7" t="s">
        <v>102</v>
      </c>
      <c r="P80" s="6" t="str">
        <f t="shared" si="5"/>
        <v/>
      </c>
    </row>
    <row r="81" spans="1:16">
      <c r="A81" s="7">
        <v>8770150</v>
      </c>
      <c r="B81" s="10">
        <f t="shared" si="4"/>
        <v>8770150</v>
      </c>
      <c r="C81" s="7">
        <v>1974</v>
      </c>
      <c r="D81" s="7"/>
      <c r="E81" s="7" t="e">
        <v>#N/A</v>
      </c>
      <c r="F81" s="7"/>
      <c r="G81" s="7"/>
      <c r="H81" s="7"/>
      <c r="I81" s="7"/>
      <c r="J81" s="7"/>
      <c r="K81" s="7" t="str">
        <f t="shared" si="6"/>
        <v/>
      </c>
      <c r="L81" s="7" t="s">
        <v>311</v>
      </c>
      <c r="M81" s="7" t="s">
        <v>74</v>
      </c>
      <c r="N81" s="7"/>
      <c r="O81" s="7" t="s">
        <v>78</v>
      </c>
      <c r="P81" s="6" t="str">
        <f t="shared" si="5"/>
        <v/>
      </c>
    </row>
    <row r="82" spans="1:16">
      <c r="A82" s="7">
        <v>10120080</v>
      </c>
      <c r="B82" s="10">
        <f t="shared" si="4"/>
        <v>10120080</v>
      </c>
      <c r="C82" s="7">
        <v>1975</v>
      </c>
      <c r="D82" s="7"/>
      <c r="E82" s="7">
        <v>1975</v>
      </c>
      <c r="F82" s="7"/>
      <c r="G82" s="7">
        <f>IF(ISNA(E82),IF(ABS(F82-C82)&lt;=4,1,0),IF(ABS(E82-C82)&lt;=4,1,0))</f>
        <v>1</v>
      </c>
      <c r="H82" s="7"/>
      <c r="I82" s="7"/>
      <c r="J82" s="7"/>
      <c r="K82" s="7">
        <f t="shared" si="6"/>
        <v>0</v>
      </c>
      <c r="L82" s="7"/>
      <c r="M82" s="7" t="s">
        <v>74</v>
      </c>
      <c r="N82" s="7"/>
      <c r="O82" s="7"/>
      <c r="P82" s="6" t="str">
        <f t="shared" si="5"/>
        <v/>
      </c>
    </row>
    <row r="83" spans="1:16">
      <c r="A83" s="7">
        <v>41460040</v>
      </c>
      <c r="B83" s="10">
        <f t="shared" si="4"/>
        <v>41460040</v>
      </c>
      <c r="C83" s="7">
        <v>1975</v>
      </c>
      <c r="D83" s="7"/>
      <c r="E83" s="7">
        <v>1975</v>
      </c>
      <c r="F83" s="7"/>
      <c r="G83" s="7">
        <f>IF(ISNA(E83),IF(ABS(F83-C83)&lt;=4,1,0),IF(ABS(E83-C83)&lt;=4,1,0))</f>
        <v>1</v>
      </c>
      <c r="H83" s="7"/>
      <c r="I83" s="7"/>
      <c r="J83" s="7"/>
      <c r="K83" s="7">
        <f t="shared" si="6"/>
        <v>0</v>
      </c>
      <c r="L83" s="7" t="e">
        <v>#N/A</v>
      </c>
      <c r="M83" s="7" t="s">
        <v>74</v>
      </c>
      <c r="N83" s="7"/>
      <c r="O83" s="7" t="s">
        <v>79</v>
      </c>
      <c r="P83" s="6" t="str">
        <f t="shared" si="5"/>
        <v/>
      </c>
    </row>
    <row r="84" spans="1:16">
      <c r="A84" s="7">
        <v>21910270</v>
      </c>
      <c r="B84" s="10">
        <f t="shared" si="4"/>
        <v>21910270</v>
      </c>
      <c r="C84" s="7">
        <v>1975</v>
      </c>
      <c r="D84" s="7"/>
      <c r="E84" s="7" t="e">
        <v>#N/A</v>
      </c>
      <c r="F84" s="7"/>
      <c r="G84" s="7"/>
      <c r="H84" s="7"/>
      <c r="I84" s="7"/>
      <c r="J84" s="7">
        <v>1</v>
      </c>
      <c r="K84" s="7" t="str">
        <f t="shared" si="6"/>
        <v/>
      </c>
      <c r="L84" s="7" t="s">
        <v>312</v>
      </c>
      <c r="M84" s="7" t="s">
        <v>74</v>
      </c>
      <c r="N84" s="7"/>
      <c r="O84" s="7"/>
      <c r="P84" s="6" t="str">
        <f t="shared" si="5"/>
        <v/>
      </c>
    </row>
    <row r="85" spans="1:16">
      <c r="A85" s="7">
        <v>8510100</v>
      </c>
      <c r="B85" s="10">
        <f t="shared" si="4"/>
        <v>8510100</v>
      </c>
      <c r="C85" s="7">
        <v>1976</v>
      </c>
      <c r="D85" s="7"/>
      <c r="E85" s="7">
        <v>1986</v>
      </c>
      <c r="F85" s="7"/>
      <c r="G85" s="7"/>
      <c r="H85" s="7"/>
      <c r="I85" s="7"/>
      <c r="J85" s="7">
        <v>1</v>
      </c>
      <c r="K85" s="7">
        <f t="shared" si="6"/>
        <v>10</v>
      </c>
      <c r="L85" s="7"/>
      <c r="M85" s="7" t="s">
        <v>63</v>
      </c>
      <c r="N85" s="7"/>
      <c r="O85" s="7" t="s">
        <v>40</v>
      </c>
      <c r="P85" s="6" t="str">
        <f t="shared" si="5"/>
        <v/>
      </c>
    </row>
    <row r="86" spans="1:16">
      <c r="A86" s="7">
        <v>9340070</v>
      </c>
      <c r="B86" s="10">
        <f t="shared" si="4"/>
        <v>9340070</v>
      </c>
      <c r="C86" s="7">
        <v>1976</v>
      </c>
      <c r="D86" s="7"/>
      <c r="E86" s="7">
        <v>1989</v>
      </c>
      <c r="F86" s="7"/>
      <c r="G86" s="7"/>
      <c r="H86" s="7"/>
      <c r="I86" s="7"/>
      <c r="J86" s="7">
        <v>1</v>
      </c>
      <c r="K86" s="7">
        <f t="shared" si="6"/>
        <v>13</v>
      </c>
      <c r="L86" s="7" t="s">
        <v>7</v>
      </c>
      <c r="M86" s="7" t="s">
        <v>74</v>
      </c>
      <c r="N86" s="7"/>
      <c r="O86" s="7"/>
      <c r="P86" s="6" t="str">
        <f t="shared" si="5"/>
        <v/>
      </c>
    </row>
    <row r="87" spans="1:16">
      <c r="A87" s="7">
        <v>2510050</v>
      </c>
      <c r="B87" s="10">
        <f t="shared" si="4"/>
        <v>2510050</v>
      </c>
      <c r="C87" s="7">
        <v>1976</v>
      </c>
      <c r="D87" s="7"/>
      <c r="E87" s="7" t="e">
        <v>#N/A</v>
      </c>
      <c r="F87" s="7"/>
      <c r="G87" s="7"/>
      <c r="H87" s="7"/>
      <c r="I87" s="7"/>
      <c r="J87" s="7">
        <v>1</v>
      </c>
      <c r="K87" s="7" t="str">
        <f t="shared" si="6"/>
        <v/>
      </c>
      <c r="L87" s="7" t="e">
        <v>#N/A</v>
      </c>
      <c r="M87" s="7" t="s">
        <v>63</v>
      </c>
      <c r="N87" s="7"/>
      <c r="O87" s="7" t="s">
        <v>103</v>
      </c>
      <c r="P87" s="6" t="str">
        <f t="shared" si="5"/>
        <v/>
      </c>
    </row>
    <row r="88" spans="1:16">
      <c r="A88" s="7">
        <v>8150171</v>
      </c>
      <c r="B88" s="10">
        <f t="shared" si="4"/>
        <v>8150171</v>
      </c>
      <c r="C88" s="7">
        <v>1976</v>
      </c>
      <c r="D88" s="7"/>
      <c r="E88" s="7" t="e">
        <v>#N/A</v>
      </c>
      <c r="F88" s="7"/>
      <c r="G88" s="7"/>
      <c r="H88" s="7"/>
      <c r="I88" s="7"/>
      <c r="J88" s="7">
        <v>1</v>
      </c>
      <c r="K88" s="7" t="str">
        <f t="shared" si="6"/>
        <v/>
      </c>
      <c r="L88" s="7" t="e">
        <v>#N/A</v>
      </c>
      <c r="M88" s="7" t="s">
        <v>63</v>
      </c>
      <c r="N88" s="7"/>
      <c r="O88" s="7" t="s">
        <v>104</v>
      </c>
      <c r="P88" s="6" t="str">
        <f t="shared" si="5"/>
        <v/>
      </c>
    </row>
    <row r="89" spans="1:16">
      <c r="A89" s="7">
        <v>30270030</v>
      </c>
      <c r="B89" s="10">
        <f t="shared" si="4"/>
        <v>30270030</v>
      </c>
      <c r="C89" s="7">
        <v>1976</v>
      </c>
      <c r="D89" s="7"/>
      <c r="E89" s="7" t="e">
        <v>#N/A</v>
      </c>
      <c r="F89" s="7"/>
      <c r="G89" s="7"/>
      <c r="H89" s="7"/>
      <c r="I89" s="7"/>
      <c r="J89" s="7">
        <v>1</v>
      </c>
      <c r="K89" s="7" t="str">
        <f t="shared" si="6"/>
        <v/>
      </c>
      <c r="L89" s="7" t="s">
        <v>313</v>
      </c>
      <c r="M89" s="7" t="s">
        <v>63</v>
      </c>
      <c r="N89" s="7"/>
      <c r="O89" s="7" t="s">
        <v>105</v>
      </c>
      <c r="P89" s="6" t="str">
        <f t="shared" si="5"/>
        <v/>
      </c>
    </row>
    <row r="90" spans="1:16">
      <c r="A90" s="7">
        <v>6441450</v>
      </c>
      <c r="B90" s="10">
        <f t="shared" si="4"/>
        <v>6441450</v>
      </c>
      <c r="C90" s="7">
        <v>1976</v>
      </c>
      <c r="D90" s="7"/>
      <c r="E90" s="7" t="e">
        <v>#N/A</v>
      </c>
      <c r="F90" s="7"/>
      <c r="G90" s="7"/>
      <c r="H90" s="7"/>
      <c r="I90" s="7"/>
      <c r="J90" s="7">
        <v>1</v>
      </c>
      <c r="K90" s="7" t="str">
        <f t="shared" si="6"/>
        <v/>
      </c>
      <c r="L90" s="7" t="e">
        <v>#N/A</v>
      </c>
      <c r="M90" s="7" t="s">
        <v>67</v>
      </c>
      <c r="N90" s="7" t="s">
        <v>68</v>
      </c>
      <c r="O90" s="7" t="s">
        <v>117</v>
      </c>
      <c r="P90" s="6" t="str">
        <f t="shared" si="5"/>
        <v/>
      </c>
    </row>
    <row r="91" spans="1:16">
      <c r="A91" s="7">
        <v>8470260</v>
      </c>
      <c r="B91" s="10">
        <f t="shared" si="4"/>
        <v>8470260</v>
      </c>
      <c r="C91" s="7">
        <v>1976</v>
      </c>
      <c r="D91" s="7"/>
      <c r="E91" s="7" t="e">
        <v>#N/A</v>
      </c>
      <c r="F91" s="7"/>
      <c r="G91" s="7"/>
      <c r="H91" s="7"/>
      <c r="I91" s="7"/>
      <c r="J91" s="7">
        <v>1</v>
      </c>
      <c r="K91" s="7" t="str">
        <f t="shared" si="6"/>
        <v/>
      </c>
      <c r="L91" s="7" t="s">
        <v>4</v>
      </c>
      <c r="M91" s="7" t="s">
        <v>74</v>
      </c>
      <c r="N91" s="7"/>
      <c r="O91" s="7"/>
      <c r="P91" s="6" t="str">
        <f t="shared" si="5"/>
        <v/>
      </c>
    </row>
    <row r="92" spans="1:16">
      <c r="A92" s="7">
        <v>8360260</v>
      </c>
      <c r="B92" s="10">
        <f t="shared" si="4"/>
        <v>8360260</v>
      </c>
      <c r="C92" s="7">
        <v>1977</v>
      </c>
      <c r="D92" s="7"/>
      <c r="E92" s="7">
        <v>1977</v>
      </c>
      <c r="F92" s="7"/>
      <c r="G92" s="7">
        <f t="shared" ref="G92:G98" si="7">IF(ISNA(E92),IF(ABS(F92-C92)&lt;=4,1,0),IF(ABS(E92-C92)&lt;=4,1,0))</f>
        <v>1</v>
      </c>
      <c r="H92" s="7"/>
      <c r="I92" s="7"/>
      <c r="J92" s="7"/>
      <c r="K92" s="7">
        <f t="shared" si="6"/>
        <v>0</v>
      </c>
      <c r="L92" s="7"/>
      <c r="M92" s="7" t="s">
        <v>74</v>
      </c>
      <c r="N92" s="7"/>
      <c r="O92" s="7"/>
      <c r="P92" s="6" t="str">
        <f t="shared" si="5"/>
        <v/>
      </c>
    </row>
    <row r="93" spans="1:16">
      <c r="A93" s="7">
        <v>2100240</v>
      </c>
      <c r="B93" s="10">
        <f t="shared" si="4"/>
        <v>2100240</v>
      </c>
      <c r="C93" s="7">
        <v>1977</v>
      </c>
      <c r="D93" s="7"/>
      <c r="E93" s="7">
        <v>1977</v>
      </c>
      <c r="F93" s="7"/>
      <c r="G93" s="7">
        <f t="shared" si="7"/>
        <v>1</v>
      </c>
      <c r="H93" s="7"/>
      <c r="I93" s="7"/>
      <c r="J93" s="7"/>
      <c r="K93" s="7">
        <f t="shared" si="6"/>
        <v>0</v>
      </c>
      <c r="L93" s="7"/>
      <c r="M93" s="7" t="s">
        <v>74</v>
      </c>
      <c r="N93" s="7"/>
      <c r="O93" s="7"/>
      <c r="P93" s="6" t="str">
        <f t="shared" si="5"/>
        <v/>
      </c>
    </row>
    <row r="94" spans="1:16">
      <c r="A94" s="7">
        <v>8820160</v>
      </c>
      <c r="B94" s="10">
        <f t="shared" si="4"/>
        <v>8820160</v>
      </c>
      <c r="C94" s="7">
        <v>1977</v>
      </c>
      <c r="D94" s="7"/>
      <c r="E94" s="7">
        <v>1977</v>
      </c>
      <c r="F94" s="7"/>
      <c r="G94" s="7">
        <f t="shared" si="7"/>
        <v>1</v>
      </c>
      <c r="H94" s="7"/>
      <c r="I94" s="7"/>
      <c r="J94" s="7"/>
      <c r="K94" s="7">
        <f t="shared" si="6"/>
        <v>0</v>
      </c>
      <c r="L94" s="7" t="s">
        <v>6</v>
      </c>
      <c r="M94" s="7" t="s">
        <v>74</v>
      </c>
      <c r="N94" s="7"/>
      <c r="O94" s="7"/>
      <c r="P94" s="6" t="str">
        <f t="shared" si="5"/>
        <v/>
      </c>
    </row>
    <row r="95" spans="1:16">
      <c r="A95" s="7">
        <v>8510110</v>
      </c>
      <c r="B95" s="10">
        <f t="shared" si="4"/>
        <v>8510110</v>
      </c>
      <c r="C95" s="7">
        <v>1977</v>
      </c>
      <c r="D95" s="7"/>
      <c r="E95" s="7">
        <v>1977</v>
      </c>
      <c r="F95" s="7"/>
      <c r="G95" s="7">
        <f t="shared" si="7"/>
        <v>1</v>
      </c>
      <c r="H95" s="7"/>
      <c r="I95" s="7"/>
      <c r="J95" s="7"/>
      <c r="K95" s="7">
        <f t="shared" si="6"/>
        <v>0</v>
      </c>
      <c r="L95" s="7"/>
      <c r="M95" s="7" t="s">
        <v>74</v>
      </c>
      <c r="N95" s="7"/>
      <c r="O95" s="7"/>
      <c r="P95" s="6" t="str">
        <f t="shared" si="5"/>
        <v/>
      </c>
    </row>
    <row r="96" spans="1:16">
      <c r="A96" s="7">
        <v>21960080</v>
      </c>
      <c r="B96" s="10">
        <f t="shared" si="4"/>
        <v>21960080</v>
      </c>
      <c r="C96" s="7">
        <v>1977</v>
      </c>
      <c r="D96" s="7"/>
      <c r="E96" s="7">
        <v>1977</v>
      </c>
      <c r="F96" s="7"/>
      <c r="G96" s="7">
        <f t="shared" si="7"/>
        <v>1</v>
      </c>
      <c r="H96" s="7"/>
      <c r="I96" s="7"/>
      <c r="J96" s="7"/>
      <c r="K96" s="7">
        <f t="shared" si="6"/>
        <v>0</v>
      </c>
      <c r="L96" s="7" t="s">
        <v>8</v>
      </c>
      <c r="M96" s="7" t="s">
        <v>74</v>
      </c>
      <c r="N96" s="7"/>
      <c r="O96" s="7" t="s">
        <v>80</v>
      </c>
      <c r="P96" s="6" t="str">
        <f t="shared" si="5"/>
        <v/>
      </c>
    </row>
    <row r="97" spans="1:16">
      <c r="A97" s="7">
        <v>11200040</v>
      </c>
      <c r="B97" s="10">
        <f t="shared" si="4"/>
        <v>11200040</v>
      </c>
      <c r="C97" s="7">
        <v>1977</v>
      </c>
      <c r="D97" s="7"/>
      <c r="E97" s="7">
        <v>1977</v>
      </c>
      <c r="F97" s="7"/>
      <c r="G97" s="7">
        <f t="shared" si="7"/>
        <v>1</v>
      </c>
      <c r="H97" s="7"/>
      <c r="I97" s="7"/>
      <c r="J97" s="7"/>
      <c r="K97" s="7">
        <f t="shared" si="6"/>
        <v>0</v>
      </c>
      <c r="L97" s="7" t="s">
        <v>314</v>
      </c>
      <c r="M97" s="7" t="s">
        <v>74</v>
      </c>
      <c r="N97" s="7" t="s">
        <v>63</v>
      </c>
      <c r="O97" s="7" t="s">
        <v>126</v>
      </c>
      <c r="P97" s="6" t="str">
        <f t="shared" si="5"/>
        <v/>
      </c>
    </row>
    <row r="98" spans="1:16">
      <c r="A98" s="7">
        <v>8620020</v>
      </c>
      <c r="B98" s="10">
        <f t="shared" si="4"/>
        <v>8620020</v>
      </c>
      <c r="C98" s="7">
        <v>1977</v>
      </c>
      <c r="D98" s="7"/>
      <c r="E98" s="7">
        <v>1977</v>
      </c>
      <c r="F98" s="7"/>
      <c r="G98" s="7">
        <f t="shared" si="7"/>
        <v>1</v>
      </c>
      <c r="H98" s="7"/>
      <c r="I98" s="7"/>
      <c r="J98" s="7"/>
      <c r="K98" s="7">
        <f t="shared" si="6"/>
        <v>0</v>
      </c>
      <c r="L98" s="7"/>
      <c r="M98" s="7" t="s">
        <v>99</v>
      </c>
      <c r="N98" s="7"/>
      <c r="O98" s="7" t="s">
        <v>46</v>
      </c>
      <c r="P98" s="6" t="str">
        <f t="shared" si="5"/>
        <v/>
      </c>
    </row>
    <row r="99" spans="1:16">
      <c r="A99" s="7">
        <v>5010300</v>
      </c>
      <c r="B99" s="10">
        <f t="shared" si="4"/>
        <v>5010300</v>
      </c>
      <c r="C99" s="7">
        <v>1977</v>
      </c>
      <c r="D99" s="7">
        <v>1992</v>
      </c>
      <c r="E99" s="7">
        <v>1992</v>
      </c>
      <c r="F99" s="7"/>
      <c r="G99" s="7">
        <v>1</v>
      </c>
      <c r="H99" s="7"/>
      <c r="I99" s="7"/>
      <c r="J99" s="7"/>
      <c r="K99" s="7">
        <v>0</v>
      </c>
      <c r="L99" s="7" t="s">
        <v>225</v>
      </c>
      <c r="M99" s="7" t="s">
        <v>63</v>
      </c>
      <c r="N99" s="7"/>
      <c r="O99" s="7"/>
      <c r="P99" s="6" t="str">
        <f t="shared" si="5"/>
        <v/>
      </c>
    </row>
    <row r="100" spans="1:16">
      <c r="A100" s="7">
        <v>36390130</v>
      </c>
      <c r="B100" s="10">
        <f t="shared" si="4"/>
        <v>36390130</v>
      </c>
      <c r="C100" s="7">
        <v>1977</v>
      </c>
      <c r="D100" s="7"/>
      <c r="E100" s="7" t="e">
        <v>#N/A</v>
      </c>
      <c r="F100" s="7"/>
      <c r="G100" s="7"/>
      <c r="H100" s="7"/>
      <c r="I100" s="7"/>
      <c r="J100" s="7">
        <v>1</v>
      </c>
      <c r="K100" s="7" t="str">
        <f t="shared" ref="K100:K131" si="8">IF(ISNA(E100),IF(F100&gt;0,F100-C100,""),E100-C100)</f>
        <v/>
      </c>
      <c r="L100" s="7" t="s">
        <v>315</v>
      </c>
      <c r="M100" s="7" t="s">
        <v>63</v>
      </c>
      <c r="N100" s="7"/>
      <c r="O100" s="7" t="s">
        <v>64</v>
      </c>
      <c r="P100" s="6" t="str">
        <f t="shared" si="5"/>
        <v/>
      </c>
    </row>
    <row r="101" spans="1:16">
      <c r="A101" s="7">
        <v>36711580</v>
      </c>
      <c r="B101" s="10">
        <f t="shared" si="4"/>
        <v>36711580</v>
      </c>
      <c r="C101" s="7">
        <v>1977</v>
      </c>
      <c r="D101" s="7">
        <v>1992</v>
      </c>
      <c r="E101" s="7" t="e">
        <v>#N/A</v>
      </c>
      <c r="F101" s="7"/>
      <c r="G101" s="7"/>
      <c r="H101" s="7"/>
      <c r="I101" s="7"/>
      <c r="J101" s="7">
        <v>1</v>
      </c>
      <c r="K101" s="7" t="str">
        <f t="shared" si="8"/>
        <v/>
      </c>
      <c r="L101" s="7" t="s">
        <v>316</v>
      </c>
      <c r="M101" s="7" t="s">
        <v>63</v>
      </c>
      <c r="N101" s="7"/>
      <c r="O101" s="7" t="s">
        <v>65</v>
      </c>
      <c r="P101" s="6" t="str">
        <f t="shared" si="5"/>
        <v/>
      </c>
    </row>
    <row r="102" spans="1:16">
      <c r="A102" s="7">
        <v>35950350</v>
      </c>
      <c r="B102" s="10">
        <f t="shared" si="4"/>
        <v>35950350</v>
      </c>
      <c r="C102" s="7">
        <v>1977</v>
      </c>
      <c r="D102" s="7">
        <v>1987</v>
      </c>
      <c r="E102" s="7" t="e">
        <v>#N/A</v>
      </c>
      <c r="F102" s="7"/>
      <c r="G102" s="7"/>
      <c r="H102" s="7"/>
      <c r="I102" s="7"/>
      <c r="J102" s="7">
        <v>1</v>
      </c>
      <c r="K102" s="7" t="str">
        <f t="shared" si="8"/>
        <v/>
      </c>
      <c r="L102" s="7" t="s">
        <v>317</v>
      </c>
      <c r="M102" s="7" t="s">
        <v>63</v>
      </c>
      <c r="N102" s="7"/>
      <c r="O102" s="7"/>
      <c r="P102" s="6" t="str">
        <f t="shared" si="5"/>
        <v/>
      </c>
    </row>
    <row r="103" spans="1:16">
      <c r="A103" s="7">
        <v>10150110</v>
      </c>
      <c r="B103" s="10">
        <f t="shared" si="4"/>
        <v>10150110</v>
      </c>
      <c r="C103" s="7">
        <v>1977</v>
      </c>
      <c r="D103" s="7"/>
      <c r="E103" s="7" t="e">
        <v>#N/A</v>
      </c>
      <c r="F103" s="7"/>
      <c r="G103" s="7"/>
      <c r="H103" s="7"/>
      <c r="I103" s="7"/>
      <c r="J103" s="7">
        <v>1</v>
      </c>
      <c r="K103" s="7" t="str">
        <f t="shared" si="8"/>
        <v/>
      </c>
      <c r="L103" s="7"/>
      <c r="M103" s="7" t="s">
        <v>74</v>
      </c>
      <c r="N103" s="7"/>
      <c r="O103" s="7"/>
      <c r="P103" s="6" t="str">
        <f t="shared" si="5"/>
        <v/>
      </c>
    </row>
    <row r="104" spans="1:16">
      <c r="A104" s="7">
        <v>30560050</v>
      </c>
      <c r="B104" s="10">
        <f t="shared" si="4"/>
        <v>30560050</v>
      </c>
      <c r="C104" s="7">
        <v>1977</v>
      </c>
      <c r="D104" s="7"/>
      <c r="E104" s="7" t="e">
        <v>#N/A</v>
      </c>
      <c r="F104" s="7"/>
      <c r="G104" s="7"/>
      <c r="H104" s="7"/>
      <c r="I104" s="7"/>
      <c r="J104" s="7">
        <v>1</v>
      </c>
      <c r="K104" s="7" t="str">
        <f t="shared" si="8"/>
        <v/>
      </c>
      <c r="L104" s="7"/>
      <c r="M104" s="7" t="s">
        <v>74</v>
      </c>
      <c r="N104" s="7"/>
      <c r="O104" s="7"/>
      <c r="P104" s="6" t="str">
        <f t="shared" si="5"/>
        <v/>
      </c>
    </row>
    <row r="105" spans="1:16">
      <c r="A105" s="7">
        <v>37190160</v>
      </c>
      <c r="B105" s="10">
        <f t="shared" si="4"/>
        <v>37190160</v>
      </c>
      <c r="C105" s="7">
        <v>1977</v>
      </c>
      <c r="D105" s="7"/>
      <c r="E105" s="7" t="e">
        <v>#N/A</v>
      </c>
      <c r="F105" s="7"/>
      <c r="G105" s="7"/>
      <c r="H105" s="7"/>
      <c r="I105" s="7"/>
      <c r="J105" s="7">
        <v>1</v>
      </c>
      <c r="K105" s="7" t="str">
        <f t="shared" si="8"/>
        <v/>
      </c>
      <c r="L105" s="7" t="s">
        <v>127</v>
      </c>
      <c r="M105" s="7" t="s">
        <v>74</v>
      </c>
      <c r="N105" s="7"/>
      <c r="O105" s="7" t="s">
        <v>128</v>
      </c>
      <c r="P105" s="6" t="str">
        <f t="shared" si="5"/>
        <v/>
      </c>
    </row>
    <row r="106" spans="1:16">
      <c r="A106" s="7">
        <v>8050190</v>
      </c>
      <c r="B106" s="10">
        <f t="shared" si="4"/>
        <v>8050190</v>
      </c>
      <c r="C106" s="7">
        <v>1978</v>
      </c>
      <c r="D106" s="7"/>
      <c r="E106" s="7">
        <v>1978</v>
      </c>
      <c r="F106" s="7"/>
      <c r="G106" s="7">
        <f>IF(ISNA(E106),IF(ABS(F106-C106)&lt;=4,1,0),IF(ABS(E106-C106)&lt;=4,1,0))</f>
        <v>1</v>
      </c>
      <c r="H106" s="7"/>
      <c r="I106" s="7"/>
      <c r="J106" s="7"/>
      <c r="K106" s="7">
        <f t="shared" si="8"/>
        <v>0</v>
      </c>
      <c r="L106" s="7"/>
      <c r="M106" s="7" t="s">
        <v>74</v>
      </c>
      <c r="N106" s="7"/>
      <c r="O106" s="7"/>
      <c r="P106" s="6" t="str">
        <f t="shared" si="5"/>
        <v/>
      </c>
    </row>
    <row r="107" spans="1:16">
      <c r="A107" s="7">
        <v>7500310</v>
      </c>
      <c r="B107" s="10">
        <f t="shared" si="4"/>
        <v>7500310</v>
      </c>
      <c r="C107" s="7">
        <v>1978</v>
      </c>
      <c r="D107" s="7"/>
      <c r="E107" s="7">
        <v>1978</v>
      </c>
      <c r="F107" s="7"/>
      <c r="G107" s="7">
        <f>IF(ISNA(E107),IF(ABS(F107-C107)&lt;=4,1,0),IF(ABS(E107-C107)&lt;=4,1,0))</f>
        <v>1</v>
      </c>
      <c r="H107" s="7"/>
      <c r="I107" s="7"/>
      <c r="J107" s="7"/>
      <c r="K107" s="7">
        <f t="shared" si="8"/>
        <v>0</v>
      </c>
      <c r="L107" s="7" t="e">
        <v>#N/A</v>
      </c>
      <c r="M107" s="7" t="s">
        <v>74</v>
      </c>
      <c r="N107" s="7"/>
      <c r="O107" s="7" t="s">
        <v>83</v>
      </c>
      <c r="P107" s="6" t="str">
        <f t="shared" si="5"/>
        <v/>
      </c>
    </row>
    <row r="108" spans="1:16">
      <c r="A108" s="7">
        <v>2810260</v>
      </c>
      <c r="B108" s="10">
        <f t="shared" si="4"/>
        <v>2810260</v>
      </c>
      <c r="C108" s="7">
        <v>1978</v>
      </c>
      <c r="D108" s="7"/>
      <c r="E108" s="7">
        <v>1978</v>
      </c>
      <c r="F108" s="7"/>
      <c r="G108" s="7">
        <f>IF(ISNA(E108),IF(ABS(F108-C108)&lt;=4,1,0),IF(ABS(E108-C108)&lt;=4,1,0))</f>
        <v>1</v>
      </c>
      <c r="H108" s="7"/>
      <c r="I108" s="7"/>
      <c r="J108" s="7"/>
      <c r="K108" s="7">
        <f t="shared" si="8"/>
        <v>0</v>
      </c>
      <c r="L108" s="7" t="e">
        <v>#N/A</v>
      </c>
      <c r="M108" s="7" t="s">
        <v>74</v>
      </c>
      <c r="N108" s="7"/>
      <c r="O108" s="7" t="s">
        <v>84</v>
      </c>
      <c r="P108" s="6" t="str">
        <f t="shared" si="5"/>
        <v/>
      </c>
    </row>
    <row r="109" spans="1:16">
      <c r="A109" s="7">
        <v>990160</v>
      </c>
      <c r="B109" s="10">
        <f t="shared" si="4"/>
        <v>990160</v>
      </c>
      <c r="C109" s="7">
        <v>1978</v>
      </c>
      <c r="D109" s="7"/>
      <c r="E109" s="7">
        <v>1978</v>
      </c>
      <c r="F109" s="7"/>
      <c r="G109" s="7">
        <f>IF(ISNA(E109),IF(ABS(F109-C109)&lt;=4,1,0),IF(ABS(E109-C109)&lt;=4,1,0))</f>
        <v>1</v>
      </c>
      <c r="H109" s="7"/>
      <c r="I109" s="7"/>
      <c r="J109" s="7"/>
      <c r="K109" s="7">
        <f t="shared" si="8"/>
        <v>0</v>
      </c>
      <c r="L109" s="7" t="e">
        <v>#N/A</v>
      </c>
      <c r="M109" s="7" t="s">
        <v>74</v>
      </c>
      <c r="N109" s="7"/>
      <c r="O109" s="7"/>
      <c r="P109" s="6" t="str">
        <f t="shared" si="5"/>
        <v/>
      </c>
    </row>
    <row r="110" spans="1:16">
      <c r="A110" s="7">
        <v>3480160</v>
      </c>
      <c r="B110" s="10">
        <f t="shared" si="4"/>
        <v>3480160</v>
      </c>
      <c r="C110" s="7">
        <v>1978</v>
      </c>
      <c r="D110" s="7"/>
      <c r="E110" s="7" t="e">
        <v>#N/A</v>
      </c>
      <c r="F110" s="7"/>
      <c r="G110" s="7"/>
      <c r="H110" s="7"/>
      <c r="I110" s="7"/>
      <c r="J110" s="7">
        <v>1</v>
      </c>
      <c r="K110" s="7" t="str">
        <f t="shared" si="8"/>
        <v/>
      </c>
      <c r="L110" s="7"/>
      <c r="M110" s="7" t="s">
        <v>63</v>
      </c>
      <c r="N110" s="7"/>
      <c r="O110" s="7" t="s">
        <v>106</v>
      </c>
      <c r="P110" s="6" t="str">
        <f t="shared" si="5"/>
        <v/>
      </c>
    </row>
    <row r="111" spans="1:16">
      <c r="A111" s="7">
        <v>36570120</v>
      </c>
      <c r="B111" s="10">
        <f t="shared" si="4"/>
        <v>36570120</v>
      </c>
      <c r="C111" s="7">
        <v>1978</v>
      </c>
      <c r="D111" s="7">
        <v>1992</v>
      </c>
      <c r="E111" s="7" t="e">
        <v>#N/A</v>
      </c>
      <c r="F111" s="7"/>
      <c r="G111" s="7"/>
      <c r="H111" s="7"/>
      <c r="I111" s="7"/>
      <c r="J111" s="7">
        <v>1</v>
      </c>
      <c r="K111" s="7" t="str">
        <f t="shared" si="8"/>
        <v/>
      </c>
      <c r="L111" s="7" t="s">
        <v>210</v>
      </c>
      <c r="M111" s="7" t="s">
        <v>63</v>
      </c>
      <c r="N111" s="7"/>
      <c r="O111" s="7"/>
      <c r="P111" s="6" t="str">
        <f t="shared" si="5"/>
        <v/>
      </c>
    </row>
    <row r="112" spans="1:16">
      <c r="A112" s="7">
        <v>36500140</v>
      </c>
      <c r="B112" s="10">
        <f t="shared" si="4"/>
        <v>36500140</v>
      </c>
      <c r="C112" s="7">
        <v>1978</v>
      </c>
      <c r="D112" s="7">
        <v>1983</v>
      </c>
      <c r="E112" s="7" t="e">
        <v>#N/A</v>
      </c>
      <c r="F112" s="7"/>
      <c r="G112" s="7"/>
      <c r="H112" s="7"/>
      <c r="I112" s="7"/>
      <c r="J112" s="7">
        <v>1</v>
      </c>
      <c r="K112" s="7" t="str">
        <f t="shared" si="8"/>
        <v/>
      </c>
      <c r="L112" s="7" t="e">
        <v>#N/A</v>
      </c>
      <c r="M112" s="7" t="s">
        <v>63</v>
      </c>
      <c r="N112" s="7"/>
      <c r="O112" s="7" t="s">
        <v>107</v>
      </c>
      <c r="P112" s="6" t="str">
        <f t="shared" si="5"/>
        <v/>
      </c>
    </row>
    <row r="113" spans="1:16">
      <c r="A113" s="7">
        <v>38250100</v>
      </c>
      <c r="B113" s="10">
        <f t="shared" si="4"/>
        <v>38250100</v>
      </c>
      <c r="C113" s="7">
        <v>1978</v>
      </c>
      <c r="D113" s="7"/>
      <c r="E113" s="7" t="e">
        <v>#N/A</v>
      </c>
      <c r="F113" s="7"/>
      <c r="G113" s="7"/>
      <c r="H113" s="7"/>
      <c r="I113" s="7"/>
      <c r="J113" s="7">
        <v>1</v>
      </c>
      <c r="K113" s="7" t="str">
        <f t="shared" si="8"/>
        <v/>
      </c>
      <c r="L113" s="7"/>
      <c r="M113" s="7" t="s">
        <v>74</v>
      </c>
      <c r="N113" s="7"/>
      <c r="O113" s="7"/>
      <c r="P113" s="6" t="str">
        <f t="shared" si="5"/>
        <v/>
      </c>
    </row>
    <row r="114" spans="1:16">
      <c r="A114" s="7">
        <v>7580240</v>
      </c>
      <c r="B114" s="10">
        <f t="shared" si="4"/>
        <v>7580240</v>
      </c>
      <c r="C114" s="7">
        <v>1978</v>
      </c>
      <c r="D114" s="7"/>
      <c r="E114" s="7" t="e">
        <v>#N/A</v>
      </c>
      <c r="F114" s="7"/>
      <c r="G114" s="7"/>
      <c r="H114" s="7"/>
      <c r="I114" s="7"/>
      <c r="J114" s="7">
        <v>1</v>
      </c>
      <c r="K114" s="7" t="str">
        <f t="shared" si="8"/>
        <v/>
      </c>
      <c r="L114" s="7" t="e">
        <v>#N/A</v>
      </c>
      <c r="M114" s="7" t="s">
        <v>74</v>
      </c>
      <c r="N114" s="7"/>
      <c r="O114" s="7" t="s">
        <v>81</v>
      </c>
      <c r="P114" s="6" t="str">
        <f t="shared" si="5"/>
        <v/>
      </c>
    </row>
    <row r="115" spans="1:16">
      <c r="A115" s="7">
        <v>38250110</v>
      </c>
      <c r="B115" s="10">
        <f t="shared" si="4"/>
        <v>38250110</v>
      </c>
      <c r="C115" s="7">
        <v>1978</v>
      </c>
      <c r="D115" s="7"/>
      <c r="E115" s="7" t="e">
        <v>#N/A</v>
      </c>
      <c r="F115" s="7"/>
      <c r="G115" s="7"/>
      <c r="H115" s="7"/>
      <c r="I115" s="7"/>
      <c r="J115" s="7">
        <v>1</v>
      </c>
      <c r="K115" s="7" t="str">
        <f t="shared" si="8"/>
        <v/>
      </c>
      <c r="L115" s="7" t="s">
        <v>9</v>
      </c>
      <c r="M115" s="7" t="s">
        <v>74</v>
      </c>
      <c r="N115" s="7"/>
      <c r="O115" s="7"/>
      <c r="P115" s="6" t="str">
        <f t="shared" si="5"/>
        <v/>
      </c>
    </row>
    <row r="116" spans="1:16">
      <c r="A116" s="7">
        <v>4780690</v>
      </c>
      <c r="B116" s="10">
        <f t="shared" si="4"/>
        <v>4780690</v>
      </c>
      <c r="C116" s="7">
        <v>1978</v>
      </c>
      <c r="D116" s="7"/>
      <c r="E116" s="7" t="e">
        <v>#N/A</v>
      </c>
      <c r="F116" s="7"/>
      <c r="G116" s="7"/>
      <c r="H116" s="7"/>
      <c r="I116" s="7"/>
      <c r="J116" s="7">
        <v>1</v>
      </c>
      <c r="K116" s="7" t="str">
        <f t="shared" si="8"/>
        <v/>
      </c>
      <c r="L116" s="7" t="e">
        <v>#N/A</v>
      </c>
      <c r="M116" s="7" t="s">
        <v>74</v>
      </c>
      <c r="N116" s="7"/>
      <c r="O116" s="7" t="s">
        <v>82</v>
      </c>
      <c r="P116" s="6" t="str">
        <f t="shared" si="5"/>
        <v/>
      </c>
    </row>
    <row r="117" spans="1:16">
      <c r="A117" s="7">
        <v>990440</v>
      </c>
      <c r="B117" s="10">
        <f t="shared" si="4"/>
        <v>990440</v>
      </c>
      <c r="C117" s="7">
        <v>1978</v>
      </c>
      <c r="D117" s="7"/>
      <c r="E117" s="7" t="e">
        <v>#N/A</v>
      </c>
      <c r="F117" s="7"/>
      <c r="G117" s="7"/>
      <c r="H117" s="7"/>
      <c r="I117" s="7"/>
      <c r="J117" s="7">
        <v>1</v>
      </c>
      <c r="K117" s="7" t="str">
        <f t="shared" si="8"/>
        <v/>
      </c>
      <c r="L117" s="7" t="e">
        <v>#N/A</v>
      </c>
      <c r="M117" s="7" t="s">
        <v>74</v>
      </c>
      <c r="N117" s="7"/>
      <c r="O117" s="7" t="s">
        <v>85</v>
      </c>
      <c r="P117" s="6" t="str">
        <f t="shared" si="5"/>
        <v/>
      </c>
    </row>
    <row r="118" spans="1:16">
      <c r="A118" s="7">
        <v>1990050</v>
      </c>
      <c r="B118" s="10">
        <f t="shared" si="4"/>
        <v>1990050</v>
      </c>
      <c r="C118" s="7">
        <v>1978</v>
      </c>
      <c r="D118" s="7"/>
      <c r="E118" s="7" t="e">
        <v>#N/A</v>
      </c>
      <c r="F118" s="7"/>
      <c r="G118" s="7"/>
      <c r="H118" s="7"/>
      <c r="I118" s="7"/>
      <c r="J118" s="7">
        <v>1</v>
      </c>
      <c r="K118" s="7" t="str">
        <f t="shared" si="8"/>
        <v/>
      </c>
      <c r="L118" s="7" t="s">
        <v>318</v>
      </c>
      <c r="M118" s="7" t="s">
        <v>74</v>
      </c>
      <c r="N118" s="7"/>
      <c r="O118" s="7"/>
      <c r="P118" s="6" t="str">
        <f t="shared" si="5"/>
        <v/>
      </c>
    </row>
    <row r="119" spans="1:16">
      <c r="A119" s="7">
        <v>1990240</v>
      </c>
      <c r="B119" s="10">
        <f t="shared" si="4"/>
        <v>1990240</v>
      </c>
      <c r="C119" s="7">
        <v>1978</v>
      </c>
      <c r="D119" s="7"/>
      <c r="E119" s="7" t="e">
        <v>#N/A</v>
      </c>
      <c r="F119" s="7"/>
      <c r="G119" s="7"/>
      <c r="H119" s="7"/>
      <c r="I119" s="7"/>
      <c r="J119" s="7">
        <v>1</v>
      </c>
      <c r="K119" s="7" t="str">
        <f t="shared" si="8"/>
        <v/>
      </c>
      <c r="L119" s="7"/>
      <c r="M119" s="7" t="s">
        <v>99</v>
      </c>
      <c r="N119" s="7"/>
      <c r="O119" s="7" t="s">
        <v>38</v>
      </c>
      <c r="P119" s="6" t="str">
        <f t="shared" si="5"/>
        <v/>
      </c>
    </row>
    <row r="120" spans="1:16">
      <c r="A120" s="7">
        <v>272440</v>
      </c>
      <c r="B120" s="10">
        <f t="shared" si="4"/>
        <v>272440</v>
      </c>
      <c r="C120" s="7">
        <v>1979</v>
      </c>
      <c r="D120" s="7"/>
      <c r="E120" s="7">
        <v>1979</v>
      </c>
      <c r="F120" s="7"/>
      <c r="G120" s="7">
        <f>IF(ISNA(E120),IF(ABS(F120-C120)&lt;=4,1,0),IF(ABS(E120-C120)&lt;=4,1,0))</f>
        <v>1</v>
      </c>
      <c r="H120" s="7"/>
      <c r="I120" s="7"/>
      <c r="J120" s="7"/>
      <c r="K120" s="7">
        <f t="shared" si="8"/>
        <v>0</v>
      </c>
      <c r="L120" s="7"/>
      <c r="M120" s="7" t="s">
        <v>63</v>
      </c>
      <c r="N120" s="7"/>
      <c r="O120" s="7"/>
      <c r="P120" s="6" t="str">
        <f t="shared" si="5"/>
        <v/>
      </c>
    </row>
    <row r="121" spans="1:16">
      <c r="A121" s="7">
        <v>9010320</v>
      </c>
      <c r="B121" s="10">
        <f t="shared" si="4"/>
        <v>9010320</v>
      </c>
      <c r="C121" s="7">
        <v>1979</v>
      </c>
      <c r="D121" s="7"/>
      <c r="E121" s="7">
        <v>1979</v>
      </c>
      <c r="F121" s="7"/>
      <c r="G121" s="7">
        <f>IF(ISNA(E121),IF(ABS(F121-C121)&lt;=4,1,0),IF(ABS(E121-C121)&lt;=4,1,0))</f>
        <v>1</v>
      </c>
      <c r="H121" s="7"/>
      <c r="I121" s="7"/>
      <c r="J121" s="7"/>
      <c r="K121" s="7">
        <f t="shared" si="8"/>
        <v>0</v>
      </c>
      <c r="L121" s="7"/>
      <c r="M121" s="7" t="s">
        <v>74</v>
      </c>
      <c r="N121" s="7"/>
      <c r="O121" s="7"/>
      <c r="P121" s="6" t="str">
        <f t="shared" si="5"/>
        <v/>
      </c>
    </row>
    <row r="122" spans="1:16">
      <c r="A122" s="7">
        <v>41500530</v>
      </c>
      <c r="B122" s="10">
        <f t="shared" si="4"/>
        <v>41500530</v>
      </c>
      <c r="C122" s="7">
        <v>1979</v>
      </c>
      <c r="D122" s="7"/>
      <c r="E122" s="7">
        <v>1979</v>
      </c>
      <c r="F122" s="7"/>
      <c r="G122" s="7">
        <f>IF(ISNA(E122),IF(ABS(F122-C122)&lt;=4,1,0),IF(ABS(E122-C122)&lt;=4,1,0))</f>
        <v>1</v>
      </c>
      <c r="H122" s="7"/>
      <c r="I122" s="7"/>
      <c r="J122" s="7"/>
      <c r="K122" s="7">
        <f t="shared" si="8"/>
        <v>0</v>
      </c>
      <c r="L122" s="7"/>
      <c r="M122" s="7" t="s">
        <v>74</v>
      </c>
      <c r="N122" s="7"/>
      <c r="O122" s="7"/>
      <c r="P122" s="6" t="str">
        <f t="shared" si="5"/>
        <v/>
      </c>
    </row>
    <row r="123" spans="1:16">
      <c r="A123" s="7">
        <v>7210030</v>
      </c>
      <c r="B123" s="10">
        <f t="shared" si="4"/>
        <v>7210030</v>
      </c>
      <c r="C123" s="7">
        <v>1979</v>
      </c>
      <c r="D123" s="7"/>
      <c r="E123" s="7">
        <v>1979</v>
      </c>
      <c r="F123" s="7"/>
      <c r="G123" s="7">
        <f>IF(ISNA(E123),IF(ABS(F123-C123)&lt;=4,1,0),IF(ABS(E123-C123)&lt;=4,1,0))</f>
        <v>1</v>
      </c>
      <c r="H123" s="7"/>
      <c r="I123" s="7"/>
      <c r="J123" s="7"/>
      <c r="K123" s="7">
        <f t="shared" si="8"/>
        <v>0</v>
      </c>
      <c r="L123" s="7"/>
      <c r="M123" s="7" t="s">
        <v>74</v>
      </c>
      <c r="N123" s="7"/>
      <c r="O123" s="7"/>
      <c r="P123" s="6" t="str">
        <f t="shared" si="5"/>
        <v/>
      </c>
    </row>
    <row r="124" spans="1:16">
      <c r="A124" s="7">
        <v>8580150</v>
      </c>
      <c r="B124" s="10">
        <f t="shared" si="4"/>
        <v>8580150</v>
      </c>
      <c r="C124" s="7">
        <v>1979</v>
      </c>
      <c r="D124" s="7"/>
      <c r="E124" s="7">
        <v>1988</v>
      </c>
      <c r="F124" s="7"/>
      <c r="G124" s="7"/>
      <c r="H124" s="7"/>
      <c r="I124" s="7"/>
      <c r="J124" s="7">
        <v>1</v>
      </c>
      <c r="K124" s="7">
        <f t="shared" si="8"/>
        <v>9</v>
      </c>
      <c r="L124" s="7" t="e">
        <v>#N/A</v>
      </c>
      <c r="M124" s="7" t="s">
        <v>74</v>
      </c>
      <c r="N124" s="7"/>
      <c r="O124" s="7"/>
      <c r="P124" s="6" t="str">
        <f t="shared" si="5"/>
        <v/>
      </c>
    </row>
    <row r="125" spans="1:16">
      <c r="A125" s="7">
        <v>42050070</v>
      </c>
      <c r="B125" s="10">
        <f t="shared" si="4"/>
        <v>42050070</v>
      </c>
      <c r="C125" s="7">
        <v>1979</v>
      </c>
      <c r="D125" s="7"/>
      <c r="E125" s="7" t="e">
        <v>#N/A</v>
      </c>
      <c r="F125" s="7"/>
      <c r="G125" s="7"/>
      <c r="H125" s="7"/>
      <c r="I125" s="7"/>
      <c r="J125" s="7">
        <v>1</v>
      </c>
      <c r="K125" s="7" t="str">
        <f t="shared" si="8"/>
        <v/>
      </c>
      <c r="L125" s="7" t="s">
        <v>319</v>
      </c>
      <c r="M125" s="7" t="s">
        <v>74</v>
      </c>
      <c r="N125" s="7"/>
      <c r="O125" s="7" t="s">
        <v>129</v>
      </c>
      <c r="P125" s="6" t="str">
        <f t="shared" si="5"/>
        <v/>
      </c>
    </row>
    <row r="126" spans="1:16">
      <c r="A126" s="7">
        <v>9610230</v>
      </c>
      <c r="B126" s="10">
        <f t="shared" si="4"/>
        <v>9610230</v>
      </c>
      <c r="C126" s="7">
        <v>1980</v>
      </c>
      <c r="D126" s="7"/>
      <c r="E126" s="7">
        <v>1980</v>
      </c>
      <c r="F126" s="7"/>
      <c r="G126" s="7">
        <f t="shared" ref="G126:G137" si="9">IF(ISNA(E126),IF(ABS(F126-C126)&lt;=4,1,0),IF(ABS(E126-C126)&lt;=4,1,0))</f>
        <v>1</v>
      </c>
      <c r="H126" s="7"/>
      <c r="I126" s="7"/>
      <c r="J126" s="7"/>
      <c r="K126" s="7">
        <f t="shared" si="8"/>
        <v>0</v>
      </c>
      <c r="L126" s="7"/>
      <c r="M126" s="7" t="s">
        <v>63</v>
      </c>
      <c r="N126" s="7"/>
      <c r="O126" s="7"/>
      <c r="P126" s="6" t="str">
        <f t="shared" si="5"/>
        <v/>
      </c>
    </row>
    <row r="127" spans="1:16">
      <c r="A127" s="7">
        <v>8020740</v>
      </c>
      <c r="B127" s="10">
        <f t="shared" si="4"/>
        <v>8020740</v>
      </c>
      <c r="C127" s="7">
        <v>1980</v>
      </c>
      <c r="D127" s="7"/>
      <c r="E127" s="7">
        <v>1980</v>
      </c>
      <c r="F127" s="7"/>
      <c r="G127" s="7">
        <f t="shared" si="9"/>
        <v>1</v>
      </c>
      <c r="H127" s="7"/>
      <c r="I127" s="7"/>
      <c r="J127" s="7"/>
      <c r="K127" s="7">
        <f t="shared" si="8"/>
        <v>0</v>
      </c>
      <c r="L127" s="7"/>
      <c r="M127" s="7" t="s">
        <v>74</v>
      </c>
      <c r="N127" s="7"/>
      <c r="O127" s="7"/>
      <c r="P127" s="6" t="str">
        <f t="shared" si="5"/>
        <v/>
      </c>
    </row>
    <row r="128" spans="1:16">
      <c r="A128" s="7">
        <v>21920470</v>
      </c>
      <c r="B128" s="10">
        <f t="shared" si="4"/>
        <v>21920470</v>
      </c>
      <c r="C128" s="7">
        <v>1980</v>
      </c>
      <c r="D128" s="7"/>
      <c r="E128" s="7">
        <v>1980</v>
      </c>
      <c r="F128" s="7"/>
      <c r="G128" s="7">
        <f t="shared" si="9"/>
        <v>1</v>
      </c>
      <c r="H128" s="7"/>
      <c r="I128" s="7"/>
      <c r="J128" s="7"/>
      <c r="K128" s="7">
        <f t="shared" si="8"/>
        <v>0</v>
      </c>
      <c r="L128" s="7" t="e">
        <v>#N/A</v>
      </c>
      <c r="M128" s="7" t="s">
        <v>74</v>
      </c>
      <c r="N128" s="7"/>
      <c r="O128" s="7" t="s">
        <v>86</v>
      </c>
      <c r="P128" s="6" t="str">
        <f t="shared" si="5"/>
        <v/>
      </c>
    </row>
    <row r="129" spans="1:16">
      <c r="A129" s="7">
        <v>7030280</v>
      </c>
      <c r="B129" s="10">
        <f t="shared" si="4"/>
        <v>7030280</v>
      </c>
      <c r="C129" s="7">
        <v>1980</v>
      </c>
      <c r="D129" s="7"/>
      <c r="E129" s="7">
        <v>1980</v>
      </c>
      <c r="F129" s="7"/>
      <c r="G129" s="7">
        <f t="shared" si="9"/>
        <v>1</v>
      </c>
      <c r="H129" s="7"/>
      <c r="I129" s="7"/>
      <c r="J129" s="7"/>
      <c r="K129" s="7">
        <f t="shared" si="8"/>
        <v>0</v>
      </c>
      <c r="L129" s="7"/>
      <c r="M129" s="7" t="s">
        <v>74</v>
      </c>
      <c r="N129" s="7"/>
      <c r="O129" s="7"/>
      <c r="P129" s="6" t="str">
        <f t="shared" si="5"/>
        <v/>
      </c>
    </row>
    <row r="130" spans="1:16">
      <c r="A130" s="7">
        <v>9920060</v>
      </c>
      <c r="B130" s="10">
        <f t="shared" ref="B130:B193" si="10">HYPERLINK($B$1 &amp; A130, A130)</f>
        <v>9920060</v>
      </c>
      <c r="C130" s="7">
        <v>1981</v>
      </c>
      <c r="D130" s="7"/>
      <c r="E130" s="7">
        <v>1981</v>
      </c>
      <c r="F130" s="7"/>
      <c r="G130" s="7">
        <f t="shared" si="9"/>
        <v>1</v>
      </c>
      <c r="H130" s="7"/>
      <c r="I130" s="7"/>
      <c r="J130" s="7"/>
      <c r="K130" s="7">
        <f t="shared" si="8"/>
        <v>0</v>
      </c>
      <c r="L130" s="7"/>
      <c r="M130" s="7" t="s">
        <v>63</v>
      </c>
      <c r="N130" s="7"/>
      <c r="O130" s="7"/>
      <c r="P130" s="6" t="str">
        <f t="shared" ref="P130:P193" si="11">IF( COUNTIF(A:A,A130)&gt;1, "Duplicate", "")</f>
        <v/>
      </c>
    </row>
    <row r="131" spans="1:16">
      <c r="A131" s="7">
        <v>930560</v>
      </c>
      <c r="B131" s="10">
        <f t="shared" si="10"/>
        <v>930560</v>
      </c>
      <c r="C131" s="7">
        <v>1981</v>
      </c>
      <c r="D131" s="7"/>
      <c r="E131" s="7">
        <v>1981</v>
      </c>
      <c r="F131" s="7"/>
      <c r="G131" s="7">
        <f t="shared" si="9"/>
        <v>1</v>
      </c>
      <c r="H131" s="7"/>
      <c r="I131" s="7"/>
      <c r="J131" s="7"/>
      <c r="K131" s="7">
        <f t="shared" si="8"/>
        <v>0</v>
      </c>
      <c r="L131" s="7" t="e">
        <v>#N/A</v>
      </c>
      <c r="M131" s="7" t="s">
        <v>67</v>
      </c>
      <c r="N131" s="7" t="s">
        <v>68</v>
      </c>
      <c r="O131" s="7" t="s">
        <v>118</v>
      </c>
      <c r="P131" s="6" t="str">
        <f t="shared" si="11"/>
        <v/>
      </c>
    </row>
    <row r="132" spans="1:16">
      <c r="A132" s="7">
        <v>8710140</v>
      </c>
      <c r="B132" s="10">
        <f t="shared" si="10"/>
        <v>8710140</v>
      </c>
      <c r="C132" s="7">
        <v>1981</v>
      </c>
      <c r="D132" s="7"/>
      <c r="E132" s="7">
        <v>1981</v>
      </c>
      <c r="F132" s="7"/>
      <c r="G132" s="7">
        <f t="shared" si="9"/>
        <v>1</v>
      </c>
      <c r="H132" s="7"/>
      <c r="I132" s="7"/>
      <c r="J132" s="7"/>
      <c r="K132" s="7">
        <f t="shared" ref="K132:K163" si="12">IF(ISNA(E132),IF(F132&gt;0,F132-C132,""),E132-C132)</f>
        <v>0</v>
      </c>
      <c r="L132" s="7"/>
      <c r="M132" s="7" t="s">
        <v>74</v>
      </c>
      <c r="N132" s="7"/>
      <c r="O132" s="7"/>
      <c r="P132" s="6" t="str">
        <f t="shared" si="11"/>
        <v/>
      </c>
    </row>
    <row r="133" spans="1:16">
      <c r="A133" s="7">
        <v>9550180</v>
      </c>
      <c r="B133" s="10">
        <f t="shared" si="10"/>
        <v>9550180</v>
      </c>
      <c r="C133" s="7">
        <v>1981</v>
      </c>
      <c r="D133" s="7"/>
      <c r="E133" s="7">
        <v>1981</v>
      </c>
      <c r="F133" s="7"/>
      <c r="G133" s="7">
        <f t="shared" si="9"/>
        <v>1</v>
      </c>
      <c r="H133" s="7"/>
      <c r="I133" s="7"/>
      <c r="J133" s="7"/>
      <c r="K133" s="7">
        <f t="shared" si="12"/>
        <v>0</v>
      </c>
      <c r="L133" s="7"/>
      <c r="M133" s="7" t="s">
        <v>74</v>
      </c>
      <c r="N133" s="7"/>
      <c r="O133" s="7"/>
      <c r="P133" s="6" t="str">
        <f t="shared" si="11"/>
        <v/>
      </c>
    </row>
    <row r="134" spans="1:16">
      <c r="A134" s="7">
        <v>5550300</v>
      </c>
      <c r="B134" s="10">
        <f t="shared" si="10"/>
        <v>5550300</v>
      </c>
      <c r="C134" s="7">
        <v>1981</v>
      </c>
      <c r="D134" s="7"/>
      <c r="E134" s="7">
        <v>1981</v>
      </c>
      <c r="F134" s="7"/>
      <c r="G134" s="7">
        <f t="shared" si="9"/>
        <v>1</v>
      </c>
      <c r="H134" s="7"/>
      <c r="I134" s="7"/>
      <c r="J134" s="7"/>
      <c r="K134" s="7">
        <f t="shared" si="12"/>
        <v>0</v>
      </c>
      <c r="L134" s="7" t="e">
        <v>#N/A</v>
      </c>
      <c r="M134" s="7" t="s">
        <v>74</v>
      </c>
      <c r="N134" s="7"/>
      <c r="O134" s="7" t="s">
        <v>87</v>
      </c>
      <c r="P134" s="6" t="str">
        <f t="shared" si="11"/>
        <v/>
      </c>
    </row>
    <row r="135" spans="1:16">
      <c r="A135" s="7">
        <v>8600160</v>
      </c>
      <c r="B135" s="10">
        <f t="shared" si="10"/>
        <v>8600160</v>
      </c>
      <c r="C135" s="7">
        <v>1981</v>
      </c>
      <c r="D135" s="7"/>
      <c r="E135" s="7">
        <v>1981</v>
      </c>
      <c r="F135" s="7"/>
      <c r="G135" s="7">
        <f t="shared" si="9"/>
        <v>1</v>
      </c>
      <c r="H135" s="7"/>
      <c r="I135" s="7"/>
      <c r="J135" s="7"/>
      <c r="K135" s="7">
        <f t="shared" si="12"/>
        <v>0</v>
      </c>
      <c r="L135" s="7" t="s">
        <v>11</v>
      </c>
      <c r="M135" s="7" t="s">
        <v>74</v>
      </c>
      <c r="N135" s="7"/>
      <c r="O135" s="7"/>
      <c r="P135" s="6" t="str">
        <f t="shared" si="11"/>
        <v/>
      </c>
    </row>
    <row r="136" spans="1:16">
      <c r="A136" s="7">
        <v>9550200</v>
      </c>
      <c r="B136" s="10">
        <f t="shared" si="10"/>
        <v>9550200</v>
      </c>
      <c r="C136" s="7">
        <v>1981</v>
      </c>
      <c r="D136" s="7"/>
      <c r="E136" s="7">
        <v>1981</v>
      </c>
      <c r="F136" s="7"/>
      <c r="G136" s="7">
        <f t="shared" si="9"/>
        <v>1</v>
      </c>
      <c r="H136" s="7"/>
      <c r="I136" s="7"/>
      <c r="J136" s="7"/>
      <c r="K136" s="7">
        <f t="shared" si="12"/>
        <v>0</v>
      </c>
      <c r="L136" s="7" t="s">
        <v>320</v>
      </c>
      <c r="M136" s="7" t="s">
        <v>74</v>
      </c>
      <c r="N136" s="7"/>
      <c r="O136" s="7"/>
      <c r="P136" s="6" t="str">
        <f t="shared" si="11"/>
        <v/>
      </c>
    </row>
    <row r="137" spans="1:16">
      <c r="A137" s="7">
        <v>12510100</v>
      </c>
      <c r="B137" s="10">
        <f t="shared" si="10"/>
        <v>12510100</v>
      </c>
      <c r="C137" s="7">
        <v>1981</v>
      </c>
      <c r="D137" s="7"/>
      <c r="E137" s="7">
        <v>1982</v>
      </c>
      <c r="F137" s="7"/>
      <c r="G137" s="7">
        <f t="shared" si="9"/>
        <v>1</v>
      </c>
      <c r="H137" s="7"/>
      <c r="I137" s="7"/>
      <c r="J137" s="7"/>
      <c r="K137" s="7">
        <f t="shared" si="12"/>
        <v>1</v>
      </c>
      <c r="L137" s="7"/>
      <c r="M137" s="7" t="s">
        <v>74</v>
      </c>
      <c r="N137" s="7"/>
      <c r="O137" s="7"/>
      <c r="P137" s="6" t="str">
        <f t="shared" si="11"/>
        <v/>
      </c>
    </row>
    <row r="138" spans="1:16">
      <c r="A138" s="7">
        <v>35510660</v>
      </c>
      <c r="B138" s="10">
        <f t="shared" si="10"/>
        <v>35510660</v>
      </c>
      <c r="C138" s="7">
        <v>1981</v>
      </c>
      <c r="D138" s="7"/>
      <c r="E138" s="7" t="e">
        <v>#N/A</v>
      </c>
      <c r="F138" s="7"/>
      <c r="G138" s="7"/>
      <c r="H138" s="7"/>
      <c r="I138" s="7"/>
      <c r="J138" s="7">
        <v>1</v>
      </c>
      <c r="K138" s="7" t="str">
        <f t="shared" si="12"/>
        <v/>
      </c>
      <c r="L138" s="7" t="s">
        <v>207</v>
      </c>
      <c r="M138" s="7" t="s">
        <v>63</v>
      </c>
      <c r="N138" s="7"/>
      <c r="O138" s="7"/>
      <c r="P138" s="6" t="str">
        <f t="shared" si="11"/>
        <v/>
      </c>
    </row>
    <row r="139" spans="1:16">
      <c r="A139" s="7">
        <v>35300080</v>
      </c>
      <c r="B139" s="10">
        <f t="shared" si="10"/>
        <v>35300080</v>
      </c>
      <c r="C139" s="7">
        <v>1981</v>
      </c>
      <c r="D139" s="7"/>
      <c r="E139" s="7" t="e">
        <v>#N/A</v>
      </c>
      <c r="F139" s="7"/>
      <c r="G139" s="7"/>
      <c r="H139" s="7"/>
      <c r="I139" s="7"/>
      <c r="J139" s="7">
        <v>1</v>
      </c>
      <c r="K139" s="7" t="str">
        <f t="shared" si="12"/>
        <v/>
      </c>
      <c r="L139" s="7" t="s">
        <v>208</v>
      </c>
      <c r="M139" s="7" t="s">
        <v>63</v>
      </c>
      <c r="N139" s="7"/>
      <c r="O139" s="7"/>
      <c r="P139" s="6" t="str">
        <f t="shared" si="11"/>
        <v/>
      </c>
    </row>
    <row r="140" spans="1:16">
      <c r="A140" s="7">
        <v>140620</v>
      </c>
      <c r="B140" s="10">
        <f t="shared" si="10"/>
        <v>140620</v>
      </c>
      <c r="C140" s="7">
        <v>1982</v>
      </c>
      <c r="D140" s="7"/>
      <c r="E140" s="7">
        <v>1982</v>
      </c>
      <c r="F140" s="7"/>
      <c r="G140" s="7">
        <f>IF(ISNA(E140),IF(ABS(F140-C140)&lt;=4,1,0),IF(ABS(E140-C140)&lt;=4,1,0))</f>
        <v>1</v>
      </c>
      <c r="H140" s="7"/>
      <c r="I140" s="7"/>
      <c r="J140" s="7"/>
      <c r="K140" s="7">
        <f t="shared" si="12"/>
        <v>0</v>
      </c>
      <c r="L140" s="7" t="e">
        <v>#N/A</v>
      </c>
      <c r="M140" s="7" t="s">
        <v>63</v>
      </c>
      <c r="N140" s="7"/>
      <c r="O140" s="7" t="s">
        <v>108</v>
      </c>
      <c r="P140" s="6" t="str">
        <f t="shared" si="11"/>
        <v/>
      </c>
    </row>
    <row r="141" spans="1:16">
      <c r="A141" s="7">
        <v>1980270</v>
      </c>
      <c r="B141" s="10">
        <f t="shared" si="10"/>
        <v>1980270</v>
      </c>
      <c r="C141" s="7">
        <v>1982</v>
      </c>
      <c r="D141" s="7"/>
      <c r="E141" s="7">
        <v>1982</v>
      </c>
      <c r="F141" s="7"/>
      <c r="G141" s="7">
        <f>IF(ISNA(E141),IF(ABS(F141-C141)&lt;=4,1,0),IF(ABS(E141-C141)&lt;=4,1,0))</f>
        <v>1</v>
      </c>
      <c r="H141" s="7"/>
      <c r="I141" s="7"/>
      <c r="J141" s="7"/>
      <c r="K141" s="7">
        <f t="shared" si="12"/>
        <v>0</v>
      </c>
      <c r="L141" s="7"/>
      <c r="M141" s="7" t="s">
        <v>63</v>
      </c>
      <c r="N141" s="7"/>
      <c r="O141" s="7" t="s">
        <v>106</v>
      </c>
      <c r="P141" s="6" t="str">
        <f t="shared" si="11"/>
        <v/>
      </c>
    </row>
    <row r="142" spans="1:16">
      <c r="A142" s="7">
        <v>8860360</v>
      </c>
      <c r="B142" s="10">
        <f t="shared" si="10"/>
        <v>8860360</v>
      </c>
      <c r="C142" s="7">
        <v>1983</v>
      </c>
      <c r="D142" s="7"/>
      <c r="E142" s="7">
        <v>1983</v>
      </c>
      <c r="F142" s="7"/>
      <c r="G142" s="7">
        <f>IF(ISNA(E142),IF(ABS(F142-C142)&lt;=4,1,0),IF(ABS(E142-C142)&lt;=4,1,0))</f>
        <v>1</v>
      </c>
      <c r="H142" s="7"/>
      <c r="I142" s="7"/>
      <c r="J142" s="7"/>
      <c r="K142" s="7">
        <f t="shared" si="12"/>
        <v>0</v>
      </c>
      <c r="L142" s="7"/>
      <c r="M142" s="7" t="s">
        <v>63</v>
      </c>
      <c r="N142" s="7"/>
      <c r="O142" s="7"/>
      <c r="P142" s="6" t="str">
        <f t="shared" si="11"/>
        <v/>
      </c>
    </row>
    <row r="143" spans="1:16">
      <c r="A143" s="7">
        <v>6610220</v>
      </c>
      <c r="B143" s="10">
        <f t="shared" si="10"/>
        <v>6610220</v>
      </c>
      <c r="C143" s="7">
        <v>1983</v>
      </c>
      <c r="D143" s="7"/>
      <c r="E143" s="7">
        <v>1993</v>
      </c>
      <c r="F143" s="7"/>
      <c r="G143" s="7"/>
      <c r="H143" s="7"/>
      <c r="I143" s="7"/>
      <c r="J143" s="7">
        <v>1</v>
      </c>
      <c r="K143" s="7">
        <f t="shared" si="12"/>
        <v>10</v>
      </c>
      <c r="L143" s="7"/>
      <c r="M143" s="7" t="s">
        <v>67</v>
      </c>
      <c r="N143" s="7" t="s">
        <v>68</v>
      </c>
      <c r="O143" s="7" t="s">
        <v>119</v>
      </c>
      <c r="P143" s="6" t="str">
        <f t="shared" si="11"/>
        <v/>
      </c>
    </row>
    <row r="144" spans="1:16">
      <c r="A144" s="7">
        <v>9141180</v>
      </c>
      <c r="B144" s="10">
        <f t="shared" si="10"/>
        <v>9141180</v>
      </c>
      <c r="C144" s="7">
        <v>1983</v>
      </c>
      <c r="D144" s="7"/>
      <c r="E144" s="7">
        <v>1996</v>
      </c>
      <c r="F144" s="7"/>
      <c r="G144" s="7"/>
      <c r="H144" s="7"/>
      <c r="I144" s="7"/>
      <c r="J144" s="7">
        <v>1</v>
      </c>
      <c r="K144" s="7">
        <f t="shared" si="12"/>
        <v>13</v>
      </c>
      <c r="L144" s="7" t="s">
        <v>212</v>
      </c>
      <c r="M144" s="7" t="s">
        <v>63</v>
      </c>
      <c r="N144" s="7"/>
      <c r="O144" s="7"/>
      <c r="P144" s="6" t="str">
        <f t="shared" si="11"/>
        <v/>
      </c>
    </row>
    <row r="145" spans="1:16">
      <c r="A145" s="7">
        <v>7550150</v>
      </c>
      <c r="B145" s="10">
        <f t="shared" si="10"/>
        <v>7550150</v>
      </c>
      <c r="C145" s="7">
        <v>1983</v>
      </c>
      <c r="D145" s="7"/>
      <c r="E145" s="7" t="e">
        <v>#N/A</v>
      </c>
      <c r="F145" s="7"/>
      <c r="G145" s="7"/>
      <c r="H145" s="7"/>
      <c r="I145" s="7"/>
      <c r="J145" s="7">
        <v>1</v>
      </c>
      <c r="K145" s="7" t="str">
        <f t="shared" si="12"/>
        <v/>
      </c>
      <c r="L145" s="7" t="e">
        <v>#N/A</v>
      </c>
      <c r="M145" s="7" t="s">
        <v>63</v>
      </c>
      <c r="N145" s="7"/>
      <c r="O145" s="7" t="s">
        <v>109</v>
      </c>
      <c r="P145" s="6" t="str">
        <f t="shared" si="11"/>
        <v/>
      </c>
    </row>
    <row r="146" spans="1:16">
      <c r="A146" s="7">
        <v>8012550</v>
      </c>
      <c r="B146" s="10">
        <f t="shared" si="10"/>
        <v>8012550</v>
      </c>
      <c r="C146" s="7">
        <v>1983</v>
      </c>
      <c r="D146" s="7"/>
      <c r="E146" s="7" t="e">
        <v>#N/A</v>
      </c>
      <c r="F146" s="7"/>
      <c r="G146" s="7"/>
      <c r="H146" s="7"/>
      <c r="I146" s="7"/>
      <c r="J146" s="7">
        <v>1</v>
      </c>
      <c r="K146" s="7" t="str">
        <f t="shared" si="12"/>
        <v/>
      </c>
      <c r="L146" s="7" t="e">
        <v>#N/A</v>
      </c>
      <c r="M146" s="7" t="s">
        <v>63</v>
      </c>
      <c r="N146" s="7"/>
      <c r="O146" s="7" t="s">
        <v>110</v>
      </c>
      <c r="P146" s="6" t="str">
        <f t="shared" si="11"/>
        <v/>
      </c>
    </row>
    <row r="147" spans="1:16">
      <c r="A147" s="7">
        <v>9560020</v>
      </c>
      <c r="B147" s="10">
        <f t="shared" si="10"/>
        <v>9560020</v>
      </c>
      <c r="C147" s="7">
        <v>1984</v>
      </c>
      <c r="D147" s="7"/>
      <c r="E147" s="7">
        <v>1983</v>
      </c>
      <c r="F147" s="7"/>
      <c r="G147" s="7">
        <f>IF(ISNA(E147),IF(ABS(F147-C147)&lt;=4,1,0),IF(ABS(E147-C147)&lt;=4,1,0))</f>
        <v>1</v>
      </c>
      <c r="H147" s="7"/>
      <c r="I147" s="7"/>
      <c r="J147" s="7"/>
      <c r="K147" s="7">
        <f t="shared" si="12"/>
        <v>-1</v>
      </c>
      <c r="L147" s="7" t="e">
        <v>#N/A</v>
      </c>
      <c r="M147" s="7" t="s">
        <v>74</v>
      </c>
      <c r="N147" s="7"/>
      <c r="O147" s="7" t="s">
        <v>88</v>
      </c>
      <c r="P147" s="6" t="str">
        <f t="shared" si="11"/>
        <v/>
      </c>
    </row>
    <row r="148" spans="1:16">
      <c r="A148" s="7">
        <v>8970200</v>
      </c>
      <c r="B148" s="10">
        <f t="shared" si="10"/>
        <v>8970200</v>
      </c>
      <c r="C148" s="7">
        <v>1984</v>
      </c>
      <c r="D148" s="7"/>
      <c r="E148" s="7">
        <v>1984</v>
      </c>
      <c r="F148" s="7"/>
      <c r="G148" s="7">
        <f>IF(ISNA(E148),IF(ABS(F148-C148)&lt;=4,1,0),IF(ABS(E148-C148)&lt;=4,1,0))</f>
        <v>1</v>
      </c>
      <c r="H148" s="7"/>
      <c r="I148" s="7"/>
      <c r="J148" s="7"/>
      <c r="K148" s="7">
        <f t="shared" si="12"/>
        <v>0</v>
      </c>
      <c r="L148" s="7"/>
      <c r="M148" s="7" t="s">
        <v>63</v>
      </c>
      <c r="N148" s="7"/>
      <c r="O148" s="7"/>
      <c r="P148" s="6" t="str">
        <f t="shared" si="11"/>
        <v/>
      </c>
    </row>
    <row r="149" spans="1:16">
      <c r="A149" s="7">
        <v>8080020</v>
      </c>
      <c r="B149" s="10">
        <f t="shared" si="10"/>
        <v>8080020</v>
      </c>
      <c r="C149" s="7">
        <v>1984</v>
      </c>
      <c r="D149" s="7"/>
      <c r="E149" s="7">
        <v>1984</v>
      </c>
      <c r="F149" s="7"/>
      <c r="G149" s="7">
        <f>IF(ISNA(E149),IF(ABS(F149-C149)&lt;=4,1,0),IF(ABS(E149-C149)&lt;=4,1,0))</f>
        <v>1</v>
      </c>
      <c r="H149" s="7"/>
      <c r="I149" s="7"/>
      <c r="J149" s="7"/>
      <c r="K149" s="7">
        <f t="shared" si="12"/>
        <v>0</v>
      </c>
      <c r="L149" s="7" t="s">
        <v>70</v>
      </c>
      <c r="M149" s="7" t="s">
        <v>67</v>
      </c>
      <c r="N149" s="7" t="s">
        <v>68</v>
      </c>
      <c r="O149" s="7" t="s">
        <v>71</v>
      </c>
      <c r="P149" s="6" t="str">
        <f t="shared" si="11"/>
        <v/>
      </c>
    </row>
    <row r="150" spans="1:16">
      <c r="A150" s="7">
        <v>8090150</v>
      </c>
      <c r="B150" s="10">
        <f t="shared" si="10"/>
        <v>8090150</v>
      </c>
      <c r="C150" s="7">
        <v>1984</v>
      </c>
      <c r="D150" s="7"/>
      <c r="E150" s="7">
        <v>1984</v>
      </c>
      <c r="F150" s="7"/>
      <c r="G150" s="7">
        <f>IF(ISNA(E150),IF(ABS(F150-C150)&lt;=4,1,0),IF(ABS(E150-C150)&lt;=4,1,0))</f>
        <v>1</v>
      </c>
      <c r="H150" s="7"/>
      <c r="I150" s="7"/>
      <c r="J150" s="7"/>
      <c r="K150" s="7">
        <f t="shared" si="12"/>
        <v>0</v>
      </c>
      <c r="L150" s="7"/>
      <c r="M150" s="7" t="s">
        <v>74</v>
      </c>
      <c r="N150" s="7"/>
      <c r="O150" s="7"/>
      <c r="P150" s="6" t="str">
        <f t="shared" si="11"/>
        <v/>
      </c>
    </row>
    <row r="151" spans="1:16">
      <c r="A151" s="7">
        <v>8780110</v>
      </c>
      <c r="B151" s="10">
        <f t="shared" si="10"/>
        <v>8780110</v>
      </c>
      <c r="C151" s="7">
        <v>1984</v>
      </c>
      <c r="D151" s="7"/>
      <c r="E151" s="7">
        <v>1984</v>
      </c>
      <c r="F151" s="7"/>
      <c r="G151" s="7">
        <f>IF(ISNA(E151),IF(ABS(F151-C151)&lt;=4,1,0),IF(ABS(E151-C151)&lt;=4,1,0))</f>
        <v>1</v>
      </c>
      <c r="H151" s="7"/>
      <c r="I151" s="7"/>
      <c r="J151" s="7"/>
      <c r="K151" s="7">
        <f t="shared" si="12"/>
        <v>0</v>
      </c>
      <c r="L151" s="7"/>
      <c r="M151" s="7" t="s">
        <v>74</v>
      </c>
      <c r="N151" s="7"/>
      <c r="O151" s="7"/>
      <c r="P151" s="6" t="str">
        <f t="shared" si="11"/>
        <v/>
      </c>
    </row>
    <row r="152" spans="1:16">
      <c r="A152" s="7">
        <v>410350</v>
      </c>
      <c r="B152" s="10">
        <f t="shared" si="10"/>
        <v>410350</v>
      </c>
      <c r="C152" s="7">
        <v>1984</v>
      </c>
      <c r="D152" s="7"/>
      <c r="E152" s="7" t="e">
        <v>#N/A</v>
      </c>
      <c r="F152" s="7"/>
      <c r="G152" s="7"/>
      <c r="H152" s="7"/>
      <c r="I152" s="7"/>
      <c r="J152" s="7">
        <v>1</v>
      </c>
      <c r="K152" s="7" t="str">
        <f t="shared" si="12"/>
        <v/>
      </c>
      <c r="L152" s="7" t="s">
        <v>321</v>
      </c>
      <c r="M152" s="7" t="s">
        <v>74</v>
      </c>
      <c r="N152" s="7"/>
      <c r="O152" s="7"/>
      <c r="P152" s="6" t="str">
        <f t="shared" si="11"/>
        <v/>
      </c>
    </row>
    <row r="153" spans="1:16">
      <c r="A153" s="7">
        <v>9850050</v>
      </c>
      <c r="B153" s="10">
        <f t="shared" si="10"/>
        <v>9850050</v>
      </c>
      <c r="C153" s="7">
        <v>1985</v>
      </c>
      <c r="D153" s="7"/>
      <c r="E153" s="7">
        <v>1985</v>
      </c>
      <c r="F153" s="7"/>
      <c r="G153" s="7">
        <f t="shared" ref="G153:G160" si="13">IF(ISNA(E153),IF(ABS(F153-C153)&lt;=4,1,0),IF(ABS(E153-C153)&lt;=4,1,0))</f>
        <v>1</v>
      </c>
      <c r="H153" s="7"/>
      <c r="I153" s="7"/>
      <c r="J153" s="7"/>
      <c r="K153" s="7">
        <f t="shared" si="12"/>
        <v>0</v>
      </c>
      <c r="L153" s="7" t="e">
        <v>#N/A</v>
      </c>
      <c r="M153" s="7" t="s">
        <v>63</v>
      </c>
      <c r="N153" s="7"/>
      <c r="O153" s="7" t="s">
        <v>111</v>
      </c>
      <c r="P153" s="6" t="str">
        <f t="shared" si="11"/>
        <v/>
      </c>
    </row>
    <row r="154" spans="1:16">
      <c r="A154" s="7">
        <v>40550170</v>
      </c>
      <c r="B154" s="10">
        <f t="shared" si="10"/>
        <v>40550170</v>
      </c>
      <c r="C154" s="7">
        <v>1985</v>
      </c>
      <c r="D154" s="7"/>
      <c r="E154" s="7">
        <v>1985</v>
      </c>
      <c r="F154" s="7"/>
      <c r="G154" s="7">
        <f t="shared" si="13"/>
        <v>1</v>
      </c>
      <c r="H154" s="7"/>
      <c r="I154" s="7"/>
      <c r="J154" s="7"/>
      <c r="K154" s="7">
        <f t="shared" si="12"/>
        <v>0</v>
      </c>
      <c r="L154" s="7"/>
      <c r="M154" s="7" t="s">
        <v>74</v>
      </c>
      <c r="N154" s="7"/>
      <c r="O154" s="7"/>
      <c r="P154" s="6" t="str">
        <f t="shared" si="11"/>
        <v/>
      </c>
    </row>
    <row r="155" spans="1:16">
      <c r="A155" s="7">
        <v>5140160</v>
      </c>
      <c r="B155" s="10">
        <f t="shared" si="10"/>
        <v>5140160</v>
      </c>
      <c r="C155" s="7">
        <v>1985</v>
      </c>
      <c r="D155" s="7"/>
      <c r="E155" s="7">
        <v>1985</v>
      </c>
      <c r="F155" s="7"/>
      <c r="G155" s="7">
        <f t="shared" si="13"/>
        <v>1</v>
      </c>
      <c r="H155" s="7"/>
      <c r="I155" s="7"/>
      <c r="J155" s="7"/>
      <c r="K155" s="7">
        <f t="shared" si="12"/>
        <v>0</v>
      </c>
      <c r="L155" s="7"/>
      <c r="M155" s="7" t="s">
        <v>74</v>
      </c>
      <c r="N155" s="7"/>
      <c r="O155" s="7"/>
      <c r="P155" s="6" t="str">
        <f t="shared" si="11"/>
        <v/>
      </c>
    </row>
    <row r="156" spans="1:16">
      <c r="A156" s="7">
        <v>8290060</v>
      </c>
      <c r="B156" s="10">
        <f t="shared" si="10"/>
        <v>8290060</v>
      </c>
      <c r="C156" s="7">
        <v>1985</v>
      </c>
      <c r="D156" s="7"/>
      <c r="E156" s="7">
        <v>1985</v>
      </c>
      <c r="F156" s="7"/>
      <c r="G156" s="7">
        <f t="shared" si="13"/>
        <v>1</v>
      </c>
      <c r="H156" s="7"/>
      <c r="I156" s="7"/>
      <c r="J156" s="7"/>
      <c r="K156" s="7">
        <f t="shared" si="12"/>
        <v>0</v>
      </c>
      <c r="L156" s="7"/>
      <c r="M156" s="7" t="s">
        <v>99</v>
      </c>
      <c r="N156" s="7"/>
      <c r="O156" s="7" t="s">
        <v>46</v>
      </c>
      <c r="P156" s="6" t="str">
        <f t="shared" si="11"/>
        <v/>
      </c>
    </row>
    <row r="157" spans="1:16">
      <c r="A157" s="7">
        <v>9090060</v>
      </c>
      <c r="B157" s="10">
        <f t="shared" si="10"/>
        <v>9090060</v>
      </c>
      <c r="C157" s="7">
        <v>1986</v>
      </c>
      <c r="D157" s="7"/>
      <c r="E157" s="7">
        <v>1986</v>
      </c>
      <c r="F157" s="7"/>
      <c r="G157" s="7">
        <f t="shared" si="13"/>
        <v>1</v>
      </c>
      <c r="H157" s="7"/>
      <c r="I157" s="7"/>
      <c r="J157" s="7"/>
      <c r="K157" s="7">
        <f t="shared" si="12"/>
        <v>0</v>
      </c>
      <c r="L157" s="7"/>
      <c r="M157" s="7" t="s">
        <v>63</v>
      </c>
      <c r="N157" s="7"/>
      <c r="O157" s="7"/>
      <c r="P157" s="6" t="str">
        <f t="shared" si="11"/>
        <v/>
      </c>
    </row>
    <row r="158" spans="1:16">
      <c r="A158" s="7">
        <v>42130110</v>
      </c>
      <c r="B158" s="10">
        <f t="shared" si="10"/>
        <v>42130110</v>
      </c>
      <c r="C158" s="7">
        <v>1986</v>
      </c>
      <c r="D158" s="7"/>
      <c r="E158" s="7">
        <v>1986</v>
      </c>
      <c r="F158" s="7"/>
      <c r="G158" s="7">
        <f t="shared" si="13"/>
        <v>1</v>
      </c>
      <c r="H158" s="7"/>
      <c r="I158" s="7"/>
      <c r="J158" s="7"/>
      <c r="K158" s="7">
        <f t="shared" si="12"/>
        <v>0</v>
      </c>
      <c r="L158" s="7"/>
      <c r="M158" s="7" t="s">
        <v>74</v>
      </c>
      <c r="N158" s="7"/>
      <c r="O158" s="7"/>
      <c r="P158" s="6" t="str">
        <f t="shared" si="11"/>
        <v/>
      </c>
    </row>
    <row r="159" spans="1:16">
      <c r="A159" s="7">
        <v>10130270</v>
      </c>
      <c r="B159" s="10">
        <f t="shared" si="10"/>
        <v>10130270</v>
      </c>
      <c r="C159" s="7">
        <v>1986</v>
      </c>
      <c r="D159" s="7"/>
      <c r="E159" s="7">
        <v>1986</v>
      </c>
      <c r="F159" s="7"/>
      <c r="G159" s="7">
        <f t="shared" si="13"/>
        <v>1</v>
      </c>
      <c r="H159" s="7"/>
      <c r="I159" s="7"/>
      <c r="J159" s="7"/>
      <c r="K159" s="7">
        <f t="shared" si="12"/>
        <v>0</v>
      </c>
      <c r="L159" s="7" t="e">
        <v>#N/A</v>
      </c>
      <c r="M159" s="7" t="s">
        <v>74</v>
      </c>
      <c r="N159" s="7"/>
      <c r="O159" s="7" t="s">
        <v>89</v>
      </c>
      <c r="P159" s="6" t="str">
        <f t="shared" si="11"/>
        <v/>
      </c>
    </row>
    <row r="160" spans="1:16">
      <c r="A160" s="7">
        <v>20010310</v>
      </c>
      <c r="B160" s="10">
        <f t="shared" si="10"/>
        <v>20010310</v>
      </c>
      <c r="C160" s="7">
        <v>1986</v>
      </c>
      <c r="D160" s="7"/>
      <c r="E160" s="7">
        <v>1986</v>
      </c>
      <c r="F160" s="7"/>
      <c r="G160" s="7">
        <f t="shared" si="13"/>
        <v>1</v>
      </c>
      <c r="H160" s="7"/>
      <c r="I160" s="7"/>
      <c r="J160" s="7"/>
      <c r="K160" s="7">
        <f t="shared" si="12"/>
        <v>0</v>
      </c>
      <c r="L160" s="7"/>
      <c r="M160" s="7" t="s">
        <v>74</v>
      </c>
      <c r="N160" s="7"/>
      <c r="O160" s="7"/>
      <c r="P160" s="6" t="str">
        <f t="shared" si="11"/>
        <v/>
      </c>
    </row>
    <row r="161" spans="1:16">
      <c r="A161" s="7">
        <v>37190070</v>
      </c>
      <c r="B161" s="10">
        <f t="shared" si="10"/>
        <v>37190070</v>
      </c>
      <c r="C161" s="7">
        <v>1986</v>
      </c>
      <c r="D161" s="7"/>
      <c r="E161" s="7" t="e">
        <v>#N/A</v>
      </c>
      <c r="F161" s="7"/>
      <c r="G161" s="7"/>
      <c r="H161" s="7"/>
      <c r="I161" s="7"/>
      <c r="J161" s="7">
        <v>1</v>
      </c>
      <c r="K161" s="7" t="str">
        <f t="shared" si="12"/>
        <v/>
      </c>
      <c r="L161" s="7"/>
      <c r="M161" s="7" t="s">
        <v>63</v>
      </c>
      <c r="N161" s="7"/>
      <c r="O161" s="7"/>
      <c r="P161" s="6" t="str">
        <f t="shared" si="11"/>
        <v/>
      </c>
    </row>
    <row r="162" spans="1:16">
      <c r="A162" s="7">
        <v>271810</v>
      </c>
      <c r="B162" s="10">
        <f t="shared" si="10"/>
        <v>271810</v>
      </c>
      <c r="C162" s="7">
        <v>1986</v>
      </c>
      <c r="D162" s="7"/>
      <c r="E162" s="7" t="e">
        <v>#N/A</v>
      </c>
      <c r="F162" s="7"/>
      <c r="G162" s="7"/>
      <c r="H162" s="7"/>
      <c r="I162" s="7"/>
      <c r="J162" s="7">
        <v>1</v>
      </c>
      <c r="K162" s="7" t="str">
        <f t="shared" si="12"/>
        <v/>
      </c>
      <c r="L162" s="7" t="s">
        <v>322</v>
      </c>
      <c r="M162" s="7" t="s">
        <v>74</v>
      </c>
      <c r="N162" s="7"/>
      <c r="O162" s="7" t="s">
        <v>90</v>
      </c>
      <c r="P162" s="6" t="str">
        <f t="shared" si="11"/>
        <v/>
      </c>
    </row>
    <row r="163" spans="1:16">
      <c r="A163" s="7">
        <v>8600150</v>
      </c>
      <c r="B163" s="10">
        <f t="shared" si="10"/>
        <v>8600150</v>
      </c>
      <c r="C163" s="7">
        <v>1986</v>
      </c>
      <c r="D163" s="7"/>
      <c r="E163" s="7" t="e">
        <v>#N/A</v>
      </c>
      <c r="F163" s="7"/>
      <c r="G163" s="7"/>
      <c r="H163" s="7"/>
      <c r="I163" s="7"/>
      <c r="J163" s="7">
        <v>1</v>
      </c>
      <c r="K163" s="7" t="str">
        <f t="shared" si="12"/>
        <v/>
      </c>
      <c r="L163" s="7" t="s">
        <v>323</v>
      </c>
      <c r="M163" s="7" t="s">
        <v>74</v>
      </c>
      <c r="N163" s="7"/>
      <c r="O163" s="7"/>
      <c r="P163" s="6" t="str">
        <f t="shared" si="11"/>
        <v/>
      </c>
    </row>
    <row r="164" spans="1:16">
      <c r="A164" s="7">
        <v>270800</v>
      </c>
      <c r="B164" s="10">
        <f t="shared" si="10"/>
        <v>270800</v>
      </c>
      <c r="C164" s="7">
        <v>1987</v>
      </c>
      <c r="D164" s="7"/>
      <c r="E164" s="7">
        <v>1987</v>
      </c>
      <c r="F164" s="7"/>
      <c r="G164" s="7">
        <f>IF(ISNA(E164),IF(ABS(F164-C164)&lt;=4,1,0),IF(ABS(E164-C164)&lt;=4,1,0))</f>
        <v>1</v>
      </c>
      <c r="H164" s="7"/>
      <c r="I164" s="7"/>
      <c r="J164" s="7"/>
      <c r="K164" s="7">
        <f t="shared" ref="K164:K197" si="14">IF(ISNA(E164),IF(F164&gt;0,F164-C164,""),E164-C164)</f>
        <v>0</v>
      </c>
      <c r="L164" s="7"/>
      <c r="M164" s="7" t="s">
        <v>74</v>
      </c>
      <c r="N164" s="7"/>
      <c r="O164" s="7"/>
      <c r="P164" s="6" t="str">
        <f t="shared" si="11"/>
        <v/>
      </c>
    </row>
    <row r="165" spans="1:16">
      <c r="A165" s="7">
        <v>5230121</v>
      </c>
      <c r="B165" s="10">
        <f t="shared" si="10"/>
        <v>5230121</v>
      </c>
      <c r="C165" s="7">
        <v>1987</v>
      </c>
      <c r="D165" s="7"/>
      <c r="E165" s="7">
        <v>1987</v>
      </c>
      <c r="F165" s="7"/>
      <c r="G165" s="7">
        <f>IF(ISNA(E165),IF(ABS(F165-C165)&lt;=4,1,0),IF(ABS(E165-C165)&lt;=4,1,0))</f>
        <v>1</v>
      </c>
      <c r="H165" s="7"/>
      <c r="I165" s="7"/>
      <c r="J165" s="7"/>
      <c r="K165" s="7">
        <f t="shared" si="14"/>
        <v>0</v>
      </c>
      <c r="L165" s="7" t="s">
        <v>324</v>
      </c>
      <c r="M165" s="7" t="s">
        <v>74</v>
      </c>
      <c r="N165" s="7"/>
      <c r="O165" s="7" t="s">
        <v>105</v>
      </c>
      <c r="P165" s="6" t="str">
        <f t="shared" si="11"/>
        <v/>
      </c>
    </row>
    <row r="166" spans="1:16">
      <c r="A166" s="7">
        <v>40140120</v>
      </c>
      <c r="B166" s="10">
        <f t="shared" si="10"/>
        <v>40140120</v>
      </c>
      <c r="C166" s="7">
        <v>1987</v>
      </c>
      <c r="D166" s="7"/>
      <c r="E166" s="7" t="e">
        <v>#N/A</v>
      </c>
      <c r="F166" s="7"/>
      <c r="G166" s="7"/>
      <c r="H166" s="7"/>
      <c r="I166" s="7"/>
      <c r="J166" s="7">
        <v>1</v>
      </c>
      <c r="K166" s="7" t="str">
        <f t="shared" si="14"/>
        <v/>
      </c>
      <c r="L166" s="7" t="s">
        <v>204</v>
      </c>
      <c r="M166" s="7" t="s">
        <v>63</v>
      </c>
      <c r="N166" s="7"/>
      <c r="O166" s="7"/>
      <c r="P166" s="6" t="str">
        <f t="shared" si="11"/>
        <v/>
      </c>
    </row>
    <row r="167" spans="1:16">
      <c r="A167" s="7">
        <v>22150030</v>
      </c>
      <c r="B167" s="10">
        <f t="shared" si="10"/>
        <v>22150030</v>
      </c>
      <c r="C167" s="7">
        <v>1987</v>
      </c>
      <c r="D167" s="7"/>
      <c r="E167" s="7" t="e">
        <v>#N/A</v>
      </c>
      <c r="F167" s="7"/>
      <c r="G167" s="7"/>
      <c r="H167" s="7"/>
      <c r="I167" s="7"/>
      <c r="J167" s="7">
        <v>1</v>
      </c>
      <c r="K167" s="7" t="str">
        <f t="shared" si="14"/>
        <v/>
      </c>
      <c r="L167" s="7" t="s">
        <v>325</v>
      </c>
      <c r="M167" s="7" t="s">
        <v>74</v>
      </c>
      <c r="N167" s="7"/>
      <c r="O167" s="7"/>
      <c r="P167" s="6" t="str">
        <f t="shared" si="11"/>
        <v/>
      </c>
    </row>
    <row r="168" spans="1:16">
      <c r="A168" s="7">
        <v>8080160</v>
      </c>
      <c r="B168" s="10">
        <f t="shared" si="10"/>
        <v>8080160</v>
      </c>
      <c r="C168" s="7">
        <v>1988</v>
      </c>
      <c r="D168" s="7"/>
      <c r="E168" s="7">
        <v>1988</v>
      </c>
      <c r="F168" s="7"/>
      <c r="G168" s="7">
        <f t="shared" ref="G168:G173" si="15">IF(ISNA(E168),IF(ABS(F168-C168)&lt;=4,1,0),IF(ABS(E168-C168)&lt;=4,1,0))</f>
        <v>1</v>
      </c>
      <c r="H168" s="7"/>
      <c r="I168" s="7"/>
      <c r="J168" s="7"/>
      <c r="K168" s="7">
        <f t="shared" si="14"/>
        <v>0</v>
      </c>
      <c r="L168" s="7"/>
      <c r="M168" s="7" t="s">
        <v>63</v>
      </c>
      <c r="N168" s="7"/>
      <c r="O168" s="7"/>
      <c r="P168" s="6" t="str">
        <f t="shared" si="11"/>
        <v/>
      </c>
    </row>
    <row r="169" spans="1:16">
      <c r="A169" s="7">
        <v>40540160</v>
      </c>
      <c r="B169" s="10">
        <f t="shared" si="10"/>
        <v>40540160</v>
      </c>
      <c r="C169" s="7">
        <v>1988</v>
      </c>
      <c r="D169" s="7"/>
      <c r="E169" s="7">
        <v>1988</v>
      </c>
      <c r="F169" s="7"/>
      <c r="G169" s="7">
        <f t="shared" si="15"/>
        <v>1</v>
      </c>
      <c r="H169" s="7"/>
      <c r="I169" s="7"/>
      <c r="J169" s="7"/>
      <c r="K169" s="7">
        <f t="shared" si="14"/>
        <v>0</v>
      </c>
      <c r="L169" s="7" t="s">
        <v>326</v>
      </c>
      <c r="M169" s="7" t="s">
        <v>67</v>
      </c>
      <c r="N169" s="7" t="s">
        <v>68</v>
      </c>
      <c r="O169" s="7" t="s">
        <v>72</v>
      </c>
      <c r="P169" s="6" t="str">
        <f t="shared" si="11"/>
        <v/>
      </c>
    </row>
    <row r="170" spans="1:16">
      <c r="A170" s="7">
        <v>9190140</v>
      </c>
      <c r="B170" s="10">
        <f t="shared" si="10"/>
        <v>9190140</v>
      </c>
      <c r="C170" s="7">
        <v>1988</v>
      </c>
      <c r="D170" s="7"/>
      <c r="E170" s="7">
        <v>1988</v>
      </c>
      <c r="F170" s="7"/>
      <c r="G170" s="7">
        <f t="shared" si="15"/>
        <v>1</v>
      </c>
      <c r="H170" s="7"/>
      <c r="I170" s="7"/>
      <c r="J170" s="7"/>
      <c r="K170" s="7">
        <f t="shared" si="14"/>
        <v>0</v>
      </c>
      <c r="L170" s="7" t="e">
        <v>#N/A</v>
      </c>
      <c r="M170" s="7" t="s">
        <v>67</v>
      </c>
      <c r="N170" s="7" t="s">
        <v>68</v>
      </c>
      <c r="O170" s="7" t="s">
        <v>120</v>
      </c>
      <c r="P170" s="6" t="str">
        <f t="shared" si="11"/>
        <v/>
      </c>
    </row>
    <row r="171" spans="1:16">
      <c r="A171" s="7">
        <v>32310190</v>
      </c>
      <c r="B171" s="10">
        <f t="shared" si="10"/>
        <v>32310190</v>
      </c>
      <c r="C171" s="7">
        <v>1988</v>
      </c>
      <c r="D171" s="7"/>
      <c r="E171" s="7">
        <v>1988</v>
      </c>
      <c r="F171" s="7"/>
      <c r="G171" s="7">
        <f t="shared" si="15"/>
        <v>1</v>
      </c>
      <c r="H171" s="7"/>
      <c r="I171" s="7"/>
      <c r="J171" s="7"/>
      <c r="K171" s="7">
        <f t="shared" si="14"/>
        <v>0</v>
      </c>
      <c r="L171" s="7"/>
      <c r="M171" s="7" t="s">
        <v>67</v>
      </c>
      <c r="N171" s="7" t="s">
        <v>68</v>
      </c>
      <c r="O171" s="7" t="s">
        <v>121</v>
      </c>
      <c r="P171" s="6" t="str">
        <f t="shared" si="11"/>
        <v/>
      </c>
    </row>
    <row r="172" spans="1:16">
      <c r="A172" s="7">
        <v>21410050</v>
      </c>
      <c r="B172" s="10">
        <f t="shared" si="10"/>
        <v>21410050</v>
      </c>
      <c r="C172" s="7">
        <v>1988</v>
      </c>
      <c r="D172" s="7"/>
      <c r="E172" s="7">
        <v>1988</v>
      </c>
      <c r="F172" s="7"/>
      <c r="G172" s="7">
        <f t="shared" si="15"/>
        <v>1</v>
      </c>
      <c r="H172" s="7"/>
      <c r="I172" s="7"/>
      <c r="J172" s="7"/>
      <c r="K172" s="7">
        <f t="shared" si="14"/>
        <v>0</v>
      </c>
      <c r="L172" s="7"/>
      <c r="M172" s="7" t="s">
        <v>74</v>
      </c>
      <c r="N172" s="7"/>
      <c r="O172" s="7"/>
      <c r="P172" s="6" t="str">
        <f t="shared" si="11"/>
        <v/>
      </c>
    </row>
    <row r="173" spans="1:16">
      <c r="A173" s="7">
        <v>37200120</v>
      </c>
      <c r="B173" s="10">
        <f t="shared" si="10"/>
        <v>37200120</v>
      </c>
      <c r="C173" s="7">
        <v>1988</v>
      </c>
      <c r="D173" s="7"/>
      <c r="E173" s="7">
        <v>1988</v>
      </c>
      <c r="F173" s="7"/>
      <c r="G173" s="7">
        <f t="shared" si="15"/>
        <v>1</v>
      </c>
      <c r="H173" s="7"/>
      <c r="I173" s="7"/>
      <c r="J173" s="7"/>
      <c r="K173" s="7">
        <f t="shared" si="14"/>
        <v>0</v>
      </c>
      <c r="L173" s="7" t="s">
        <v>216</v>
      </c>
      <c r="M173" s="7" t="s">
        <v>99</v>
      </c>
      <c r="N173" s="7"/>
      <c r="O173" s="7" t="s">
        <v>137</v>
      </c>
      <c r="P173" s="6" t="str">
        <f t="shared" si="11"/>
        <v/>
      </c>
    </row>
    <row r="174" spans="1:16">
      <c r="A174" s="7">
        <v>36640010</v>
      </c>
      <c r="B174" s="10">
        <f t="shared" si="10"/>
        <v>36640010</v>
      </c>
      <c r="C174" s="7">
        <v>1988</v>
      </c>
      <c r="D174" s="7"/>
      <c r="E174" s="7" t="e">
        <v>#N/A</v>
      </c>
      <c r="F174" s="7"/>
      <c r="G174" s="7"/>
      <c r="H174" s="7"/>
      <c r="I174" s="7"/>
      <c r="J174" s="7">
        <v>1</v>
      </c>
      <c r="K174" s="7" t="str">
        <f t="shared" si="14"/>
        <v/>
      </c>
      <c r="L174" s="7"/>
      <c r="M174" s="7" t="s">
        <v>63</v>
      </c>
      <c r="N174" s="7"/>
      <c r="O174" s="7"/>
      <c r="P174" s="6" t="str">
        <f t="shared" si="11"/>
        <v/>
      </c>
    </row>
    <row r="175" spans="1:16">
      <c r="A175" s="7">
        <v>30030270</v>
      </c>
      <c r="B175" s="10">
        <f t="shared" si="10"/>
        <v>30030270</v>
      </c>
      <c r="C175" s="7">
        <v>1988</v>
      </c>
      <c r="D175" s="7"/>
      <c r="E175" s="7" t="e">
        <v>#N/A</v>
      </c>
      <c r="F175" s="7"/>
      <c r="G175" s="7"/>
      <c r="H175" s="7"/>
      <c r="I175" s="7"/>
      <c r="J175" s="7">
        <v>1</v>
      </c>
      <c r="K175" s="7" t="str">
        <f t="shared" si="14"/>
        <v/>
      </c>
      <c r="L175" s="7" t="s">
        <v>327</v>
      </c>
      <c r="M175" s="7" t="s">
        <v>74</v>
      </c>
      <c r="N175" s="7"/>
      <c r="O175" s="7" t="s">
        <v>91</v>
      </c>
      <c r="P175" s="6" t="str">
        <f t="shared" si="11"/>
        <v/>
      </c>
    </row>
    <row r="176" spans="1:16">
      <c r="A176" s="7">
        <v>9540220</v>
      </c>
      <c r="B176" s="10">
        <f t="shared" si="10"/>
        <v>9540220</v>
      </c>
      <c r="C176" s="7">
        <v>1989</v>
      </c>
      <c r="D176" s="7"/>
      <c r="E176" s="7">
        <v>1983</v>
      </c>
      <c r="F176" s="7"/>
      <c r="G176" s="7"/>
      <c r="H176" s="7"/>
      <c r="I176" s="7"/>
      <c r="J176" s="7">
        <v>1</v>
      </c>
      <c r="K176" s="7">
        <f t="shared" si="14"/>
        <v>-6</v>
      </c>
      <c r="L176" s="7"/>
      <c r="M176" s="7" t="s">
        <v>63</v>
      </c>
      <c r="N176" s="7"/>
      <c r="O176" s="7" t="s">
        <v>39</v>
      </c>
      <c r="P176" s="6" t="str">
        <f t="shared" si="11"/>
        <v/>
      </c>
    </row>
    <row r="177" spans="1:16">
      <c r="A177" s="7">
        <v>35010400</v>
      </c>
      <c r="B177" s="10">
        <f t="shared" si="10"/>
        <v>35010400</v>
      </c>
      <c r="C177" s="7">
        <v>1989</v>
      </c>
      <c r="D177" s="7"/>
      <c r="E177" s="7">
        <v>1989</v>
      </c>
      <c r="F177" s="7"/>
      <c r="G177" s="7">
        <f t="shared" ref="G177:G183" si="16">IF(ISNA(E177),IF(ABS(F177-C177)&lt;=4,1,0),IF(ABS(E177-C177)&lt;=4,1,0))</f>
        <v>1</v>
      </c>
      <c r="H177" s="7"/>
      <c r="I177" s="7"/>
      <c r="J177" s="7"/>
      <c r="K177" s="7">
        <f t="shared" si="14"/>
        <v>0</v>
      </c>
      <c r="L177" s="7" t="s">
        <v>328</v>
      </c>
      <c r="M177" s="7" t="s">
        <v>67</v>
      </c>
      <c r="N177" s="7" t="s">
        <v>68</v>
      </c>
      <c r="O177" s="7"/>
      <c r="P177" s="6" t="str">
        <f t="shared" si="11"/>
        <v/>
      </c>
    </row>
    <row r="178" spans="1:16">
      <c r="A178" s="7">
        <v>1400010</v>
      </c>
      <c r="B178" s="10">
        <f t="shared" si="10"/>
        <v>1400010</v>
      </c>
      <c r="C178" s="7">
        <v>1989</v>
      </c>
      <c r="D178" s="7"/>
      <c r="E178" s="7">
        <v>1989</v>
      </c>
      <c r="F178" s="7"/>
      <c r="G178" s="7">
        <f t="shared" si="16"/>
        <v>1</v>
      </c>
      <c r="H178" s="7"/>
      <c r="I178" s="7"/>
      <c r="J178" s="7"/>
      <c r="K178" s="7">
        <f t="shared" si="14"/>
        <v>0</v>
      </c>
      <c r="L178" s="7"/>
      <c r="M178" s="7" t="s">
        <v>74</v>
      </c>
      <c r="N178" s="7"/>
      <c r="O178" s="7"/>
      <c r="P178" s="6" t="str">
        <f t="shared" si="11"/>
        <v/>
      </c>
    </row>
    <row r="179" spans="1:16">
      <c r="A179" s="7">
        <v>2100170</v>
      </c>
      <c r="B179" s="10">
        <f t="shared" si="10"/>
        <v>2100170</v>
      </c>
      <c r="C179" s="7">
        <v>1989</v>
      </c>
      <c r="D179" s="7"/>
      <c r="E179" s="7">
        <v>1989</v>
      </c>
      <c r="F179" s="7"/>
      <c r="G179" s="7">
        <f t="shared" si="16"/>
        <v>1</v>
      </c>
      <c r="H179" s="7"/>
      <c r="I179" s="7"/>
      <c r="J179" s="7"/>
      <c r="K179" s="7">
        <f t="shared" si="14"/>
        <v>0</v>
      </c>
      <c r="L179" s="7"/>
      <c r="M179" s="7" t="s">
        <v>74</v>
      </c>
      <c r="N179" s="7"/>
      <c r="O179" s="7"/>
      <c r="P179" s="6" t="str">
        <f t="shared" si="11"/>
        <v/>
      </c>
    </row>
    <row r="180" spans="1:16">
      <c r="A180" s="7">
        <v>8350220</v>
      </c>
      <c r="B180" s="10">
        <f t="shared" si="10"/>
        <v>8350220</v>
      </c>
      <c r="C180" s="7">
        <v>1989</v>
      </c>
      <c r="D180" s="7"/>
      <c r="E180" s="7">
        <v>1989</v>
      </c>
      <c r="F180" s="7"/>
      <c r="G180" s="7">
        <f t="shared" si="16"/>
        <v>1</v>
      </c>
      <c r="H180" s="7"/>
      <c r="I180" s="7"/>
      <c r="J180" s="7"/>
      <c r="K180" s="7">
        <f t="shared" si="14"/>
        <v>0</v>
      </c>
      <c r="L180" s="7"/>
      <c r="M180" s="7" t="s">
        <v>74</v>
      </c>
      <c r="N180" s="7"/>
      <c r="O180" s="7"/>
      <c r="P180" s="6" t="str">
        <f t="shared" si="11"/>
        <v/>
      </c>
    </row>
    <row r="181" spans="1:16">
      <c r="A181" s="7">
        <v>8380460</v>
      </c>
      <c r="B181" s="10">
        <f t="shared" si="10"/>
        <v>8380460</v>
      </c>
      <c r="C181" s="7">
        <v>1989</v>
      </c>
      <c r="D181" s="7"/>
      <c r="E181" s="7">
        <v>1989</v>
      </c>
      <c r="F181" s="7"/>
      <c r="G181" s="7">
        <f t="shared" si="16"/>
        <v>1</v>
      </c>
      <c r="H181" s="7"/>
      <c r="I181" s="7"/>
      <c r="J181" s="7"/>
      <c r="K181" s="7">
        <f t="shared" si="14"/>
        <v>0</v>
      </c>
      <c r="L181" s="7"/>
      <c r="M181" s="7" t="s">
        <v>74</v>
      </c>
      <c r="N181" s="7"/>
      <c r="O181" s="7" t="s">
        <v>130</v>
      </c>
      <c r="P181" s="6" t="str">
        <f t="shared" si="11"/>
        <v/>
      </c>
    </row>
    <row r="182" spans="1:16">
      <c r="A182" s="7">
        <v>9610090</v>
      </c>
      <c r="B182" s="10">
        <f t="shared" si="10"/>
        <v>9610090</v>
      </c>
      <c r="C182" s="7">
        <v>1989</v>
      </c>
      <c r="D182" s="7"/>
      <c r="E182" s="7">
        <v>1989</v>
      </c>
      <c r="F182" s="7"/>
      <c r="G182" s="7">
        <f t="shared" si="16"/>
        <v>1</v>
      </c>
      <c r="H182" s="7"/>
      <c r="I182" s="7"/>
      <c r="J182" s="7"/>
      <c r="K182" s="7">
        <f t="shared" si="14"/>
        <v>0</v>
      </c>
      <c r="L182" s="7" t="e">
        <v>#N/A</v>
      </c>
      <c r="M182" s="7" t="s">
        <v>99</v>
      </c>
      <c r="N182" s="7"/>
      <c r="O182" s="7" t="s">
        <v>139</v>
      </c>
      <c r="P182" s="6" t="str">
        <f t="shared" si="11"/>
        <v/>
      </c>
    </row>
    <row r="183" spans="1:16">
      <c r="A183" s="7">
        <v>8310410</v>
      </c>
      <c r="B183" s="10">
        <f t="shared" si="10"/>
        <v>8310410</v>
      </c>
      <c r="C183" s="7">
        <v>1989</v>
      </c>
      <c r="D183" s="7"/>
      <c r="E183" s="7">
        <v>1990</v>
      </c>
      <c r="F183" s="7"/>
      <c r="G183" s="7">
        <f t="shared" si="16"/>
        <v>1</v>
      </c>
      <c r="H183" s="7"/>
      <c r="I183" s="7"/>
      <c r="J183" s="7"/>
      <c r="K183" s="7">
        <f t="shared" si="14"/>
        <v>1</v>
      </c>
      <c r="L183" s="7"/>
      <c r="M183" s="7" t="s">
        <v>74</v>
      </c>
      <c r="N183" s="7"/>
      <c r="O183" s="7"/>
      <c r="P183" s="6" t="str">
        <f t="shared" si="11"/>
        <v/>
      </c>
    </row>
    <row r="184" spans="1:16">
      <c r="A184" s="7">
        <v>36000250</v>
      </c>
      <c r="B184" s="10">
        <f t="shared" si="10"/>
        <v>36000250</v>
      </c>
      <c r="C184" s="7">
        <v>1989</v>
      </c>
      <c r="D184" s="7"/>
      <c r="E184" s="7" t="e">
        <v>#N/A</v>
      </c>
      <c r="F184" s="7"/>
      <c r="G184" s="7"/>
      <c r="H184" s="7"/>
      <c r="I184" s="7"/>
      <c r="J184" s="7">
        <v>1</v>
      </c>
      <c r="K184" s="7" t="str">
        <f t="shared" si="14"/>
        <v/>
      </c>
      <c r="L184" s="7" t="s">
        <v>329</v>
      </c>
      <c r="M184" s="7" t="s">
        <v>63</v>
      </c>
      <c r="N184" s="7"/>
      <c r="O184" s="7" t="s">
        <v>112</v>
      </c>
      <c r="P184" s="6" t="str">
        <f t="shared" si="11"/>
        <v/>
      </c>
    </row>
    <row r="185" spans="1:16">
      <c r="A185" s="7">
        <v>21170070</v>
      </c>
      <c r="B185" s="10">
        <f t="shared" si="10"/>
        <v>21170070</v>
      </c>
      <c r="C185" s="7">
        <v>1989</v>
      </c>
      <c r="D185" s="7">
        <v>1986</v>
      </c>
      <c r="E185" s="7" t="e">
        <v>#N/A</v>
      </c>
      <c r="F185" s="7"/>
      <c r="G185" s="7"/>
      <c r="H185" s="7"/>
      <c r="I185" s="7"/>
      <c r="J185" s="7">
        <v>1</v>
      </c>
      <c r="K185" s="7" t="str">
        <f t="shared" si="14"/>
        <v/>
      </c>
      <c r="L185" s="7" t="e">
        <v>#N/A</v>
      </c>
      <c r="M185" s="7" t="s">
        <v>74</v>
      </c>
      <c r="N185" s="7"/>
      <c r="O185" s="7" t="s">
        <v>92</v>
      </c>
      <c r="P185" s="6" t="str">
        <f t="shared" si="11"/>
        <v/>
      </c>
    </row>
    <row r="186" spans="1:16" ht="42">
      <c r="A186" s="7">
        <v>8670110</v>
      </c>
      <c r="B186" s="10">
        <f t="shared" si="10"/>
        <v>8670110</v>
      </c>
      <c r="C186" s="7">
        <v>1989</v>
      </c>
      <c r="D186" s="7"/>
      <c r="E186" s="7" t="e">
        <v>#N/A</v>
      </c>
      <c r="F186" s="7"/>
      <c r="G186" s="7"/>
      <c r="H186" s="7"/>
      <c r="I186" s="7"/>
      <c r="J186" s="7">
        <v>1</v>
      </c>
      <c r="K186" s="7" t="str">
        <f t="shared" si="14"/>
        <v/>
      </c>
      <c r="L186" s="7" t="e">
        <v>#N/A</v>
      </c>
      <c r="M186" s="7" t="s">
        <v>74</v>
      </c>
      <c r="N186" s="7"/>
      <c r="O186" s="11" t="s">
        <v>131</v>
      </c>
      <c r="P186" s="6" t="str">
        <f t="shared" si="11"/>
        <v/>
      </c>
    </row>
    <row r="187" spans="1:16">
      <c r="A187" s="7">
        <v>40410220</v>
      </c>
      <c r="B187" s="10">
        <f t="shared" si="10"/>
        <v>40410220</v>
      </c>
      <c r="C187" s="7">
        <v>1989</v>
      </c>
      <c r="D187" s="7"/>
      <c r="E187" s="7" t="e">
        <v>#N/A</v>
      </c>
      <c r="F187" s="7"/>
      <c r="G187" s="7"/>
      <c r="H187" s="7"/>
      <c r="I187" s="7"/>
      <c r="J187" s="7">
        <v>1</v>
      </c>
      <c r="K187" s="7" t="str">
        <f t="shared" si="14"/>
        <v/>
      </c>
      <c r="L187" s="7" t="e">
        <v>#N/A</v>
      </c>
      <c r="M187" s="7" t="s">
        <v>99</v>
      </c>
      <c r="N187" s="7"/>
      <c r="O187" s="7" t="s">
        <v>138</v>
      </c>
      <c r="P187" s="6" t="str">
        <f t="shared" si="11"/>
        <v/>
      </c>
    </row>
    <row r="188" spans="1:16">
      <c r="A188" s="7">
        <v>34420040</v>
      </c>
      <c r="B188" s="10">
        <f t="shared" si="10"/>
        <v>34420040</v>
      </c>
      <c r="C188" s="7">
        <v>1990</v>
      </c>
      <c r="D188" s="7"/>
      <c r="E188" s="7">
        <v>1990</v>
      </c>
      <c r="F188" s="7"/>
      <c r="G188" s="7">
        <f t="shared" ref="G188:G194" si="17">IF(ISNA(E188),IF(ABS(F188-C188)&lt;=4,1,0),IF(ABS(E188-C188)&lt;=4,1,0))</f>
        <v>1</v>
      </c>
      <c r="H188" s="7"/>
      <c r="I188" s="7"/>
      <c r="J188" s="7"/>
      <c r="K188" s="7">
        <f t="shared" si="14"/>
        <v>0</v>
      </c>
      <c r="L188" s="7" t="e">
        <v>#N/A</v>
      </c>
      <c r="M188" s="7" t="s">
        <v>63</v>
      </c>
      <c r="N188" s="7"/>
      <c r="O188" s="7" t="s">
        <v>66</v>
      </c>
      <c r="P188" s="6" t="str">
        <f t="shared" si="11"/>
        <v/>
      </c>
    </row>
    <row r="189" spans="1:16">
      <c r="A189" s="7">
        <v>272040</v>
      </c>
      <c r="B189" s="10">
        <f t="shared" si="10"/>
        <v>272040</v>
      </c>
      <c r="C189" s="7">
        <v>1990</v>
      </c>
      <c r="D189" s="7"/>
      <c r="E189" s="7">
        <v>1990</v>
      </c>
      <c r="F189" s="7"/>
      <c r="G189" s="7">
        <f t="shared" si="17"/>
        <v>1</v>
      </c>
      <c r="H189" s="7"/>
      <c r="I189" s="7"/>
      <c r="J189" s="7"/>
      <c r="K189" s="7">
        <f t="shared" si="14"/>
        <v>0</v>
      </c>
      <c r="L189" s="7" t="e">
        <v>#N/A</v>
      </c>
      <c r="M189" s="7" t="s">
        <v>63</v>
      </c>
      <c r="N189" s="7" t="s">
        <v>99</v>
      </c>
      <c r="O189" s="7" t="s">
        <v>113</v>
      </c>
      <c r="P189" s="6" t="str">
        <f t="shared" si="11"/>
        <v/>
      </c>
    </row>
    <row r="190" spans="1:16">
      <c r="A190" s="7">
        <v>8440070</v>
      </c>
      <c r="B190" s="10">
        <f t="shared" si="10"/>
        <v>8440070</v>
      </c>
      <c r="C190" s="7">
        <v>1990</v>
      </c>
      <c r="D190" s="7"/>
      <c r="E190" s="7">
        <v>1990</v>
      </c>
      <c r="F190" s="7"/>
      <c r="G190" s="7">
        <f t="shared" si="17"/>
        <v>1</v>
      </c>
      <c r="H190" s="7"/>
      <c r="I190" s="7"/>
      <c r="J190" s="7"/>
      <c r="K190" s="7">
        <f t="shared" si="14"/>
        <v>0</v>
      </c>
      <c r="L190" s="7"/>
      <c r="M190" s="7" t="s">
        <v>63</v>
      </c>
      <c r="N190" s="7"/>
      <c r="O190" s="7" t="s">
        <v>44</v>
      </c>
      <c r="P190" s="6" t="str">
        <f t="shared" si="11"/>
        <v/>
      </c>
    </row>
    <row r="191" spans="1:16">
      <c r="A191" s="7">
        <v>8510060</v>
      </c>
      <c r="B191" s="10">
        <f t="shared" si="10"/>
        <v>8510060</v>
      </c>
      <c r="C191" s="7">
        <v>1990</v>
      </c>
      <c r="D191" s="7"/>
      <c r="E191" s="7">
        <v>1990</v>
      </c>
      <c r="F191" s="7"/>
      <c r="G191" s="7">
        <f t="shared" si="17"/>
        <v>1</v>
      </c>
      <c r="H191" s="7"/>
      <c r="I191" s="7"/>
      <c r="J191" s="7"/>
      <c r="K191" s="7">
        <f t="shared" si="14"/>
        <v>0</v>
      </c>
      <c r="L191" s="7" t="s">
        <v>330</v>
      </c>
      <c r="M191" s="7" t="s">
        <v>74</v>
      </c>
      <c r="N191" s="7"/>
      <c r="O191" s="7"/>
      <c r="P191" s="6" t="str">
        <f t="shared" si="11"/>
        <v/>
      </c>
    </row>
    <row r="192" spans="1:16">
      <c r="A192" s="7">
        <v>8290240</v>
      </c>
      <c r="B192" s="10">
        <f t="shared" si="10"/>
        <v>8290240</v>
      </c>
      <c r="C192" s="7">
        <v>1990</v>
      </c>
      <c r="D192" s="7"/>
      <c r="E192" s="7">
        <v>1990</v>
      </c>
      <c r="F192" s="7"/>
      <c r="G192" s="7">
        <f t="shared" si="17"/>
        <v>1</v>
      </c>
      <c r="H192" s="7"/>
      <c r="I192" s="7"/>
      <c r="J192" s="7"/>
      <c r="K192" s="7">
        <f t="shared" si="14"/>
        <v>0</v>
      </c>
      <c r="L192" s="7"/>
      <c r="M192" s="7" t="s">
        <v>74</v>
      </c>
      <c r="N192" s="7"/>
      <c r="O192" s="7"/>
      <c r="P192" s="6" t="str">
        <f t="shared" si="11"/>
        <v/>
      </c>
    </row>
    <row r="193" spans="1:16">
      <c r="A193" s="7">
        <v>9530030</v>
      </c>
      <c r="B193" s="10">
        <f t="shared" si="10"/>
        <v>9530030</v>
      </c>
      <c r="C193" s="7">
        <v>1990</v>
      </c>
      <c r="D193" s="7"/>
      <c r="E193" s="7">
        <v>1990</v>
      </c>
      <c r="F193" s="7"/>
      <c r="G193" s="7">
        <f t="shared" si="17"/>
        <v>1</v>
      </c>
      <c r="H193" s="7"/>
      <c r="I193" s="7"/>
      <c r="J193" s="7"/>
      <c r="K193" s="7">
        <f t="shared" si="14"/>
        <v>0</v>
      </c>
      <c r="L193" s="7"/>
      <c r="M193" s="7" t="s">
        <v>74</v>
      </c>
      <c r="N193" s="7"/>
      <c r="O193" s="7"/>
      <c r="P193" s="6" t="str">
        <f t="shared" si="11"/>
        <v/>
      </c>
    </row>
    <row r="194" spans="1:16">
      <c r="A194" s="7">
        <v>5180240</v>
      </c>
      <c r="B194" s="10">
        <f t="shared" ref="B194:B228" si="18">HYPERLINK($B$1 &amp; A194, A194)</f>
        <v>5180240</v>
      </c>
      <c r="C194" s="7">
        <v>1990</v>
      </c>
      <c r="D194" s="7"/>
      <c r="E194" s="7">
        <v>1990</v>
      </c>
      <c r="F194" s="7"/>
      <c r="G194" s="7">
        <f t="shared" si="17"/>
        <v>1</v>
      </c>
      <c r="H194" s="7"/>
      <c r="I194" s="7"/>
      <c r="J194" s="7"/>
      <c r="K194" s="7">
        <f t="shared" si="14"/>
        <v>0</v>
      </c>
      <c r="L194" s="7"/>
      <c r="M194" s="7" t="s">
        <v>74</v>
      </c>
      <c r="N194" s="7"/>
      <c r="O194" s="7"/>
      <c r="P194" s="6" t="str">
        <f t="shared" ref="P194:P228" si="19">IF( COUNTIF(A:A,A194)&gt;1, "Duplicate", "")</f>
        <v/>
      </c>
    </row>
    <row r="195" spans="1:16">
      <c r="A195" s="7">
        <v>35880010</v>
      </c>
      <c r="B195" s="10">
        <f t="shared" si="18"/>
        <v>35880010</v>
      </c>
      <c r="C195" s="7">
        <v>1990</v>
      </c>
      <c r="D195" s="7"/>
      <c r="E195" s="7" t="e">
        <v>#N/A</v>
      </c>
      <c r="F195" s="7"/>
      <c r="G195" s="7"/>
      <c r="H195" s="7"/>
      <c r="I195" s="7"/>
      <c r="J195" s="7">
        <v>1</v>
      </c>
      <c r="K195" s="7" t="str">
        <f t="shared" si="14"/>
        <v/>
      </c>
      <c r="L195" s="7" t="e">
        <v>#N/A</v>
      </c>
      <c r="M195" s="7" t="s">
        <v>63</v>
      </c>
      <c r="N195" s="7"/>
      <c r="O195" s="7" t="s">
        <v>114</v>
      </c>
      <c r="P195" s="6" t="str">
        <f t="shared" si="19"/>
        <v/>
      </c>
    </row>
    <row r="196" spans="1:16">
      <c r="A196" s="7">
        <v>8000920</v>
      </c>
      <c r="B196" s="10">
        <f t="shared" si="18"/>
        <v>8000920</v>
      </c>
      <c r="C196" s="7">
        <v>1990</v>
      </c>
      <c r="D196" s="7"/>
      <c r="E196" s="7" t="e">
        <v>#N/A</v>
      </c>
      <c r="F196" s="7"/>
      <c r="G196" s="7"/>
      <c r="H196" s="7"/>
      <c r="I196" s="7"/>
      <c r="J196" s="7">
        <v>1</v>
      </c>
      <c r="K196" s="7" t="str">
        <f t="shared" si="14"/>
        <v/>
      </c>
      <c r="L196" s="7" t="e">
        <v>#N/A</v>
      </c>
      <c r="M196" s="7" t="s">
        <v>74</v>
      </c>
      <c r="N196" s="7"/>
      <c r="O196" s="7" t="s">
        <v>93</v>
      </c>
      <c r="P196" s="6" t="str">
        <f t="shared" si="19"/>
        <v/>
      </c>
    </row>
    <row r="197" spans="1:16">
      <c r="A197" s="7">
        <v>40780180</v>
      </c>
      <c r="B197" s="10">
        <f t="shared" si="18"/>
        <v>40780180</v>
      </c>
      <c r="C197" s="7">
        <v>1990</v>
      </c>
      <c r="D197" s="7"/>
      <c r="E197" s="7" t="e">
        <v>#N/A</v>
      </c>
      <c r="F197" s="7"/>
      <c r="G197" s="7"/>
      <c r="H197" s="7"/>
      <c r="I197" s="7"/>
      <c r="J197" s="7">
        <v>1</v>
      </c>
      <c r="K197" s="7" t="str">
        <f t="shared" si="14"/>
        <v/>
      </c>
      <c r="L197" s="7" t="e">
        <v>#N/A</v>
      </c>
      <c r="M197" s="7" t="s">
        <v>74</v>
      </c>
      <c r="N197" s="7"/>
      <c r="O197" s="7" t="s">
        <v>94</v>
      </c>
      <c r="P197" s="6" t="str">
        <f t="shared" si="19"/>
        <v/>
      </c>
    </row>
    <row r="198" spans="1:16">
      <c r="A198" s="7">
        <v>8100330</v>
      </c>
      <c r="B198" s="10">
        <f t="shared" si="18"/>
        <v>8100330</v>
      </c>
      <c r="C198" s="7">
        <v>1991</v>
      </c>
      <c r="D198" s="7">
        <v>1984</v>
      </c>
      <c r="E198" s="7">
        <v>1984</v>
      </c>
      <c r="F198" s="7"/>
      <c r="G198" s="7">
        <v>1</v>
      </c>
      <c r="H198" s="7"/>
      <c r="I198" s="7"/>
      <c r="J198" s="7">
        <v>1</v>
      </c>
      <c r="K198" s="7">
        <v>0</v>
      </c>
      <c r="L198" s="7"/>
      <c r="M198" s="7" t="s">
        <v>74</v>
      </c>
      <c r="N198" s="7"/>
      <c r="O198" s="7"/>
      <c r="P198" s="6" t="str">
        <f t="shared" si="19"/>
        <v/>
      </c>
    </row>
    <row r="199" spans="1:16">
      <c r="A199" s="7">
        <v>36240030</v>
      </c>
      <c r="B199" s="10">
        <f t="shared" si="18"/>
        <v>36240030</v>
      </c>
      <c r="C199" s="7">
        <v>1991</v>
      </c>
      <c r="D199" s="7"/>
      <c r="E199" s="7">
        <v>1988</v>
      </c>
      <c r="F199" s="7"/>
      <c r="G199" s="7">
        <f>IF(ISNA(E199),IF(ABS(F199-C199)&lt;=4,1,0),IF(ABS(E199-C199)&lt;=4,1,0))</f>
        <v>1</v>
      </c>
      <c r="H199" s="7"/>
      <c r="I199" s="7"/>
      <c r="J199" s="7"/>
      <c r="K199" s="7">
        <f t="shared" ref="K199:K226" si="20">IF(ISNA(E199),IF(F199&gt;0,F199-C199,""),E199-C199)</f>
        <v>-3</v>
      </c>
      <c r="L199" s="7"/>
      <c r="M199" s="7" t="s">
        <v>63</v>
      </c>
      <c r="N199" s="7"/>
      <c r="O199" s="7"/>
      <c r="P199" s="6" t="str">
        <f t="shared" si="19"/>
        <v/>
      </c>
    </row>
    <row r="200" spans="1:16">
      <c r="A200" s="7">
        <v>1920050</v>
      </c>
      <c r="B200" s="10">
        <f t="shared" si="18"/>
        <v>1920050</v>
      </c>
      <c r="C200" s="7">
        <v>1991</v>
      </c>
      <c r="D200" s="7"/>
      <c r="E200" s="7">
        <v>1991</v>
      </c>
      <c r="F200" s="7"/>
      <c r="G200" s="7">
        <f>IF(ISNA(E200),IF(ABS(F200-C200)&lt;=4,1,0),IF(ABS(E200-C200)&lt;=4,1,0))</f>
        <v>1</v>
      </c>
      <c r="H200" s="7"/>
      <c r="I200" s="7"/>
      <c r="J200" s="7"/>
      <c r="K200" s="7">
        <f t="shared" si="20"/>
        <v>0</v>
      </c>
      <c r="L200" s="7"/>
      <c r="M200" s="7" t="s">
        <v>63</v>
      </c>
      <c r="N200" s="7"/>
      <c r="O200" s="7" t="s">
        <v>106</v>
      </c>
      <c r="P200" s="6" t="str">
        <f t="shared" si="19"/>
        <v/>
      </c>
    </row>
    <row r="201" spans="1:16">
      <c r="A201" s="7">
        <v>9870050</v>
      </c>
      <c r="B201" s="10">
        <f t="shared" si="18"/>
        <v>9870050</v>
      </c>
      <c r="C201" s="7">
        <v>1991</v>
      </c>
      <c r="D201" s="7"/>
      <c r="E201" s="7">
        <v>1991</v>
      </c>
      <c r="F201" s="7"/>
      <c r="G201" s="7">
        <f>IF(ISNA(E201),IF(ABS(F201-C201)&lt;=4,1,0),IF(ABS(E201-C201)&lt;=4,1,0))</f>
        <v>1</v>
      </c>
      <c r="H201" s="7"/>
      <c r="I201" s="7"/>
      <c r="J201" s="7"/>
      <c r="K201" s="7">
        <f t="shared" si="20"/>
        <v>0</v>
      </c>
      <c r="L201" s="7" t="e">
        <v>#N/A</v>
      </c>
      <c r="M201" s="7" t="s">
        <v>63</v>
      </c>
      <c r="N201" s="7"/>
      <c r="O201" s="7" t="s">
        <v>115</v>
      </c>
      <c r="P201" s="6" t="str">
        <f t="shared" si="19"/>
        <v/>
      </c>
    </row>
    <row r="202" spans="1:16">
      <c r="A202" s="7">
        <v>36890030</v>
      </c>
      <c r="B202" s="10">
        <f t="shared" si="18"/>
        <v>36890030</v>
      </c>
      <c r="C202" s="7">
        <v>1991</v>
      </c>
      <c r="D202" s="7"/>
      <c r="E202" s="7">
        <v>1991</v>
      </c>
      <c r="F202" s="7"/>
      <c r="G202" s="7">
        <f>IF(ISNA(E202),IF(ABS(F202-C202)&lt;=4,1,0),IF(ABS(E202-C202)&lt;=4,1,0))</f>
        <v>1</v>
      </c>
      <c r="H202" s="7"/>
      <c r="I202" s="7"/>
      <c r="J202" s="7"/>
      <c r="K202" s="7">
        <f t="shared" si="20"/>
        <v>0</v>
      </c>
      <c r="L202" s="7" t="s">
        <v>16</v>
      </c>
      <c r="M202" s="7" t="s">
        <v>67</v>
      </c>
      <c r="N202" s="7" t="s">
        <v>68</v>
      </c>
      <c r="O202" s="7"/>
      <c r="P202" s="6" t="str">
        <f t="shared" si="19"/>
        <v/>
      </c>
    </row>
    <row r="203" spans="1:16">
      <c r="A203" s="7">
        <v>34100120</v>
      </c>
      <c r="B203" s="10">
        <f t="shared" si="18"/>
        <v>34100120</v>
      </c>
      <c r="C203" s="7">
        <v>1991</v>
      </c>
      <c r="D203" s="7"/>
      <c r="E203" s="7">
        <v>1991</v>
      </c>
      <c r="F203" s="7"/>
      <c r="G203" s="7">
        <f>IF(ISNA(E203),IF(ABS(F203-C203)&lt;=4,1,0),IF(ABS(E203-C203)&lt;=4,1,0))</f>
        <v>1</v>
      </c>
      <c r="H203" s="7"/>
      <c r="I203" s="7"/>
      <c r="J203" s="7"/>
      <c r="K203" s="7">
        <f t="shared" si="20"/>
        <v>0</v>
      </c>
      <c r="L203" s="7" t="e">
        <v>#N/A</v>
      </c>
      <c r="M203" s="7" t="s">
        <v>74</v>
      </c>
      <c r="N203" s="7"/>
      <c r="O203" s="7" t="s">
        <v>95</v>
      </c>
      <c r="P203" s="6" t="str">
        <f t="shared" si="19"/>
        <v/>
      </c>
    </row>
    <row r="204" spans="1:16">
      <c r="A204" s="7">
        <v>40010200</v>
      </c>
      <c r="B204" s="10">
        <f t="shared" si="18"/>
        <v>40010200</v>
      </c>
      <c r="C204" s="7">
        <v>1991</v>
      </c>
      <c r="D204" s="7"/>
      <c r="E204" s="7" t="e">
        <v>#N/A</v>
      </c>
      <c r="F204" s="7"/>
      <c r="G204" s="7"/>
      <c r="H204" s="7"/>
      <c r="I204" s="7"/>
      <c r="J204" s="7">
        <v>1</v>
      </c>
      <c r="K204" s="7" t="str">
        <f t="shared" si="20"/>
        <v/>
      </c>
      <c r="L204" s="7"/>
      <c r="M204" s="7" t="s">
        <v>63</v>
      </c>
      <c r="N204" s="7"/>
      <c r="O204" s="7"/>
      <c r="P204" s="6" t="str">
        <f t="shared" si="19"/>
        <v/>
      </c>
    </row>
    <row r="205" spans="1:16">
      <c r="A205" s="7">
        <v>9080110</v>
      </c>
      <c r="B205" s="10">
        <f t="shared" si="18"/>
        <v>9080110</v>
      </c>
      <c r="C205" s="7">
        <v>1991</v>
      </c>
      <c r="D205" s="7"/>
      <c r="E205" s="7" t="e">
        <v>#N/A</v>
      </c>
      <c r="F205" s="7"/>
      <c r="G205" s="7"/>
      <c r="H205" s="7"/>
      <c r="I205" s="7"/>
      <c r="J205" s="7">
        <v>1</v>
      </c>
      <c r="K205" s="7" t="str">
        <f t="shared" si="20"/>
        <v/>
      </c>
      <c r="L205" s="7" t="s">
        <v>331</v>
      </c>
      <c r="M205" s="7" t="s">
        <v>67</v>
      </c>
      <c r="N205" s="7" t="s">
        <v>68</v>
      </c>
      <c r="O205" s="7" t="s">
        <v>122</v>
      </c>
      <c r="P205" s="6" t="str">
        <f t="shared" si="19"/>
        <v/>
      </c>
    </row>
    <row r="206" spans="1:16">
      <c r="A206" s="7">
        <v>13142920</v>
      </c>
      <c r="B206" s="10">
        <f t="shared" si="18"/>
        <v>13142920</v>
      </c>
      <c r="C206" s="7">
        <v>1991</v>
      </c>
      <c r="D206" s="7"/>
      <c r="E206" s="7" t="e">
        <v>#N/A</v>
      </c>
      <c r="F206" s="7"/>
      <c r="G206" s="7"/>
      <c r="H206" s="7"/>
      <c r="I206" s="7"/>
      <c r="J206" s="7">
        <v>1</v>
      </c>
      <c r="K206" s="7" t="str">
        <f t="shared" si="20"/>
        <v/>
      </c>
      <c r="L206" s="7" t="s">
        <v>132</v>
      </c>
      <c r="M206" s="7" t="s">
        <v>74</v>
      </c>
      <c r="N206" s="7"/>
      <c r="O206" s="7" t="s">
        <v>133</v>
      </c>
      <c r="P206" s="6" t="str">
        <f t="shared" si="19"/>
        <v/>
      </c>
    </row>
    <row r="207" spans="1:16">
      <c r="A207" s="7">
        <v>37040210</v>
      </c>
      <c r="B207" s="10">
        <f t="shared" si="18"/>
        <v>37040210</v>
      </c>
      <c r="C207" s="7">
        <v>1992</v>
      </c>
      <c r="D207" s="7"/>
      <c r="E207" s="7">
        <v>1992</v>
      </c>
      <c r="F207" s="7"/>
      <c r="G207" s="7">
        <f t="shared" ref="G207:G222" si="21">IF(ISNA(E207),IF(ABS(F207-C207)&lt;=4,1,0),IF(ABS(E207-C207)&lt;=4,1,0))</f>
        <v>1</v>
      </c>
      <c r="H207" s="7"/>
      <c r="I207" s="7"/>
      <c r="J207" s="7"/>
      <c r="K207" s="7">
        <f t="shared" si="20"/>
        <v>0</v>
      </c>
      <c r="L207" s="7"/>
      <c r="M207" s="7" t="s">
        <v>63</v>
      </c>
      <c r="N207" s="7"/>
      <c r="O207" s="7"/>
      <c r="P207" s="6" t="str">
        <f t="shared" si="19"/>
        <v/>
      </c>
    </row>
    <row r="208" spans="1:16">
      <c r="A208" s="7">
        <v>7970080</v>
      </c>
      <c r="B208" s="10">
        <f t="shared" si="18"/>
        <v>7970080</v>
      </c>
      <c r="C208" s="7">
        <v>1992</v>
      </c>
      <c r="D208" s="7"/>
      <c r="E208" s="7">
        <v>1992</v>
      </c>
      <c r="F208" s="7"/>
      <c r="G208" s="7">
        <f t="shared" si="21"/>
        <v>1</v>
      </c>
      <c r="H208" s="7"/>
      <c r="I208" s="7"/>
      <c r="J208" s="7"/>
      <c r="K208" s="7">
        <f t="shared" si="20"/>
        <v>0</v>
      </c>
      <c r="L208" s="7" t="s">
        <v>24</v>
      </c>
      <c r="M208" s="7" t="s">
        <v>67</v>
      </c>
      <c r="N208" s="7" t="s">
        <v>68</v>
      </c>
      <c r="O208" s="7" t="s">
        <v>73</v>
      </c>
      <c r="P208" s="6" t="str">
        <f t="shared" si="19"/>
        <v/>
      </c>
    </row>
    <row r="209" spans="1:16">
      <c r="A209" s="7">
        <v>36920440</v>
      </c>
      <c r="B209" s="10">
        <f t="shared" si="18"/>
        <v>36920440</v>
      </c>
      <c r="C209" s="7">
        <v>1992</v>
      </c>
      <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 s="10">
        <f t="shared" si="18"/>
        <v>8810040</v>
      </c>
      <c r="C210" s="7">
        <v>1992</v>
      </c>
      <c r="D210" s="7"/>
      <c r="E210" s="7">
        <v>1992</v>
      </c>
      <c r="F210" s="7"/>
      <c r="G210" s="7">
        <f t="shared" si="21"/>
        <v>1</v>
      </c>
      <c r="H210" s="7"/>
      <c r="I210" s="7"/>
      <c r="J210" s="7"/>
      <c r="K210" s="7">
        <f t="shared" si="20"/>
        <v>0</v>
      </c>
      <c r="L210" s="7"/>
      <c r="M210" s="7" t="s">
        <v>74</v>
      </c>
      <c r="N210" s="7"/>
      <c r="O210" s="7"/>
      <c r="P210" s="6" t="str">
        <f t="shared" si="19"/>
        <v/>
      </c>
    </row>
    <row r="211" spans="1:16">
      <c r="A211" s="7">
        <v>21520170</v>
      </c>
      <c r="B211" s="10">
        <f t="shared" si="18"/>
        <v>21520170</v>
      </c>
      <c r="C211" s="7">
        <v>1992</v>
      </c>
      <c r="D211" s="7"/>
      <c r="E211" s="7">
        <v>1992</v>
      </c>
      <c r="F211" s="7"/>
      <c r="G211" s="7">
        <f t="shared" si="21"/>
        <v>1</v>
      </c>
      <c r="H211" s="7"/>
      <c r="I211" s="7"/>
      <c r="J211" s="7"/>
      <c r="K211" s="7">
        <f t="shared" si="20"/>
        <v>0</v>
      </c>
      <c r="L211" s="7"/>
      <c r="M211" s="7" t="s">
        <v>74</v>
      </c>
      <c r="N211" s="7"/>
      <c r="O211" s="7"/>
      <c r="P211" s="6" t="str">
        <f t="shared" si="19"/>
        <v/>
      </c>
    </row>
    <row r="212" spans="1:16">
      <c r="A212" s="7">
        <v>9840330</v>
      </c>
      <c r="B212" s="10">
        <f t="shared" si="18"/>
        <v>9840330</v>
      </c>
      <c r="C212" s="7">
        <v>1992</v>
      </c>
      <c r="D212" s="7"/>
      <c r="E212" s="7">
        <v>1992</v>
      </c>
      <c r="F212" s="7"/>
      <c r="G212" s="7">
        <f t="shared" si="21"/>
        <v>1</v>
      </c>
      <c r="H212" s="7"/>
      <c r="I212" s="7"/>
      <c r="J212" s="7"/>
      <c r="K212" s="7">
        <f t="shared" si="20"/>
        <v>0</v>
      </c>
      <c r="L212" s="7" t="e">
        <v>#N/A</v>
      </c>
      <c r="M212" s="7" t="s">
        <v>99</v>
      </c>
      <c r="N212" s="7"/>
      <c r="O212" s="7" t="s">
        <v>140</v>
      </c>
      <c r="P212" s="6" t="str">
        <f t="shared" si="19"/>
        <v/>
      </c>
    </row>
    <row r="213" spans="1:16">
      <c r="A213" s="7">
        <v>7330660</v>
      </c>
      <c r="B213" s="10">
        <f t="shared" si="18"/>
        <v>7330660</v>
      </c>
      <c r="C213" s="7">
        <v>1993</v>
      </c>
      <c r="D213" s="7"/>
      <c r="E213" s="7">
        <v>1990</v>
      </c>
      <c r="F213" s="7"/>
      <c r="G213" s="7">
        <f t="shared" si="21"/>
        <v>1</v>
      </c>
      <c r="H213" s="7"/>
      <c r="I213" s="7"/>
      <c r="J213" s="7"/>
      <c r="K213" s="7">
        <f t="shared" si="20"/>
        <v>-3</v>
      </c>
      <c r="L213" s="7" t="e">
        <v>#N/A</v>
      </c>
      <c r="M213" s="7" t="s">
        <v>74</v>
      </c>
      <c r="N213" s="7"/>
      <c r="O213" s="7" t="s">
        <v>96</v>
      </c>
      <c r="P213" s="6" t="str">
        <f t="shared" si="19"/>
        <v/>
      </c>
    </row>
    <row r="214" spans="1:16">
      <c r="A214" s="7">
        <v>40700120</v>
      </c>
      <c r="B214" s="10">
        <f t="shared" si="18"/>
        <v>40700120</v>
      </c>
      <c r="C214" s="7">
        <v>1993</v>
      </c>
      <c r="D214" s="7"/>
      <c r="E214" s="7">
        <v>1993</v>
      </c>
      <c r="F214" s="7"/>
      <c r="G214" s="7">
        <f t="shared" si="21"/>
        <v>1</v>
      </c>
      <c r="H214" s="7"/>
      <c r="I214" s="7"/>
      <c r="J214" s="7"/>
      <c r="K214" s="7">
        <f t="shared" si="20"/>
        <v>0</v>
      </c>
      <c r="L214" s="7"/>
      <c r="M214" s="7" t="s">
        <v>63</v>
      </c>
      <c r="N214" s="7"/>
      <c r="O214" s="7"/>
      <c r="P214" s="6" t="str">
        <f t="shared" si="19"/>
        <v/>
      </c>
    </row>
    <row r="215" spans="1:16">
      <c r="A215" s="7">
        <v>9170070</v>
      </c>
      <c r="B215" s="10">
        <f t="shared" si="18"/>
        <v>9170070</v>
      </c>
      <c r="C215" s="7">
        <v>1993</v>
      </c>
      <c r="D215" s="7"/>
      <c r="E215" s="7">
        <v>1993</v>
      </c>
      <c r="F215" s="7"/>
      <c r="G215" s="7">
        <f t="shared" si="21"/>
        <v>1</v>
      </c>
      <c r="H215" s="7"/>
      <c r="I215" s="7"/>
      <c r="J215" s="7"/>
      <c r="K215" s="7">
        <f t="shared" si="20"/>
        <v>0</v>
      </c>
      <c r="L215" s="7"/>
      <c r="M215" s="7" t="s">
        <v>63</v>
      </c>
      <c r="N215" s="7"/>
      <c r="O215" s="7"/>
      <c r="P215" s="6" t="str">
        <f t="shared" si="19"/>
        <v/>
      </c>
    </row>
    <row r="216" spans="1:16">
      <c r="A216" s="7">
        <v>32350090</v>
      </c>
      <c r="B216" s="10">
        <f t="shared" si="18"/>
        <v>32350090</v>
      </c>
      <c r="C216" s="7">
        <v>1993</v>
      </c>
      <c r="D216" s="7"/>
      <c r="E216" s="7">
        <v>1993</v>
      </c>
      <c r="F216" s="7"/>
      <c r="G216" s="7">
        <f t="shared" si="21"/>
        <v>1</v>
      </c>
      <c r="H216" s="7"/>
      <c r="I216" s="7"/>
      <c r="J216" s="7"/>
      <c r="K216" s="7">
        <f t="shared" si="20"/>
        <v>0</v>
      </c>
      <c r="L216" s="7"/>
      <c r="M216" s="7" t="s">
        <v>74</v>
      </c>
      <c r="N216" s="7"/>
      <c r="O216" s="7"/>
      <c r="P216" s="6" t="str">
        <f t="shared" si="19"/>
        <v/>
      </c>
    </row>
    <row r="217" spans="1:16">
      <c r="A217" s="7">
        <v>12571440</v>
      </c>
      <c r="B217" s="10">
        <f t="shared" si="18"/>
        <v>12571440</v>
      </c>
      <c r="C217" s="7">
        <v>1993</v>
      </c>
      <c r="D217" s="7"/>
      <c r="E217" s="7">
        <v>1993</v>
      </c>
      <c r="F217" s="7"/>
      <c r="G217" s="7">
        <f t="shared" si="21"/>
        <v>1</v>
      </c>
      <c r="H217" s="7"/>
      <c r="I217" s="7"/>
      <c r="J217" s="7"/>
      <c r="K217" s="7">
        <f t="shared" si="20"/>
        <v>0</v>
      </c>
      <c r="L217" s="7"/>
      <c r="M217" s="7" t="s">
        <v>74</v>
      </c>
      <c r="N217" s="7"/>
      <c r="O217" s="7"/>
      <c r="P217" s="6" t="str">
        <f t="shared" si="19"/>
        <v/>
      </c>
    </row>
    <row r="218" spans="1:16">
      <c r="A218" s="7">
        <v>12690080</v>
      </c>
      <c r="B218" s="10">
        <f t="shared" si="18"/>
        <v>12690080</v>
      </c>
      <c r="C218" s="7">
        <v>1993</v>
      </c>
      <c r="D218" s="7"/>
      <c r="E218" s="7">
        <v>1993</v>
      </c>
      <c r="F218" s="7"/>
      <c r="G218" s="7">
        <f t="shared" si="21"/>
        <v>1</v>
      </c>
      <c r="H218" s="7"/>
      <c r="I218" s="7"/>
      <c r="J218" s="7"/>
      <c r="K218" s="7">
        <f t="shared" si="20"/>
        <v>0</v>
      </c>
      <c r="L218" s="7"/>
      <c r="M218" s="7" t="s">
        <v>74</v>
      </c>
      <c r="N218" s="7"/>
      <c r="O218" s="7"/>
      <c r="P218" s="6" t="str">
        <f t="shared" si="19"/>
        <v/>
      </c>
    </row>
    <row r="219" spans="1:16">
      <c r="A219" s="7">
        <v>1390060</v>
      </c>
      <c r="B219" s="10">
        <f t="shared" si="18"/>
        <v>1390060</v>
      </c>
      <c r="C219" s="7">
        <v>1994</v>
      </c>
      <c r="D219" s="7"/>
      <c r="E219" s="7">
        <v>1994</v>
      </c>
      <c r="F219" s="7"/>
      <c r="G219" s="7">
        <f t="shared" si="21"/>
        <v>1</v>
      </c>
      <c r="H219" s="7"/>
      <c r="I219" s="7"/>
      <c r="J219" s="7"/>
      <c r="K219" s="7">
        <f t="shared" si="20"/>
        <v>0</v>
      </c>
      <c r="L219" s="7"/>
      <c r="M219" s="7" t="s">
        <v>63</v>
      </c>
      <c r="N219" s="7"/>
      <c r="O219" s="7"/>
      <c r="P219" s="6" t="str">
        <f t="shared" si="19"/>
        <v/>
      </c>
    </row>
    <row r="220" spans="1:16">
      <c r="A220" s="7">
        <v>7440840</v>
      </c>
      <c r="B220" s="10">
        <f t="shared" si="18"/>
        <v>7440840</v>
      </c>
      <c r="C220" s="7">
        <v>1994</v>
      </c>
      <c r="D220" s="7"/>
      <c r="E220" s="7">
        <v>1994</v>
      </c>
      <c r="F220" s="7"/>
      <c r="G220" s="7">
        <f t="shared" si="21"/>
        <v>1</v>
      </c>
      <c r="H220" s="7"/>
      <c r="I220" s="7"/>
      <c r="J220" s="7"/>
      <c r="K220" s="7">
        <f t="shared" si="20"/>
        <v>0</v>
      </c>
      <c r="L220" s="7" t="e">
        <v>#N/A</v>
      </c>
      <c r="M220" s="7" t="s">
        <v>63</v>
      </c>
      <c r="N220" s="7"/>
      <c r="O220" s="7" t="s">
        <v>116</v>
      </c>
      <c r="P220" s="6" t="str">
        <f t="shared" si="19"/>
        <v/>
      </c>
    </row>
    <row r="221" spans="1:16">
      <c r="A221" s="7">
        <v>8910140</v>
      </c>
      <c r="B221" s="10">
        <f t="shared" si="18"/>
        <v>8910140</v>
      </c>
      <c r="C221" s="7">
        <v>1994</v>
      </c>
      <c r="D221" s="7"/>
      <c r="E221" s="7">
        <v>1994</v>
      </c>
      <c r="F221" s="7"/>
      <c r="G221" s="7">
        <f t="shared" si="21"/>
        <v>1</v>
      </c>
      <c r="H221" s="7"/>
      <c r="I221" s="7"/>
      <c r="J221" s="7"/>
      <c r="K221" s="7">
        <f t="shared" si="20"/>
        <v>0</v>
      </c>
      <c r="L221" s="7" t="s">
        <v>28</v>
      </c>
      <c r="M221" s="7" t="s">
        <v>67</v>
      </c>
      <c r="N221" s="7" t="s">
        <v>68</v>
      </c>
      <c r="O221" s="7"/>
      <c r="P221" s="6" t="str">
        <f t="shared" si="19"/>
        <v/>
      </c>
    </row>
    <row r="222" spans="1:16">
      <c r="A222" s="7">
        <v>8670150</v>
      </c>
      <c r="B222" s="10">
        <f t="shared" si="18"/>
        <v>8670150</v>
      </c>
      <c r="C222" s="7">
        <v>1994</v>
      </c>
      <c r="D222" s="7"/>
      <c r="E222" s="7">
        <v>1994</v>
      </c>
      <c r="F222" s="7"/>
      <c r="G222" s="7">
        <f t="shared" si="21"/>
        <v>1</v>
      </c>
      <c r="H222" s="7"/>
      <c r="I222" s="7"/>
      <c r="J222" s="7"/>
      <c r="K222" s="7">
        <f t="shared" si="20"/>
        <v>0</v>
      </c>
      <c r="L222" s="7" t="e">
        <v>#N/A</v>
      </c>
      <c r="M222" s="7" t="s">
        <v>74</v>
      </c>
      <c r="N222" s="7"/>
      <c r="O222" s="7" t="s">
        <v>97</v>
      </c>
      <c r="P222" s="6" t="str">
        <f t="shared" si="19"/>
        <v/>
      </c>
    </row>
    <row r="223" spans="1:16" ht="14">
      <c r="A223" s="7">
        <v>1230050</v>
      </c>
      <c r="B223" s="10">
        <f t="shared" si="18"/>
        <v>1230050</v>
      </c>
      <c r="C223" s="7">
        <v>1994</v>
      </c>
      <c r="D223" s="7"/>
      <c r="E223" s="7" t="e">
        <v>#N/A</v>
      </c>
      <c r="F223" s="7"/>
      <c r="G223" s="7"/>
      <c r="H223" s="7"/>
      <c r="I223" s="7"/>
      <c r="J223" s="7">
        <v>1</v>
      </c>
      <c r="K223" s="7" t="str">
        <f t="shared" si="20"/>
        <v/>
      </c>
      <c r="L223" s="11" t="s">
        <v>134</v>
      </c>
      <c r="M223" s="7" t="s">
        <v>74</v>
      </c>
      <c r="N223" s="7"/>
      <c r="O223" s="7" t="s">
        <v>135</v>
      </c>
      <c r="P223" s="6" t="str">
        <f t="shared" si="19"/>
        <v/>
      </c>
    </row>
    <row r="224" spans="1:16">
      <c r="A224" s="7">
        <v>840201</v>
      </c>
      <c r="B224" s="10">
        <f t="shared" si="18"/>
        <v>840201</v>
      </c>
      <c r="C224" s="7">
        <v>1994</v>
      </c>
      <c r="D224" s="7"/>
      <c r="E224" s="7" t="e">
        <v>#N/A</v>
      </c>
      <c r="F224" s="7"/>
      <c r="G224" s="7"/>
      <c r="H224" s="7"/>
      <c r="I224" s="7"/>
      <c r="J224" s="7">
        <v>1</v>
      </c>
      <c r="K224" s="7" t="str">
        <f t="shared" si="20"/>
        <v/>
      </c>
      <c r="L224" s="7" t="e">
        <v>#N/A</v>
      </c>
      <c r="M224" s="7" t="s">
        <v>99</v>
      </c>
      <c r="N224" s="7"/>
      <c r="O224" s="7" t="s">
        <v>141</v>
      </c>
      <c r="P224" s="6" t="str">
        <f t="shared" si="19"/>
        <v/>
      </c>
    </row>
    <row r="225" spans="1:21">
      <c r="A225" s="7">
        <v>9060040</v>
      </c>
      <c r="B225" s="10">
        <f t="shared" si="18"/>
        <v>9060040</v>
      </c>
      <c r="C225" s="7">
        <v>1995</v>
      </c>
      <c r="D225" s="7"/>
      <c r="E225" s="7">
        <v>1995</v>
      </c>
      <c r="F225" s="7"/>
      <c r="G225" s="7">
        <f>IF(ISNA(E225),IF(ABS(F225-C225)&lt;=4,1,0),IF(ABS(E225-C225)&lt;=4,1,0))</f>
        <v>1</v>
      </c>
      <c r="H225" s="7"/>
      <c r="I225" s="7"/>
      <c r="J225" s="7"/>
      <c r="K225" s="7">
        <f t="shared" si="20"/>
        <v>0</v>
      </c>
      <c r="L225" s="7"/>
      <c r="M225" s="7" t="s">
        <v>63</v>
      </c>
      <c r="N225" s="7"/>
      <c r="O225" s="7" t="s">
        <v>45</v>
      </c>
      <c r="P225" s="6" t="str">
        <f t="shared" si="19"/>
        <v/>
      </c>
    </row>
    <row r="226" spans="1:21">
      <c r="A226" s="7">
        <v>30041010</v>
      </c>
      <c r="B226" s="10">
        <f t="shared" si="18"/>
        <v>30041010</v>
      </c>
      <c r="C226" s="7">
        <v>1995</v>
      </c>
      <c r="D226" s="7"/>
      <c r="E226" s="7">
        <v>1995</v>
      </c>
      <c r="F226" s="7"/>
      <c r="G226" s="7">
        <f>IF(ISNA(E226),IF(ABS(F226-C226)&lt;=4,1,0),IF(ABS(E226-C226)&lt;=4,1,0))</f>
        <v>1</v>
      </c>
      <c r="H226" s="7"/>
      <c r="I226" s="7"/>
      <c r="J226" s="7"/>
      <c r="K226" s="7">
        <f t="shared" si="20"/>
        <v>0</v>
      </c>
      <c r="L226" s="7" t="e">
        <v>#N/A</v>
      </c>
      <c r="M226" s="7" t="s">
        <v>74</v>
      </c>
      <c r="N226" s="7"/>
      <c r="O226" s="7" t="s">
        <v>98</v>
      </c>
      <c r="P226" s="6" t="str">
        <f t="shared" si="19"/>
        <v/>
      </c>
    </row>
    <row r="227" spans="1:21">
      <c r="A227" s="7">
        <v>8140271</v>
      </c>
      <c r="B227" s="10">
        <f t="shared" si="18"/>
        <v>8140271</v>
      </c>
      <c r="C227" s="7">
        <v>1990</v>
      </c>
      <c r="D227" s="7"/>
      <c r="E227" s="7">
        <v>1990</v>
      </c>
      <c r="F227" s="7"/>
      <c r="G227" s="7">
        <v>1</v>
      </c>
      <c r="H227" s="7"/>
      <c r="I227" s="7"/>
      <c r="J227" s="7"/>
      <c r="K227" s="7">
        <v>0</v>
      </c>
      <c r="L227" s="7" t="e">
        <v>#N/A</v>
      </c>
      <c r="M227" s="7" t="s">
        <v>99</v>
      </c>
      <c r="N227" s="7"/>
      <c r="O227" s="7" t="s">
        <v>136</v>
      </c>
      <c r="P227" s="6" t="str">
        <f t="shared" si="19"/>
        <v/>
      </c>
    </row>
    <row r="228" spans="1:21">
      <c r="A228" s="7">
        <v>6640190</v>
      </c>
      <c r="B228" s="10">
        <f t="shared" si="18"/>
        <v>6640190</v>
      </c>
      <c r="C228" s="7">
        <v>1995</v>
      </c>
      <c r="D228" s="7"/>
      <c r="E228" s="7" t="e">
        <v>#N/A</v>
      </c>
      <c r="F228" s="7"/>
      <c r="G228" s="7">
        <f>IF(ISNA(E228),IF(ABS(F228-C228)&lt;=4,1,0),IF(ABS(E228-C228)&lt;=4,1,0))</f>
        <v>0</v>
      </c>
      <c r="H228" s="7"/>
      <c r="I228" s="7"/>
      <c r="J228" s="7">
        <v>1</v>
      </c>
      <c r="K228" s="7" t="str">
        <f>IF(ISNA(E228),IF(F228&gt;0,F228-C228,""),E228-C228)</f>
        <v/>
      </c>
      <c r="L228" s="7" t="s">
        <v>332</v>
      </c>
      <c r="M228" s="7" t="s">
        <v>74</v>
      </c>
      <c r="N228" s="7"/>
      <c r="O228" s="7"/>
      <c r="P228" s="6" t="str">
        <f t="shared" si="19"/>
        <v/>
      </c>
    </row>
    <row r="229" spans="1:21">
      <c r="A229" s="6"/>
      <c r="B229" s="12"/>
    </row>
    <row r="230" spans="1:21">
      <c r="A230" s="6"/>
      <c r="B230" s="12"/>
      <c r="Q230" s="5"/>
      <c r="R230" s="5" t="s">
        <v>34</v>
      </c>
      <c r="S230" s="5" t="s">
        <v>35</v>
      </c>
      <c r="T230" s="5" t="s">
        <v>36</v>
      </c>
      <c r="U230" s="5" t="s">
        <v>37</v>
      </c>
    </row>
    <row r="231" spans="1:21">
      <c r="A231" s="6"/>
      <c r="B231" s="12"/>
      <c r="Q231" s="5" t="s">
        <v>169</v>
      </c>
      <c r="R231" s="5">
        <f>SUM(G2:G228)</f>
        <v>100</v>
      </c>
      <c r="S231" s="5">
        <f>SUM(H2:H228)</f>
        <v>53</v>
      </c>
      <c r="T231" s="5">
        <f>SUM(I2:I228)</f>
        <v>10</v>
      </c>
      <c r="U231" s="5">
        <f>SUM(J2:J228)</f>
        <v>59</v>
      </c>
    </row>
    <row r="232" spans="1:21">
      <c r="A232" s="6"/>
      <c r="B232" s="12"/>
      <c r="Q232" s="5" t="s">
        <v>170</v>
      </c>
      <c r="R232" s="5">
        <v>32</v>
      </c>
      <c r="S232" s="5"/>
      <c r="T232" s="5"/>
      <c r="U232" s="5">
        <v>29</v>
      </c>
    </row>
    <row r="233" spans="1:21">
      <c r="A233" s="6"/>
      <c r="B233" s="12"/>
      <c r="Q233" s="5" t="s">
        <v>171</v>
      </c>
      <c r="R233" s="5">
        <v>11</v>
      </c>
      <c r="S233" s="5"/>
      <c r="T233" s="5"/>
      <c r="U233" s="5">
        <v>3</v>
      </c>
    </row>
    <row r="234" spans="1:21">
      <c r="A234" s="6"/>
      <c r="B234" s="12"/>
      <c r="Q234" s="5" t="s">
        <v>172</v>
      </c>
      <c r="R234" s="5">
        <v>57</v>
      </c>
      <c r="S234" s="5"/>
      <c r="T234" s="5"/>
      <c r="U234" s="5">
        <v>27</v>
      </c>
    </row>
    <row r="235" spans="1:21">
      <c r="A235" s="6"/>
      <c r="B235" s="12"/>
      <c r="Q235" s="5"/>
      <c r="R235" s="5"/>
      <c r="S235" s="5"/>
      <c r="T235" s="5"/>
      <c r="U235" s="5"/>
    </row>
    <row r="236" spans="1:21">
      <c r="A236" s="6"/>
      <c r="B236" s="12"/>
      <c r="Q236" s="5"/>
      <c r="R236" s="5"/>
      <c r="S236" s="5"/>
      <c r="T236" s="5"/>
      <c r="U236" s="5"/>
    </row>
    <row r="237" spans="1:21">
      <c r="A237" s="6"/>
      <c r="B237" s="12"/>
      <c r="Q237" s="5"/>
      <c r="R237" s="5"/>
      <c r="S237" s="5"/>
      <c r="T237" s="5"/>
      <c r="U237" s="5"/>
    </row>
    <row r="238" spans="1:21">
      <c r="A238" s="6"/>
      <c r="B238" s="12"/>
      <c r="Q238" s="5" t="s">
        <v>174</v>
      </c>
      <c r="R238" s="14">
        <f>R231/(R231+U231)</f>
        <v>0.62893081761006286</v>
      </c>
      <c r="S238" s="5"/>
      <c r="T238" s="5"/>
      <c r="U238" s="5"/>
    </row>
    <row r="239" spans="1:21">
      <c r="A239" s="6"/>
      <c r="B239" s="12"/>
      <c r="Q239" s="5" t="s">
        <v>173</v>
      </c>
      <c r="R239" s="14">
        <f>R231/(R231+T231)</f>
        <v>0.90909090909090906</v>
      </c>
      <c r="S239" s="5"/>
      <c r="T239" s="5"/>
      <c r="U239" s="5"/>
    </row>
    <row r="240" spans="1:21">
      <c r="A240" s="6"/>
      <c r="B240" s="12"/>
      <c r="Q240" s="5"/>
      <c r="R240" s="14"/>
      <c r="S240" s="5"/>
      <c r="T240" s="5"/>
      <c r="U240" s="5"/>
    </row>
    <row r="241" spans="1:21">
      <c r="A241" s="6"/>
      <c r="B241" s="12"/>
      <c r="Q241" s="5" t="s">
        <v>255</v>
      </c>
      <c r="R241" s="14">
        <f>R232/(R232+U232)</f>
        <v>0.52459016393442626</v>
      </c>
      <c r="S241" s="5"/>
      <c r="T241" s="5"/>
      <c r="U241" s="5"/>
    </row>
    <row r="242" spans="1:21">
      <c r="A242" s="6"/>
      <c r="B242" s="12"/>
      <c r="Q242" s="5" t="s">
        <v>253</v>
      </c>
      <c r="R242" s="14">
        <f>R233/14</f>
        <v>0.7857142857142857</v>
      </c>
      <c r="S242" s="5"/>
      <c r="T242" s="5"/>
      <c r="U242" s="5"/>
    </row>
    <row r="243" spans="1:21">
      <c r="A243" s="6"/>
      <c r="B243" s="12"/>
      <c r="Q243" s="5" t="s">
        <v>251</v>
      </c>
      <c r="R243" s="14">
        <f>R234/(R234+U234)</f>
        <v>0.6785714285714286</v>
      </c>
      <c r="S243" s="5"/>
      <c r="T243" s="5"/>
      <c r="U243" s="5"/>
    </row>
    <row r="244" spans="1:21">
      <c r="A244" s="6"/>
      <c r="B244" s="12"/>
    </row>
    <row r="245" spans="1:21">
      <c r="A245" s="6"/>
      <c r="B245" s="12"/>
    </row>
    <row r="246" spans="1:21">
      <c r="A246" s="6"/>
      <c r="B246" s="12"/>
    </row>
    <row r="247" spans="1:21">
      <c r="A247" s="6"/>
      <c r="B247" s="12"/>
      <c r="Q247" s="5"/>
      <c r="R247" s="5" t="s">
        <v>258</v>
      </c>
      <c r="S247" s="5">
        <v>95</v>
      </c>
    </row>
    <row r="248" spans="1:21">
      <c r="A248" s="6"/>
      <c r="B248" s="12"/>
      <c r="Q248" s="5"/>
      <c r="R248" s="5" t="s">
        <v>256</v>
      </c>
      <c r="S248" s="5">
        <v>5</v>
      </c>
    </row>
    <row r="249" spans="1:21">
      <c r="A249" s="6"/>
      <c r="B249" s="12"/>
      <c r="Q249" s="5" t="s">
        <v>283</v>
      </c>
      <c r="R249" s="5" t="s">
        <v>284</v>
      </c>
      <c r="S249" s="5"/>
    </row>
    <row r="250" spans="1:21">
      <c r="A250" s="6"/>
      <c r="B250" s="12"/>
      <c r="Q250" s="5">
        <v>-4</v>
      </c>
      <c r="R250" s="5">
        <f>COUNTIF(K2:K228,Q250)</f>
        <v>0</v>
      </c>
      <c r="S250" s="5">
        <f>R250*Q250</f>
        <v>0</v>
      </c>
    </row>
    <row r="251" spans="1:21">
      <c r="A251" s="6"/>
      <c r="B251" s="12"/>
      <c r="Q251" s="5">
        <v>-3</v>
      </c>
      <c r="R251" s="5">
        <f>COUNTIF(K3:K228,Q251)</f>
        <v>2</v>
      </c>
      <c r="S251" s="5">
        <f t="shared" ref="S251:S258" si="22">R251*Q251</f>
        <v>-6</v>
      </c>
    </row>
    <row r="252" spans="1:21">
      <c r="A252" s="6"/>
      <c r="B252" s="12"/>
      <c r="Q252" s="5">
        <v>-2</v>
      </c>
      <c r="R252" s="5">
        <f>COUNTIF(K4:K228,Q252)</f>
        <v>0</v>
      </c>
      <c r="S252" s="5">
        <f t="shared" si="22"/>
        <v>0</v>
      </c>
    </row>
    <row r="253" spans="1:21">
      <c r="A253" s="6"/>
      <c r="B253" s="12"/>
      <c r="Q253" s="5">
        <v>-1</v>
      </c>
      <c r="R253" s="5">
        <f>COUNTIF(K5:K228,Q253)</f>
        <v>1</v>
      </c>
      <c r="S253" s="5">
        <f t="shared" si="22"/>
        <v>-1</v>
      </c>
    </row>
    <row r="254" spans="1:21">
      <c r="Q254" s="5">
        <v>0</v>
      </c>
      <c r="R254" s="5">
        <f>COUNTIF(K6:K228,Q254)</f>
        <v>95</v>
      </c>
      <c r="S254" s="5">
        <f t="shared" si="22"/>
        <v>0</v>
      </c>
    </row>
    <row r="255" spans="1:21">
      <c r="Q255" s="5">
        <v>1</v>
      </c>
      <c r="R255" s="5">
        <f>COUNTIF(K7:K228,Q255)</f>
        <v>2</v>
      </c>
      <c r="S255" s="5">
        <f t="shared" si="22"/>
        <v>2</v>
      </c>
    </row>
    <row r="256" spans="1:21">
      <c r="Q256" s="5">
        <v>2</v>
      </c>
      <c r="R256" s="5">
        <f>COUNTIF(K8:K228,Q256)</f>
        <v>0</v>
      </c>
      <c r="S256" s="5">
        <f t="shared" si="22"/>
        <v>0</v>
      </c>
    </row>
    <row r="257" spans="16:21">
      <c r="Q257" s="5">
        <v>3</v>
      </c>
      <c r="R257" s="5">
        <f>COUNTIF(K9:K228,Q257)</f>
        <v>0</v>
      </c>
      <c r="S257" s="5">
        <f t="shared" si="22"/>
        <v>0</v>
      </c>
    </row>
    <row r="258" spans="16:21">
      <c r="Q258" s="5">
        <v>4</v>
      </c>
      <c r="R258" s="5">
        <f>COUNTIF(K10:K228,Q258)</f>
        <v>0</v>
      </c>
      <c r="S258" s="5">
        <f t="shared" si="22"/>
        <v>0</v>
      </c>
    </row>
    <row r="259" spans="16:21">
      <c r="Q259" s="5"/>
      <c r="R259" s="5">
        <f>SUM(R250:R258)</f>
        <v>100</v>
      </c>
      <c r="S259" s="5">
        <f>SUM(S250:S258)/R259</f>
        <v>-0.05</v>
      </c>
    </row>
    <row r="263" spans="16:21">
      <c r="P263" s="23" t="s">
        <v>285</v>
      </c>
      <c r="Q263" s="5" t="s">
        <v>269</v>
      </c>
      <c r="R263" s="5" t="s">
        <v>34</v>
      </c>
      <c r="S263" s="5" t="s">
        <v>35</v>
      </c>
      <c r="T263" s="5" t="s">
        <v>36</v>
      </c>
      <c r="U263" s="5" t="s">
        <v>37</v>
      </c>
    </row>
    <row r="264" spans="16:21">
      <c r="P264" s="24" t="s">
        <v>99</v>
      </c>
      <c r="Q264" s="5" t="s">
        <v>169</v>
      </c>
      <c r="R264" s="5" cm="1">
        <f t="array" ref="R264">SUMPRODUCT((($C$2:$C$232&gt;=1980)*($C$2:$C$232&lt;=1995) + ($C$2:$C$232=0)) * G2:G232)</f>
        <v>75</v>
      </c>
      <c r="S264" s="5" cm="1">
        <f t="array" ref="S264">SUMPRODUCT((($C$2:$C$232&gt;=1980)*($C$2:$C$232&lt;=1995) + ($C$2:$C$232=0)) * H2:H232)</f>
        <v>53</v>
      </c>
      <c r="T264" s="5" cm="1">
        <f t="array" ref="T264">SUMPRODUCT((($C$2:$C$232&gt;=1980)*($C$2:$C$232&lt;=1995) + ($C$2:$C$232=0)) * I2:I232)</f>
        <v>10</v>
      </c>
      <c r="U264" s="5" cm="1">
        <f t="array" ref="U264">SUMPRODUCT((($C$2:$C$232&gt;=1980)*($C$2:$C$232&lt;=1995) + ($C$2:$C$232=0)) * J2:J232)</f>
        <v>29</v>
      </c>
    </row>
    <row r="265" spans="16:21">
      <c r="P265" s="24" t="s">
        <v>63</v>
      </c>
      <c r="Q265" s="5" t="s">
        <v>170</v>
      </c>
      <c r="R265" s="5" cm="1">
        <f t="array" ref="R265">SUMPRODUCT((($C$2:$C$232&gt;=1980)*($C$2:$C$232&lt;=1995) + ($C$2:$C$232=0)) * (($M$2:$M$232=$P$264) + ($M$2:$M$232=$P$265)) * G2:G232)</f>
        <v>26</v>
      </c>
      <c r="S265" s="5" cm="1">
        <f t="array" ref="S265">SUMPRODUCT((($C$2:$C$232&gt;=1980)*($C$2:$C$232&lt;=1995) + ($C$2:$C$232=0)) * (($M$2:$M$232=$P$264) + ($M$2:$M$232=$P$265)) * H2:H232)</f>
        <v>0</v>
      </c>
      <c r="T265" s="5" cm="1">
        <f t="array" ref="T265">SUMPRODUCT((($C$2:$C$232&gt;=1980)*($C$2:$C$232&lt;=1995) + ($C$2:$C$232=0)) * (($M$2:$M$232=$P$264) + ($M$2:$M$232=$P$265)) * I2:I232)</f>
        <v>0</v>
      </c>
      <c r="U265" s="5" cm="1">
        <f t="array" ref="U265">SUMPRODUCT((($C$2:$C$232&gt;=1980)*($C$2:$C$232&lt;=1995) + ($C$2:$C$232=0)) * (($M$2:$M$232=$P$264) + ($M$2:$M$232=$P$265)) * J2:J232)</f>
        <v>14</v>
      </c>
    </row>
    <row r="266" spans="16:21">
      <c r="P266" s="24" t="s">
        <v>67</v>
      </c>
      <c r="Q266" s="5" t="s">
        <v>171</v>
      </c>
      <c r="R266" s="5" cm="1">
        <f t="array" ref="R266">SUMPRODUCT((($C$2:$C$232&gt;=1980)*($C$2:$C$232&lt;=1995)+($C$2:$C$232=0))*(($M$2:$M$232=$P$266)*G2:G232))</f>
        <v>9</v>
      </c>
      <c r="S266" s="5"/>
      <c r="T266" s="5"/>
      <c r="U266" s="5" cm="1">
        <f t="array" ref="U266">SUMPRODUCT((($C$2:$C$232&gt;=1980)*($C$2:$C$232&lt;=1995)+($C$2:$C$232=0))*(($M$2:$M$232=$P$266)*J2:J232))</f>
        <v>2</v>
      </c>
    </row>
    <row r="267" spans="16:21">
      <c r="P267" s="24" t="s">
        <v>74</v>
      </c>
      <c r="Q267" s="5" t="s">
        <v>172</v>
      </c>
      <c r="R267" s="5" cm="1">
        <f t="array" ref="R267">SUMPRODUCT((($C$2:$C$232&gt;=1980)*($C$2:$C$232&lt;=1995)+($C$2:$C$232=0))*(($M$2:$M$232=$P$267)*G2:G232))</f>
        <v>40</v>
      </c>
      <c r="S267" s="5"/>
      <c r="T267" s="5"/>
      <c r="U267" s="5" cm="1">
        <f t="array" ref="U267">SUMPRODUCT((($C$2:$C$232&gt;=1980)*($C$2:$C$232&lt;=1995)+($C$2:$C$232=0))*(($M$2:$M$232=$P$267)*J2:J232))</f>
        <v>13</v>
      </c>
    </row>
    <row r="268" spans="16:21">
      <c r="Q268" s="5"/>
      <c r="R268" s="5"/>
      <c r="S268" s="5"/>
      <c r="T268" s="5"/>
      <c r="U268" s="5"/>
    </row>
    <row r="269" spans="16:21">
      <c r="Q269" s="5"/>
      <c r="R269" s="5"/>
      <c r="S269" s="5"/>
      <c r="T269" s="5"/>
      <c r="U269" s="5"/>
    </row>
    <row r="270" spans="16:21">
      <c r="Q270" s="5"/>
      <c r="R270" s="5"/>
      <c r="S270" s="5"/>
      <c r="T270" s="5"/>
      <c r="U270" s="5"/>
    </row>
    <row r="271" spans="16:21">
      <c r="Q271" s="5" t="s">
        <v>174</v>
      </c>
      <c r="R271" s="14">
        <f>R264/(R264+U264)</f>
        <v>0.72115384615384615</v>
      </c>
      <c r="S271" s="5"/>
      <c r="T271" s="5"/>
      <c r="U271" s="5"/>
    </row>
    <row r="272" spans="16:21">
      <c r="Q272" s="5" t="s">
        <v>173</v>
      </c>
      <c r="R272" s="14">
        <f>R264/(R264+T264)</f>
        <v>0.88235294117647056</v>
      </c>
      <c r="S272" s="5"/>
      <c r="T272" s="5"/>
      <c r="U272" s="5"/>
    </row>
    <row r="273" spans="17:21">
      <c r="Q273" s="5"/>
      <c r="R273" s="14"/>
      <c r="S273" s="5"/>
      <c r="T273" s="5"/>
      <c r="U273" s="5"/>
    </row>
    <row r="274" spans="17:21">
      <c r="Q274" s="5" t="s">
        <v>255</v>
      </c>
      <c r="R274" s="14">
        <f>R265/(R265+U265)</f>
        <v>0.65</v>
      </c>
      <c r="S274" s="5"/>
      <c r="T274" s="5"/>
      <c r="U274" s="5"/>
    </row>
    <row r="275" spans="17:21">
      <c r="Q275" s="5" t="s">
        <v>253</v>
      </c>
      <c r="R275" s="14">
        <f>R266/14</f>
        <v>0.6428571428571429</v>
      </c>
      <c r="S275" s="5"/>
      <c r="T275" s="5"/>
      <c r="U275" s="5"/>
    </row>
    <row r="276" spans="17:21">
      <c r="Q276" s="5" t="s">
        <v>251</v>
      </c>
      <c r="R276" s="14">
        <f>R267/(R267+U267)</f>
        <v>0.75471698113207553</v>
      </c>
      <c r="S276" s="5"/>
      <c r="T276" s="5"/>
      <c r="U276" s="5"/>
    </row>
    <row r="282" spans="17:21">
      <c r="Q282" s="3" t="s">
        <v>282</v>
      </c>
      <c r="R282" s="5"/>
    </row>
    <row r="283" spans="17:21">
      <c r="Q283" s="5" t="s">
        <v>172</v>
      </c>
      <c r="R283" s="14">
        <f>R234/R231</f>
        <v>0.56999999999999995</v>
      </c>
    </row>
    <row r="284" spans="17:21">
      <c r="Q284" s="5" t="s">
        <v>170</v>
      </c>
      <c r="R284" s="14">
        <f>R232/R231</f>
        <v>0.32</v>
      </c>
    </row>
    <row r="285" spans="17:21">
      <c r="Q285" s="5" t="s">
        <v>171</v>
      </c>
      <c r="R285" s="14">
        <f>R233/R231</f>
        <v>0.11</v>
      </c>
    </row>
  </sheetData>
  <autoFilter ref="A1:O228" xr:uid="{6DCB212C-C7CF-4A2A-AD66-6513F5FEB95D}">
    <sortState xmlns:xlrd2="http://schemas.microsoft.com/office/spreadsheetml/2017/richdata2" ref="A2:O228">
      <sortCondition ref="C1:C228"/>
    </sortState>
  </autoFilter>
  <hyperlinks>
    <hyperlink ref="B1" r:id="rId1" xr:uid="{94F2B87D-2834-4434-8934-84A331ECA035}"/>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Sec5.2_Tax_Validation_233</vt:lpstr>
      <vt:lpstr>Sec5.3_100Buildings</vt:lpstr>
      <vt:lpstr>Sec5.3_Y1-Y4_Validation_233</vt:lpstr>
      <vt:lpstr>Sec5.4_MLM_Validation_228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Eran Keidar</dc:creator>
  <cp:lastModifiedBy>Elad Horn</cp:lastModifiedBy>
  <dcterms:created xsi:type="dcterms:W3CDTF">2025-04-01T20:12:18Z</dcterms:created>
  <dcterms:modified xsi:type="dcterms:W3CDTF">2025-08-10T10:24:02Z</dcterms:modified>
</cp:coreProperties>
</file>