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20" windowWidth="18960" windowHeight="7425"/>
  </bookViews>
  <sheets>
    <sheet name="Formulas" sheetId="2" r:id="rId1"/>
    <sheet name="Addl Fields Needed in MC" sheetId="5" r:id="rId2"/>
    <sheet name="Burdens" sheetId="4" r:id="rId3"/>
    <sheet name="State" sheetId="6" r:id="rId4"/>
    <sheet name="MinRate" sheetId="7" r:id="rId5"/>
  </sheets>
  <externalReferences>
    <externalReference r:id="rId6"/>
  </externalReferences>
  <definedNames>
    <definedName name="_xlnm._FilterDatabase" localSheetId="0" hidden="1">Formulas!$E$1:$W$101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6" l="1"/>
  <c r="E50" i="6"/>
  <c r="E42" i="6"/>
  <c r="E40" i="6"/>
  <c r="E34" i="6"/>
  <c r="E23" i="6"/>
  <c r="E22" i="6"/>
  <c r="E9" i="6"/>
  <c r="E8" i="6"/>
  <c r="E6" i="6"/>
  <c r="E5" i="6"/>
</calcChain>
</file>

<file path=xl/sharedStrings.xml><?xml version="1.0" encoding="utf-8"?>
<sst xmlns="http://schemas.openxmlformats.org/spreadsheetml/2006/main" count="1710" uniqueCount="696">
  <si>
    <t>Formula</t>
  </si>
  <si>
    <t xml:space="preserve">Total Nurse Gross Pay </t>
  </si>
  <si>
    <t>G37</t>
  </si>
  <si>
    <t>G29</t>
  </si>
  <si>
    <t>Tab</t>
  </si>
  <si>
    <t>Margin Calculator</t>
  </si>
  <si>
    <t>G29+G33+G35+G34+G31</t>
  </si>
  <si>
    <t>Margin Calculator'!B30 * G28</t>
  </si>
  <si>
    <t>G28</t>
  </si>
  <si>
    <t xml:space="preserve">Number of weeks </t>
  </si>
  <si>
    <t>B9</t>
  </si>
  <si>
    <t xml:space="preserve">Guaranteed Hours per week </t>
  </si>
  <si>
    <t xml:space="preserve">OT Hours Over 8 per Day </t>
  </si>
  <si>
    <t>B23</t>
  </si>
  <si>
    <t xml:space="preserve">OT 1.5X Applicable </t>
  </si>
  <si>
    <t>B33</t>
  </si>
  <si>
    <t>VLOOKUP(B2,'Lookup-Assumption Table'!$I$2:$J$55,2,FALSE)</t>
  </si>
  <si>
    <t>Cell</t>
  </si>
  <si>
    <t xml:space="preserve">Hours per Shift </t>
  </si>
  <si>
    <t>B11</t>
  </si>
  <si>
    <t xml:space="preserve">Shifts per Week </t>
  </si>
  <si>
    <t>B10</t>
  </si>
  <si>
    <t>Note</t>
  </si>
  <si>
    <t>I37</t>
  </si>
  <si>
    <t>ROUND((G37-G34-G35)/$F$8,2)+('Margin Calculator'!B38*K35)</t>
  </si>
  <si>
    <t>Position</t>
  </si>
  <si>
    <t>Dropdown Input</t>
  </si>
  <si>
    <t>Location</t>
  </si>
  <si>
    <t>Input textbox</t>
  </si>
  <si>
    <t>State</t>
  </si>
  <si>
    <t>Auto filled</t>
  </si>
  <si>
    <t>Zip Code</t>
  </si>
  <si>
    <t>Zip code is important. This is where the hospital is located. Will not pay more than the lowest amount. Oct to September rates are available. They want to allow for seasonal rates by Facility/Zip code. Would like to be able to go over the floor amount.</t>
  </si>
  <si>
    <t>Thee is a drop down in the spreadsheet with number 1 through 6 in it.</t>
  </si>
  <si>
    <t>Thee is a drop down in the spreadsheet with numbers 6, 8, 10, and 12 in it</t>
  </si>
  <si>
    <t>Non-billable orientation</t>
  </si>
  <si>
    <t>Section</t>
  </si>
  <si>
    <t>Location Details</t>
  </si>
  <si>
    <t>Billing Details</t>
  </si>
  <si>
    <t>Pay Data</t>
  </si>
  <si>
    <t>B15</t>
  </si>
  <si>
    <t>Type</t>
  </si>
  <si>
    <t>OT Rate</t>
  </si>
  <si>
    <t>OT Billable Hours Over Daily Limit Contract</t>
  </si>
  <si>
    <t>OT Billable Hours Over Weekly Limit Contract</t>
  </si>
  <si>
    <t>OT Hours Over 40 per Week</t>
  </si>
  <si>
    <t>B16</t>
  </si>
  <si>
    <t>B17</t>
  </si>
  <si>
    <t>B18</t>
  </si>
  <si>
    <t>B19</t>
  </si>
  <si>
    <t>B20</t>
  </si>
  <si>
    <t>B21</t>
  </si>
  <si>
    <t>B22</t>
  </si>
  <si>
    <t>B24</t>
  </si>
  <si>
    <t>B25</t>
  </si>
  <si>
    <t>B26</t>
  </si>
  <si>
    <t>On Call Rate</t>
  </si>
  <si>
    <t>N/A</t>
  </si>
  <si>
    <t>Custom OT per 8 rate</t>
  </si>
  <si>
    <t>Checkbox</t>
  </si>
  <si>
    <t>B1</t>
  </si>
  <si>
    <t>B2</t>
  </si>
  <si>
    <t>B3</t>
  </si>
  <si>
    <t>Order</t>
  </si>
  <si>
    <t>OT over X</t>
  </si>
  <si>
    <t>Over 8 Rate</t>
  </si>
  <si>
    <t>Bill Orient Rate</t>
  </si>
  <si>
    <t>Bill Orient Hours</t>
  </si>
  <si>
    <t>Actual Spreadsheet Formula or note</t>
  </si>
  <si>
    <t>Spreadsheet column: Orientation Rate</t>
  </si>
  <si>
    <t>Spreadsheet column: OT Over 8 in a Day Bill Rate</t>
  </si>
  <si>
    <t>Spreadsheet column: OT Billable Over X Hours per Week</t>
  </si>
  <si>
    <t>Spreadsheet column: Orientation Hours 
This is a dropdown in the spreadsheet.</t>
  </si>
  <si>
    <t>GSA Detail</t>
  </si>
  <si>
    <t>Pay Details</t>
  </si>
  <si>
    <t>Per Deim Total</t>
  </si>
  <si>
    <t>Per Diem Rate Location</t>
  </si>
  <si>
    <t>Pro-Rate Per Diem Over X</t>
  </si>
  <si>
    <t>Spreadsheet column: Pro-Rate Per Diem Over X</t>
  </si>
  <si>
    <t>E43</t>
  </si>
  <si>
    <t>E45</t>
  </si>
  <si>
    <t>E44</t>
  </si>
  <si>
    <t>B44</t>
  </si>
  <si>
    <t>Not on Web Form</t>
  </si>
  <si>
    <t>Weekly Meals &amp; Incidentals Maximum Allowed</t>
  </si>
  <si>
    <t>Spreadsheet column: Weekly Lodging Maximum Allowed
MIN(L44:W44)
VLOOKUP($L$3,'Per Diem'!$B$1:$AA$42688,L40,FALSE)*7</t>
  </si>
  <si>
    <t>Hidden field</t>
  </si>
  <si>
    <t>GSA Lodging</t>
  </si>
  <si>
    <t>Weekly Total Per Diem Target</t>
  </si>
  <si>
    <t>Weekly Lodging Maximum Allowed</t>
  </si>
  <si>
    <t>B43</t>
  </si>
  <si>
    <t>B42</t>
  </si>
  <si>
    <t>Desired Rate</t>
  </si>
  <si>
    <t>OT Flat Mutiplier</t>
  </si>
  <si>
    <t>OT Flat Rate</t>
  </si>
  <si>
    <t>Comp Bonus</t>
  </si>
  <si>
    <t>Weekly Bonus</t>
  </si>
  <si>
    <t>Spread Per diam</t>
  </si>
  <si>
    <t>Other Bonus</t>
  </si>
  <si>
    <r>
      <t xml:space="preserve">Drop down from Lookup-Assumption Table: </t>
    </r>
    <r>
      <rPr>
        <u/>
        <sz val="11"/>
        <color theme="1"/>
        <rFont val="Calibri"/>
        <family val="2"/>
        <scheme val="minor"/>
      </rPr>
      <t>OT Pay Multipliers</t>
    </r>
  </si>
  <si>
    <t>Base Pay</t>
  </si>
  <si>
    <t>Fees</t>
  </si>
  <si>
    <t>Compliance</t>
  </si>
  <si>
    <t>Pre-Placement</t>
  </si>
  <si>
    <t>Other</t>
  </si>
  <si>
    <t>Hourly Payroll Earnings</t>
  </si>
  <si>
    <t>Margin Details Gross Margin</t>
  </si>
  <si>
    <t>Margin Details Weekly Profit</t>
  </si>
  <si>
    <t>Margin Details Billable Hours</t>
  </si>
  <si>
    <t>Margin Details Payable Hours</t>
  </si>
  <si>
    <t>Gross Weekly Payroll Earnings</t>
  </si>
  <si>
    <t>Gross Weekly Per Diem</t>
  </si>
  <si>
    <t>Gross Weekly Estimated Total</t>
  </si>
  <si>
    <t>Est Net Payroll Earnings</t>
  </si>
  <si>
    <t>Est Net Per Diem</t>
  </si>
  <si>
    <t>Est Net Estimated Total</t>
  </si>
  <si>
    <t>Assignment Payroll Earnings</t>
  </si>
  <si>
    <t>Assignment Per Diem</t>
  </si>
  <si>
    <t>Assignment Estimated Total</t>
  </si>
  <si>
    <t>Display only</t>
  </si>
  <si>
    <t>Margin Detail</t>
  </si>
  <si>
    <t>Bill Orientation</t>
  </si>
  <si>
    <r>
      <rPr>
        <sz val="11"/>
        <color rgb="FF0070C0"/>
        <rFont val="Calibri"/>
        <family val="2"/>
        <scheme val="minor"/>
      </rPr>
      <t>IF</t>
    </r>
    <r>
      <rPr>
        <sz val="11"/>
        <color theme="1"/>
        <rFont val="Calibri"/>
        <family val="2"/>
        <scheme val="minor"/>
      </rPr>
      <t xml:space="preserve"> </t>
    </r>
    <r>
      <rPr>
        <u/>
        <sz val="11"/>
        <color theme="1"/>
        <rFont val="Calibri"/>
        <family val="2"/>
        <scheme val="minor"/>
      </rPr>
      <t>1.5X over 8 Y or N</t>
    </r>
    <r>
      <rPr>
        <sz val="11"/>
        <color theme="1"/>
        <rFont val="Calibri"/>
        <family val="2"/>
        <scheme val="minor"/>
      </rPr>
      <t xml:space="preserve"> (B33) is a Y 
</t>
    </r>
    <r>
      <rPr>
        <sz val="11"/>
        <color rgb="FF0070C0"/>
        <rFont val="Calibri"/>
        <family val="2"/>
        <scheme val="minor"/>
      </rPr>
      <t>IF</t>
    </r>
    <r>
      <rPr>
        <sz val="11"/>
        <color theme="1"/>
        <rFont val="Calibri"/>
        <family val="2"/>
        <scheme val="minor"/>
      </rPr>
      <t xml:space="preserve"> </t>
    </r>
    <r>
      <rPr>
        <u/>
        <sz val="11"/>
        <color theme="1"/>
        <rFont val="Calibri"/>
        <family val="2"/>
        <scheme val="minor"/>
      </rPr>
      <t>Hours per Shift</t>
    </r>
    <r>
      <rPr>
        <sz val="11"/>
        <color theme="1"/>
        <rFont val="Calibri"/>
        <family val="2"/>
        <scheme val="minor"/>
      </rPr>
      <t xml:space="preserve"> = 12 
</t>
    </r>
    <r>
      <rPr>
        <u/>
        <sz val="11"/>
        <color theme="1"/>
        <rFont val="Calibri"/>
        <family val="2"/>
        <scheme val="minor"/>
      </rPr>
      <t>Hours per Shift</t>
    </r>
    <r>
      <rPr>
        <sz val="11"/>
        <color theme="1"/>
        <rFont val="Calibri"/>
        <family val="2"/>
        <scheme val="minor"/>
      </rPr>
      <t xml:space="preserve"> * N</t>
    </r>
    <r>
      <rPr>
        <u/>
        <sz val="11"/>
        <color theme="1"/>
        <rFont val="Calibri"/>
        <family val="2"/>
        <scheme val="minor"/>
      </rPr>
      <t>umber of Weeks</t>
    </r>
    <r>
      <rPr>
        <sz val="11"/>
        <color theme="1"/>
        <rFont val="Calibri"/>
        <family val="2"/>
        <scheme val="minor"/>
      </rPr>
      <t xml:space="preserve"> * either</t>
    </r>
    <r>
      <rPr>
        <u/>
        <sz val="11"/>
        <color theme="1"/>
        <rFont val="Calibri"/>
        <family val="2"/>
        <scheme val="minor"/>
      </rPr>
      <t xml:space="preserve"> Shifts per Week</t>
    </r>
    <r>
      <rPr>
        <sz val="11"/>
        <color theme="1"/>
        <rFont val="Calibri"/>
        <family val="2"/>
        <scheme val="minor"/>
      </rPr>
      <t xml:space="preserve"> (or the number 3 whichever is less)
</t>
    </r>
    <r>
      <rPr>
        <sz val="11"/>
        <color rgb="FF0070C0"/>
        <rFont val="Calibri"/>
        <family val="2"/>
        <scheme val="minor"/>
      </rPr>
      <t>Else If</t>
    </r>
    <r>
      <rPr>
        <u/>
        <sz val="11"/>
        <color theme="1"/>
        <rFont val="Calibri"/>
        <family val="2"/>
        <scheme val="minor"/>
      </rPr>
      <t xml:space="preserve"> Hours per Shift</t>
    </r>
    <r>
      <rPr>
        <sz val="11"/>
        <color theme="1"/>
        <rFont val="Calibri"/>
        <family val="2"/>
        <scheme val="minor"/>
      </rPr>
      <t xml:space="preserve"> = 10
</t>
    </r>
    <r>
      <rPr>
        <u/>
        <sz val="11"/>
        <color theme="1"/>
        <rFont val="Calibri"/>
        <family val="2"/>
        <scheme val="minor"/>
      </rPr>
      <t>Hours per Shift</t>
    </r>
    <r>
      <rPr>
        <sz val="11"/>
        <color theme="1"/>
        <rFont val="Calibri"/>
        <family val="2"/>
        <scheme val="minor"/>
      </rPr>
      <t xml:space="preserve"> *</t>
    </r>
    <r>
      <rPr>
        <u/>
        <sz val="11"/>
        <color theme="1"/>
        <rFont val="Calibri"/>
        <family val="2"/>
        <scheme val="minor"/>
      </rPr>
      <t>Number of  Weeks</t>
    </r>
    <r>
      <rPr>
        <sz val="11"/>
        <color theme="1"/>
        <rFont val="Calibri"/>
        <family val="2"/>
        <scheme val="minor"/>
      </rPr>
      <t xml:space="preserve"> * either S</t>
    </r>
    <r>
      <rPr>
        <u/>
        <sz val="11"/>
        <color theme="1"/>
        <rFont val="Calibri"/>
        <family val="2"/>
        <scheme val="minor"/>
      </rPr>
      <t>hifts per Week</t>
    </r>
    <r>
      <rPr>
        <sz val="11"/>
        <color theme="1"/>
        <rFont val="Calibri"/>
        <family val="2"/>
        <scheme val="minor"/>
      </rPr>
      <t xml:space="preserve"> (or the number 5 whichever is less)
</t>
    </r>
    <r>
      <rPr>
        <sz val="11"/>
        <color rgb="FF0070C0"/>
        <rFont val="Calibri"/>
        <family val="2"/>
        <scheme val="minor"/>
      </rPr>
      <t>Else</t>
    </r>
    <r>
      <rPr>
        <sz val="11"/>
        <color theme="1"/>
        <rFont val="Calibri"/>
        <family val="2"/>
        <scheme val="minor"/>
      </rPr>
      <t xml:space="preserve"> = 0</t>
    </r>
  </si>
  <si>
    <t>Total of F7 + F8</t>
  </si>
  <si>
    <t>&lt;Margin Calculator&gt; Regular Hours (G28) + Overtime Hours (G32) + 37-40 Hours (G30)</t>
  </si>
  <si>
    <t>&lt;Margin Calculator&gt; Assignment Summary-&gt;Weekly Payroll - Earnings Assignment Column (H3)</t>
  </si>
  <si>
    <t>&lt;Margin Calculator&gt; Assignment Summary-&gt;Per Diem Reimbursement Assignment Column (H4)</t>
  </si>
  <si>
    <t>&lt;Margin Calculator&gt; Base Regular Rate (B30)</t>
  </si>
  <si>
    <t>&lt;Margin Calculator&gt; OT 1.5X Rate (B34)</t>
  </si>
  <si>
    <t>???</t>
  </si>
  <si>
    <t>Might be a hidden field. This is the daily OT over 8 for the contract</t>
  </si>
  <si>
    <t>Might be a hidden field  This is the week OT over (such as over 40 hour) for the contract</t>
  </si>
  <si>
    <t>Might be a hidden field  This is the week OT over (over 40 hour) for the contract</t>
  </si>
  <si>
    <t>This is pre-filled on request, from the gold mine record. Has to be approved and needs to be within the contract period.</t>
  </si>
  <si>
    <t>Future state this will be through e-recruit.</t>
  </si>
  <si>
    <t>Comes from ACC, cannot be changed</t>
  </si>
  <si>
    <t>On the Blank form: Entered by User via dropdown, but on the actual form it comes from the ACC and cannot be changed.</t>
  </si>
  <si>
    <t>Hours get multiplied by the over 8 Rate. Might be a hidden field. This is the daily OT over 8 for the contract</t>
  </si>
  <si>
    <t xml:space="preserve">Is OT Over 8 in a Day Billable at OT RateY/N Drop down (column is actually labeled "Is OT Over 8 in a Day Billable at OT Rate?" in the spreadsheet) </t>
  </si>
  <si>
    <r>
      <t xml:space="preserve">Use the </t>
    </r>
    <r>
      <rPr>
        <u/>
        <sz val="11"/>
        <color theme="1"/>
        <rFont val="Calibri"/>
        <family val="2"/>
        <scheme val="minor"/>
      </rPr>
      <t>Per Diem Rate Location</t>
    </r>
    <r>
      <rPr>
        <sz val="11"/>
        <color theme="1"/>
        <rFont val="Calibri"/>
        <family val="2"/>
        <scheme val="minor"/>
      </rPr>
      <t xml:space="preserve"> to look up rates in </t>
    </r>
    <r>
      <rPr>
        <b/>
        <sz val="11"/>
        <color theme="1"/>
        <rFont val="Calibri"/>
        <family val="2"/>
        <scheme val="minor"/>
      </rPr>
      <t xml:space="preserve">Per Diem </t>
    </r>
    <r>
      <rPr>
        <sz val="11"/>
        <color theme="1"/>
        <rFont val="Calibri"/>
        <family val="2"/>
        <scheme val="minor"/>
      </rPr>
      <t xml:space="preserve">Table. Select the Lowest Lodging Value in the 12 month on the table, then take use the lowest value in for the </t>
    </r>
    <r>
      <rPr>
        <u/>
        <sz val="11"/>
        <color theme="1"/>
        <rFont val="Calibri"/>
        <family val="2"/>
        <scheme val="minor"/>
      </rPr>
      <t>Lowest Lodging Value</t>
    </r>
    <r>
      <rPr>
        <sz val="11"/>
        <color theme="1"/>
        <rFont val="Calibri"/>
        <family val="2"/>
        <scheme val="minor"/>
      </rPr>
      <t xml:space="preserve">. 
The number 7 is for the number days in the week. 
Formula is:
</t>
    </r>
    <r>
      <rPr>
        <u/>
        <sz val="11"/>
        <color theme="1"/>
        <rFont val="Calibri"/>
        <family val="2"/>
        <scheme val="minor"/>
      </rPr>
      <t>Lowest Lodging Value</t>
    </r>
    <r>
      <rPr>
        <sz val="11"/>
        <color theme="1"/>
        <rFont val="Calibri"/>
        <family val="2"/>
        <scheme val="minor"/>
      </rPr>
      <t xml:space="preserve"> * 7</t>
    </r>
  </si>
  <si>
    <r>
      <t xml:space="preserve">Use </t>
    </r>
    <r>
      <rPr>
        <u/>
        <sz val="11"/>
        <color theme="1"/>
        <rFont val="Calibri"/>
        <family val="2"/>
        <scheme val="minor"/>
      </rPr>
      <t>Per Diem Rate Location</t>
    </r>
    <r>
      <rPr>
        <sz val="11"/>
        <color theme="1"/>
        <rFont val="Calibri"/>
        <family val="2"/>
        <scheme val="minor"/>
      </rPr>
      <t xml:space="preserve"> in Per Diem Table, then take the value in the Meals column * 7 days in the week.
Formula is:
</t>
    </r>
    <r>
      <rPr>
        <u/>
        <sz val="11"/>
        <color theme="1"/>
        <rFont val="Calibri"/>
        <family val="2"/>
        <scheme val="minor"/>
      </rPr>
      <t>Meales</t>
    </r>
    <r>
      <rPr>
        <sz val="11"/>
        <color theme="1"/>
        <rFont val="Calibri"/>
        <family val="2"/>
        <scheme val="minor"/>
      </rPr>
      <t xml:space="preserve"> * 7</t>
    </r>
  </si>
  <si>
    <t xml:space="preserve">Non-billable orientation: this is the number of hours in which the nurse is paid but TruStaff is not able to bill to the hospital. Sometimes it is billable, but not at the normal rate. </t>
  </si>
  <si>
    <t>The spreadsheet has a dropdown. Column in the spreadsheet is VMS Burden %</t>
  </si>
  <si>
    <t>VMS %</t>
  </si>
  <si>
    <r>
      <t xml:space="preserve">This is only filled in if the </t>
    </r>
    <r>
      <rPr>
        <u/>
        <sz val="11"/>
        <rFont val="Calibri"/>
        <family val="2"/>
        <scheme val="minor"/>
      </rPr>
      <t>Custom OT per 8 rate</t>
    </r>
    <r>
      <rPr>
        <sz val="11"/>
        <rFont val="Calibri"/>
        <family val="2"/>
        <scheme val="minor"/>
      </rPr>
      <t xml:space="preserve"> checkbox is checked.</t>
    </r>
  </si>
  <si>
    <t>Sometimes the hospital will allow billing of Overtime.</t>
  </si>
  <si>
    <t>Many time cannot bill overtime to hospital until over 48, but they have to pay the staff overtime at a different rate (most states are OT over 40 hours in a week). The OT over X lets the calculator kno what the threshorld it for when OT can be billed to the Hospital.</t>
  </si>
  <si>
    <t>VMS Burden that does not show up on the invoice. This pulls from e-recruit. This is new to the calculator and needs to be in the Future calculator. Within e-recruit  there is just 1 VMS fee. This is slightly different as this is not netted right away, but check is sent ater on.  It is still a 5% (or what ever is in e-recruit) burden, but is treated differently.</t>
  </si>
  <si>
    <t>This is in e-recruit.</t>
  </si>
  <si>
    <t xml:space="preserve">This cannot be over 70% of the overtime bill rate. They can ask for more, but they need to put that into the notes. OT Flat is a term for going over 40 hours in a week. They are paid at a given pay rate. This is not time and half, but whatever is in the contract. OT flat = a contractual payrate for hours over 40. </t>
  </si>
  <si>
    <t>Not all contract have bonus. Comp bonus is a 1 time completion bonus.</t>
  </si>
  <si>
    <t>This is weekly, sometime instead of getting a per diam they will get a weekly bonus.</t>
  </si>
  <si>
    <r>
      <t xml:space="preserve">IF(B18="N",0,MAX((B11-8)*B9*B10,0))
</t>
    </r>
    <r>
      <rPr>
        <sz val="11"/>
        <color rgb="FF0070C0"/>
        <rFont val="Calibri"/>
        <family val="2"/>
        <scheme val="minor"/>
      </rPr>
      <t>If</t>
    </r>
    <r>
      <rPr>
        <sz val="11"/>
        <color theme="1"/>
        <rFont val="Calibri"/>
        <family val="2"/>
        <scheme val="minor"/>
      </rPr>
      <t xml:space="preserve"> Custom OT per 8 rate is not checked
</t>
    </r>
    <r>
      <rPr>
        <sz val="11"/>
        <color rgb="FF0070C0"/>
        <rFont val="Calibri"/>
        <family val="2"/>
        <scheme val="minor"/>
      </rPr>
      <t>then</t>
    </r>
    <r>
      <rPr>
        <sz val="11"/>
        <color theme="1"/>
        <rFont val="Calibri"/>
        <family val="2"/>
        <scheme val="minor"/>
      </rPr>
      <t xml:space="preserve"> 0
</t>
    </r>
    <r>
      <rPr>
        <sz val="11"/>
        <color rgb="FF0070C0"/>
        <rFont val="Calibri"/>
        <family val="2"/>
        <scheme val="minor"/>
      </rPr>
      <t>Else</t>
    </r>
    <r>
      <rPr>
        <sz val="11"/>
        <color theme="1"/>
        <rFont val="Calibri"/>
        <family val="2"/>
        <scheme val="minor"/>
      </rPr>
      <t xml:space="preserve">
Max((Hours per Shift - 8) * Number of Weeks * Shifts per week),0)</t>
    </r>
  </si>
  <si>
    <t xml:space="preserve">Bill Regular Rate </t>
  </si>
  <si>
    <t xml:space="preserve">Base Regular Rate </t>
  </si>
  <si>
    <t>This is the total pay if paid for OT over 8 hours in a day (if outside California or Alaska this will be the same as base rate). It is built into the calculator that you can't go below a certain rate for certain positions. This is hard coded into the program. This is a blended rate (Base Regular rate * 8 hours * 3 shifts per week + OT rate * 4 hours * 3 shifts per week) / hours for the week
15.43 for the first 8 hours, Time and half for hours over 8 in a day, 3 shifts per week, 36 guaranteed hours.
example: (15.43 * 8 * 3 + (15.43 * 1.5) * 4 * 3) / 36 = 18.0016</t>
  </si>
  <si>
    <t>Blended Hourly Rate</t>
  </si>
  <si>
    <t>E12</t>
  </si>
  <si>
    <t>VLOOKUP(B5,'Lookup-Assumption Table'!$A$27:$B$76,2,FALSE)</t>
  </si>
  <si>
    <t>M26</t>
  </si>
  <si>
    <t>M27</t>
  </si>
  <si>
    <t>F26/(F27)</t>
  </si>
  <si>
    <t>(+M26)+1.5</t>
  </si>
  <si>
    <t>Hours Ratio</t>
  </si>
  <si>
    <t>Denominator</t>
  </si>
  <si>
    <t>F26</t>
  </si>
  <si>
    <t>F27</t>
  </si>
  <si>
    <t>Weekly Hours First 8</t>
  </si>
  <si>
    <t>Weekly Hours OT</t>
  </si>
  <si>
    <r>
      <t xml:space="preserve">IF($B$33="Y",IF($B$11=12,($B$11-8)*$B$9*MIN($B$10,3),IF($B$11=10,($B$11-8)*$B$9*MIN($B$10,5),0)))
If OT 1.5X Applicable s a "Y"
</t>
    </r>
    <r>
      <rPr>
        <sz val="11"/>
        <color rgb="FF0070C0"/>
        <rFont val="Calibri"/>
        <family val="2"/>
        <scheme val="minor"/>
      </rPr>
      <t xml:space="preserve">If </t>
    </r>
    <r>
      <rPr>
        <sz val="11"/>
        <color theme="1"/>
        <rFont val="Calibri"/>
        <family val="2"/>
        <scheme val="minor"/>
      </rPr>
      <t xml:space="preserve">Hours per Shift = 12 
</t>
    </r>
    <r>
      <rPr>
        <sz val="11"/>
        <color rgb="FF0070C0"/>
        <rFont val="Calibri"/>
        <family val="2"/>
        <scheme val="minor"/>
      </rPr>
      <t>then</t>
    </r>
    <r>
      <rPr>
        <sz val="11"/>
        <color theme="1"/>
        <rFont val="Calibri"/>
        <family val="2"/>
        <scheme val="minor"/>
      </rPr>
      <t xml:space="preserve"> (Hours per Shift - 8) * Number of Weeks) * either Shifts per Week (or the number 3 whichever is less)
</t>
    </r>
    <r>
      <rPr>
        <sz val="11"/>
        <color rgb="FF0070C0"/>
        <rFont val="Calibri"/>
        <family val="2"/>
        <scheme val="minor"/>
      </rPr>
      <t>Else If</t>
    </r>
    <r>
      <rPr>
        <sz val="11"/>
        <color theme="1"/>
        <rFont val="Calibri"/>
        <family val="2"/>
        <scheme val="minor"/>
      </rPr>
      <t xml:space="preserve"> Hours per Shift = 10
</t>
    </r>
    <r>
      <rPr>
        <sz val="11"/>
        <color rgb="FF0070C0"/>
        <rFont val="Calibri"/>
        <family val="2"/>
        <scheme val="minor"/>
      </rPr>
      <t>Then</t>
    </r>
    <r>
      <rPr>
        <sz val="11"/>
        <color theme="1"/>
        <rFont val="Calibri"/>
        <family val="2"/>
        <scheme val="minor"/>
      </rPr>
      <t xml:space="preserve"> (Hours per Shift - 8) * Number of Weeks) * either Shifts per Week (or the number 5 whichever is less)
</t>
    </r>
    <r>
      <rPr>
        <sz val="11"/>
        <color rgb="FF0070C0"/>
        <rFont val="Calibri"/>
        <family val="2"/>
        <scheme val="minor"/>
      </rPr>
      <t>Else</t>
    </r>
    <r>
      <rPr>
        <sz val="11"/>
        <color theme="1"/>
        <rFont val="Calibri"/>
        <family val="2"/>
        <scheme val="minor"/>
      </rPr>
      <t xml:space="preserve"> = 0</t>
    </r>
  </si>
  <si>
    <t>Margin Detail'!G28+'Margin Detail'!G30)/'Margin Detail'!F8</t>
  </si>
  <si>
    <t>B23/'Margin Detail'!F8</t>
  </si>
  <si>
    <t>E13</t>
  </si>
  <si>
    <t>Blended Weekly Total</t>
  </si>
  <si>
    <t>Weekly Hours First 8 / Weekly Hours OT</t>
  </si>
  <si>
    <t>Hours Ratio * 1.5</t>
  </si>
  <si>
    <t>E12*MIN(B12,40)</t>
  </si>
  <si>
    <t>IF(B16*'Lookup-Assumption Table'!D10&gt;B30*B35,ROUND(+B30*B35,2),"MULTIPLIER TOO HIGH")</t>
  </si>
  <si>
    <t>This was called Completion Bonus in the spreadsheet.</t>
  </si>
  <si>
    <r>
      <t xml:space="preserve">use position to look up the minimun rate. 
</t>
    </r>
    <r>
      <rPr>
        <sz val="11"/>
        <color rgb="FFFF0000"/>
        <rFont val="Calibri"/>
        <family val="2"/>
        <scheme val="minor"/>
      </rPr>
      <t>Is this a table in the acc or e-recruit or is this something we would create in the EDW?</t>
    </r>
  </si>
  <si>
    <r>
      <t>MAX(+(B9)*(B12-B17),0)
max(</t>
    </r>
    <r>
      <rPr>
        <u/>
        <sz val="11"/>
        <color theme="1"/>
        <rFont val="Calibri"/>
        <family val="2"/>
        <scheme val="minor"/>
      </rPr>
      <t>Number of Weeks</t>
    </r>
    <r>
      <rPr>
        <sz val="11"/>
        <color theme="1"/>
        <rFont val="Calibri"/>
        <family val="2"/>
        <scheme val="minor"/>
      </rPr>
      <t xml:space="preserve"> * (</t>
    </r>
    <r>
      <rPr>
        <u/>
        <sz val="11"/>
        <color theme="1"/>
        <rFont val="Calibri"/>
        <family val="2"/>
        <scheme val="minor"/>
      </rPr>
      <t>Guaranteed Hours per week</t>
    </r>
    <r>
      <rPr>
        <sz val="11"/>
        <color theme="1"/>
        <rFont val="Calibri"/>
        <family val="2"/>
        <scheme val="minor"/>
      </rPr>
      <t xml:space="preserve"> - OT over X),0) </t>
    </r>
  </si>
  <si>
    <r>
      <t>MAX(+(B9)*(B12-B17),0)
max(Number of Weeks * (</t>
    </r>
    <r>
      <rPr>
        <u/>
        <sz val="11"/>
        <color theme="1"/>
        <rFont val="Calibri"/>
        <family val="2"/>
        <scheme val="minor"/>
      </rPr>
      <t>Guaranteed Hours per week</t>
    </r>
    <r>
      <rPr>
        <sz val="11"/>
        <color theme="1"/>
        <rFont val="Calibri"/>
        <family val="2"/>
        <scheme val="minor"/>
      </rPr>
      <t xml:space="preserve">  - OT over X),0) </t>
    </r>
  </si>
  <si>
    <r>
      <rPr>
        <u/>
        <sz val="11"/>
        <color theme="1"/>
        <rFont val="Calibri"/>
        <family val="2"/>
        <scheme val="minor"/>
      </rPr>
      <t>Blended Hourly Rate</t>
    </r>
    <r>
      <rPr>
        <sz val="11"/>
        <color theme="1"/>
        <rFont val="Calibri"/>
        <family val="2"/>
        <scheme val="minor"/>
      </rPr>
      <t xml:space="preserve"> * min(</t>
    </r>
    <r>
      <rPr>
        <u/>
        <sz val="11"/>
        <color theme="1"/>
        <rFont val="Calibri"/>
        <family val="2"/>
        <scheme val="minor"/>
      </rPr>
      <t>Guaranteed Hours Per Week</t>
    </r>
    <r>
      <rPr>
        <sz val="11"/>
        <color theme="1"/>
        <rFont val="Calibri"/>
        <family val="2"/>
        <scheme val="minor"/>
      </rPr>
      <t>, 40)</t>
    </r>
  </si>
  <si>
    <r>
      <t xml:space="preserve">&lt;Margin Calculator&gt; </t>
    </r>
    <r>
      <rPr>
        <u/>
        <sz val="11"/>
        <color theme="1"/>
        <rFont val="Calibri"/>
        <family val="2"/>
        <scheme val="minor"/>
      </rPr>
      <t>Regular Hours</t>
    </r>
    <r>
      <rPr>
        <sz val="11"/>
        <color theme="1"/>
        <rFont val="Calibri"/>
        <family val="2"/>
        <scheme val="minor"/>
      </rPr>
      <t xml:space="preserve"> (G28) + Overtime Hours (G32) + 37-40 Hours (G30)</t>
    </r>
  </si>
  <si>
    <r>
      <t xml:space="preserve">&lt;Margin Calculator&gt; </t>
    </r>
    <r>
      <rPr>
        <u/>
        <sz val="11"/>
        <color theme="1"/>
        <rFont val="Calibri"/>
        <family val="2"/>
        <scheme val="minor"/>
      </rPr>
      <t>Regular Hour</t>
    </r>
    <r>
      <rPr>
        <sz val="11"/>
        <color theme="1"/>
        <rFont val="Calibri"/>
        <family val="2"/>
        <scheme val="minor"/>
      </rPr>
      <t>s (G28) + Overtime Hours (G32) + 37-40 Hours (G30)</t>
    </r>
  </si>
  <si>
    <t>Spreadsheet column: Per Diem Rate Location
CONCATENATE(B3,"-",B4)
CONCATENATE(Zip Code,"-",Locality)</t>
  </si>
  <si>
    <t>Concatenate(Zip Code + Location)</t>
  </si>
  <si>
    <t>IF(B43&gt;=B12,+(G30-G3)*B43,+(G30-G3)*B12)</t>
  </si>
  <si>
    <t xml:space="preserve">MIN(L44:W44)
L40 = VLOOKUP($L$3,'Per Diem'!$B$1:$AA$42688,L40,FALSE)*7
</t>
  </si>
  <si>
    <t>Burdens</t>
  </si>
  <si>
    <t>PTO/Sick/Vacation</t>
  </si>
  <si>
    <t>Based upon State/Federal Mandates</t>
  </si>
  <si>
    <t>Social Security/Medi</t>
  </si>
  <si>
    <t>Actual % of Gross Wages, (Will eRecruit support annual wage caps?)</t>
  </si>
  <si>
    <t>Federal Unemployment</t>
  </si>
  <si>
    <t>State Unemployment</t>
  </si>
  <si>
    <t>Other Direct Costs</t>
  </si>
  <si>
    <t>Health Insurance - Field</t>
  </si>
  <si>
    <t>Included in Other</t>
  </si>
  <si>
    <t>Employer Match - 401</t>
  </si>
  <si>
    <t>Actual % of Gross Wages, based upon State/Job from eRecruit Workers Comp Table</t>
  </si>
  <si>
    <t>Check to make sure rates current in eRecruit</t>
  </si>
  <si>
    <t>Gross Receipts &amp; Exc</t>
  </si>
  <si>
    <t>How to track in eRecruit?/Best Practice?</t>
  </si>
  <si>
    <t>SAAS Tax - Software as a Service</t>
  </si>
  <si>
    <t>Payroll Fees</t>
  </si>
  <si>
    <t>State Filing Fees</t>
  </si>
  <si>
    <t>Background Check/Dru</t>
  </si>
  <si>
    <t xml:space="preserve">Best Practice?/Would like to set-up tiered system based upon facility requirements </t>
  </si>
  <si>
    <t>Medical Testing Expense</t>
  </si>
  <si>
    <t>Field Supplies</t>
  </si>
  <si>
    <t>Licensure</t>
  </si>
  <si>
    <t>Fingerprint Fees</t>
  </si>
  <si>
    <t>VMS Admin Fee</t>
  </si>
  <si>
    <t>Based upon customer/position/match (Admin vs Usage)</t>
  </si>
  <si>
    <t>Referral Fees</t>
  </si>
  <si>
    <t>Other Considerations:</t>
  </si>
  <si>
    <t>Contracts outside the US; Aruba/Curacao situation.</t>
  </si>
  <si>
    <t>Check box if Subcontractor/Corp to Corp Match; (No Burdens based upon wages)</t>
  </si>
  <si>
    <t>Below 16% required manager approval (check w Kara)</t>
  </si>
  <si>
    <t>Notes</t>
  </si>
  <si>
    <t xml:space="preserve">Federal Facility Additional Burdens; </t>
  </si>
  <si>
    <t>Can/should we build special list for these.</t>
  </si>
  <si>
    <t>Subcontractor/Corp to Corp Match</t>
  </si>
  <si>
    <t>Contracts outside the US</t>
  </si>
  <si>
    <t>Get the min allowed weekly lodging for the future.</t>
  </si>
  <si>
    <t>This data comes from a GSA Government webe site. This is updated once per year. Data goes from October to September. The spreadsheet looks this up from the Per Diem table. 
Future state: will allow for seasonal rates.</t>
  </si>
  <si>
    <t>B30</t>
  </si>
  <si>
    <r>
      <t xml:space="preserve">Spreadsheet column: Base Regular Rate
This uses </t>
    </r>
    <r>
      <rPr>
        <u/>
        <sz val="10"/>
        <rFont val="Arial"/>
        <family val="2"/>
      </rPr>
      <t>Rate First 8 Hours</t>
    </r>
    <r>
      <rPr>
        <sz val="10"/>
        <rFont val="Arial"/>
        <family val="2"/>
      </rPr>
      <t xml:space="preserve"> (E15) that formula looks like this
Formula looks like this =IF(F27&lt;=0,E12,IF($B$33="Y",ROUND(((M26/(M27))*E13)/F26,2),E12))</t>
    </r>
  </si>
  <si>
    <r>
      <rPr>
        <sz val="11"/>
        <color rgb="FF0070C0"/>
        <rFont val="Calibri"/>
        <family val="2"/>
        <scheme val="minor"/>
      </rPr>
      <t xml:space="preserve">If </t>
    </r>
    <r>
      <rPr>
        <u/>
        <sz val="11"/>
        <rFont val="Calibri"/>
        <family val="2"/>
        <scheme val="minor"/>
      </rPr>
      <t>OT Hours Over 8 per Day</t>
    </r>
    <r>
      <rPr>
        <sz val="11"/>
        <rFont val="Calibri"/>
        <family val="2"/>
        <scheme val="minor"/>
      </rPr>
      <t xml:space="preserve"> / </t>
    </r>
    <r>
      <rPr>
        <u/>
        <sz val="11"/>
        <rFont val="Calibri"/>
        <family val="2"/>
        <scheme val="minor"/>
      </rPr>
      <t>weeks</t>
    </r>
    <r>
      <rPr>
        <sz val="11"/>
        <rFont val="Calibri"/>
        <family val="2"/>
        <scheme val="minor"/>
      </rPr>
      <t xml:space="preserve"> &lt;= 0
</t>
    </r>
    <r>
      <rPr>
        <sz val="11"/>
        <color rgb="FF0070C0"/>
        <rFont val="Calibri"/>
        <family val="2"/>
        <scheme val="minor"/>
      </rPr>
      <t>Then</t>
    </r>
    <r>
      <rPr>
        <sz val="11"/>
        <rFont val="Calibri"/>
        <family val="2"/>
        <scheme val="minor"/>
      </rPr>
      <t xml:space="preserve"> use </t>
    </r>
    <r>
      <rPr>
        <u/>
        <sz val="11"/>
        <rFont val="Calibri"/>
        <family val="2"/>
        <scheme val="minor"/>
      </rPr>
      <t xml:space="preserve">Blended Hourly Rate
</t>
    </r>
    <r>
      <rPr>
        <sz val="11"/>
        <color rgb="FF0070C0"/>
        <rFont val="Calibri"/>
        <family val="2"/>
        <scheme val="minor"/>
      </rPr>
      <t>Else</t>
    </r>
    <r>
      <rPr>
        <sz val="11"/>
        <rFont val="Calibri"/>
        <family val="2"/>
        <scheme val="minor"/>
      </rPr>
      <t xml:space="preserve"> 
</t>
    </r>
    <r>
      <rPr>
        <sz val="11"/>
        <color rgb="FF0070C0"/>
        <rFont val="Calibri"/>
        <family val="2"/>
        <scheme val="minor"/>
      </rPr>
      <t>If</t>
    </r>
    <r>
      <rPr>
        <sz val="11"/>
        <rFont val="Calibri"/>
        <family val="2"/>
        <scheme val="minor"/>
      </rPr>
      <t xml:space="preserve"> </t>
    </r>
    <r>
      <rPr>
        <u/>
        <sz val="11"/>
        <rFont val="Calibri"/>
        <family val="2"/>
        <scheme val="minor"/>
      </rPr>
      <t>OT 1.5X Applicable</t>
    </r>
    <r>
      <rPr>
        <sz val="11"/>
        <rFont val="Calibri"/>
        <family val="2"/>
        <scheme val="minor"/>
      </rPr>
      <t xml:space="preserve"> = "Y"
round to 2 decimals
</t>
    </r>
    <r>
      <rPr>
        <sz val="11"/>
        <color rgb="FF0070C0"/>
        <rFont val="Calibri"/>
        <family val="2"/>
        <scheme val="minor"/>
      </rPr>
      <t>Then</t>
    </r>
    <r>
      <rPr>
        <sz val="11"/>
        <rFont val="Calibri"/>
        <family val="2"/>
        <scheme val="minor"/>
      </rPr>
      <t xml:space="preserve">  
</t>
    </r>
    <r>
      <rPr>
        <u/>
        <sz val="11"/>
        <rFont val="Calibri"/>
        <family val="2"/>
        <scheme val="minor"/>
      </rPr>
      <t>Hours Ratio</t>
    </r>
    <r>
      <rPr>
        <sz val="11"/>
        <rFont val="Calibri"/>
        <family val="2"/>
        <scheme val="minor"/>
      </rPr>
      <t xml:space="preserve"> / </t>
    </r>
    <r>
      <rPr>
        <u/>
        <sz val="11"/>
        <rFont val="Calibri"/>
        <family val="2"/>
        <scheme val="minor"/>
      </rPr>
      <t>Denomator</t>
    </r>
    <r>
      <rPr>
        <sz val="11"/>
        <rFont val="Calibri"/>
        <family val="2"/>
        <scheme val="minor"/>
      </rPr>
      <t xml:space="preserve"> * </t>
    </r>
    <r>
      <rPr>
        <u/>
        <sz val="11"/>
        <rFont val="Calibri"/>
        <family val="2"/>
        <scheme val="minor"/>
      </rPr>
      <t>Blended Weekly Total</t>
    </r>
    <r>
      <rPr>
        <sz val="11"/>
        <rFont val="Calibri"/>
        <family val="2"/>
        <scheme val="minor"/>
      </rPr>
      <t xml:space="preserve"> / </t>
    </r>
    <r>
      <rPr>
        <u/>
        <sz val="11"/>
        <rFont val="Calibri"/>
        <family val="2"/>
        <scheme val="minor"/>
      </rPr>
      <t>Weekly Hours First 8</t>
    </r>
    <r>
      <rPr>
        <sz val="11"/>
        <rFont val="Calibri"/>
        <family val="2"/>
        <scheme val="minor"/>
      </rPr>
      <t xml:space="preserve">
</t>
    </r>
    <r>
      <rPr>
        <sz val="11"/>
        <color rgb="FF0070C0"/>
        <rFont val="Calibri"/>
        <family val="2"/>
        <scheme val="minor"/>
      </rPr>
      <t>Else</t>
    </r>
    <r>
      <rPr>
        <sz val="11"/>
        <rFont val="Calibri"/>
        <family val="2"/>
        <scheme val="minor"/>
      </rPr>
      <t xml:space="preserve"> use </t>
    </r>
    <r>
      <rPr>
        <u/>
        <sz val="11"/>
        <rFont val="Calibri"/>
        <family val="2"/>
        <scheme val="minor"/>
      </rPr>
      <t>Blended Hourly Rate</t>
    </r>
  </si>
  <si>
    <t xml:space="preserve">Hours 37 to 40 per Week </t>
  </si>
  <si>
    <t>MIN(IF(B12&gt;36,(B12-36)*B9,0),4*B9)</t>
  </si>
  <si>
    <r>
      <rPr>
        <u/>
        <sz val="11"/>
        <color theme="1"/>
        <rFont val="Calibri"/>
        <family val="2"/>
        <scheme val="minor"/>
      </rPr>
      <t xml:space="preserve">OT Hours Over 8 per Day </t>
    </r>
    <r>
      <rPr>
        <sz val="11"/>
        <color theme="1"/>
        <rFont val="Calibri"/>
        <family val="2"/>
        <scheme val="minor"/>
      </rPr>
      <t xml:space="preserve"> / weeks</t>
    </r>
  </si>
  <si>
    <t>This is the base rate. Does not include over time.  Pre-fills with the Rate First 8 Hours  Entered by User</t>
  </si>
  <si>
    <t>Hourly Equivalent Payroll Earnings</t>
  </si>
  <si>
    <t>G3+G4</t>
  </si>
  <si>
    <t>Per Diem Reimbursment</t>
  </si>
  <si>
    <t>G4</t>
  </si>
  <si>
    <t>G3</t>
  </si>
  <si>
    <t>F3/B12</t>
  </si>
  <si>
    <t>B44/B43</t>
  </si>
  <si>
    <t>F3</t>
  </si>
  <si>
    <t>F4</t>
  </si>
  <si>
    <t>F5</t>
  </si>
  <si>
    <t>Total Nurse Gross Pay Weekly</t>
  </si>
  <si>
    <t>B32</t>
  </si>
  <si>
    <t>B12</t>
  </si>
  <si>
    <t>Entered by user</t>
  </si>
  <si>
    <r>
      <t xml:space="preserve">B10*B11
</t>
    </r>
    <r>
      <rPr>
        <u/>
        <sz val="11"/>
        <color theme="1"/>
        <rFont val="Calibri"/>
        <family val="2"/>
        <scheme val="minor"/>
      </rPr>
      <t xml:space="preserve">Shifts per week </t>
    </r>
    <r>
      <rPr>
        <sz val="11"/>
        <color theme="1"/>
        <rFont val="Calibri"/>
        <family val="2"/>
        <scheme val="minor"/>
      </rPr>
      <t xml:space="preserve">* </t>
    </r>
    <r>
      <rPr>
        <u/>
        <sz val="11"/>
        <color theme="1"/>
        <rFont val="Calibri"/>
        <family val="2"/>
        <scheme val="minor"/>
      </rPr>
      <t>Hours per shift</t>
    </r>
  </si>
  <si>
    <t>This is a dropdown from the Lookup-Assumptions Table</t>
  </si>
  <si>
    <r>
      <rPr>
        <u/>
        <sz val="11"/>
        <color theme="1"/>
        <rFont val="Calibri"/>
        <family val="2"/>
        <scheme val="minor"/>
      </rPr>
      <t>Gross Weekly Payroll Earnings</t>
    </r>
    <r>
      <rPr>
        <sz val="11"/>
        <color theme="1"/>
        <rFont val="Calibri"/>
        <family val="2"/>
        <scheme val="minor"/>
      </rPr>
      <t xml:space="preserve"> / </t>
    </r>
    <r>
      <rPr>
        <u/>
        <sz val="11"/>
        <color theme="1"/>
        <rFont val="Calibri"/>
        <family val="2"/>
        <scheme val="minor"/>
      </rPr>
      <t>Guaranteed Hours per week</t>
    </r>
  </si>
  <si>
    <r>
      <rPr>
        <u/>
        <sz val="11"/>
        <color theme="1"/>
        <rFont val="Calibri"/>
        <family val="2"/>
        <scheme val="minor"/>
      </rPr>
      <t>Gross Weekly Payroll Earnings</t>
    </r>
    <r>
      <rPr>
        <sz val="11"/>
        <color theme="1"/>
        <rFont val="Calibri"/>
        <family val="2"/>
        <scheme val="minor"/>
      </rPr>
      <t xml:space="preserve"> + </t>
    </r>
    <r>
      <rPr>
        <u/>
        <sz val="11"/>
        <color theme="1"/>
        <rFont val="Calibri"/>
        <family val="2"/>
        <scheme val="minor"/>
      </rPr>
      <t>Gross Weekly Per Diem</t>
    </r>
  </si>
  <si>
    <t>G5</t>
  </si>
  <si>
    <t>Lodging, Meals &amp; Incidentals Allowance per Week</t>
  </si>
  <si>
    <r>
      <t xml:space="preserve">Spreadsheet column: Lodging, Meals &amp; Incidentals Allowance/Week That column is a data entry field. 
However, there is a </t>
    </r>
    <r>
      <rPr>
        <u/>
        <sz val="11"/>
        <color theme="1"/>
        <rFont val="Calibri"/>
        <family val="2"/>
        <scheme val="minor"/>
      </rPr>
      <t>Weekly Lodging Maximum Allowed</t>
    </r>
    <r>
      <rPr>
        <sz val="11"/>
        <color theme="1"/>
        <rFont val="Calibri"/>
        <family val="2"/>
        <scheme val="minor"/>
      </rPr>
      <t xml:space="preserve"> and </t>
    </r>
    <r>
      <rPr>
        <u/>
        <sz val="11"/>
        <color theme="1"/>
        <rFont val="Calibri"/>
        <family val="2"/>
        <scheme val="minor"/>
      </rPr>
      <t xml:space="preserve"> Weekly Meals &amp; Incidentals Maximum Allowed</t>
    </r>
    <r>
      <rPr>
        <sz val="11"/>
        <color theme="1"/>
        <rFont val="Calibri"/>
        <family val="2"/>
        <scheme val="minor"/>
      </rPr>
      <t xml:space="preserve"> is in the spreadsheet.
</t>
    </r>
  </si>
  <si>
    <r>
      <rPr>
        <u/>
        <sz val="11"/>
        <color theme="1"/>
        <rFont val="Calibri"/>
        <family val="2"/>
        <scheme val="minor"/>
      </rPr>
      <t>Weekly Lodging Maximum Allowed</t>
    </r>
    <r>
      <rPr>
        <sz val="11"/>
        <color theme="1"/>
        <rFont val="Calibri"/>
        <family val="2"/>
        <scheme val="minor"/>
      </rPr>
      <t xml:space="preserve"> + </t>
    </r>
    <r>
      <rPr>
        <u/>
        <sz val="11"/>
        <color theme="1"/>
        <rFont val="Calibri"/>
        <family val="2"/>
        <scheme val="minor"/>
      </rPr>
      <t>Weekly Meals &amp; Incidentals Maximum Allowed</t>
    </r>
  </si>
  <si>
    <t>Pre-fills with the GSA Lodging + Weekly Meals &amp; Incidentals Maximum Allowed, but they can change.
Formula is:
GSA Lodging + Weekly Meals &amp; Incidentals Maximum Allowed</t>
  </si>
  <si>
    <t>Spreadsheet column: Weekly Meals &amp; Incidentals Maximum Allowed
MIN(L45:W45)
Web form says: Meals Per Incident
Formula in L45 = VLOOKUP($L$3,'Per Diem'!$B$1:$AA$42688,21,FALSE)*7</t>
  </si>
  <si>
    <r>
      <rPr>
        <u/>
        <sz val="11"/>
        <color theme="1"/>
        <rFont val="Calibri"/>
        <family val="2"/>
        <scheme val="minor"/>
      </rPr>
      <t>Hourly Payroll Earnings</t>
    </r>
    <r>
      <rPr>
        <sz val="11"/>
        <color theme="1"/>
        <rFont val="Calibri"/>
        <family val="2"/>
        <scheme val="minor"/>
      </rPr>
      <t xml:space="preserve"> + </t>
    </r>
    <r>
      <rPr>
        <u/>
        <sz val="11"/>
        <color theme="1"/>
        <rFont val="Calibri"/>
        <family val="2"/>
        <scheme val="minor"/>
      </rPr>
      <t>Per Diem Reimbursement</t>
    </r>
  </si>
  <si>
    <t>This goes on the form in the Hourly section: Per Diem</t>
  </si>
  <si>
    <r>
      <rPr>
        <u/>
        <sz val="11"/>
        <color theme="1"/>
        <rFont val="Calibri"/>
        <family val="2"/>
        <scheme val="minor"/>
      </rPr>
      <t>Lodging, Meals &amp; Incidentals Allowance per Week</t>
    </r>
    <r>
      <rPr>
        <sz val="11"/>
        <color theme="1"/>
        <rFont val="Calibri"/>
        <family val="2"/>
        <scheme val="minor"/>
      </rPr>
      <t xml:space="preserve"> / </t>
    </r>
    <r>
      <rPr>
        <u/>
        <sz val="11"/>
        <color theme="1"/>
        <rFont val="Calibri"/>
        <family val="2"/>
        <scheme val="minor"/>
      </rPr>
      <t>Pro-Rate Per Diem Over X</t>
    </r>
  </si>
  <si>
    <t>Margin Details Total Hours</t>
  </si>
  <si>
    <t>G50</t>
  </si>
  <si>
    <t>G49/G20</t>
  </si>
  <si>
    <t>Direct Margin</t>
  </si>
  <si>
    <t>Contract Revenue</t>
  </si>
  <si>
    <r>
      <rPr>
        <u/>
        <sz val="11"/>
        <color theme="1"/>
        <rFont val="Calibri"/>
        <family val="2"/>
        <scheme val="minor"/>
      </rPr>
      <t xml:space="preserve">Direct Margin </t>
    </r>
    <r>
      <rPr>
        <sz val="11"/>
        <color theme="1"/>
        <rFont val="Calibri"/>
        <family val="2"/>
        <scheme val="minor"/>
      </rPr>
      <t xml:space="preserve">/ </t>
    </r>
    <r>
      <rPr>
        <u/>
        <sz val="11"/>
        <color theme="1"/>
        <rFont val="Calibri"/>
        <family val="2"/>
        <scheme val="minor"/>
      </rPr>
      <t>Contract Revenue</t>
    </r>
  </si>
  <si>
    <t>G49</t>
  </si>
  <si>
    <t>G20</t>
  </si>
  <si>
    <t>G20-G47</t>
  </si>
  <si>
    <t>($G$12*$G$13)+($G$18*$G$19)+($G$14*$G$15)+($G$16*$G$17)</t>
  </si>
  <si>
    <t>G12</t>
  </si>
  <si>
    <r>
      <t>(</t>
    </r>
    <r>
      <rPr>
        <u/>
        <sz val="11"/>
        <color theme="1"/>
        <rFont val="Calibri"/>
        <family val="2"/>
        <scheme val="minor"/>
      </rPr>
      <t>Base regular rate</t>
    </r>
    <r>
      <rPr>
        <sz val="11"/>
        <color theme="1"/>
        <rFont val="Calibri"/>
        <family val="2"/>
        <scheme val="minor"/>
      </rPr>
      <t xml:space="preserve"> * 8 hours * 3 </t>
    </r>
    <r>
      <rPr>
        <u/>
        <sz val="11"/>
        <color theme="1"/>
        <rFont val="Calibri"/>
        <family val="2"/>
        <scheme val="minor"/>
      </rPr>
      <t>shifts per week</t>
    </r>
    <r>
      <rPr>
        <sz val="11"/>
        <color theme="1"/>
        <rFont val="Calibri"/>
        <family val="2"/>
        <scheme val="minor"/>
      </rPr>
      <t xml:space="preserve"> +</t>
    </r>
    <r>
      <rPr>
        <u/>
        <sz val="11"/>
        <color theme="1"/>
        <rFont val="Calibri"/>
        <family val="2"/>
        <scheme val="minor"/>
      </rPr>
      <t xml:space="preserve"> OT rate</t>
    </r>
    <r>
      <rPr>
        <sz val="11"/>
        <color theme="1"/>
        <rFont val="Calibri"/>
        <family val="2"/>
        <scheme val="minor"/>
      </rPr>
      <t xml:space="preserve"> * 4 hours * 3 shifts per week) / </t>
    </r>
    <r>
      <rPr>
        <u/>
        <sz val="11"/>
        <color theme="1"/>
        <rFont val="Calibri"/>
        <family val="2"/>
        <scheme val="minor"/>
      </rPr>
      <t xml:space="preserve">Guaranteed Hours per week </t>
    </r>
  </si>
  <si>
    <r>
      <t>(</t>
    </r>
    <r>
      <rPr>
        <u/>
        <sz val="11"/>
        <color theme="1"/>
        <rFont val="Calibri"/>
        <family val="2"/>
        <scheme val="minor"/>
      </rPr>
      <t>Number of Weeks</t>
    </r>
    <r>
      <rPr>
        <sz val="11"/>
        <color theme="1"/>
        <rFont val="Calibri"/>
        <family val="2"/>
        <scheme val="minor"/>
      </rPr>
      <t xml:space="preserve"> *</t>
    </r>
    <r>
      <rPr>
        <u/>
        <sz val="11"/>
        <color theme="1"/>
        <rFont val="Calibri"/>
        <family val="2"/>
        <scheme val="minor"/>
      </rPr>
      <t xml:space="preserve"> Guaranteed Hours Per Week</t>
    </r>
    <r>
      <rPr>
        <sz val="11"/>
        <color theme="1"/>
        <rFont val="Calibri"/>
        <family val="2"/>
        <scheme val="minor"/>
      </rPr>
      <t xml:space="preserve">) - </t>
    </r>
    <r>
      <rPr>
        <u/>
        <sz val="11"/>
        <color theme="1"/>
        <rFont val="Calibri"/>
        <family val="2"/>
        <scheme val="minor"/>
      </rPr>
      <t>Bill Orient Hours</t>
    </r>
    <r>
      <rPr>
        <sz val="11"/>
        <color theme="1"/>
        <rFont val="Calibri"/>
        <family val="2"/>
        <scheme val="minor"/>
      </rPr>
      <t xml:space="preserve"> - </t>
    </r>
    <r>
      <rPr>
        <u/>
        <sz val="11"/>
        <color theme="1"/>
        <rFont val="Calibri"/>
        <family val="2"/>
        <scheme val="minor"/>
      </rPr>
      <t>OT Billable Hours Over Weekly Limit Contract</t>
    </r>
    <r>
      <rPr>
        <sz val="11"/>
        <color theme="1"/>
        <rFont val="Calibri"/>
        <family val="2"/>
        <scheme val="minor"/>
      </rPr>
      <t xml:space="preserve"> - </t>
    </r>
    <r>
      <rPr>
        <u/>
        <sz val="11"/>
        <color theme="1"/>
        <rFont val="Calibri"/>
        <family val="2"/>
        <scheme val="minor"/>
      </rPr>
      <t>OT Billable Hours Over Daily Limit Contract</t>
    </r>
  </si>
  <si>
    <t>G33</t>
  </si>
  <si>
    <t>Overtime Pay</t>
  </si>
  <si>
    <t>B34</t>
  </si>
  <si>
    <t>OT 1.5X Rate</t>
  </si>
  <si>
    <t>B30*1.5</t>
  </si>
  <si>
    <r>
      <rPr>
        <u/>
        <sz val="11"/>
        <color theme="1"/>
        <rFont val="Calibri"/>
        <family val="2"/>
        <scheme val="minor"/>
      </rPr>
      <t>Base Regular Rate</t>
    </r>
    <r>
      <rPr>
        <sz val="11"/>
        <color theme="1"/>
        <rFont val="Calibri"/>
        <family val="2"/>
        <scheme val="minor"/>
      </rPr>
      <t xml:space="preserve"> * 1.5</t>
    </r>
  </si>
  <si>
    <t>B36</t>
  </si>
  <si>
    <t>B35</t>
  </si>
  <si>
    <t>B37</t>
  </si>
  <si>
    <t>B38</t>
  </si>
  <si>
    <t>Bonus Pay</t>
  </si>
  <si>
    <t>G35</t>
  </si>
  <si>
    <t>Margin Calculator'!B37+'Margin Calculator'!B39+('Margin Calculator'!B38*'Margin Calculator'!B9*K35)</t>
  </si>
  <si>
    <t>Total Other Bonuses entire contract</t>
  </si>
  <si>
    <t>B39</t>
  </si>
  <si>
    <t>Taxable Bonus Pay Ratio</t>
  </si>
  <si>
    <t>K35</t>
  </si>
  <si>
    <t>MIN('Margin Calculator'!B12/'Margin Calculator'!B43,1)</t>
  </si>
  <si>
    <r>
      <t>MIN(</t>
    </r>
    <r>
      <rPr>
        <u/>
        <sz val="11"/>
        <rFont val="Calibri"/>
        <family val="2"/>
        <scheme val="minor"/>
      </rPr>
      <t>Guaranteed Hours per Week</t>
    </r>
    <r>
      <rPr>
        <sz val="11"/>
        <rFont val="Calibri"/>
        <family val="2"/>
        <scheme val="minor"/>
      </rPr>
      <t xml:space="preserve"> / </t>
    </r>
    <r>
      <rPr>
        <u/>
        <sz val="11"/>
        <rFont val="Calibri"/>
        <family val="2"/>
        <scheme val="minor"/>
      </rPr>
      <t>Pro-Rate Per Diem Over X</t>
    </r>
    <r>
      <rPr>
        <sz val="11"/>
        <rFont val="Calibri"/>
        <family val="2"/>
        <scheme val="minor"/>
      </rPr>
      <t>,1)</t>
    </r>
  </si>
  <si>
    <r>
      <rPr>
        <u/>
        <sz val="11"/>
        <rFont val="Calibri"/>
        <family val="2"/>
        <scheme val="minor"/>
      </rPr>
      <t>Comp Bonus</t>
    </r>
    <r>
      <rPr>
        <sz val="11"/>
        <rFont val="Calibri"/>
        <family val="2"/>
        <scheme val="minor"/>
      </rPr>
      <t xml:space="preserve"> + </t>
    </r>
    <r>
      <rPr>
        <u/>
        <sz val="11"/>
        <rFont val="Calibri"/>
        <family val="2"/>
        <scheme val="minor"/>
      </rPr>
      <t>Total Other Bonuses entire contract</t>
    </r>
    <r>
      <rPr>
        <sz val="11"/>
        <rFont val="Calibri"/>
        <family val="2"/>
        <scheme val="minor"/>
      </rPr>
      <t xml:space="preserve"> + (</t>
    </r>
    <r>
      <rPr>
        <u/>
        <sz val="11"/>
        <rFont val="Calibri"/>
        <family val="2"/>
        <scheme val="minor"/>
      </rPr>
      <t>Weekly Bonus</t>
    </r>
    <r>
      <rPr>
        <sz val="11"/>
        <rFont val="Calibri"/>
        <family val="2"/>
        <scheme val="minor"/>
      </rPr>
      <t xml:space="preserve"> * </t>
    </r>
    <r>
      <rPr>
        <u/>
        <sz val="11"/>
        <rFont val="Calibri"/>
        <family val="2"/>
        <scheme val="minor"/>
      </rPr>
      <t>Number of Week</t>
    </r>
    <r>
      <rPr>
        <sz val="11"/>
        <rFont val="Calibri"/>
        <family val="2"/>
        <scheme val="minor"/>
      </rPr>
      <t xml:space="preserve"> * </t>
    </r>
    <r>
      <rPr>
        <u/>
        <sz val="11"/>
        <rFont val="Calibri"/>
        <family val="2"/>
        <scheme val="minor"/>
      </rPr>
      <t>Taxable Bonus Pay Ratio</t>
    </r>
    <r>
      <rPr>
        <sz val="11"/>
        <rFont val="Calibri"/>
        <family val="2"/>
        <scheme val="minor"/>
      </rPr>
      <t>)</t>
    </r>
  </si>
  <si>
    <t>Margin Detail'!I37
Total Nurse Gross Pay (I37)
Total Nurse Gross Pay = G29+G33+G35+G34+G31</t>
  </si>
  <si>
    <t>G34</t>
  </si>
  <si>
    <t>PTO Sick</t>
  </si>
  <si>
    <t>37 to 40 Pay</t>
  </si>
  <si>
    <t>G31</t>
  </si>
  <si>
    <t>Margin Calculator'!B31*'Margin Calculator'!B32</t>
  </si>
  <si>
    <t>Base Rate Hours 37 to 40</t>
  </si>
  <si>
    <t>B31</t>
  </si>
  <si>
    <t>Base Regular Rate</t>
  </si>
  <si>
    <r>
      <rPr>
        <u/>
        <sz val="11"/>
        <color theme="1"/>
        <rFont val="Calibri"/>
        <family val="2"/>
        <scheme val="minor"/>
      </rPr>
      <t>Base Rate Hours 37 to 40</t>
    </r>
    <r>
      <rPr>
        <sz val="11"/>
        <color theme="1"/>
        <rFont val="Calibri"/>
        <family val="2"/>
        <scheme val="minor"/>
      </rPr>
      <t xml:space="preserve"> *</t>
    </r>
    <r>
      <rPr>
        <u/>
        <sz val="11"/>
        <color theme="1"/>
        <rFont val="Calibri"/>
        <family val="2"/>
        <scheme val="minor"/>
      </rPr>
      <t xml:space="preserve">Hours 37 to 40 per Week </t>
    </r>
  </si>
  <si>
    <r>
      <rPr>
        <u/>
        <sz val="11"/>
        <color theme="1"/>
        <rFont val="Calibri"/>
        <family val="2"/>
        <scheme val="minor"/>
      </rPr>
      <t>Total Nurse Gross Pay</t>
    </r>
    <r>
      <rPr>
        <sz val="11"/>
        <color theme="1"/>
        <rFont val="Calibri"/>
        <family val="2"/>
        <scheme val="minor"/>
      </rPr>
      <t xml:space="preserve"> = </t>
    </r>
    <r>
      <rPr>
        <u/>
        <sz val="11"/>
        <color theme="1"/>
        <rFont val="Calibri"/>
        <family val="2"/>
        <scheme val="minor"/>
      </rPr>
      <t>Base Pay</t>
    </r>
    <r>
      <rPr>
        <sz val="11"/>
        <color theme="1"/>
        <rFont val="Calibri"/>
        <family val="2"/>
        <scheme val="minor"/>
      </rPr>
      <t xml:space="preserve"> + </t>
    </r>
    <r>
      <rPr>
        <u/>
        <sz val="11"/>
        <color theme="1"/>
        <rFont val="Calibri"/>
        <family val="2"/>
        <scheme val="minor"/>
      </rPr>
      <t>Overtime Pay</t>
    </r>
    <r>
      <rPr>
        <sz val="11"/>
        <color theme="1"/>
        <rFont val="Calibri"/>
        <family val="2"/>
        <scheme val="minor"/>
      </rPr>
      <t xml:space="preserve"> + </t>
    </r>
    <r>
      <rPr>
        <u/>
        <sz val="11"/>
        <color theme="1"/>
        <rFont val="Calibri"/>
        <family val="2"/>
        <scheme val="minor"/>
      </rPr>
      <t>Bonus Pay</t>
    </r>
    <r>
      <rPr>
        <sz val="11"/>
        <color theme="1"/>
        <rFont val="Calibri"/>
        <family val="2"/>
        <scheme val="minor"/>
      </rPr>
      <t xml:space="preserve"> + </t>
    </r>
    <r>
      <rPr>
        <u/>
        <sz val="11"/>
        <color theme="1"/>
        <rFont val="Calibri"/>
        <family val="2"/>
        <scheme val="minor"/>
      </rPr>
      <t>PTO Sick</t>
    </r>
    <r>
      <rPr>
        <sz val="11"/>
        <color theme="1"/>
        <rFont val="Calibri"/>
        <family val="2"/>
        <scheme val="minor"/>
      </rPr>
      <t xml:space="preserve"> + </t>
    </r>
    <r>
      <rPr>
        <u/>
        <sz val="11"/>
        <color theme="1"/>
        <rFont val="Calibri"/>
        <family val="2"/>
        <scheme val="minor"/>
      </rPr>
      <t>37 to 40 Pay</t>
    </r>
  </si>
  <si>
    <r>
      <rPr>
        <u/>
        <sz val="11"/>
        <color theme="1"/>
        <rFont val="Calibri"/>
        <family val="2"/>
        <scheme val="minor"/>
      </rPr>
      <t xml:space="preserve">Base Pay </t>
    </r>
    <r>
      <rPr>
        <sz val="11"/>
        <color theme="1"/>
        <rFont val="Calibri"/>
        <family val="2"/>
        <scheme val="minor"/>
      </rPr>
      <t xml:space="preserve"> +</t>
    </r>
    <r>
      <rPr>
        <u/>
        <sz val="11"/>
        <color theme="1"/>
        <rFont val="Calibri"/>
        <family val="2"/>
        <scheme val="minor"/>
      </rPr>
      <t xml:space="preserve"> Overtime Pay</t>
    </r>
    <r>
      <rPr>
        <sz val="11"/>
        <color theme="1"/>
        <rFont val="Calibri"/>
        <family val="2"/>
        <scheme val="minor"/>
      </rPr>
      <t xml:space="preserve"> + </t>
    </r>
    <r>
      <rPr>
        <u/>
        <sz val="11"/>
        <color theme="1"/>
        <rFont val="Calibri"/>
        <family val="2"/>
        <scheme val="minor"/>
      </rPr>
      <t xml:space="preserve">Bonus Pay  </t>
    </r>
    <r>
      <rPr>
        <sz val="11"/>
        <color theme="1"/>
        <rFont val="Calibri"/>
        <family val="2"/>
        <scheme val="minor"/>
      </rPr>
      <t xml:space="preserve">+  </t>
    </r>
    <r>
      <rPr>
        <u/>
        <sz val="11"/>
        <color theme="1"/>
        <rFont val="Calibri"/>
        <family val="2"/>
        <scheme val="minor"/>
      </rPr>
      <t>PTO Sick</t>
    </r>
    <r>
      <rPr>
        <sz val="11"/>
        <color theme="1"/>
        <rFont val="Calibri"/>
        <family val="2"/>
        <scheme val="minor"/>
      </rPr>
      <t xml:space="preserve">  + </t>
    </r>
    <r>
      <rPr>
        <u/>
        <sz val="11"/>
        <color theme="1"/>
        <rFont val="Calibri"/>
        <family val="2"/>
        <scheme val="minor"/>
      </rPr>
      <t>37 to 40 Pay</t>
    </r>
    <r>
      <rPr>
        <sz val="11"/>
        <color theme="1"/>
        <rFont val="Calibri"/>
        <family val="2"/>
        <scheme val="minor"/>
      </rPr>
      <t xml:space="preserve"> </t>
    </r>
  </si>
  <si>
    <t>Overtime Hours</t>
  </si>
  <si>
    <t>G32</t>
  </si>
  <si>
    <t>Margin Calculator'!B23+'Margin Calculator'!B24</t>
  </si>
  <si>
    <t>($F$8*$H$8)-'Margin Calculator'!$B$23-'Margin Calculator'!$B$24-'Margin Calculator'!$B$32
(F8 * H8) - B23 - B24 - B32</t>
  </si>
  <si>
    <t>F13 = Margin Calculator'!B9 (Number of Weeks)
H8 = Margin Calculator'!B12 (Guaranteed hours per week)
G14 = Margin Calculator'!B25 (Bill Orient Hours)
G18 = Margin Calculator'!B21 (OT Billable Hours Over Weekly Limit Contract)
G16 = Margin Calculator'!B20 (OT Billable Hours Over Daily Limit Contract)
We have 2 different items labeld Regular hours they ar not the same formula. One is G12 on is G28</t>
  </si>
  <si>
    <t>($F$8*$H$8)-G14-G18-G16
(F8 * H8) - G14 - G18 - G16</t>
  </si>
  <si>
    <r>
      <rPr>
        <u/>
        <sz val="11"/>
        <color theme="1"/>
        <rFont val="Calibri"/>
        <family val="2"/>
        <scheme val="minor"/>
      </rPr>
      <t>OT Hours Over 8 per Day</t>
    </r>
    <r>
      <rPr>
        <sz val="11"/>
        <color theme="1"/>
        <rFont val="Calibri"/>
        <family val="2"/>
        <scheme val="minor"/>
      </rPr>
      <t xml:space="preserve"> + </t>
    </r>
    <r>
      <rPr>
        <u/>
        <sz val="11"/>
        <color theme="1"/>
        <rFont val="Calibri"/>
        <family val="2"/>
        <scheme val="minor"/>
      </rPr>
      <t>OT Hours Over 40 per Week</t>
    </r>
  </si>
  <si>
    <t>Revenue Regular Hours</t>
  </si>
  <si>
    <t>G12 = Revenue Regular Hours
G13  Bill Regular Rate
G18 = Margin Calculator'!B21 (OT Billable Hours Over Weekly Limit Contract)
G19 = B16 = OT Rate
G14 = Margin Calculator'!B25 (Bill Orient Hours)
G15 = Margin Calculator'!B22 (Bill Orient Rate)
G16 = Margin Calculator'!B20 (OT Billable Hours Over Daily Limit Contract)
G17 = Margin Calculator'!B19 (Over 8 Rate)</t>
  </si>
  <si>
    <t>Regular Hours Cost</t>
  </si>
  <si>
    <r>
      <rPr>
        <u/>
        <sz val="11"/>
        <color theme="1"/>
        <rFont val="Calibri"/>
        <family val="2"/>
        <scheme val="minor"/>
      </rPr>
      <t xml:space="preserve">Base Regular Rate </t>
    </r>
    <r>
      <rPr>
        <sz val="11"/>
        <color theme="1"/>
        <rFont val="Calibri"/>
        <family val="2"/>
        <scheme val="minor"/>
      </rPr>
      <t xml:space="preserve">* </t>
    </r>
    <r>
      <rPr>
        <u/>
        <sz val="11"/>
        <color theme="1"/>
        <rFont val="Calibri"/>
        <family val="2"/>
        <scheme val="minor"/>
      </rPr>
      <t xml:space="preserve">Regular Hours Cost </t>
    </r>
  </si>
  <si>
    <t xml:space="preserve">G28 = Revenue Regular Hours
G32 = Margin Calculator'!B23+'Margin Calculator'!B24
G30 = Margin Calculator'!B32 = Hours 37 to 40 per Week </t>
  </si>
  <si>
    <t>Margin Detail'!I36</t>
  </si>
  <si>
    <t>I36</t>
  </si>
  <si>
    <t>Total Nurse Per Diem Reimbursement</t>
  </si>
  <si>
    <t>Margin Detail'!F8 = Margin Calculator'!B9 (Number of Weeks)</t>
  </si>
  <si>
    <r>
      <rPr>
        <u/>
        <sz val="11"/>
        <color theme="1"/>
        <rFont val="Calibri"/>
        <family val="2"/>
        <scheme val="minor"/>
      </rPr>
      <t>Regular Hours Cost</t>
    </r>
    <r>
      <rPr>
        <sz val="11"/>
        <color theme="1"/>
        <rFont val="Calibri"/>
        <family val="2"/>
        <scheme val="minor"/>
      </rPr>
      <t xml:space="preserve"> + </t>
    </r>
    <r>
      <rPr>
        <u/>
        <sz val="11"/>
        <color theme="1"/>
        <rFont val="Calibri"/>
        <family val="2"/>
        <scheme val="minor"/>
      </rPr>
      <t>Hours 37 to 40 per Week</t>
    </r>
    <r>
      <rPr>
        <sz val="11"/>
        <color theme="1"/>
        <rFont val="Calibri"/>
        <family val="2"/>
        <scheme val="minor"/>
      </rPr>
      <t xml:space="preserve">  / </t>
    </r>
    <r>
      <rPr>
        <u/>
        <sz val="11"/>
        <color theme="1"/>
        <rFont val="Calibri"/>
        <family val="2"/>
        <scheme val="minor"/>
      </rPr>
      <t>Number of Weeks</t>
    </r>
  </si>
  <si>
    <r>
      <rPr>
        <u/>
        <sz val="11"/>
        <color theme="1"/>
        <rFont val="Calibri"/>
        <family val="2"/>
        <scheme val="minor"/>
      </rPr>
      <t>Regular Hours Cost</t>
    </r>
    <r>
      <rPr>
        <sz val="11"/>
        <color theme="1"/>
        <rFont val="Calibri"/>
        <family val="2"/>
        <scheme val="minor"/>
      </rPr>
      <t xml:space="preserve">  + </t>
    </r>
    <r>
      <rPr>
        <u/>
        <sz val="11"/>
        <color theme="1"/>
        <rFont val="Calibri"/>
        <family val="2"/>
        <scheme val="minor"/>
      </rPr>
      <t>Overtime Hours</t>
    </r>
    <r>
      <rPr>
        <sz val="11"/>
        <color theme="1"/>
        <rFont val="Calibri"/>
        <family val="2"/>
        <scheme val="minor"/>
      </rPr>
      <t xml:space="preserve">  + </t>
    </r>
    <r>
      <rPr>
        <u/>
        <sz val="11"/>
        <color theme="1"/>
        <rFont val="Calibri"/>
        <family val="2"/>
        <scheme val="minor"/>
      </rPr>
      <t xml:space="preserve">Hours 37 to 40 per Week  </t>
    </r>
  </si>
  <si>
    <t>('Margin Calculator'!$B$23*'Margin Calculator'!$B$34)+('Margin Calculator'!$B$24*'Margin Calculator'!$B$36)
(B23  * B$34) + (B24 * B36)</t>
  </si>
  <si>
    <t>VLOOKUP('Margin Calculator'!$B$2,'Lookup-Assumption Table'!$I$2:$M$54,5,FALSE)*('Margin Detail'!G28+'Margin Detail'!G30+'Margin Detail'!G32)
'VLOOKUP('Margin Calculator'!B2,'Lookup-Assumption Table'!I2:M54,5,FALSE)*('Margin Detail'!G28+'Margin Detail'!G30+'Margin Detail'!G32)</t>
  </si>
  <si>
    <r>
      <t>(</t>
    </r>
    <r>
      <rPr>
        <u/>
        <sz val="11"/>
        <color theme="1"/>
        <rFont val="Calibri"/>
        <family val="2"/>
        <scheme val="minor"/>
      </rPr>
      <t>Number of week</t>
    </r>
    <r>
      <rPr>
        <sz val="11"/>
        <color theme="1"/>
        <rFont val="Calibri"/>
        <family val="2"/>
        <scheme val="minor"/>
      </rPr>
      <t xml:space="preserve">s * </t>
    </r>
    <r>
      <rPr>
        <u/>
        <sz val="11"/>
        <color theme="1"/>
        <rFont val="Calibri"/>
        <family val="2"/>
        <scheme val="minor"/>
      </rPr>
      <t xml:space="preserve">Guaranteed Hours per week </t>
    </r>
    <r>
      <rPr>
        <sz val="11"/>
        <color theme="1"/>
        <rFont val="Calibri"/>
        <family val="2"/>
        <scheme val="minor"/>
      </rPr>
      <t xml:space="preserve">) - </t>
    </r>
    <r>
      <rPr>
        <u/>
        <sz val="11"/>
        <color theme="1"/>
        <rFont val="Calibri"/>
        <family val="2"/>
        <scheme val="minor"/>
      </rPr>
      <t>OT Hours Over 8 per Day</t>
    </r>
    <r>
      <rPr>
        <sz val="11"/>
        <color theme="1"/>
        <rFont val="Calibri"/>
        <family val="2"/>
        <scheme val="minor"/>
      </rPr>
      <t xml:space="preserve"> -</t>
    </r>
    <r>
      <rPr>
        <u/>
        <sz val="11"/>
        <color theme="1"/>
        <rFont val="Calibri"/>
        <family val="2"/>
        <scheme val="minor"/>
      </rPr>
      <t xml:space="preserve"> OT Hours Over 40 per Week</t>
    </r>
    <r>
      <rPr>
        <sz val="11"/>
        <color theme="1"/>
        <rFont val="Calibri"/>
        <family val="2"/>
        <scheme val="minor"/>
      </rPr>
      <t xml:space="preserve">  - </t>
    </r>
    <r>
      <rPr>
        <u/>
        <sz val="11"/>
        <color theme="1"/>
        <rFont val="Calibri"/>
        <family val="2"/>
        <scheme val="minor"/>
      </rPr>
      <t>Hours 37 to 40 per Week</t>
    </r>
    <r>
      <rPr>
        <sz val="11"/>
        <color theme="1"/>
        <rFont val="Calibri"/>
        <family val="2"/>
        <scheme val="minor"/>
      </rPr>
      <t xml:space="preserve"> </t>
    </r>
  </si>
  <si>
    <r>
      <t>(</t>
    </r>
    <r>
      <rPr>
        <u/>
        <sz val="11"/>
        <color theme="1"/>
        <rFont val="Calibri"/>
        <family val="2"/>
        <scheme val="minor"/>
      </rPr>
      <t>OT Hours Over 8 per Day</t>
    </r>
    <r>
      <rPr>
        <sz val="11"/>
        <color theme="1"/>
        <rFont val="Calibri"/>
        <family val="2"/>
        <scheme val="minor"/>
      </rPr>
      <t xml:space="preserve"> * </t>
    </r>
    <r>
      <rPr>
        <u/>
        <sz val="11"/>
        <color theme="1"/>
        <rFont val="Calibri"/>
        <family val="2"/>
        <scheme val="minor"/>
      </rPr>
      <t>OT 1.5X Rate</t>
    </r>
    <r>
      <rPr>
        <sz val="11"/>
        <color theme="1"/>
        <rFont val="Calibri"/>
        <family val="2"/>
        <scheme val="minor"/>
      </rPr>
      <t>) + (</t>
    </r>
    <r>
      <rPr>
        <u/>
        <sz val="11"/>
        <color theme="1"/>
        <rFont val="Calibri"/>
        <family val="2"/>
        <scheme val="minor"/>
      </rPr>
      <t>OT Hours Over 40 per Week</t>
    </r>
    <r>
      <rPr>
        <sz val="11"/>
        <color theme="1"/>
        <rFont val="Calibri"/>
        <family val="2"/>
        <scheme val="minor"/>
      </rPr>
      <t xml:space="preserve"> * </t>
    </r>
    <r>
      <rPr>
        <u/>
        <sz val="11"/>
        <color theme="1"/>
        <rFont val="Calibri"/>
        <family val="2"/>
        <scheme val="minor"/>
      </rPr>
      <t>OT Flat Rate</t>
    </r>
    <r>
      <rPr>
        <sz val="11"/>
        <color theme="1"/>
        <rFont val="Calibri"/>
        <family val="2"/>
        <scheme val="minor"/>
      </rPr>
      <t>)</t>
    </r>
  </si>
  <si>
    <t>H3</t>
  </si>
  <si>
    <t>H4</t>
  </si>
  <si>
    <t>(+F3*B9)+B37+B39</t>
  </si>
  <si>
    <r>
      <t>(</t>
    </r>
    <r>
      <rPr>
        <u/>
        <sz val="11"/>
        <color theme="1"/>
        <rFont val="Calibri"/>
        <family val="2"/>
        <scheme val="minor"/>
      </rPr>
      <t>Gross Weekly Payroll Earnings</t>
    </r>
    <r>
      <rPr>
        <sz val="11"/>
        <color theme="1"/>
        <rFont val="Calibri"/>
        <family val="2"/>
        <scheme val="minor"/>
      </rPr>
      <t xml:space="preserve"> * </t>
    </r>
    <r>
      <rPr>
        <u/>
        <sz val="11"/>
        <color theme="1"/>
        <rFont val="Calibri"/>
        <family val="2"/>
        <scheme val="minor"/>
      </rPr>
      <t>Number of weeks</t>
    </r>
    <r>
      <rPr>
        <sz val="11"/>
        <color theme="1"/>
        <rFont val="Calibri"/>
        <family val="2"/>
        <scheme val="minor"/>
      </rPr>
      <t xml:space="preserve">) + </t>
    </r>
    <r>
      <rPr>
        <u/>
        <sz val="11"/>
        <color theme="1"/>
        <rFont val="Calibri"/>
        <family val="2"/>
        <scheme val="minor"/>
      </rPr>
      <t>Comp Bonus</t>
    </r>
    <r>
      <rPr>
        <sz val="11"/>
        <color theme="1"/>
        <rFont val="Calibri"/>
        <family val="2"/>
        <scheme val="minor"/>
      </rPr>
      <t xml:space="preserve"> + </t>
    </r>
    <r>
      <rPr>
        <u/>
        <sz val="11"/>
        <color theme="1"/>
        <rFont val="Calibri"/>
        <family val="2"/>
        <scheme val="minor"/>
      </rPr>
      <t>Total Other Bonuses entire contract</t>
    </r>
  </si>
  <si>
    <t>F4*B9</t>
  </si>
  <si>
    <r>
      <rPr>
        <u/>
        <sz val="11"/>
        <color theme="1"/>
        <rFont val="Calibri"/>
        <family val="2"/>
        <scheme val="minor"/>
      </rPr>
      <t>Gross Weekly Per Diem</t>
    </r>
    <r>
      <rPr>
        <sz val="11"/>
        <color theme="1"/>
        <rFont val="Calibri"/>
        <family val="2"/>
        <scheme val="minor"/>
      </rPr>
      <t xml:space="preserve"> * </t>
    </r>
    <r>
      <rPr>
        <u/>
        <sz val="11"/>
        <color theme="1"/>
        <rFont val="Calibri"/>
        <family val="2"/>
        <scheme val="minor"/>
      </rPr>
      <t xml:space="preserve">Number of weeks </t>
    </r>
  </si>
  <si>
    <t>H3+H4</t>
  </si>
  <si>
    <r>
      <rPr>
        <u/>
        <sz val="11"/>
        <color theme="1"/>
        <rFont val="Calibri"/>
        <family val="2"/>
        <scheme val="minor"/>
      </rPr>
      <t>Assignment Payroll Earnings</t>
    </r>
    <r>
      <rPr>
        <sz val="11"/>
        <color theme="1"/>
        <rFont val="Calibri"/>
        <family val="2"/>
        <scheme val="minor"/>
      </rPr>
      <t xml:space="preserve"> + </t>
    </r>
    <r>
      <rPr>
        <u/>
        <sz val="11"/>
        <color theme="1"/>
        <rFont val="Calibri"/>
        <family val="2"/>
        <scheme val="minor"/>
      </rPr>
      <t>Assignment Per Diem</t>
    </r>
  </si>
  <si>
    <r>
      <t xml:space="preserve">Round to 2 Decimals ( ( </t>
    </r>
    <r>
      <rPr>
        <u/>
        <sz val="11"/>
        <color theme="1"/>
        <rFont val="Calibri"/>
        <family val="2"/>
        <scheme val="minor"/>
      </rPr>
      <t>Total Nurse Gross Pay</t>
    </r>
    <r>
      <rPr>
        <sz val="11"/>
        <color theme="1"/>
        <rFont val="Calibri"/>
        <family val="2"/>
        <scheme val="minor"/>
      </rPr>
      <t xml:space="preserve"> - </t>
    </r>
    <r>
      <rPr>
        <u/>
        <sz val="11"/>
        <color theme="1"/>
        <rFont val="Calibri"/>
        <family val="2"/>
        <scheme val="minor"/>
      </rPr>
      <t xml:space="preserve">PTO Sick </t>
    </r>
    <r>
      <rPr>
        <sz val="11"/>
        <color theme="1"/>
        <rFont val="Calibri"/>
        <family val="2"/>
        <scheme val="minor"/>
      </rPr>
      <t xml:space="preserve">- </t>
    </r>
    <r>
      <rPr>
        <u/>
        <sz val="11"/>
        <color theme="1"/>
        <rFont val="Calibri"/>
        <family val="2"/>
        <scheme val="minor"/>
      </rPr>
      <t>Bonus Pay</t>
    </r>
    <r>
      <rPr>
        <sz val="11"/>
        <color theme="1"/>
        <rFont val="Calibri"/>
        <family val="2"/>
        <scheme val="minor"/>
      </rPr>
      <t xml:space="preserve">) / </t>
    </r>
    <r>
      <rPr>
        <u/>
        <sz val="11"/>
        <color theme="1"/>
        <rFont val="Calibri"/>
        <family val="2"/>
        <scheme val="minor"/>
      </rPr>
      <t>Number of weeks</t>
    </r>
    <r>
      <rPr>
        <sz val="11"/>
        <color theme="1"/>
        <rFont val="Calibri"/>
        <family val="2"/>
        <scheme val="minor"/>
      </rPr>
      <t xml:space="preserve"> ) + (</t>
    </r>
    <r>
      <rPr>
        <u/>
        <sz val="11"/>
        <color theme="1"/>
        <rFont val="Calibri"/>
        <family val="2"/>
        <scheme val="minor"/>
      </rPr>
      <t>Weekly Bonus</t>
    </r>
    <r>
      <rPr>
        <sz val="11"/>
        <color theme="1"/>
        <rFont val="Calibri"/>
        <family val="2"/>
        <scheme val="minor"/>
      </rPr>
      <t xml:space="preserve">  * </t>
    </r>
    <r>
      <rPr>
        <u/>
        <sz val="11"/>
        <color theme="1"/>
        <rFont val="Calibri"/>
        <family val="2"/>
        <scheme val="minor"/>
      </rPr>
      <t>Taxable Bonus Pay Ratio</t>
    </r>
    <r>
      <rPr>
        <sz val="11"/>
        <color theme="1"/>
        <rFont val="Calibri"/>
        <family val="2"/>
        <scheme val="minor"/>
      </rPr>
      <t>)</t>
    </r>
  </si>
  <si>
    <t>ROUND(G36/$F$8,2)
ROUND(G36 / F8,2)</t>
  </si>
  <si>
    <t>G36</t>
  </si>
  <si>
    <t>G47</t>
  </si>
  <si>
    <t>G25</t>
  </si>
  <si>
    <t>G23</t>
  </si>
  <si>
    <t>G24</t>
  </si>
  <si>
    <t>IRS Housing Allowance per day</t>
  </si>
  <si>
    <t>IRS Meals &amp; Incidentials per day</t>
  </si>
  <si>
    <t>(F23*(F8*7))*(MIN(('Margin Calculator'!B12/'Margin Calculator'!B43),1))</t>
  </si>
  <si>
    <t>(F24*(F8*7))*(MIN(('Margin Calculator'!B12/'Margin Calculator'!B43),1))</t>
  </si>
  <si>
    <t>F23</t>
  </si>
  <si>
    <t>F24</t>
  </si>
  <si>
    <t>IRS Housing Allowance per Week</t>
  </si>
  <si>
    <t>IRS Meals &amp; Incidentials per Week</t>
  </si>
  <si>
    <t>Margin Calculator'!B44/7</t>
  </si>
  <si>
    <r>
      <rPr>
        <u/>
        <sz val="11"/>
        <color theme="1"/>
        <rFont val="Calibri"/>
        <family val="2"/>
        <scheme val="minor"/>
      </rPr>
      <t>Lodging, Meals &amp; Incidentals Allowance per Wee</t>
    </r>
    <r>
      <rPr>
        <sz val="11"/>
        <color theme="1"/>
        <rFont val="Calibri"/>
        <family val="2"/>
        <scheme val="minor"/>
      </rPr>
      <t>k / 7</t>
    </r>
  </si>
  <si>
    <t>F23 is taking Lodging, Meals &amp; Incidentals Allowance per Week / 7 then this is multiplying by 7 and the number of weeks. Didn't make sense to divide by 7 and multiply 7</t>
  </si>
  <si>
    <t>Margin Calculator'!B45/7</t>
  </si>
  <si>
    <r>
      <t>(</t>
    </r>
    <r>
      <rPr>
        <u/>
        <sz val="11"/>
        <color theme="1"/>
        <rFont val="Calibri"/>
        <family val="2"/>
        <scheme val="minor"/>
      </rPr>
      <t>Lodging, Meals &amp; Incidentals Allowance per Week</t>
    </r>
    <r>
      <rPr>
        <sz val="11"/>
        <color theme="1"/>
        <rFont val="Calibri"/>
        <family val="2"/>
        <scheme val="minor"/>
      </rPr>
      <t xml:space="preserve"> * </t>
    </r>
    <r>
      <rPr>
        <u/>
        <sz val="11"/>
        <color theme="1"/>
        <rFont val="Calibri"/>
        <family val="2"/>
        <scheme val="minor"/>
      </rPr>
      <t>Number of weeks</t>
    </r>
    <r>
      <rPr>
        <sz val="11"/>
        <color theme="1"/>
        <rFont val="Calibri"/>
        <family val="2"/>
        <scheme val="minor"/>
      </rPr>
      <t>))*(MIN(</t>
    </r>
    <r>
      <rPr>
        <u/>
        <sz val="11"/>
        <color theme="1"/>
        <rFont val="Calibri"/>
        <family val="2"/>
        <scheme val="minor"/>
      </rPr>
      <t xml:space="preserve">Guaranteed Hours per week </t>
    </r>
    <r>
      <rPr>
        <sz val="11"/>
        <color theme="1"/>
        <rFont val="Calibri"/>
        <family val="2"/>
        <scheme val="minor"/>
      </rPr>
      <t xml:space="preserve"> / </t>
    </r>
    <r>
      <rPr>
        <u/>
        <sz val="11"/>
        <color theme="1"/>
        <rFont val="Calibri"/>
        <family val="2"/>
        <scheme val="minor"/>
      </rPr>
      <t>Pro-Rate Per Diem Over X</t>
    </r>
    <r>
      <rPr>
        <sz val="11"/>
        <color theme="1"/>
        <rFont val="Calibri"/>
        <family val="2"/>
        <scheme val="minor"/>
      </rPr>
      <t>),1))</t>
    </r>
  </si>
  <si>
    <t>Not sure if these 5 are needed. See line 69</t>
  </si>
  <si>
    <t>May not be needed</t>
  </si>
  <si>
    <t>Margin Calculator'!B4 has nothing in it
B45 is blacked out and no formula. Looks like it is in B44's total</t>
  </si>
  <si>
    <t>G39+G46</t>
  </si>
  <si>
    <t>Total Direct Costs</t>
  </si>
  <si>
    <t>G46</t>
  </si>
  <si>
    <t>Total Burden</t>
  </si>
  <si>
    <t>Workers' Compensation</t>
  </si>
  <si>
    <t>G39</t>
  </si>
  <si>
    <t>Total Nurse Pay</t>
  </si>
  <si>
    <t>SUM(G40:G45)</t>
  </si>
  <si>
    <t>G36+G37+G38</t>
  </si>
  <si>
    <r>
      <t xml:space="preserve">G38 = G26 = blank
</t>
    </r>
    <r>
      <rPr>
        <sz val="11"/>
        <color rgb="FFFF0000"/>
        <rFont val="Calibri"/>
        <family val="2"/>
        <scheme val="minor"/>
      </rPr>
      <t xml:space="preserve">Is there sometimes a travel allowance? </t>
    </r>
  </si>
  <si>
    <t>Total Travel Allowance</t>
  </si>
  <si>
    <t>G38</t>
  </si>
  <si>
    <t>G26</t>
  </si>
  <si>
    <r>
      <rPr>
        <u/>
        <sz val="11"/>
        <color theme="1"/>
        <rFont val="Calibri"/>
        <family val="2"/>
        <scheme val="minor"/>
      </rPr>
      <t>Contract Revenue</t>
    </r>
    <r>
      <rPr>
        <sz val="11"/>
        <color theme="1"/>
        <rFont val="Calibri"/>
        <family val="2"/>
        <scheme val="minor"/>
      </rPr>
      <t xml:space="preserve"> - </t>
    </r>
    <r>
      <rPr>
        <u/>
        <sz val="11"/>
        <color theme="1"/>
        <rFont val="Calibri"/>
        <family val="2"/>
        <scheme val="minor"/>
      </rPr>
      <t>Total Direct Costs</t>
    </r>
  </si>
  <si>
    <r>
      <rPr>
        <u/>
        <sz val="11"/>
        <color theme="1"/>
        <rFont val="Calibri"/>
        <family val="2"/>
        <scheme val="minor"/>
      </rPr>
      <t>Est Net Payroll Earnings</t>
    </r>
    <r>
      <rPr>
        <sz val="11"/>
        <color theme="1"/>
        <rFont val="Calibri"/>
        <family val="2"/>
        <scheme val="minor"/>
      </rPr>
      <t xml:space="preserve"> + </t>
    </r>
    <r>
      <rPr>
        <u/>
        <sz val="11"/>
        <color theme="1"/>
        <rFont val="Calibri"/>
        <family val="2"/>
        <scheme val="minor"/>
      </rPr>
      <t>Est Net Per Diem</t>
    </r>
  </si>
  <si>
    <r>
      <rPr>
        <u/>
        <sz val="11"/>
        <color theme="1"/>
        <rFont val="Calibri"/>
        <family val="2"/>
        <scheme val="minor"/>
      </rPr>
      <t xml:space="preserve">Total Nurse Per Diem Reimbursement </t>
    </r>
    <r>
      <rPr>
        <sz val="11"/>
        <color theme="1"/>
        <rFont val="Calibri"/>
        <family val="2"/>
        <scheme val="minor"/>
      </rPr>
      <t xml:space="preserve">+ </t>
    </r>
    <r>
      <rPr>
        <u/>
        <sz val="11"/>
        <color theme="1"/>
        <rFont val="Calibri"/>
        <family val="2"/>
        <scheme val="minor"/>
      </rPr>
      <t>Total Nurse Gross Pay</t>
    </r>
    <r>
      <rPr>
        <sz val="11"/>
        <color theme="1"/>
        <rFont val="Calibri"/>
        <family val="2"/>
        <scheme val="minor"/>
      </rPr>
      <t xml:space="preserve"> + </t>
    </r>
    <r>
      <rPr>
        <sz val="11"/>
        <color rgb="FFFF0000"/>
        <rFont val="Calibri"/>
        <family val="2"/>
        <scheme val="minor"/>
      </rPr>
      <t>Total Travel Allowance</t>
    </r>
  </si>
  <si>
    <t>Margin Details</t>
  </si>
  <si>
    <r>
      <t>(</t>
    </r>
    <r>
      <rPr>
        <u/>
        <sz val="11"/>
        <color theme="1"/>
        <rFont val="Calibri"/>
        <family val="2"/>
        <scheme val="minor"/>
      </rPr>
      <t>Revenue Regular Hours</t>
    </r>
    <r>
      <rPr>
        <sz val="11"/>
        <color theme="1"/>
        <rFont val="Calibri"/>
        <family val="2"/>
        <scheme val="minor"/>
      </rPr>
      <t xml:space="preserve"> * </t>
    </r>
    <r>
      <rPr>
        <u/>
        <sz val="11"/>
        <color theme="1"/>
        <rFont val="Calibri"/>
        <family val="2"/>
        <scheme val="minor"/>
      </rPr>
      <t>Bill Regular Rate</t>
    </r>
    <r>
      <rPr>
        <sz val="11"/>
        <color theme="1"/>
        <rFont val="Calibri"/>
        <family val="2"/>
        <scheme val="minor"/>
      </rPr>
      <t>) + (</t>
    </r>
    <r>
      <rPr>
        <u/>
        <sz val="11"/>
        <color theme="1"/>
        <rFont val="Calibri"/>
        <family val="2"/>
        <scheme val="minor"/>
      </rPr>
      <t xml:space="preserve">OT Billable Hours Over Weekly Limit Contract </t>
    </r>
    <r>
      <rPr>
        <sz val="11"/>
        <color theme="1"/>
        <rFont val="Calibri"/>
        <family val="2"/>
        <scheme val="minor"/>
      </rPr>
      <t xml:space="preserve">* </t>
    </r>
    <r>
      <rPr>
        <u/>
        <sz val="11"/>
        <color theme="1"/>
        <rFont val="Calibri"/>
        <family val="2"/>
        <scheme val="minor"/>
      </rPr>
      <t>OT Rate</t>
    </r>
    <r>
      <rPr>
        <sz val="11"/>
        <color theme="1"/>
        <rFont val="Calibri"/>
        <family val="2"/>
        <scheme val="minor"/>
      </rPr>
      <t>) + (</t>
    </r>
    <r>
      <rPr>
        <u/>
        <sz val="11"/>
        <color theme="1"/>
        <rFont val="Calibri"/>
        <family val="2"/>
        <scheme val="minor"/>
      </rPr>
      <t>Bill Orient Hours</t>
    </r>
    <r>
      <rPr>
        <sz val="11"/>
        <color theme="1"/>
        <rFont val="Calibri"/>
        <family val="2"/>
        <scheme val="minor"/>
      </rPr>
      <t xml:space="preserve"> * </t>
    </r>
    <r>
      <rPr>
        <u/>
        <sz val="11"/>
        <color theme="1"/>
        <rFont val="Calibri"/>
        <family val="2"/>
        <scheme val="minor"/>
      </rPr>
      <t>Bill Orient Rate</t>
    </r>
    <r>
      <rPr>
        <sz val="11"/>
        <color theme="1"/>
        <rFont val="Calibri"/>
        <family val="2"/>
        <scheme val="minor"/>
      </rPr>
      <t>) + (</t>
    </r>
    <r>
      <rPr>
        <u/>
        <sz val="11"/>
        <color theme="1"/>
        <rFont val="Calibri"/>
        <family val="2"/>
        <scheme val="minor"/>
      </rPr>
      <t>OT Billable Hours Over Daily Limit Contract</t>
    </r>
    <r>
      <rPr>
        <sz val="11"/>
        <color theme="1"/>
        <rFont val="Calibri"/>
        <family val="2"/>
        <scheme val="minor"/>
      </rPr>
      <t xml:space="preserve"> * </t>
    </r>
    <r>
      <rPr>
        <u/>
        <sz val="11"/>
        <color theme="1"/>
        <rFont val="Calibri"/>
        <family val="2"/>
        <scheme val="minor"/>
      </rPr>
      <t>Over 8 Rate</t>
    </r>
    <r>
      <rPr>
        <sz val="11"/>
        <color theme="1"/>
        <rFont val="Calibri"/>
        <family val="2"/>
        <scheme val="minor"/>
      </rPr>
      <t>)</t>
    </r>
  </si>
  <si>
    <t>Display as a percentage</t>
  </si>
  <si>
    <t>This is in e-recruit</t>
  </si>
  <si>
    <r>
      <rPr>
        <sz val="11"/>
        <color rgb="FFFF0000"/>
        <rFont val="Calibri"/>
        <family val="2"/>
        <scheme val="minor"/>
      </rPr>
      <t>Total Nurse Pay</t>
    </r>
    <r>
      <rPr>
        <sz val="11"/>
        <color theme="1"/>
        <rFont val="Calibri"/>
        <family val="2"/>
        <scheme val="minor"/>
      </rPr>
      <t xml:space="preserve"> + </t>
    </r>
    <r>
      <rPr>
        <u/>
        <sz val="11"/>
        <color theme="1"/>
        <rFont val="Calibri"/>
        <family val="2"/>
        <scheme val="minor"/>
      </rPr>
      <t>Total Burden</t>
    </r>
  </si>
  <si>
    <t>I3</t>
  </si>
  <si>
    <t>F3*(1-VLOOKUP($B$2,'Lookup-Assumption Table'!$I$2:$L$54,3,FALSE))</t>
  </si>
  <si>
    <r>
      <t xml:space="preserve">Take the </t>
    </r>
    <r>
      <rPr>
        <b/>
        <u/>
        <sz val="11"/>
        <color theme="1"/>
        <rFont val="Calibri"/>
        <family val="2"/>
        <scheme val="minor"/>
      </rPr>
      <t>State</t>
    </r>
    <r>
      <rPr>
        <sz val="11"/>
        <color theme="1"/>
        <rFont val="Calibri"/>
        <family val="2"/>
        <scheme val="minor"/>
      </rPr>
      <t xml:space="preserve"> look up in the in the Lookup-Assumption Table to get the Withholding Estimate. 
For more informations see  exmpale spreadsheets and look at column K by state in the Lookup-Assumption Table tab</t>
    </r>
  </si>
  <si>
    <t>I5</t>
  </si>
  <si>
    <t>I3+I4</t>
  </si>
  <si>
    <t>I4</t>
  </si>
  <si>
    <r>
      <t>(</t>
    </r>
    <r>
      <rPr>
        <u/>
        <sz val="11"/>
        <color theme="1"/>
        <rFont val="Calibri"/>
        <family val="2"/>
        <scheme val="minor"/>
      </rPr>
      <t xml:space="preserve">IRS Meals &amp; Incidentials per day </t>
    </r>
    <r>
      <rPr>
        <sz val="11"/>
        <color theme="1"/>
        <rFont val="Calibri"/>
        <family val="2"/>
        <scheme val="minor"/>
      </rPr>
      <t xml:space="preserve">*( </t>
    </r>
    <r>
      <rPr>
        <u/>
        <sz val="11"/>
        <color theme="1"/>
        <rFont val="Calibri"/>
        <family val="2"/>
        <scheme val="minor"/>
      </rPr>
      <t>Number of weeks</t>
    </r>
    <r>
      <rPr>
        <sz val="11"/>
        <color theme="1"/>
        <rFont val="Calibri"/>
        <family val="2"/>
        <scheme val="minor"/>
      </rPr>
      <t xml:space="preserve"> * 7)) * (MIN((</t>
    </r>
    <r>
      <rPr>
        <u/>
        <sz val="11"/>
        <color theme="1"/>
        <rFont val="Calibri"/>
        <family val="2"/>
        <scheme val="minor"/>
      </rPr>
      <t xml:space="preserve">Guaranteed Hours per week  </t>
    </r>
    <r>
      <rPr>
        <sz val="11"/>
        <color theme="1"/>
        <rFont val="Calibri"/>
        <family val="2"/>
        <scheme val="minor"/>
      </rPr>
      <t xml:space="preserve">/ </t>
    </r>
    <r>
      <rPr>
        <u/>
        <sz val="11"/>
        <color theme="1"/>
        <rFont val="Calibri"/>
        <family val="2"/>
        <scheme val="minor"/>
      </rPr>
      <t>Pro-Rate Per Diem Over X</t>
    </r>
    <r>
      <rPr>
        <sz val="11"/>
        <color theme="1"/>
        <rFont val="Calibri"/>
        <family val="2"/>
        <scheme val="minor"/>
      </rPr>
      <t>),1))</t>
    </r>
  </si>
  <si>
    <t>Is the Locality from the spreadsheet the same as the location on the form?
This is done differently in current state.</t>
  </si>
  <si>
    <r>
      <t xml:space="preserve">What is G30 on the Spreadsheet Margin Calculator. It is highlighted orange, but there is nothing in it. There is date in G30 on the tab Margin Detail
</t>
    </r>
    <r>
      <rPr>
        <sz val="11"/>
        <color rgb="FF7030A0"/>
        <rFont val="Calibri"/>
        <family val="2"/>
        <scheme val="minor"/>
      </rPr>
      <t xml:space="preserve">Margin Detail G30 = Margin Calculator'!B32 = Hours 37 to 40 per Week </t>
    </r>
    <r>
      <rPr>
        <sz val="11"/>
        <color rgb="FFFF0000"/>
        <rFont val="Calibri"/>
        <family val="2"/>
        <scheme val="minor"/>
      </rPr>
      <t xml:space="preserve">
G30 is used by recruiters in the quoting process. John is not sure if this is built into the current state.</t>
    </r>
  </si>
  <si>
    <t>Entered by User</t>
  </si>
  <si>
    <r>
      <t xml:space="preserve">Will this table be in the ACC, e-recruit, or in the EDW?
</t>
    </r>
    <r>
      <rPr>
        <sz val="11"/>
        <rFont val="Calibri"/>
        <family val="2"/>
        <scheme val="minor"/>
      </rPr>
      <t>It is currently looking this up, but John is not sure where.</t>
    </r>
  </si>
  <si>
    <r>
      <t>G36 = G25 = G23 + G24 
G36 = IRS Housing Allowance per Week + IRS Meals &amp; Incidentials per Week</t>
    </r>
    <r>
      <rPr>
        <sz val="11"/>
        <color rgb="FFFF0000"/>
        <rFont val="Calibri"/>
        <family val="2"/>
        <scheme val="minor"/>
      </rPr>
      <t xml:space="preserve"> </t>
    </r>
    <r>
      <rPr>
        <sz val="11"/>
        <color theme="1"/>
        <rFont val="Calibri"/>
        <family val="2"/>
        <scheme val="minor"/>
      </rPr>
      <t xml:space="preserve">
G23 = (F23*(F8*7))*(MIN(('Margin Calculator'!B12/'Margin Calculator'!B43),1))
G24 = (F24*(F8*7))*(MIN(('Margin Calculator'!B12/'Margin Calculator'!B43),1))
F8 =</t>
    </r>
    <r>
      <rPr>
        <u/>
        <sz val="11"/>
        <color theme="1"/>
        <rFont val="Calibri"/>
        <family val="2"/>
        <scheme val="minor"/>
      </rPr>
      <t xml:space="preserve"> Number of weeks</t>
    </r>
  </si>
  <si>
    <r>
      <rPr>
        <u/>
        <sz val="11"/>
        <color theme="1"/>
        <rFont val="Calibri"/>
        <family val="2"/>
        <scheme val="minor"/>
      </rPr>
      <t>Lodging, Meals &amp; Incidentals Allowance per Week</t>
    </r>
    <r>
      <rPr>
        <sz val="11"/>
        <color theme="1"/>
        <rFont val="Calibri"/>
        <family val="2"/>
        <scheme val="minor"/>
      </rPr>
      <t xml:space="preserve"> / </t>
    </r>
    <r>
      <rPr>
        <u/>
        <sz val="11"/>
        <color theme="1"/>
        <rFont val="Calibri"/>
        <family val="2"/>
        <scheme val="minor"/>
      </rPr>
      <t>Number of weeks</t>
    </r>
    <r>
      <rPr>
        <sz val="11"/>
        <color theme="1"/>
        <rFont val="Calibri"/>
        <family val="2"/>
        <scheme val="minor"/>
      </rPr>
      <t xml:space="preserve">
</t>
    </r>
  </si>
  <si>
    <t>Check to see what current code is doing.</t>
  </si>
  <si>
    <t>&lt;State&gt; Blended Rate First 8 Hrs</t>
  </si>
  <si>
    <t>All states that do OT over 8 not just CA
Do not show section if it does not apply</t>
  </si>
  <si>
    <t>Per John this may not be needed. This is from an old legacy version. Check to see what current code is doing.</t>
  </si>
  <si>
    <r>
      <t xml:space="preserve">The Per Diem table only has 1 meal column, but the min in E45 is looking at 12 columns. Need to check with Cheikh, but John believes only 1 meal column. 
</t>
    </r>
    <r>
      <rPr>
        <sz val="11"/>
        <rFont val="Calibri"/>
        <family val="2"/>
        <scheme val="minor"/>
      </rPr>
      <t xml:space="preserve">
Future State: There is an API to the GSA data. This might be used by e-recruit?</t>
    </r>
  </si>
  <si>
    <t>G51</t>
  </si>
  <si>
    <t>G49/$F$8</t>
  </si>
  <si>
    <r>
      <rPr>
        <u/>
        <sz val="11"/>
        <color theme="1"/>
        <rFont val="Calibri"/>
        <family val="2"/>
        <scheme val="minor"/>
      </rPr>
      <t>Direct Margin</t>
    </r>
    <r>
      <rPr>
        <sz val="11"/>
        <color theme="1"/>
        <rFont val="Calibri"/>
        <family val="2"/>
        <scheme val="minor"/>
      </rPr>
      <t xml:space="preserve"> / </t>
    </r>
    <r>
      <rPr>
        <u/>
        <sz val="11"/>
        <color theme="1"/>
        <rFont val="Calibri"/>
        <family val="2"/>
        <scheme val="minor"/>
      </rPr>
      <t>Number of weeks</t>
    </r>
  </si>
  <si>
    <t>G30</t>
  </si>
  <si>
    <t>G30 is used by recruiters in the quoting process. John is not sure if this is built into the current state.</t>
  </si>
  <si>
    <r>
      <t xml:space="preserve">If </t>
    </r>
    <r>
      <rPr>
        <u/>
        <sz val="11"/>
        <rFont val="Calibri"/>
        <family val="2"/>
        <scheme val="minor"/>
      </rPr>
      <t xml:space="preserve">Pro-Rate Per Diem Over </t>
    </r>
    <r>
      <rPr>
        <sz val="11"/>
        <rFont val="Calibri"/>
        <family val="2"/>
        <scheme val="minor"/>
      </rPr>
      <t xml:space="preserve">X &gt;= </t>
    </r>
    <r>
      <rPr>
        <u/>
        <sz val="11"/>
        <rFont val="Calibri"/>
        <family val="2"/>
        <scheme val="minor"/>
      </rPr>
      <t xml:space="preserve">Guaranteed Hours per week </t>
    </r>
    <r>
      <rPr>
        <sz val="11"/>
        <rFont val="Calibri"/>
        <family val="2"/>
        <scheme val="minor"/>
      </rPr>
      <t xml:space="preserve">
Then
(</t>
    </r>
    <r>
      <rPr>
        <u/>
        <sz val="11"/>
        <rFont val="Calibri"/>
        <family val="2"/>
        <scheme val="minor"/>
      </rPr>
      <t>QuoteValue</t>
    </r>
    <r>
      <rPr>
        <sz val="11"/>
        <rFont val="Calibri"/>
        <family val="2"/>
        <scheme val="minor"/>
      </rPr>
      <t xml:space="preserve"> -</t>
    </r>
    <r>
      <rPr>
        <u/>
        <sz val="11"/>
        <rFont val="Calibri"/>
        <family val="2"/>
        <scheme val="minor"/>
      </rPr>
      <t>Hourly Equivalent Payroll Earnings</t>
    </r>
    <r>
      <rPr>
        <sz val="11"/>
        <rFont val="Calibri"/>
        <family val="2"/>
        <scheme val="minor"/>
      </rPr>
      <t xml:space="preserve">) * </t>
    </r>
    <r>
      <rPr>
        <u/>
        <sz val="11"/>
        <rFont val="Calibri"/>
        <family val="2"/>
        <scheme val="minor"/>
      </rPr>
      <t>Pro-Rate Per Diem Over X</t>
    </r>
    <r>
      <rPr>
        <sz val="11"/>
        <rFont val="Calibri"/>
        <family val="2"/>
        <scheme val="minor"/>
      </rPr>
      <t xml:space="preserve">
Else
(</t>
    </r>
    <r>
      <rPr>
        <u/>
        <sz val="11"/>
        <rFont val="Calibri"/>
        <family val="2"/>
        <scheme val="minor"/>
      </rPr>
      <t>QuoteValue</t>
    </r>
    <r>
      <rPr>
        <sz val="11"/>
        <rFont val="Calibri"/>
        <family val="2"/>
        <scheme val="minor"/>
      </rPr>
      <t xml:space="preserve"> -</t>
    </r>
    <r>
      <rPr>
        <u/>
        <sz val="11"/>
        <rFont val="Calibri"/>
        <family val="2"/>
        <scheme val="minor"/>
      </rPr>
      <t>Hourly Equivalent Payroll Earnings</t>
    </r>
    <r>
      <rPr>
        <sz val="11"/>
        <rFont val="Calibri"/>
        <family val="2"/>
        <scheme val="minor"/>
      </rPr>
      <t xml:space="preserve">) * </t>
    </r>
    <r>
      <rPr>
        <u/>
        <sz val="11"/>
        <rFont val="Calibri"/>
        <family val="2"/>
        <scheme val="minor"/>
      </rPr>
      <t>Guaranteed Hours per Week</t>
    </r>
    <r>
      <rPr>
        <sz val="11"/>
        <rFont val="Calibri"/>
        <family val="2"/>
        <scheme val="minor"/>
      </rPr>
      <t>)</t>
    </r>
  </si>
  <si>
    <t>QuoteValue</t>
  </si>
  <si>
    <t>Where coming from</t>
  </si>
  <si>
    <t>Address</t>
  </si>
  <si>
    <t>This comes from the offer.</t>
  </si>
  <si>
    <t>e-recruit shifts</t>
  </si>
  <si>
    <t>CRM</t>
  </si>
  <si>
    <t>Uses API to get this from GSA site</t>
  </si>
  <si>
    <r>
      <t xml:space="preserve">This populates with Max allowed based on GSA and can be changed to be lower. 
</t>
    </r>
    <r>
      <rPr>
        <sz val="11"/>
        <rFont val="Calibri"/>
        <family val="2"/>
        <scheme val="minor"/>
      </rPr>
      <t xml:space="preserve">Note: On one Example is was the same for the formula </t>
    </r>
    <r>
      <rPr>
        <u/>
        <sz val="11"/>
        <rFont val="Calibri"/>
        <family val="2"/>
        <scheme val="minor"/>
      </rPr>
      <t>Weekly Lodging Maximum Allowed</t>
    </r>
    <r>
      <rPr>
        <sz val="11"/>
        <rFont val="Calibri"/>
        <family val="2"/>
        <scheme val="minor"/>
      </rPr>
      <t xml:space="preserve"> + </t>
    </r>
    <r>
      <rPr>
        <u/>
        <sz val="11"/>
        <rFont val="Calibri"/>
        <family val="2"/>
        <scheme val="minor"/>
      </rPr>
      <t>Weekly Meals &amp; Incidentals Maximum Allowed</t>
    </r>
    <r>
      <rPr>
        <sz val="11"/>
        <rFont val="Calibri"/>
        <family val="2"/>
        <scheme val="minor"/>
      </rPr>
      <t xml:space="preserve"> as what is in B44, but on the other is lower.</t>
    </r>
    <r>
      <rPr>
        <sz val="11"/>
        <color rgb="FFFF0000"/>
        <rFont val="Calibri"/>
        <family val="2"/>
        <scheme val="minor"/>
      </rPr>
      <t xml:space="preserve">
Future state would like flexibility for this, but never over the GSA rate. 
TN has some special coding.</t>
    </r>
  </si>
  <si>
    <t xml:space="preserve">Uses API to get this from GSA site. </t>
  </si>
  <si>
    <t>this is a list in e-recruit This is integrated into e-recruite from goldmine.</t>
  </si>
  <si>
    <t>Goldmine</t>
  </si>
  <si>
    <t>Blank Calculator</t>
  </si>
  <si>
    <t>Standard Calculator</t>
  </si>
  <si>
    <t>User Input</t>
  </si>
  <si>
    <t>Goldmine, e-Recruit</t>
  </si>
  <si>
    <t>Loaded from Zip code</t>
  </si>
  <si>
    <t>Goldmine Offer</t>
  </si>
  <si>
    <t>Calculated</t>
  </si>
  <si>
    <t>H8 = Margin Calculator'!B12 = Guaranteed Hours per Week
If guarantee is zero it defaults to something 36 or 40.</t>
  </si>
  <si>
    <t xml:space="preserve">Goldmine Offer </t>
  </si>
  <si>
    <t>VMS fee is a fee that TruStaff pays to a Vendor Management System. What is enterd here will net out of revenue. So if they billed 100 and had a 5% VMS they net 95 dollars per hour.
(brings in what is in e-recruit but they can overrirde.</t>
  </si>
  <si>
    <t>This was brought up in a meeting, but did not see it on the screen snip or spreadsheet.
Future state: would like this as an option on form</t>
  </si>
  <si>
    <t>Goldmine Offer defaults to 0</t>
  </si>
  <si>
    <r>
      <t xml:space="preserve">Once this checkbox is selected in the black calculator then the </t>
    </r>
    <r>
      <rPr>
        <u/>
        <sz val="11"/>
        <rFont val="Calibri"/>
        <family val="2"/>
        <scheme val="minor"/>
      </rPr>
      <t>Bill Orient Rate</t>
    </r>
    <r>
      <rPr>
        <sz val="11"/>
        <rFont val="Calibri"/>
        <family val="2"/>
        <scheme val="minor"/>
      </rPr>
      <t xml:space="preserve"> and </t>
    </r>
    <r>
      <rPr>
        <u/>
        <sz val="11"/>
        <rFont val="Calibri"/>
        <family val="2"/>
        <scheme val="minor"/>
      </rPr>
      <t>Bill Orient Hours</t>
    </r>
    <r>
      <rPr>
        <sz val="11"/>
        <rFont val="Calibri"/>
        <family val="2"/>
        <scheme val="minor"/>
      </rPr>
      <t xml:space="preserve"> becomes available to type in. </t>
    </r>
  </si>
  <si>
    <r>
      <t xml:space="preserve">If this is checked they can billed the customer the </t>
    </r>
    <r>
      <rPr>
        <u/>
        <sz val="11"/>
        <rFont val="Calibri"/>
        <family val="2"/>
        <scheme val="minor"/>
      </rPr>
      <t>Over 8 Rate</t>
    </r>
    <r>
      <rPr>
        <sz val="11"/>
        <rFont val="Calibri"/>
        <family val="2"/>
        <scheme val="minor"/>
      </rPr>
      <t xml:space="preserve">. This populates the </t>
    </r>
    <r>
      <rPr>
        <u/>
        <sz val="11"/>
        <rFont val="Calibri"/>
        <family val="2"/>
        <scheme val="minor"/>
      </rPr>
      <t>OT Rate</t>
    </r>
  </si>
  <si>
    <r>
      <t>max(</t>
    </r>
    <r>
      <rPr>
        <u/>
        <sz val="11"/>
        <color theme="1"/>
        <rFont val="Calibri"/>
        <family val="2"/>
        <scheme val="minor"/>
      </rPr>
      <t>Number of Weeks</t>
    </r>
    <r>
      <rPr>
        <sz val="11"/>
        <color theme="1"/>
        <rFont val="Calibri"/>
        <family val="2"/>
        <scheme val="minor"/>
      </rPr>
      <t xml:space="preserve"> * (G</t>
    </r>
    <r>
      <rPr>
        <u/>
        <sz val="11"/>
        <color theme="1"/>
        <rFont val="Calibri"/>
        <family val="2"/>
        <scheme val="minor"/>
      </rPr>
      <t>uaranteed Hours per week</t>
    </r>
    <r>
      <rPr>
        <sz val="11"/>
        <color theme="1"/>
        <rFont val="Calibri"/>
        <family val="2"/>
        <scheme val="minor"/>
      </rPr>
      <t xml:space="preserve">  - </t>
    </r>
    <r>
      <rPr>
        <u/>
        <sz val="11"/>
        <color theme="1"/>
        <rFont val="Calibri"/>
        <family val="2"/>
        <scheme val="minor"/>
      </rPr>
      <t>OT over X</t>
    </r>
    <r>
      <rPr>
        <sz val="11"/>
        <color theme="1"/>
        <rFont val="Calibri"/>
        <family val="2"/>
        <scheme val="minor"/>
      </rPr>
      <t xml:space="preserve">),0) </t>
    </r>
  </si>
  <si>
    <t>margin calculator. tbl_lu_gsarates</t>
  </si>
  <si>
    <r>
      <rPr>
        <sz val="11"/>
        <rFont val="Calibri"/>
        <family val="2"/>
        <scheme val="minor"/>
      </rPr>
      <t>this is what is paid to the staff. The Per Diem table is hidden in the Example files.</t>
    </r>
    <r>
      <rPr>
        <sz val="11"/>
        <color rgb="FFFF0000"/>
        <rFont val="Calibri"/>
        <family val="2"/>
        <scheme val="minor"/>
      </rPr>
      <t xml:space="preserve">
Is this normally the 12 months? I made the asumption, but want to validate that is correct. (Cheikh is going to look at this) 
</t>
    </r>
    <r>
      <rPr>
        <sz val="11"/>
        <rFont val="Calibri"/>
        <family val="2"/>
        <scheme val="minor"/>
      </rPr>
      <t>They are thinking this is October to September and they look at the full 12 month.</t>
    </r>
    <r>
      <rPr>
        <sz val="11"/>
        <color rgb="FFFF0000"/>
        <rFont val="Calibri"/>
        <family val="2"/>
        <scheme val="minor"/>
      </rPr>
      <t xml:space="preserve">
</t>
    </r>
    <r>
      <rPr>
        <sz val="11"/>
        <rFont val="Calibri"/>
        <family val="2"/>
        <scheme val="minor"/>
      </rPr>
      <t xml:space="preserve">Future State: would like to allow recruiters to go up to the limit for that month, but want the standard to lowest, This should be something that can be turn on if needed.
Certain states (as of right now it is only TN) allow the max instead of the min (hard coded into the program). </t>
    </r>
  </si>
  <si>
    <r>
      <t xml:space="preserve">Recruiter can play with this number, but cannot go over the total of </t>
    </r>
    <r>
      <rPr>
        <u/>
        <sz val="11"/>
        <color theme="1"/>
        <rFont val="Calibri"/>
        <family val="2"/>
        <scheme val="minor"/>
      </rPr>
      <t>GSA Lodgin</t>
    </r>
    <r>
      <rPr>
        <sz val="11"/>
        <color theme="1"/>
        <rFont val="Calibri"/>
        <family val="2"/>
        <scheme val="minor"/>
      </rPr>
      <t xml:space="preserve">g + </t>
    </r>
    <r>
      <rPr>
        <u/>
        <sz val="11"/>
        <color theme="1"/>
        <rFont val="Calibri"/>
        <family val="2"/>
        <scheme val="minor"/>
      </rPr>
      <t>Weekly Meals &amp; Incidentals Maximum Allowed</t>
    </r>
  </si>
  <si>
    <t>City + State + Zip</t>
  </si>
  <si>
    <t>Possible hidden formula??</t>
  </si>
  <si>
    <r>
      <t xml:space="preserve">there are limits on this need to check what those are? 
</t>
    </r>
    <r>
      <rPr>
        <sz val="11"/>
        <color theme="1"/>
        <rFont val="Calibri"/>
        <family val="2"/>
        <scheme val="minor"/>
      </rPr>
      <t xml:space="preserve">
Possible hidden formula per Cheikh.</t>
    </r>
  </si>
  <si>
    <t>&lt;State&gt; Blended Rate OT Over 8</t>
  </si>
  <si>
    <t>&lt;State&gt; Blended Rate OT Over 40</t>
  </si>
  <si>
    <t>User Input or calculated</t>
  </si>
  <si>
    <t>Dropdown from Margin Calculator</t>
  </si>
  <si>
    <t>Goldmine,ACC bounuses/User Input</t>
  </si>
  <si>
    <t>e-recruit.burden vms</t>
  </si>
  <si>
    <t>Position Title</t>
  </si>
  <si>
    <t>Facility Location</t>
  </si>
  <si>
    <t>Weeks</t>
  </si>
  <si>
    <t>Guarantee</t>
  </si>
  <si>
    <t>Non Billable Orientation</t>
  </si>
  <si>
    <t>VMS</t>
  </si>
  <si>
    <t>ACC Standard</t>
  </si>
  <si>
    <t>ACC All-Taxed</t>
  </si>
  <si>
    <t>This is a checkbox in MC</t>
  </si>
  <si>
    <t>Orientation billable reduced rate</t>
  </si>
  <si>
    <t>Orientation billable hours</t>
  </si>
  <si>
    <t xml:space="preserve"> </t>
  </si>
  <si>
    <t>Billing notes</t>
  </si>
  <si>
    <t>Data Sources Current Calculator</t>
  </si>
  <si>
    <t>Trustaff_Med.dbo.FacilityOffer.NumberOfweeks</t>
  </si>
  <si>
    <t>Trustaff_Med.dbo.FacilityOffer.Guarantee or default to 36/40</t>
  </si>
  <si>
    <t>Trustaff_Med.dbo.FacilityOffer.PositionTitle</t>
  </si>
  <si>
    <t>Trustaff_Med.dbo.FacilityOffer.NonBillOrientation</t>
  </si>
  <si>
    <t>Trustaff_Med.dbo.FacilityOffer.OrientationBillableReducedRate</t>
  </si>
  <si>
    <t>Trustaff_Med.dbo.FacilityOffer.OrientationBillablehrs</t>
  </si>
  <si>
    <t>ESig.dbo.Bonus.Amount where BonusType = 4  (Gold Mine.Offer)</t>
  </si>
  <si>
    <t>ESig.dbo.Bonus.Amount where BonusType = 13  (Gold Mine.Offer)</t>
  </si>
  <si>
    <t>ESig.dbo.Bonus.Amount where BonusType = 12 (Gold Mine.ACC Bonuses/User Input)</t>
  </si>
  <si>
    <t>erecruit_TRUSTAFF.dbo.BurdenVMS.percentageofbilled  (Gold Mine.Offer)</t>
  </si>
  <si>
    <t xml:space="preserve">Trustaff_Med.dbo.CONTACT1.Zip  (Gold Mine.Offer)
</t>
  </si>
  <si>
    <t xml:space="preserve">MarginCalculator.dbo.tbl_zLuZipLocation.State (Gold Mine)
</t>
  </si>
  <si>
    <t>MarginCalculator.dbo.tbl_zLuZipLocation.City</t>
  </si>
  <si>
    <t>TruStaff_Med.dbo.FacilityOffer.BillRate</t>
  </si>
  <si>
    <t>TruStaff_Med.dbo.FacilityOffer.OtBillRate</t>
  </si>
  <si>
    <t>TruStaff_Med.dbo.FacilityOffer.OnCallBillRate</t>
  </si>
  <si>
    <t>TruStaff_Med.dbo.FacilityOffer.OtBillRate /  Trustaff_Med.dbo.FacilityOffer.Guarantee (Gold Mine.Offer defaults to 0)</t>
  </si>
  <si>
    <t xml:space="preserve">Margin Calculator Field </t>
  </si>
  <si>
    <t>Comes from Job Board, cannot be changed</t>
  </si>
  <si>
    <t>Job Board Location</t>
  </si>
  <si>
    <t>Client Facility</t>
  </si>
  <si>
    <t>Job Board Zip Code</t>
  </si>
  <si>
    <t>Additional Items</t>
  </si>
  <si>
    <t>On Call Pay</t>
  </si>
  <si>
    <t>ACC CA Standard</t>
  </si>
  <si>
    <t>Meals, incidentals and housing per diem per week</t>
  </si>
  <si>
    <t>Base Pay for hours worked adter 8 in one day</t>
  </si>
  <si>
    <t>Additional items Bonus</t>
  </si>
  <si>
    <t>Usage Fee</t>
  </si>
  <si>
    <t>Callback pay after 40</t>
  </si>
  <si>
    <t>Requested Time off</t>
  </si>
  <si>
    <t>Section D</t>
  </si>
  <si>
    <t>CA Only</t>
  </si>
  <si>
    <t>Shift Cancellation Policy</t>
  </si>
  <si>
    <t>Contract Control Code</t>
  </si>
  <si>
    <t>Field</t>
  </si>
  <si>
    <t>Description</t>
  </si>
  <si>
    <t xml:space="preserve">Free form text field </t>
  </si>
  <si>
    <t>Exhibit B California Meal Plan</t>
  </si>
  <si>
    <t>This is a form that is inserted in every CA contract and includes 3 fields the candidate must accept. The 3 fields are last four digits of SSN, Candidate Name, Date</t>
  </si>
  <si>
    <t>Mileage</t>
  </si>
  <si>
    <t>Given data from MC DB</t>
  </si>
  <si>
    <t>Dynamic Calculation</t>
  </si>
  <si>
    <t>Do not use</t>
  </si>
  <si>
    <t>Entry field</t>
  </si>
  <si>
    <t>Conditional</t>
  </si>
  <si>
    <t>Column For Dev</t>
  </si>
  <si>
    <t xml:space="preserve">OT Billable Hours Over Weekly Limit Contract + Bill Orient Hours + Revenue Regular Hours + OT Billable Hours Over Daily Limit Contract </t>
  </si>
  <si>
    <t>J37</t>
  </si>
  <si>
    <t>K20</t>
  </si>
  <si>
    <t>G18 = Margin Calculator'!B21 (OT Billable Hours Over Weekly Limit Contract)
G14 = Margin Calculator'!B25 (Bill Orient Hours)
G12 = Revenue Regular Hours
G16 = Margin Calculator'!B20 (OT Billable Hours Over Daily Limit Contract)</t>
  </si>
  <si>
    <t>Withholding Estimated</t>
  </si>
  <si>
    <t>All-Inclusive Estimated</t>
  </si>
  <si>
    <t>PTO Sick Time per Worked Hour</t>
  </si>
  <si>
    <t>AK</t>
  </si>
  <si>
    <t>Y</t>
  </si>
  <si>
    <t>AL</t>
  </si>
  <si>
    <t>N</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</si>
  <si>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</si>
  <si>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</si>
  <si>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</si>
  <si>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</si>
  <si>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</si>
  <si>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</si>
  <si>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</si>
  <si>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</si>
  <si>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</si>
  <si>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</si>
  <si>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</si>
  <si>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</si>
  <si>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</si>
  <si>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</si>
  <si>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</si>
  <si>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</si>
  <si>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</si>
  <si>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</si>
  <si>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</si>
  <si>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</si>
  <si>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</si>
  <si>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</si>
  <si>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</si>
  <si>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</si>
  <si>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</si>
  <si>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</si>
  <si>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</si>
  <si>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</si>
  <si>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</si>
  <si>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</si>
  <si>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</si>
  <si>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</si>
  <si>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</si>
  <si>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</si>
  <si>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</si>
  <si>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</si>
  <si>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</si>
  <si>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</si>
  <si>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</si>
  <si>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</si>
  <si>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</si>
  <si>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</si>
  <si>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</si>
  <si>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</si>
  <si>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</si>
  <si>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VI</t>
  </si>
  <si>
    <t>VT</t>
  </si>
  <si>
    <t>WA</t>
  </si>
  <si>
    <t>WI</t>
  </si>
  <si>
    <t>WV</t>
  </si>
  <si>
    <t>WY</t>
  </si>
  <si>
    <t>State OT Over 8</t>
  </si>
  <si>
    <r>
      <t xml:space="preserve">Look up State Code in StateTbl use </t>
    </r>
    <r>
      <rPr>
        <u/>
        <sz val="11"/>
        <color theme="1"/>
        <rFont val="Calibri"/>
        <family val="2"/>
        <scheme val="minor"/>
      </rPr>
      <t>PTO Sick Time per Worked Hour</t>
    </r>
    <r>
      <rPr>
        <sz val="11"/>
        <color theme="1"/>
        <rFont val="Calibri"/>
        <family val="2"/>
        <scheme val="minor"/>
      </rPr>
      <t xml:space="preserve"> from that table.
</t>
    </r>
    <r>
      <rPr>
        <u/>
        <sz val="11"/>
        <color theme="1"/>
        <rFont val="Calibri"/>
        <family val="2"/>
        <scheme val="minor"/>
      </rPr>
      <t>PTO Sick Time per Worked Hour</t>
    </r>
    <r>
      <rPr>
        <sz val="11"/>
        <color theme="1"/>
        <rFont val="Calibri"/>
        <family val="2"/>
        <scheme val="minor"/>
      </rPr>
      <t xml:space="preserve"> * (</t>
    </r>
    <r>
      <rPr>
        <u/>
        <sz val="11"/>
        <color theme="1"/>
        <rFont val="Calibri"/>
        <family val="2"/>
        <scheme val="minor"/>
      </rPr>
      <t>Regular Hours Cost</t>
    </r>
    <r>
      <rPr>
        <sz val="11"/>
        <color theme="1"/>
        <rFont val="Calibri"/>
        <family val="2"/>
        <scheme val="minor"/>
      </rPr>
      <t xml:space="preserve"> * </t>
    </r>
    <r>
      <rPr>
        <u/>
        <sz val="11"/>
        <color theme="1"/>
        <rFont val="Calibri"/>
        <family val="2"/>
        <scheme val="minor"/>
      </rPr>
      <t>Hours 37 to 40 per Week</t>
    </r>
    <r>
      <rPr>
        <sz val="11"/>
        <color theme="1"/>
        <rFont val="Calibri"/>
        <family val="2"/>
        <scheme val="minor"/>
      </rPr>
      <t xml:space="preserve"> *</t>
    </r>
    <r>
      <rPr>
        <u/>
        <sz val="11"/>
        <color theme="1"/>
        <rFont val="Calibri"/>
        <family val="2"/>
        <scheme val="minor"/>
      </rPr>
      <t xml:space="preserve"> Overtime hours</t>
    </r>
    <r>
      <rPr>
        <sz val="11"/>
        <color theme="1"/>
        <rFont val="Calibri"/>
        <family val="2"/>
        <scheme val="minor"/>
      </rPr>
      <t>)</t>
    </r>
  </si>
  <si>
    <r>
      <rPr>
        <sz val="11"/>
        <color rgb="FF0070C0"/>
        <rFont val="Calibri"/>
        <family val="2"/>
        <scheme val="minor"/>
      </rPr>
      <t xml:space="preserve">If </t>
    </r>
    <r>
      <rPr>
        <u/>
        <sz val="11"/>
        <rFont val="Calibri"/>
        <family val="2"/>
        <scheme val="minor"/>
      </rPr>
      <t>State OT Over 8</t>
    </r>
    <r>
      <rPr>
        <sz val="11"/>
        <color theme="1"/>
        <rFont val="Calibri"/>
        <family val="2"/>
        <scheme val="minor"/>
      </rPr>
      <t xml:space="preserve"> in StateTbl = "Y"
</t>
    </r>
    <r>
      <rPr>
        <sz val="11"/>
        <color rgb="FF0070C0"/>
        <rFont val="Calibri"/>
        <family val="2"/>
        <scheme val="minor"/>
      </rPr>
      <t>Then</t>
    </r>
    <r>
      <rPr>
        <sz val="11"/>
        <color theme="1"/>
        <rFont val="Calibri"/>
        <family val="2"/>
        <scheme val="minor"/>
      </rPr>
      <t xml:space="preserve"> Base Regular Rate (B30)
</t>
    </r>
    <r>
      <rPr>
        <sz val="11"/>
        <color rgb="FF0070C0"/>
        <rFont val="Calibri"/>
        <family val="2"/>
        <scheme val="minor"/>
      </rPr>
      <t>Else</t>
    </r>
    <r>
      <rPr>
        <sz val="11"/>
        <color theme="1"/>
        <rFont val="Calibri"/>
        <family val="2"/>
        <scheme val="minor"/>
      </rPr>
      <t xml:space="preserve"> 0
This is not just CA, see note</t>
    </r>
  </si>
  <si>
    <r>
      <rPr>
        <sz val="11"/>
        <color rgb="FF0070C0"/>
        <rFont val="Calibri"/>
        <family val="2"/>
        <scheme val="minor"/>
      </rPr>
      <t xml:space="preserve">If </t>
    </r>
    <r>
      <rPr>
        <u/>
        <sz val="11"/>
        <rFont val="Calibri"/>
        <family val="2"/>
        <scheme val="minor"/>
      </rPr>
      <t xml:space="preserve">State OT Over 8 </t>
    </r>
    <r>
      <rPr>
        <sz val="11"/>
        <rFont val="Calibri"/>
        <family val="2"/>
        <scheme val="minor"/>
      </rPr>
      <t>in StateTbl = "Y"</t>
    </r>
    <r>
      <rPr>
        <u/>
        <sz val="11"/>
        <rFont val="Calibri"/>
        <family val="2"/>
        <scheme val="minor"/>
      </rPr>
      <t xml:space="preserve">
</t>
    </r>
    <r>
      <rPr>
        <sz val="11"/>
        <color rgb="FF0070C0"/>
        <rFont val="Calibri"/>
        <family val="2"/>
        <scheme val="minor"/>
      </rPr>
      <t xml:space="preserve">Then </t>
    </r>
    <r>
      <rPr>
        <sz val="11"/>
        <color theme="1"/>
        <rFont val="Calibri"/>
        <family val="2"/>
        <scheme val="minor"/>
      </rPr>
      <t>(</t>
    </r>
    <r>
      <rPr>
        <u/>
        <sz val="11"/>
        <color theme="1"/>
        <rFont val="Calibri"/>
        <family val="2"/>
        <scheme val="minor"/>
      </rPr>
      <t>OT 1.5X Rate</t>
    </r>
    <r>
      <rPr>
        <sz val="11"/>
        <color theme="1"/>
        <rFont val="Calibri"/>
        <family val="2"/>
        <scheme val="minor"/>
      </rPr>
      <t xml:space="preserve">)
</t>
    </r>
    <r>
      <rPr>
        <sz val="11"/>
        <color rgb="FF0070C0"/>
        <rFont val="Calibri"/>
        <family val="2"/>
        <scheme val="minor"/>
      </rPr>
      <t>Else</t>
    </r>
    <r>
      <rPr>
        <sz val="11"/>
        <color theme="1"/>
        <rFont val="Calibri"/>
        <family val="2"/>
        <scheme val="minor"/>
      </rPr>
      <t xml:space="preserve"> 0
This is not just CA, see note</t>
    </r>
  </si>
  <si>
    <t>Duplicate??? See below.</t>
  </si>
  <si>
    <r>
      <t xml:space="preserve">Total Per Diem Expense Reimbursement
</t>
    </r>
    <r>
      <rPr>
        <sz val="11"/>
        <rFont val="Calibri"/>
        <family val="2"/>
        <scheme val="minor"/>
      </rPr>
      <t>see note column</t>
    </r>
  </si>
  <si>
    <r>
      <rPr>
        <u/>
        <sz val="11"/>
        <color theme="1"/>
        <rFont val="Calibri"/>
        <family val="2"/>
        <scheme val="minor"/>
      </rPr>
      <t>Gross Weekly Payroll Earnings</t>
    </r>
    <r>
      <rPr>
        <sz val="11"/>
        <color theme="1"/>
        <rFont val="Calibri"/>
        <family val="2"/>
        <scheme val="minor"/>
      </rPr>
      <t xml:space="preserve"> * </t>
    </r>
    <r>
      <rPr>
        <u/>
        <sz val="11"/>
        <color theme="1"/>
        <rFont val="Calibri"/>
        <family val="2"/>
        <scheme val="minor"/>
      </rPr>
      <t>Withholding Estimate</t>
    </r>
    <r>
      <rPr>
        <sz val="11"/>
        <color theme="1"/>
        <rFont val="Calibri"/>
        <family val="2"/>
        <scheme val="minor"/>
      </rPr>
      <t xml:space="preserve">
see note column</t>
    </r>
  </si>
  <si>
    <t>Postion</t>
  </si>
  <si>
    <t>Min Rate</t>
  </si>
  <si>
    <t xml:space="preserve">Allied Supervisors </t>
  </si>
  <si>
    <t>LPN</t>
  </si>
  <si>
    <t>RN</t>
  </si>
  <si>
    <t>Anesthesia Tech</t>
  </si>
  <si>
    <t xml:space="preserve">Billing/Medical Coder </t>
  </si>
  <si>
    <t>Cath Lab Tech</t>
  </si>
  <si>
    <t>Certified Occupational Therapy Assistant</t>
  </si>
  <si>
    <t>Certified Surg Assist</t>
  </si>
  <si>
    <t>Clinical Lab Scientist (CLS)</t>
  </si>
  <si>
    <t>CNA</t>
  </si>
  <si>
    <t>CT Tech</t>
  </si>
  <si>
    <t>CVOR Tech</t>
  </si>
  <si>
    <t>Cyto Tech</t>
  </si>
  <si>
    <t>Dialysis Tech</t>
  </si>
  <si>
    <t>Dietician</t>
  </si>
  <si>
    <t>Echo Tech</t>
  </si>
  <si>
    <t>EEG Tech</t>
  </si>
  <si>
    <t>EKG Tech</t>
  </si>
  <si>
    <t>Endo Tech</t>
  </si>
  <si>
    <t>EP Tech</t>
  </si>
  <si>
    <t>Histology Tech</t>
  </si>
  <si>
    <t>Mammo Tech</t>
  </si>
  <si>
    <t>Med Tech</t>
  </si>
  <si>
    <t xml:space="preserve">Medical Assistant </t>
  </si>
  <si>
    <t xml:space="preserve">Medical Coder  </t>
  </si>
  <si>
    <t>MRI Tech</t>
  </si>
  <si>
    <t>Nuclear Med Tech</t>
  </si>
  <si>
    <t>Nurse Educator</t>
  </si>
  <si>
    <t>Nurse Practitioner</t>
  </si>
  <si>
    <t>OB Tech</t>
  </si>
  <si>
    <t>Occupational Therapist</t>
  </si>
  <si>
    <t xml:space="preserve">Pathologist/Pathologist Assistant </t>
  </si>
  <si>
    <t>Perfusionist</t>
  </si>
  <si>
    <t>Pharmacist</t>
  </si>
  <si>
    <t>Pharmacy Tech</t>
  </si>
  <si>
    <t>Phlebotomist</t>
  </si>
  <si>
    <t>Physical Therapist</t>
  </si>
  <si>
    <t>Physical Therapy Assistant</t>
  </si>
  <si>
    <t>Rad Tech</t>
  </si>
  <si>
    <t xml:space="preserve">Respiratory Therapist </t>
  </si>
  <si>
    <t xml:space="preserve">Sleep Tech </t>
  </si>
  <si>
    <t xml:space="preserve">Social Worker </t>
  </si>
  <si>
    <t>Sonographer</t>
  </si>
  <si>
    <t>Special Procedures Tech</t>
  </si>
  <si>
    <t>Speech Language Pathologist</t>
  </si>
  <si>
    <t>Sterile Processing Tech</t>
  </si>
  <si>
    <t>Surg Tech</t>
  </si>
  <si>
    <t>Ultrasound Tech</t>
  </si>
  <si>
    <t>Vascular Tech</t>
  </si>
  <si>
    <t>X-Ray Tech</t>
  </si>
  <si>
    <r>
      <t xml:space="preserve">Minimum rate for the position that is found in a table
First look up </t>
    </r>
    <r>
      <rPr>
        <u/>
        <sz val="11"/>
        <color theme="1"/>
        <rFont val="Calibri"/>
        <family val="2"/>
        <scheme val="minor"/>
      </rPr>
      <t>State</t>
    </r>
    <r>
      <rPr>
        <sz val="11"/>
        <color theme="1"/>
        <rFont val="Calibri"/>
        <family val="2"/>
        <scheme val="minor"/>
      </rPr>
      <t xml:space="preserve"> and </t>
    </r>
    <r>
      <rPr>
        <u/>
        <sz val="11"/>
        <color theme="1"/>
        <rFont val="Calibri"/>
        <family val="2"/>
        <scheme val="minor"/>
      </rPr>
      <t>Position</t>
    </r>
    <r>
      <rPr>
        <sz val="11"/>
        <color theme="1"/>
        <rFont val="Calibri"/>
        <family val="2"/>
        <scheme val="minor"/>
      </rPr>
      <t xml:space="preserve"> in the MinRateTbl 
If a record exits use the Field call </t>
    </r>
    <r>
      <rPr>
        <u/>
        <sz val="11"/>
        <color theme="1"/>
        <rFont val="Calibri"/>
        <family val="2"/>
        <scheme val="minor"/>
      </rPr>
      <t>MinRate</t>
    </r>
    <r>
      <rPr>
        <sz val="11"/>
        <color theme="1"/>
        <rFont val="Calibri"/>
        <family val="2"/>
        <scheme val="minor"/>
      </rPr>
      <t xml:space="preserve"> for the minimum rate.
If that does not exist then look up </t>
    </r>
    <r>
      <rPr>
        <u/>
        <sz val="11"/>
        <color theme="1"/>
        <rFont val="Calibri"/>
        <family val="2"/>
        <scheme val="minor"/>
      </rPr>
      <t>Position</t>
    </r>
    <r>
      <rPr>
        <sz val="11"/>
        <color theme="1"/>
        <rFont val="Calibri"/>
        <family val="2"/>
        <scheme val="minor"/>
      </rPr>
      <t xml:space="preserve"> with blank S</t>
    </r>
    <r>
      <rPr>
        <u/>
        <sz val="11"/>
        <color theme="1"/>
        <rFont val="Calibri"/>
        <family val="2"/>
        <scheme val="minor"/>
      </rPr>
      <t>tate</t>
    </r>
    <r>
      <rPr>
        <sz val="11"/>
        <color theme="1"/>
        <rFont val="Calibri"/>
        <family val="2"/>
        <scheme val="minor"/>
      </rPr>
      <t xml:space="preserve">, 
If that exist use the MinRate </t>
    </r>
  </si>
  <si>
    <r>
      <t xml:space="preserve">Use State (B2) to look up in a StateTbl to see if the column </t>
    </r>
    <r>
      <rPr>
        <u/>
        <sz val="11"/>
        <color theme="1"/>
        <rFont val="Calibri"/>
        <family val="2"/>
        <scheme val="minor"/>
      </rPr>
      <t xml:space="preserve">1.5X over 8 Y or N </t>
    </r>
    <r>
      <rPr>
        <sz val="11"/>
        <color theme="1"/>
        <rFont val="Calibri"/>
        <family val="2"/>
        <scheme val="minor"/>
      </rPr>
      <t>is a "Y" or "N"
see note This may be somewhere else in new program.</t>
    </r>
  </si>
  <si>
    <r>
      <t xml:space="preserve">See Burden Tab in this document
</t>
    </r>
    <r>
      <rPr>
        <sz val="11"/>
        <color rgb="FFFF0000"/>
        <rFont val="Calibri"/>
        <family val="2"/>
        <scheme val="minor"/>
      </rPr>
      <t>See note column</t>
    </r>
  </si>
  <si>
    <t>B5</t>
  </si>
  <si>
    <t>ERD Field Name</t>
  </si>
  <si>
    <t>Calculator.PositionDetailID</t>
  </si>
  <si>
    <t>PositionDetail.NumberWeeks</t>
  </si>
  <si>
    <t>PositionDetail.ShiftsPerWeek</t>
  </si>
  <si>
    <t>PositionDetail.HoursPerShift</t>
  </si>
  <si>
    <t>Calculator.RegularRate</t>
  </si>
  <si>
    <t>Calcuator.OvertimeRate</t>
  </si>
  <si>
    <t>Calculator.OnCallRate</t>
  </si>
  <si>
    <t>Calculator.VMSPercent</t>
  </si>
  <si>
    <t>Calculator.OvertimeOverX</t>
  </si>
  <si>
    <t>Toggle Box</t>
  </si>
  <si>
    <t>Calculator.OvertimeHoursOver8PerDay</t>
  </si>
  <si>
    <t>Calculator.OvertimeHoursOver40PerDay</t>
  </si>
  <si>
    <t>Calculator.PerDiem</t>
  </si>
  <si>
    <t>Calculator.WeeklyEstimatedTotal</t>
  </si>
  <si>
    <t>Lookup GSA</t>
  </si>
  <si>
    <t>Calculator.CompensationBonus</t>
  </si>
  <si>
    <t>Calculator.PayWeeklyBonus</t>
  </si>
  <si>
    <t>Calculator.PayOvertimeFlatRate</t>
  </si>
  <si>
    <t>Calculator.PayOvertimeFlatMultiplier</t>
  </si>
  <si>
    <t>Calculator.PayTotalOtherBonus</t>
  </si>
  <si>
    <t>Calculator.PaySpreadPerDiem</t>
  </si>
  <si>
    <t>Calculator.FeeCompliance</t>
  </si>
  <si>
    <t>DO not use</t>
  </si>
  <si>
    <t>Calculator.FeeOther</t>
  </si>
  <si>
    <t>Lookup</t>
  </si>
  <si>
    <t>Do Not use</t>
  </si>
  <si>
    <t>Calculator.ResultsGrossMargin</t>
  </si>
  <si>
    <t>Calculator.ResultsWeeklyProfit</t>
  </si>
  <si>
    <t>Calculator.ResultsTotalHours</t>
  </si>
  <si>
    <t>Calculator.ResultsBillableHours</t>
  </si>
  <si>
    <t>Calculator.ResultsPayableHours</t>
  </si>
  <si>
    <t>Client Address 1</t>
  </si>
  <si>
    <t>Client City</t>
  </si>
  <si>
    <t>Standard Nurse Contract Attribute</t>
  </si>
  <si>
    <t>All-Taxed Nurse Contract Attribute</t>
  </si>
  <si>
    <t>Facility Contract Attribute</t>
  </si>
  <si>
    <t>Length of Assignment</t>
  </si>
  <si>
    <t>Calculator.PayDesiredRate</t>
  </si>
  <si>
    <t>Calculator.PayRegularRate</t>
  </si>
  <si>
    <t>Shift</t>
  </si>
  <si>
    <t>SectionD</t>
  </si>
  <si>
    <t>Not on contract</t>
  </si>
  <si>
    <t>Not on contract (in ACC)</t>
  </si>
  <si>
    <t>Base Pay Over 8</t>
  </si>
  <si>
    <t>Meals, incidentals and housing per diem subsidy</t>
  </si>
  <si>
    <t>CA/AK Nurse Contract Attribute</t>
  </si>
  <si>
    <t>Base Pay for hours worked over 40 in one week</t>
  </si>
  <si>
    <t>Calculator.NonBillOrientation</t>
  </si>
  <si>
    <t>Facility</t>
  </si>
  <si>
    <t>Calculator.BillOrientation</t>
  </si>
  <si>
    <t>Calculator.Lodging</t>
  </si>
  <si>
    <t>Calculator.CaliforniaFirst8Hours</t>
  </si>
  <si>
    <t>Calculator.CaliforniaOvertimeOver40</t>
  </si>
  <si>
    <t>Calculator.CaliforniaOvertimeOver8</t>
  </si>
  <si>
    <r>
      <rPr>
        <sz val="11"/>
        <color rgb="FF0070C0"/>
        <rFont val="Calibri"/>
        <family val="2"/>
        <scheme val="minor"/>
      </rPr>
      <t xml:space="preserve">Choose the min of 
</t>
    </r>
    <r>
      <rPr>
        <sz val="11"/>
        <color theme="7" tint="-0.249977111117893"/>
        <rFont val="Calibri"/>
        <family val="2"/>
        <scheme val="minor"/>
      </rPr>
      <t xml:space="preserve">Option 1:
 </t>
    </r>
    <r>
      <rPr>
        <sz val="11"/>
        <color rgb="FF0070C0"/>
        <rFont val="Calibri"/>
        <family val="2"/>
        <scheme val="minor"/>
      </rPr>
      <t>If</t>
    </r>
    <r>
      <rPr>
        <sz val="11"/>
        <color theme="1"/>
        <rFont val="Calibri"/>
        <family val="2"/>
        <scheme val="minor"/>
      </rPr>
      <t xml:space="preserve"> </t>
    </r>
    <r>
      <rPr>
        <u/>
        <sz val="11"/>
        <color theme="1"/>
        <rFont val="Calibri"/>
        <family val="2"/>
        <scheme val="minor"/>
      </rPr>
      <t>Guaranteed Hours Week</t>
    </r>
    <r>
      <rPr>
        <sz val="11"/>
        <color theme="1"/>
        <rFont val="Calibri"/>
        <family val="2"/>
        <scheme val="minor"/>
      </rPr>
      <t xml:space="preserve"> &gt; 36
</t>
    </r>
    <r>
      <rPr>
        <sz val="11"/>
        <color rgb="FF0070C0"/>
        <rFont val="Calibri"/>
        <family val="2"/>
        <scheme val="minor"/>
      </rPr>
      <t xml:space="preserve">Then 
</t>
    </r>
    <r>
      <rPr>
        <sz val="11"/>
        <color theme="1"/>
        <rFont val="Calibri"/>
        <family val="2"/>
        <scheme val="minor"/>
      </rPr>
      <t>(</t>
    </r>
    <r>
      <rPr>
        <u/>
        <sz val="11"/>
        <color theme="1"/>
        <rFont val="Calibri"/>
        <family val="2"/>
        <scheme val="minor"/>
      </rPr>
      <t>Guaranteed Hours Week</t>
    </r>
    <r>
      <rPr>
        <sz val="11"/>
        <color theme="1"/>
        <rFont val="Calibri"/>
        <family val="2"/>
        <scheme val="minor"/>
      </rPr>
      <t xml:space="preserve"> - 36) * </t>
    </r>
    <r>
      <rPr>
        <u/>
        <sz val="11"/>
        <color theme="1"/>
        <rFont val="Calibri"/>
        <family val="2"/>
        <scheme val="minor"/>
      </rPr>
      <t xml:space="preserve">Number of Weeks
</t>
    </r>
    <r>
      <rPr>
        <sz val="11"/>
        <color rgb="FF0070C0"/>
        <rFont val="Calibri"/>
        <family val="2"/>
        <scheme val="minor"/>
      </rPr>
      <t xml:space="preserve">else
</t>
    </r>
    <r>
      <rPr>
        <sz val="11"/>
        <rFont val="Calibri"/>
        <family val="2"/>
        <scheme val="minor"/>
      </rPr>
      <t>0</t>
    </r>
    <r>
      <rPr>
        <u/>
        <sz val="11"/>
        <color theme="1"/>
        <rFont val="Calibri"/>
        <family val="2"/>
        <scheme val="minor"/>
      </rPr>
      <t xml:space="preserve">
</t>
    </r>
    <r>
      <rPr>
        <sz val="11"/>
        <color theme="7" tint="-0.249977111117893"/>
        <rFont val="Calibri"/>
        <family val="2"/>
        <scheme val="minor"/>
      </rPr>
      <t>Option 2:</t>
    </r>
    <r>
      <rPr>
        <sz val="11"/>
        <rFont val="Calibri"/>
        <family val="2"/>
        <scheme val="minor"/>
      </rPr>
      <t xml:space="preserve"> 
4 *</t>
    </r>
    <r>
      <rPr>
        <u/>
        <sz val="11"/>
        <rFont val="Calibri"/>
        <family val="2"/>
        <scheme val="minor"/>
      </rPr>
      <t xml:space="preserve"> Number of Weeks</t>
    </r>
  </si>
  <si>
    <t>Trustaff_Med.dbo.FacilityOffer.PositionTitle, e-Recruit</t>
  </si>
  <si>
    <t>Trustaff_Med.dbo.CONTACT1.Zip  (Gold Mine.Offer)</t>
  </si>
  <si>
    <t>MarginCalculator.dbo.tbl_zLuZipLocation.State (Gold Mine)</t>
  </si>
  <si>
    <t>Excel document with states that have custome OT rate.</t>
  </si>
  <si>
    <t>Excel</t>
  </si>
  <si>
    <t>GSA</t>
  </si>
  <si>
    <t>Excel document.</t>
  </si>
  <si>
    <t>Call back Rate</t>
  </si>
  <si>
    <t>Trustaff_Med.dbo.jobrequests.OvertimePayRate</t>
  </si>
  <si>
    <t>Checkbox on Margin Caclulator.  Checking allows user to edit Bill Orient Rate and hours.</t>
  </si>
  <si>
    <t>TrustaffMed.dbo.FacilityOffer.OvertimePayRate</t>
  </si>
  <si>
    <t>Regular rate unless desired rate available.  TruStaff_Med.dbo.FacilityOffer.BillRate.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</si>
</sst>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23" x14ac:knownFonts="1">
    <font>
      <sz val="11"/>
      <color theme="1"/>
      <name val="Calibri"/>
      <family val="2"/>
      <scheme val="minor"/>
    </font>
    <font>
      <b/>
      <sz val="11"/>
      <color theme="1"/>
      <name val="Calibri"/>
      <family val="2"/>
      <scheme val="minor"/>
    </font>
    <font>
      <sz val="11"/>
      <color rgb="FF0070C0"/>
      <name val="Calibri"/>
      <family val="2"/>
      <scheme val="minor"/>
    </font>
    <font>
      <u/>
      <sz val="11"/>
      <color theme="1"/>
      <name val="Calibri"/>
      <family val="2"/>
      <scheme val="minor"/>
    </font>
    <font>
      <sz val="11"/>
      <color rgb="FFFF0000"/>
      <name val="Calibri"/>
      <family val="2"/>
      <scheme val="minor"/>
    </font>
    <font>
      <sz val="10"/>
      <name val="Arial"/>
      <family val="2"/>
    </font>
    <font>
      <b/>
      <sz val="10"/>
      <name val="Arial"/>
      <family val="2"/>
    </font>
    <font>
      <b/>
      <sz val="10"/>
      <color theme="1"/>
      <name val="Arial"/>
      <family val="2"/>
    </font>
    <font>
      <sz val="11"/>
      <name val="Calibri"/>
      <family val="2"/>
      <scheme val="minor"/>
    </font>
    <font>
      <u/>
      <sz val="10"/>
      <name val="Arial"/>
      <family val="2"/>
    </font>
    <font>
      <b/>
      <sz val="11"/>
      <name val="Calibri"/>
      <family val="2"/>
      <scheme val="minor"/>
    </font>
    <font>
      <u/>
      <sz val="11"/>
      <name val="Calibri"/>
      <family val="2"/>
      <scheme val="minor"/>
    </font>
    <font>
      <sz val="11"/>
      <color theme="7" tint="-0.249977111117893"/>
      <name val="Calibri"/>
      <family val="2"/>
      <scheme val="minor"/>
    </font>
    <font>
      <strike/>
      <sz val="11"/>
      <color theme="1"/>
      <name val="Calibri"/>
      <family val="2"/>
      <scheme val="minor"/>
    </font>
    <font>
      <sz val="11"/>
      <color rgb="FF7030A0"/>
      <name val="Calibri"/>
      <family val="2"/>
      <scheme val="minor"/>
    </font>
    <font>
      <b/>
      <sz val="11"/>
      <color rgb="FFFF0000"/>
      <name val="Calibri"/>
      <family val="2"/>
      <scheme val="minor"/>
    </font>
    <font>
      <b/>
      <u/>
      <sz val="11"/>
      <color theme="1"/>
      <name val="Calibri"/>
      <family val="2"/>
      <scheme val="minor"/>
    </font>
    <font>
      <sz val="11"/>
      <color theme="1"/>
      <name val="Calibri"/>
      <family val="2"/>
      <scheme val="minor"/>
    </font>
    <font>
      <u/>
      <sz val="11"/>
      <color rgb="FFFF0000"/>
      <name val="Calibri"/>
      <family val="2"/>
      <scheme val="minor"/>
    </font>
    <font>
      <sz val="12"/>
      <color theme="1"/>
      <name val="Calibri"/>
      <family val="2"/>
      <scheme val="minor"/>
    </font>
    <font>
      <sz val="11"/>
      <color rgb="FF000000"/>
      <name val="Calibri"/>
      <family val="2"/>
      <scheme val="minor"/>
    </font>
    <font>
      <sz val="11"/>
      <color rgb="FF9C0006"/>
      <name val="Calibri"/>
      <family val="2"/>
      <scheme val="min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C7CE"/>
      </patternFill>
    </fill>
    <fill>
      <patternFill patternType="solid">
        <fgColor theme="9" tint="0.39997558519241921"/>
        <bgColor indexed="65"/>
      </patternFill>
    </fill>
    <fill>
      <patternFill patternType="solid">
        <fgColor theme="1"/>
        <bgColor indexed="64"/>
      </patternFill>
    </fill>
    <fill>
      <patternFill patternType="solid">
        <fgColor theme="0" tint="-0.24997711111789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7" fillId="0" borderId="0" applyFont="0" applyFill="0" applyBorder="0" applyAlignment="0" applyProtection="0"/>
    <xf numFmtId="44" fontId="17" fillId="0" borderId="0" applyFont="0" applyFill="0" applyBorder="0" applyAlignment="0" applyProtection="0"/>
    <xf numFmtId="0" fontId="21" fillId="9" borderId="0" applyNumberFormat="0" applyBorder="0" applyAlignment="0" applyProtection="0"/>
    <xf numFmtId="0" fontId="22" fillId="10" borderId="0" applyNumberFormat="0" applyBorder="0" applyAlignment="0" applyProtection="0"/>
  </cellStyleXfs>
  <cellXfs count="130">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0" fillId="0" borderId="0" xfId="0" quotePrefix="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0" fillId="0" borderId="0" xfId="0" applyBorder="1" applyAlignment="1">
      <alignment vertical="top"/>
    </xf>
    <xf numFmtId="0" fontId="1" fillId="0" borderId="0" xfId="0" applyFont="1" applyBorder="1" applyAlignment="1">
      <alignment vertical="top" wrapText="1"/>
    </xf>
    <xf numFmtId="0" fontId="4" fillId="0" borderId="0" xfId="0" applyFont="1" applyAlignment="1">
      <alignment vertical="top"/>
    </xf>
    <xf numFmtId="0" fontId="6" fillId="0" borderId="0" xfId="0" applyFont="1" applyBorder="1" applyAlignment="1">
      <alignment vertical="top" wrapText="1"/>
    </xf>
    <xf numFmtId="0" fontId="4" fillId="0" borderId="0" xfId="0" applyFont="1" applyAlignment="1">
      <alignment horizontal="left" vertical="top" wrapText="1"/>
    </xf>
    <xf numFmtId="0" fontId="5" fillId="0" borderId="0" xfId="0" applyFont="1" applyBorder="1" applyAlignment="1">
      <alignment vertical="top" wrapText="1"/>
    </xf>
    <xf numFmtId="0" fontId="7" fillId="0" borderId="0" xfId="0" applyFont="1" applyBorder="1" applyAlignment="1">
      <alignment vertical="top" wrapText="1"/>
    </xf>
    <xf numFmtId="0" fontId="8" fillId="0" borderId="0" xfId="0" applyFont="1" applyAlignment="1">
      <alignment vertical="top"/>
    </xf>
    <xf numFmtId="0" fontId="4" fillId="0" borderId="0" xfId="0" applyFont="1" applyBorder="1" applyAlignment="1">
      <alignment vertical="top"/>
    </xf>
    <xf numFmtId="0" fontId="4" fillId="0" borderId="0" xfId="0" applyFont="1" applyFill="1" applyAlignment="1">
      <alignment vertical="top"/>
    </xf>
    <xf numFmtId="0" fontId="0" fillId="0" borderId="0" xfId="0" applyFill="1" applyAlignment="1">
      <alignment vertical="top"/>
    </xf>
    <xf numFmtId="0" fontId="5" fillId="0" borderId="0" xfId="0" applyFont="1" applyFill="1" applyBorder="1" applyAlignment="1">
      <alignment vertical="top" wrapText="1"/>
    </xf>
    <xf numFmtId="0" fontId="0" fillId="0" borderId="0" xfId="0" applyFill="1" applyAlignment="1">
      <alignment vertical="top" wrapText="1"/>
    </xf>
    <xf numFmtId="0" fontId="6" fillId="0" borderId="0" xfId="0" applyFont="1" applyFill="1" applyBorder="1" applyAlignment="1">
      <alignment vertical="top" wrapText="1"/>
    </xf>
    <xf numFmtId="0" fontId="0" fillId="0" borderId="0" xfId="0" applyFill="1" applyBorder="1" applyAlignment="1">
      <alignment vertical="top"/>
    </xf>
    <xf numFmtId="0" fontId="8" fillId="0" borderId="0" xfId="0" applyFont="1" applyAlignment="1">
      <alignment vertical="top" wrapText="1"/>
    </xf>
    <xf numFmtId="0" fontId="8" fillId="0" borderId="0" xfId="0" applyFont="1" applyFill="1" applyAlignment="1">
      <alignment vertical="top" wrapText="1"/>
    </xf>
    <xf numFmtId="0" fontId="0" fillId="0" borderId="0" xfId="0" applyFont="1" applyFill="1" applyAlignment="1">
      <alignment vertical="top" wrapText="1"/>
    </xf>
    <xf numFmtId="0" fontId="10" fillId="0" borderId="0" xfId="0" applyFont="1" applyBorder="1" applyAlignment="1">
      <alignment vertical="top" wrapText="1"/>
    </xf>
    <xf numFmtId="0" fontId="0" fillId="0" borderId="0" xfId="0" applyFill="1" applyBorder="1" applyAlignment="1">
      <alignment vertical="top" wrapText="1"/>
    </xf>
    <xf numFmtId="0" fontId="8" fillId="0" borderId="0" xfId="0" applyFont="1" applyBorder="1" applyAlignment="1">
      <alignment vertical="top"/>
    </xf>
    <xf numFmtId="0" fontId="4" fillId="0" borderId="0" xfId="0" applyFont="1" applyFill="1" applyAlignment="1">
      <alignment vertical="top" wrapText="1"/>
    </xf>
    <xf numFmtId="0" fontId="0" fillId="0" borderId="0" xfId="0" applyFont="1"/>
    <xf numFmtId="0" fontId="0" fillId="0" borderId="0" xfId="0"/>
    <xf numFmtId="0" fontId="0" fillId="0" borderId="0" xfId="0" applyAlignment="1">
      <alignment horizontal="left"/>
    </xf>
    <xf numFmtId="0" fontId="1" fillId="0" borderId="0" xfId="0" applyFont="1" applyAlignment="1">
      <alignment horizontal="left"/>
    </xf>
    <xf numFmtId="0" fontId="8" fillId="0" borderId="0" xfId="0" applyFont="1" applyFill="1" applyAlignment="1">
      <alignment vertical="top"/>
    </xf>
    <xf numFmtId="0" fontId="8" fillId="2" borderId="0" xfId="0" applyFont="1" applyFill="1" applyAlignment="1">
      <alignment vertical="top" wrapText="1"/>
    </xf>
    <xf numFmtId="0" fontId="13" fillId="0" borderId="0" xfId="0" applyFont="1" applyAlignment="1">
      <alignment vertical="top" wrapText="1"/>
    </xf>
    <xf numFmtId="0" fontId="0" fillId="2" borderId="0" xfId="0" applyFont="1" applyFill="1" applyAlignment="1">
      <alignment vertical="top" wrapText="1"/>
    </xf>
    <xf numFmtId="0" fontId="4" fillId="2" borderId="0" xfId="0" applyFont="1" applyFill="1" applyAlignment="1">
      <alignment vertical="top" wrapText="1"/>
    </xf>
    <xf numFmtId="0" fontId="10" fillId="0" borderId="0" xfId="0" applyFont="1" applyFill="1" applyBorder="1" applyAlignment="1">
      <alignment vertical="top" wrapText="1"/>
    </xf>
    <xf numFmtId="0" fontId="1" fillId="0" borderId="0" xfId="0" applyFont="1" applyFill="1" applyBorder="1" applyAlignment="1">
      <alignment vertical="top" wrapText="1"/>
    </xf>
    <xf numFmtId="0" fontId="0" fillId="0" borderId="0" xfId="0" applyFont="1" applyFill="1" applyAlignment="1">
      <alignment vertical="top"/>
    </xf>
    <xf numFmtId="0" fontId="3" fillId="0" borderId="0" xfId="0" applyFont="1" applyFill="1" applyAlignment="1">
      <alignment vertical="top" wrapText="1"/>
    </xf>
    <xf numFmtId="0" fontId="1" fillId="2" borderId="0" xfId="0" applyFont="1" applyFill="1" applyBorder="1" applyAlignment="1">
      <alignment vertical="top" wrapText="1"/>
    </xf>
    <xf numFmtId="0" fontId="0" fillId="2" borderId="0" xfId="0" applyFill="1" applyAlignment="1">
      <alignment vertical="top" wrapText="1"/>
    </xf>
    <xf numFmtId="0" fontId="15" fillId="2" borderId="1" xfId="0" applyFont="1" applyFill="1" applyBorder="1" applyAlignment="1">
      <alignment vertical="top" wrapText="1"/>
    </xf>
    <xf numFmtId="0" fontId="0" fillId="2" borderId="2" xfId="0" applyFont="1" applyFill="1" applyBorder="1" applyAlignment="1">
      <alignment vertical="top"/>
    </xf>
    <xf numFmtId="0" fontId="0" fillId="2" borderId="2" xfId="0" applyFont="1" applyFill="1" applyBorder="1" applyAlignment="1">
      <alignment vertical="top" wrapText="1"/>
    </xf>
    <xf numFmtId="0" fontId="1" fillId="2" borderId="3" xfId="0" applyFont="1" applyFill="1" applyBorder="1" applyAlignment="1">
      <alignment vertical="top" wrapText="1"/>
    </xf>
    <xf numFmtId="0" fontId="0" fillId="2" borderId="0" xfId="0" applyFont="1"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0" fontId="0" fillId="2" borderId="0" xfId="0" quotePrefix="1" applyFont="1" applyFill="1" applyBorder="1" applyAlignment="1">
      <alignment vertical="top" wrapText="1"/>
    </xf>
    <xf numFmtId="0" fontId="0" fillId="2" borderId="5" xfId="0" applyFont="1" applyFill="1" applyBorder="1" applyAlignment="1">
      <alignment vertical="top"/>
    </xf>
    <xf numFmtId="0" fontId="0" fillId="2" borderId="5" xfId="0" applyFont="1" applyFill="1" applyBorder="1" applyAlignment="1">
      <alignment vertical="top" wrapText="1"/>
    </xf>
    <xf numFmtId="0" fontId="0" fillId="2" borderId="0" xfId="0" applyFill="1" applyAlignment="1">
      <alignment vertical="top"/>
    </xf>
    <xf numFmtId="0" fontId="0" fillId="2" borderId="0" xfId="0" applyFill="1" applyBorder="1" applyAlignment="1">
      <alignment vertical="top"/>
    </xf>
    <xf numFmtId="0" fontId="7" fillId="2" borderId="0" xfId="0" applyFont="1" applyFill="1" applyBorder="1" applyAlignment="1">
      <alignment vertical="top" wrapText="1"/>
    </xf>
    <xf numFmtId="0" fontId="8" fillId="2" borderId="0" xfId="0" applyFont="1" applyFill="1" applyAlignment="1">
      <alignment vertical="top"/>
    </xf>
    <xf numFmtId="0" fontId="4" fillId="2" borderId="0" xfId="0" applyFont="1" applyFill="1" applyAlignment="1">
      <alignment vertical="top"/>
    </xf>
    <xf numFmtId="0" fontId="6" fillId="2" borderId="0" xfId="0" applyFont="1" applyFill="1" applyBorder="1" applyAlignment="1">
      <alignment vertical="top" wrapText="1"/>
    </xf>
    <xf numFmtId="0" fontId="4" fillId="2" borderId="2" xfId="0" applyFont="1" applyFill="1" applyBorder="1" applyAlignment="1">
      <alignment vertical="top"/>
    </xf>
    <xf numFmtId="0" fontId="4" fillId="2" borderId="0" xfId="0" applyFont="1" applyFill="1" applyBorder="1" applyAlignment="1">
      <alignment vertical="top"/>
    </xf>
    <xf numFmtId="0" fontId="4" fillId="2" borderId="5" xfId="0" applyFont="1" applyFill="1" applyBorder="1" applyAlignment="1">
      <alignment vertical="top"/>
    </xf>
    <xf numFmtId="0" fontId="11" fillId="0" borderId="0" xfId="0" applyFont="1" applyFill="1" applyAlignment="1">
      <alignment vertical="top" wrapText="1"/>
    </xf>
    <xf numFmtId="0" fontId="13" fillId="2" borderId="0" xfId="0" applyFont="1" applyFill="1" applyBorder="1" applyAlignment="1">
      <alignment vertical="top" wrapText="1"/>
    </xf>
    <xf numFmtId="0" fontId="0" fillId="0" borderId="0" xfId="0" applyFont="1" applyAlignment="1">
      <alignment vertical="top" wrapText="1"/>
    </xf>
    <xf numFmtId="0" fontId="8" fillId="0" borderId="0" xfId="0" applyFont="1" applyFill="1" applyAlignment="1">
      <alignment vertical="top" wrapText="1"/>
    </xf>
    <xf numFmtId="0" fontId="0" fillId="0" borderId="0" xfId="0" applyFont="1" applyFill="1" applyAlignment="1">
      <alignment vertical="top" wrapText="1"/>
    </xf>
    <xf numFmtId="0" fontId="13" fillId="2" borderId="2" xfId="0" applyFont="1" applyFill="1" applyBorder="1" applyAlignment="1">
      <alignment vertical="top" wrapText="1"/>
    </xf>
    <xf numFmtId="0" fontId="13" fillId="2" borderId="5" xfId="0" applyFont="1" applyFill="1" applyBorder="1" applyAlignment="1">
      <alignment vertical="top" wrapText="1"/>
    </xf>
    <xf numFmtId="0" fontId="1" fillId="0" borderId="6" xfId="0" applyFont="1" applyBorder="1" applyAlignment="1">
      <alignment vertical="top" wrapText="1"/>
    </xf>
    <xf numFmtId="0" fontId="0" fillId="0" borderId="6" xfId="0" applyBorder="1" applyAlignment="1">
      <alignment vertical="top" wrapText="1"/>
    </xf>
    <xf numFmtId="0" fontId="0" fillId="0" borderId="6" xfId="0" applyFont="1" applyBorder="1" applyAlignment="1">
      <alignment vertical="top" wrapText="1"/>
    </xf>
    <xf numFmtId="0" fontId="8" fillId="0" borderId="6" xfId="0" applyFont="1" applyFill="1" applyBorder="1" applyAlignment="1">
      <alignment vertical="top" wrapText="1"/>
    </xf>
    <xf numFmtId="0" fontId="8" fillId="0" borderId="6" xfId="0" applyFont="1" applyBorder="1" applyAlignment="1">
      <alignment vertical="top" wrapText="1"/>
    </xf>
    <xf numFmtId="0" fontId="4" fillId="2" borderId="6" xfId="0" applyFont="1" applyFill="1" applyBorder="1" applyAlignment="1">
      <alignment vertical="top" wrapText="1"/>
    </xf>
    <xf numFmtId="0" fontId="8" fillId="2" borderId="6" xfId="0" applyFont="1" applyFill="1" applyBorder="1" applyAlignment="1">
      <alignment vertical="top" wrapText="1"/>
    </xf>
    <xf numFmtId="0" fontId="4" fillId="0" borderId="6" xfId="0" applyFont="1" applyFill="1" applyBorder="1" applyAlignment="1">
      <alignment vertical="top" wrapText="1"/>
    </xf>
    <xf numFmtId="0" fontId="0" fillId="2" borderId="6" xfId="0" applyFont="1" applyFill="1" applyBorder="1" applyAlignment="1">
      <alignment vertical="top" wrapText="1"/>
    </xf>
    <xf numFmtId="0" fontId="0" fillId="0" borderId="6" xfId="0" applyFont="1" applyFill="1" applyBorder="1" applyAlignment="1">
      <alignment vertical="top" wrapText="1"/>
    </xf>
    <xf numFmtId="0" fontId="0" fillId="0" borderId="6" xfId="0" applyFill="1" applyBorder="1" applyAlignment="1">
      <alignment vertical="top" wrapText="1"/>
    </xf>
    <xf numFmtId="0" fontId="13" fillId="0" borderId="6" xfId="0" applyFont="1" applyBorder="1" applyAlignment="1">
      <alignment vertical="top" wrapText="1"/>
    </xf>
    <xf numFmtId="0" fontId="13" fillId="2" borderId="6" xfId="0" applyFont="1" applyFill="1" applyBorder="1" applyAlignment="1">
      <alignment vertical="top" wrapText="1"/>
    </xf>
    <xf numFmtId="0" fontId="0" fillId="2" borderId="6" xfId="0" quotePrefix="1" applyFont="1" applyFill="1" applyBorder="1" applyAlignment="1">
      <alignment vertical="top" wrapText="1"/>
    </xf>
    <xf numFmtId="0" fontId="0" fillId="2" borderId="6" xfId="0" applyFill="1" applyBorder="1" applyAlignment="1">
      <alignmen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8" fillId="0" borderId="6" xfId="0" applyFont="1" applyFill="1" applyBorder="1" applyAlignment="1">
      <alignment horizontal="left" vertical="top" wrapText="1"/>
    </xf>
    <xf numFmtId="0" fontId="8" fillId="0" borderId="0" xfId="0" applyFont="1" applyFill="1" applyAlignment="1">
      <alignment horizontal="left" vertical="top" wrapText="1"/>
    </xf>
    <xf numFmtId="0" fontId="0" fillId="0" borderId="0" xfId="0" applyAlignment="1">
      <alignment wrapText="1"/>
    </xf>
    <xf numFmtId="0" fontId="0" fillId="3" borderId="0" xfId="0" applyFill="1"/>
    <xf numFmtId="0" fontId="0" fillId="3" borderId="0" xfId="0" applyFill="1" applyAlignment="1">
      <alignment wrapText="1"/>
    </xf>
    <xf numFmtId="0" fontId="0" fillId="4" borderId="0" xfId="0" applyFill="1"/>
    <xf numFmtId="0" fontId="15" fillId="2" borderId="2" xfId="0" applyFont="1" applyFill="1" applyBorder="1" applyAlignment="1">
      <alignment vertical="top" wrapText="1"/>
    </xf>
    <xf numFmtId="0" fontId="1" fillId="2" borderId="5" xfId="0" applyFont="1" applyFill="1" applyBorder="1" applyAlignment="1">
      <alignment vertical="top" wrapText="1"/>
    </xf>
    <xf numFmtId="0" fontId="6" fillId="0" borderId="0" xfId="0" applyFont="1"/>
    <xf numFmtId="0" fontId="5" fillId="0" borderId="0" xfId="0" applyFont="1"/>
    <xf numFmtId="44" fontId="0" fillId="0" borderId="0" xfId="2" applyFont="1"/>
    <xf numFmtId="0" fontId="0" fillId="5" borderId="0" xfId="0" applyFont="1" applyFill="1" applyAlignment="1">
      <alignment vertical="top" wrapText="1"/>
    </xf>
    <xf numFmtId="0" fontId="0" fillId="5" borderId="5" xfId="0" applyFont="1" applyFill="1" applyBorder="1" applyAlignment="1">
      <alignment vertical="top" wrapText="1"/>
    </xf>
    <xf numFmtId="0" fontId="18" fillId="5" borderId="0" xfId="0" applyFont="1" applyFill="1" applyAlignment="1">
      <alignment vertical="top" wrapText="1"/>
    </xf>
    <xf numFmtId="0" fontId="3" fillId="5" borderId="0" xfId="0" applyFont="1" applyFill="1" applyAlignment="1">
      <alignment vertical="top" wrapText="1"/>
    </xf>
    <xf numFmtId="0" fontId="1" fillId="5" borderId="4" xfId="0" applyFont="1" applyFill="1" applyBorder="1" applyAlignment="1">
      <alignment vertical="top" wrapText="1"/>
    </xf>
    <xf numFmtId="0" fontId="1" fillId="5" borderId="0" xfId="0" applyFont="1" applyFill="1" applyBorder="1" applyAlignment="1">
      <alignment vertical="top" wrapText="1"/>
    </xf>
    <xf numFmtId="43" fontId="6" fillId="0" borderId="0" xfId="1" applyFont="1"/>
    <xf numFmtId="0" fontId="19" fillId="0" borderId="0" xfId="0" applyFont="1"/>
    <xf numFmtId="43" fontId="0" fillId="0" borderId="0" xfId="1" applyFont="1"/>
    <xf numFmtId="0" fontId="19" fillId="0" borderId="7" xfId="0" applyFont="1" applyBorder="1"/>
    <xf numFmtId="0" fontId="19" fillId="0" borderId="0" xfId="0" applyFont="1" applyAlignment="1">
      <alignment vertical="center"/>
    </xf>
    <xf numFmtId="0" fontId="19" fillId="0" borderId="0" xfId="0" applyFont="1" applyAlignment="1">
      <alignment vertical="center" wrapText="1"/>
    </xf>
    <xf numFmtId="0" fontId="10" fillId="0" borderId="0" xfId="0" applyFont="1"/>
    <xf numFmtId="0" fontId="8" fillId="0" borderId="0" xfId="0" applyFont="1"/>
    <xf numFmtId="0" fontId="0" fillId="5" borderId="0" xfId="0" applyFill="1" applyAlignment="1">
      <alignment vertical="top" wrapText="1"/>
    </xf>
    <xf numFmtId="0" fontId="8"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Border="1" applyAlignment="1">
      <alignment vertical="top" wrapText="1"/>
    </xf>
    <xf numFmtId="0" fontId="1" fillId="7" borderId="0" xfId="0" applyFont="1" applyFill="1" applyAlignment="1">
      <alignment vertical="top"/>
    </xf>
    <xf numFmtId="0" fontId="1" fillId="7" borderId="0" xfId="0" applyFont="1" applyFill="1" applyAlignment="1">
      <alignment vertical="top" wrapText="1"/>
    </xf>
    <xf numFmtId="0" fontId="1" fillId="8" borderId="6" xfId="0" applyFont="1" applyFill="1" applyBorder="1" applyAlignment="1">
      <alignment vertical="top" wrapText="1"/>
    </xf>
    <xf numFmtId="0" fontId="1" fillId="8" borderId="0" xfId="0" applyFont="1" applyFill="1" applyAlignment="1">
      <alignment vertical="top" wrapText="1"/>
    </xf>
    <xf numFmtId="0" fontId="20" fillId="0" borderId="0" xfId="0" applyFont="1" applyAlignment="1">
      <alignment vertical="top"/>
    </xf>
    <xf numFmtId="0" fontId="1" fillId="5" borderId="5" xfId="0" applyFont="1" applyFill="1" applyBorder="1" applyAlignment="1">
      <alignment vertical="top" wrapText="1"/>
    </xf>
    <xf numFmtId="0" fontId="21" fillId="9" borderId="0" xfId="3" applyAlignment="1">
      <alignment vertical="top" wrapText="1"/>
    </xf>
    <xf numFmtId="0" fontId="22" fillId="10" borderId="0" xfId="4" applyAlignment="1">
      <alignment vertical="top" wrapText="1"/>
    </xf>
    <xf numFmtId="0" fontId="0" fillId="11" borderId="0" xfId="0" applyFont="1" applyFill="1" applyAlignment="1">
      <alignment vertical="top" wrapText="1"/>
    </xf>
    <xf numFmtId="0" fontId="8" fillId="11" borderId="0" xfId="0" applyFont="1" applyFill="1" applyAlignment="1">
      <alignment vertical="top" wrapText="1"/>
    </xf>
    <xf numFmtId="0" fontId="0" fillId="12" borderId="0" xfId="0" applyFont="1" applyFill="1" applyAlignment="1">
      <alignment vertical="top" wrapText="1"/>
    </xf>
    <xf numFmtId="0" fontId="22" fillId="11" borderId="0" xfId="0" applyFont="1" applyFill="1" applyAlignment="1">
      <alignment vertical="top" wrapText="1"/>
    </xf>
  </cellXfs>
  <cellStyles count="5">
    <cellStyle name="60% - Accent6" xfId="4" builtinId="52"/>
    <cellStyle name="Bad" xfId="3" builtinId="27"/>
    <cellStyle name="Comma" xfId="1" builtinId="3"/>
    <cellStyle name="Currency" xfId="2" builtinId="4"/>
    <cellStyle name="Normal" xfId="0" builtinId="0"/>
  </cellStyles>
  <dxfs count="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color auto="1"/>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schi/ShareFile/Shared%20With%20Me/206.%20Margin%20Calculator/104.%20Workspace/102.%20SDLC%20Documentation/Margin%20Calc%20Req%20and%20Documents/Example%201%20From%20Joh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wk-48hr"/>
      <sheetName val="13wk- 40 hr"/>
      <sheetName val="Margin Calculator (FINAL)"/>
      <sheetName val="Margin Calculator"/>
      <sheetName val="Margin Detail"/>
      <sheetName val="Lookup-Assumption Table"/>
      <sheetName val="Sheet8"/>
      <sheetName val="Per Diem"/>
    </sheetNames>
    <sheetDataSet>
      <sheetData sheetId="0"/>
      <sheetData sheetId="1"/>
      <sheetData sheetId="2"/>
      <sheetData sheetId="3">
        <row r="30">
          <cell r="B30">
            <v>18</v>
          </cell>
        </row>
      </sheetData>
      <sheetData sheetId="4"/>
      <sheetData sheetId="5"/>
      <sheetData sheetId="6"/>
      <sheetData sheetId="7"/>
    </sheetDataSet>
  </externalBook>
</externalLink>
</file>

<file path=xl/tables/table1.xml><?xml version="1.0" encoding="utf-8"?>
<table xmlns="http://schemas.openxmlformats.org/spreadsheetml/2006/main" id="1" name="StateTbl" displayName="StateTbl" ref="A1:E54" totalsRowShown="0" headerRowDxfId="5">
  <autoFilter ref="A1:E54"/>
  <tableColumns count="5">
    <tableColumn id="1" name="State"/>
    <tableColumn id="2" name="State OT Over 8" dataDxfId="4"/>
    <tableColumn id="3" name="Withholding Estimated"/>
    <tableColumn id="4" name="All-Inclusive Estimated"/>
    <tableColumn id="5" name="PTO Sick Time per Worked Hour" dataDxfId="3" dataCellStyle="Currency"/>
  </tableColumns>
  <tableStyleInfo name="TableStyleLight11" showFirstColumn="0" showLastColumn="0" showRowStripes="1" showColumnStripes="0"/>
</table>
</file>

<file path=xl/tables/table2.xml><?xml version="1.0" encoding="utf-8"?>
<table xmlns="http://schemas.openxmlformats.org/spreadsheetml/2006/main" id="2" name="MinRateTbl" displayName="MinRateTbl" ref="A1:C54" totalsRowShown="0" headerRowDxfId="2">
  <autoFilter ref="A1:C54"/>
  <tableColumns count="3">
    <tableColumn id="1" name="State"/>
    <tableColumn id="2" name="Postion" dataDxfId="1"/>
    <tableColumn id="3" name="Min Rate" dataDxfId="0" dataCellStyle="Comma"/>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9"/>
  <sheetViews>
    <sheetView tabSelected="1" topLeftCell="E1" zoomScale="90" zoomScaleNormal="90" workbookViewId="0">
      <pane xSplit="1" topLeftCell="Q1" activePane="topRight" state="frozen"/>
      <selection activeCell="E1" sqref="E1"/>
      <selection pane="topRight" activeCell="R56" sqref="R56"/>
    </sheetView>
  </sheetViews>
  <sheetFormatPr defaultColWidth="43.28515625" defaultRowHeight="15" x14ac:dyDescent="0.25"/>
  <cols>
    <col min="1" max="3" width="21.28515625" style="2" hidden="1" customWidth="1"/>
    <col min="4" max="4" width="14.85546875" style="2" hidden="1" customWidth="1"/>
    <col min="5" max="5" width="32.7109375" style="10" bestFit="1" customWidth="1"/>
    <col min="6" max="6" width="58.7109375" style="10" customWidth="1"/>
    <col min="7" max="7" width="22.28515625" style="10" customWidth="1"/>
    <col min="8" max="8" width="32.28515625" style="10" customWidth="1"/>
    <col min="9" max="9" width="6" style="2" customWidth="1"/>
    <col min="10" max="10" width="17.28515625" style="2" customWidth="1"/>
    <col min="11" max="11" width="16" style="2" customWidth="1"/>
    <col min="12" max="12" width="16" style="2" bestFit="1" customWidth="1"/>
    <col min="13" max="13" width="4.85546875" style="2" bestFit="1" customWidth="1"/>
    <col min="14" max="14" width="44" style="3" bestFit="1" customWidth="1"/>
    <col min="15" max="15" width="44.5703125" style="7" bestFit="1" customWidth="1"/>
    <col min="16" max="17" width="41.28515625" style="7" bestFit="1" customWidth="1"/>
    <col min="18" max="18" width="51.7109375" style="7" bestFit="1" customWidth="1"/>
    <col min="19" max="19" width="40.7109375" style="7" bestFit="1" customWidth="1"/>
    <col min="20" max="20" width="54.140625" style="3" bestFit="1" customWidth="1"/>
    <col min="21" max="22" width="27.7109375" style="73" customWidth="1"/>
    <col min="23" max="23" width="27.7109375" style="3" customWidth="1"/>
    <col min="24" max="16384" width="43.28515625" style="2"/>
  </cols>
  <sheetData>
    <row r="1" spans="1:23" s="1" customFormat="1" ht="45" x14ac:dyDescent="0.25">
      <c r="A1" s="116" t="s">
        <v>662</v>
      </c>
      <c r="B1" s="116" t="s">
        <v>674</v>
      </c>
      <c r="C1" s="116" t="s">
        <v>663</v>
      </c>
      <c r="D1" s="116" t="s">
        <v>664</v>
      </c>
      <c r="E1" s="117" t="s">
        <v>473</v>
      </c>
      <c r="F1" s="117" t="s">
        <v>455</v>
      </c>
      <c r="G1" s="117" t="s">
        <v>502</v>
      </c>
      <c r="H1" s="117" t="s">
        <v>628</v>
      </c>
      <c r="I1" s="118" t="s">
        <v>63</v>
      </c>
      <c r="J1" s="118" t="s">
        <v>36</v>
      </c>
      <c r="K1" s="118" t="s">
        <v>41</v>
      </c>
      <c r="L1" s="118" t="s">
        <v>4</v>
      </c>
      <c r="M1" s="118" t="s">
        <v>17</v>
      </c>
      <c r="N1" s="119" t="s">
        <v>68</v>
      </c>
      <c r="O1" s="119" t="s">
        <v>0</v>
      </c>
      <c r="P1" s="119" t="s">
        <v>415</v>
      </c>
      <c r="Q1" s="119" t="s">
        <v>416</v>
      </c>
      <c r="R1" s="119" t="s">
        <v>455</v>
      </c>
      <c r="S1" s="119" t="s">
        <v>405</v>
      </c>
      <c r="T1" s="119" t="s">
        <v>22</v>
      </c>
      <c r="U1" s="120" t="s">
        <v>448</v>
      </c>
      <c r="V1" s="120" t="s">
        <v>480</v>
      </c>
      <c r="W1" s="121" t="s">
        <v>449</v>
      </c>
    </row>
    <row r="2" spans="1:23" ht="45" x14ac:dyDescent="0.25">
      <c r="A2" s="2" t="s">
        <v>25</v>
      </c>
      <c r="B2" s="3" t="s">
        <v>25</v>
      </c>
      <c r="C2" s="2" t="s">
        <v>25</v>
      </c>
      <c r="E2" s="10" t="s">
        <v>25</v>
      </c>
      <c r="F2" s="67" t="s">
        <v>684</v>
      </c>
      <c r="G2" s="10" t="s">
        <v>497</v>
      </c>
      <c r="H2" s="10" t="s">
        <v>629</v>
      </c>
      <c r="J2" s="2" t="s">
        <v>37</v>
      </c>
      <c r="K2" s="2" t="s">
        <v>30</v>
      </c>
      <c r="L2" s="2" t="s">
        <v>5</v>
      </c>
      <c r="M2" s="2" t="s">
        <v>627</v>
      </c>
      <c r="O2" s="7" t="s">
        <v>136</v>
      </c>
      <c r="P2" s="7" t="s">
        <v>417</v>
      </c>
      <c r="Q2" s="7" t="s">
        <v>418</v>
      </c>
      <c r="R2" s="7" t="s">
        <v>458</v>
      </c>
      <c r="S2" s="7" t="s">
        <v>413</v>
      </c>
      <c r="U2" s="73" t="s">
        <v>442</v>
      </c>
      <c r="V2" s="73" t="s">
        <v>442</v>
      </c>
      <c r="W2" s="3" t="s">
        <v>442</v>
      </c>
    </row>
    <row r="3" spans="1:23" ht="30" x14ac:dyDescent="0.25">
      <c r="B3" s="3"/>
      <c r="D3" s="2" t="s">
        <v>660</v>
      </c>
      <c r="E3" s="10" t="s">
        <v>27</v>
      </c>
      <c r="F3" s="67" t="s">
        <v>468</v>
      </c>
      <c r="G3" s="10" t="s">
        <v>497</v>
      </c>
      <c r="H3" s="10" t="s">
        <v>677</v>
      </c>
      <c r="I3" s="2">
        <v>1</v>
      </c>
      <c r="J3" s="2" t="s">
        <v>37</v>
      </c>
      <c r="K3" s="2" t="s">
        <v>30</v>
      </c>
      <c r="L3" s="2" t="s">
        <v>5</v>
      </c>
      <c r="M3" s="2" t="s">
        <v>60</v>
      </c>
      <c r="O3" s="7" t="s">
        <v>474</v>
      </c>
      <c r="P3" s="7" t="s">
        <v>419</v>
      </c>
      <c r="Q3" s="7" t="s">
        <v>475</v>
      </c>
      <c r="R3" s="67" t="s">
        <v>468</v>
      </c>
      <c r="S3" s="7" t="s">
        <v>409</v>
      </c>
      <c r="T3" s="3" t="s">
        <v>406</v>
      </c>
      <c r="U3" s="73" t="s">
        <v>443</v>
      </c>
      <c r="V3" s="73" t="s">
        <v>443</v>
      </c>
      <c r="W3" s="3" t="s">
        <v>443</v>
      </c>
    </row>
    <row r="4" spans="1:23" ht="75" x14ac:dyDescent="0.25">
      <c r="A4" s="2" t="s">
        <v>478</v>
      </c>
      <c r="B4" s="3" t="s">
        <v>478</v>
      </c>
      <c r="C4" s="2" t="s">
        <v>478</v>
      </c>
      <c r="D4" s="2" t="s">
        <v>31</v>
      </c>
      <c r="E4" s="10" t="s">
        <v>31</v>
      </c>
      <c r="F4" s="67" t="s">
        <v>685</v>
      </c>
      <c r="G4" s="10" t="s">
        <v>497</v>
      </c>
      <c r="H4" s="10" t="s">
        <v>677</v>
      </c>
      <c r="I4" s="2">
        <v>1</v>
      </c>
      <c r="J4" s="2" t="s">
        <v>37</v>
      </c>
      <c r="K4" s="2" t="s">
        <v>30</v>
      </c>
      <c r="L4" s="2" t="s">
        <v>5</v>
      </c>
      <c r="M4" s="2" t="s">
        <v>62</v>
      </c>
      <c r="O4" s="67" t="s">
        <v>474</v>
      </c>
      <c r="P4" s="7" t="s">
        <v>417</v>
      </c>
      <c r="Q4" s="67" t="s">
        <v>477</v>
      </c>
      <c r="R4" s="7" t="s">
        <v>466</v>
      </c>
      <c r="S4" s="7" t="s">
        <v>409</v>
      </c>
      <c r="T4" s="8" t="s">
        <v>32</v>
      </c>
      <c r="U4" s="73" t="s">
        <v>443</v>
      </c>
      <c r="V4" s="73" t="s">
        <v>443</v>
      </c>
      <c r="W4" s="3" t="s">
        <v>443</v>
      </c>
    </row>
    <row r="5" spans="1:23" ht="45" x14ac:dyDescent="0.25">
      <c r="A5" s="2" t="s">
        <v>476</v>
      </c>
      <c r="B5" s="3" t="s">
        <v>476</v>
      </c>
      <c r="C5" s="2" t="s">
        <v>476</v>
      </c>
      <c r="D5" s="2" t="s">
        <v>661</v>
      </c>
      <c r="E5" s="10" t="s">
        <v>29</v>
      </c>
      <c r="F5" s="67" t="s">
        <v>686</v>
      </c>
      <c r="G5" s="10" t="s">
        <v>497</v>
      </c>
      <c r="H5" s="10" t="s">
        <v>677</v>
      </c>
      <c r="I5" s="2">
        <v>1</v>
      </c>
      <c r="J5" s="2" t="s">
        <v>37</v>
      </c>
      <c r="K5" s="2" t="s">
        <v>30</v>
      </c>
      <c r="L5" s="2" t="s">
        <v>5</v>
      </c>
      <c r="M5" s="2" t="s">
        <v>61</v>
      </c>
      <c r="N5" s="3" t="s">
        <v>249</v>
      </c>
      <c r="O5" s="67" t="s">
        <v>474</v>
      </c>
      <c r="P5" s="7" t="s">
        <v>419</v>
      </c>
      <c r="Q5" s="7" t="s">
        <v>414</v>
      </c>
      <c r="R5" s="7" t="s">
        <v>467</v>
      </c>
      <c r="S5" s="7" t="s">
        <v>409</v>
      </c>
      <c r="U5" s="73" t="s">
        <v>443</v>
      </c>
      <c r="V5" s="73" t="s">
        <v>443</v>
      </c>
      <c r="W5" s="3" t="s">
        <v>443</v>
      </c>
    </row>
    <row r="6" spans="1:23" ht="30" x14ac:dyDescent="0.25">
      <c r="A6" s="2" t="s">
        <v>665</v>
      </c>
      <c r="B6" s="2" t="s">
        <v>665</v>
      </c>
      <c r="C6" s="2" t="s">
        <v>665</v>
      </c>
      <c r="E6" s="10" t="s">
        <v>9</v>
      </c>
      <c r="F6" s="67" t="s">
        <v>456</v>
      </c>
      <c r="G6" s="10" t="s">
        <v>497</v>
      </c>
      <c r="H6" s="10" t="s">
        <v>630</v>
      </c>
      <c r="I6" s="2">
        <v>1</v>
      </c>
      <c r="J6" s="2" t="s">
        <v>37</v>
      </c>
      <c r="K6" s="2" t="s">
        <v>30</v>
      </c>
      <c r="L6" s="2" t="s">
        <v>5</v>
      </c>
      <c r="M6" s="2" t="s">
        <v>10</v>
      </c>
      <c r="N6" s="3" t="s">
        <v>34</v>
      </c>
      <c r="O6" s="67" t="s">
        <v>474</v>
      </c>
      <c r="P6" s="7" t="s">
        <v>417</v>
      </c>
      <c r="Q6" s="7" t="s">
        <v>420</v>
      </c>
      <c r="R6" s="7" t="s">
        <v>456</v>
      </c>
      <c r="S6" s="7" t="s">
        <v>409</v>
      </c>
      <c r="T6" s="3" t="s">
        <v>407</v>
      </c>
      <c r="U6" s="73" t="s">
        <v>444</v>
      </c>
      <c r="V6" s="73" t="s">
        <v>444</v>
      </c>
      <c r="W6" s="3" t="s">
        <v>444</v>
      </c>
    </row>
    <row r="7" spans="1:23" ht="120" x14ac:dyDescent="0.25">
      <c r="A7" s="2" t="s">
        <v>670</v>
      </c>
      <c r="B7" s="2" t="s">
        <v>670</v>
      </c>
      <c r="C7" s="2" t="s">
        <v>670</v>
      </c>
      <c r="E7" s="10" t="s">
        <v>20</v>
      </c>
      <c r="G7" s="10" t="s">
        <v>497</v>
      </c>
      <c r="H7" s="10" t="s">
        <v>631</v>
      </c>
      <c r="I7" s="2">
        <v>1</v>
      </c>
      <c r="J7" s="2" t="s">
        <v>37</v>
      </c>
      <c r="K7" s="2" t="s">
        <v>30</v>
      </c>
      <c r="L7" s="2" t="s">
        <v>5</v>
      </c>
      <c r="M7" s="2" t="s">
        <v>21</v>
      </c>
      <c r="N7" s="3" t="s">
        <v>33</v>
      </c>
      <c r="O7" s="7" t="s">
        <v>135</v>
      </c>
      <c r="P7" s="7" t="s">
        <v>417</v>
      </c>
      <c r="Q7" s="7" t="s">
        <v>421</v>
      </c>
      <c r="S7" s="7" t="s">
        <v>408</v>
      </c>
      <c r="T7" s="3" t="s">
        <v>122</v>
      </c>
    </row>
    <row r="8" spans="1:23" x14ac:dyDescent="0.25">
      <c r="A8" s="2" t="s">
        <v>668</v>
      </c>
      <c r="B8" s="3" t="s">
        <v>668</v>
      </c>
      <c r="C8" s="2" t="s">
        <v>668</v>
      </c>
      <c r="E8" s="10" t="s">
        <v>18</v>
      </c>
      <c r="G8" s="10" t="s">
        <v>497</v>
      </c>
      <c r="H8" s="10" t="s">
        <v>632</v>
      </c>
      <c r="I8" s="2">
        <v>1</v>
      </c>
      <c r="J8" s="2" t="s">
        <v>37</v>
      </c>
      <c r="K8" s="2" t="s">
        <v>30</v>
      </c>
      <c r="L8" s="2" t="s">
        <v>5</v>
      </c>
      <c r="M8" s="2" t="s">
        <v>19</v>
      </c>
      <c r="N8" s="3" t="s">
        <v>247</v>
      </c>
      <c r="O8" s="7" t="s">
        <v>135</v>
      </c>
      <c r="P8" s="7" t="s">
        <v>417</v>
      </c>
      <c r="Q8" s="7" t="s">
        <v>421</v>
      </c>
      <c r="S8" s="7" t="s">
        <v>409</v>
      </c>
    </row>
    <row r="9" spans="1:23" ht="45" x14ac:dyDescent="0.25">
      <c r="A9" s="2" t="s">
        <v>669</v>
      </c>
      <c r="B9" s="3" t="s">
        <v>669</v>
      </c>
      <c r="C9" s="2" t="s">
        <v>669</v>
      </c>
      <c r="E9" s="10" t="s">
        <v>11</v>
      </c>
      <c r="F9" s="67" t="s">
        <v>457</v>
      </c>
      <c r="G9" s="10" t="s">
        <v>497</v>
      </c>
      <c r="H9" s="10" t="s">
        <v>421</v>
      </c>
      <c r="I9" s="2">
        <v>1</v>
      </c>
      <c r="J9" s="2" t="s">
        <v>37</v>
      </c>
      <c r="K9" s="2" t="s">
        <v>30</v>
      </c>
      <c r="L9" s="2" t="s">
        <v>5</v>
      </c>
      <c r="M9" s="2" t="s">
        <v>246</v>
      </c>
      <c r="N9" s="3" t="s">
        <v>248</v>
      </c>
      <c r="O9" s="7" t="s">
        <v>135</v>
      </c>
      <c r="P9" s="7" t="s">
        <v>417</v>
      </c>
      <c r="Q9" s="7" t="s">
        <v>420</v>
      </c>
      <c r="R9" s="7" t="s">
        <v>457</v>
      </c>
      <c r="S9" s="7" t="s">
        <v>409</v>
      </c>
      <c r="T9" s="7" t="s">
        <v>422</v>
      </c>
      <c r="U9" s="74" t="s">
        <v>445</v>
      </c>
      <c r="V9" s="74" t="s">
        <v>445</v>
      </c>
      <c r="W9" s="7" t="s">
        <v>445</v>
      </c>
    </row>
    <row r="10" spans="1:23" ht="60" x14ac:dyDescent="0.25">
      <c r="A10" s="2" t="s">
        <v>671</v>
      </c>
      <c r="B10" s="2" t="s">
        <v>671</v>
      </c>
      <c r="C10" s="2" t="s">
        <v>671</v>
      </c>
      <c r="E10" s="10" t="s">
        <v>35</v>
      </c>
      <c r="F10" s="67" t="s">
        <v>459</v>
      </c>
      <c r="G10" s="10" t="s">
        <v>497</v>
      </c>
      <c r="H10" s="10" t="s">
        <v>676</v>
      </c>
      <c r="I10" s="2">
        <v>1</v>
      </c>
      <c r="J10" s="2" t="s">
        <v>37</v>
      </c>
      <c r="K10" s="2" t="s">
        <v>30</v>
      </c>
      <c r="O10" s="7" t="s">
        <v>135</v>
      </c>
      <c r="P10" s="7" t="s">
        <v>417</v>
      </c>
      <c r="Q10" s="7" t="s">
        <v>420</v>
      </c>
      <c r="R10" s="7" t="s">
        <v>459</v>
      </c>
      <c r="S10" s="7" t="s">
        <v>409</v>
      </c>
      <c r="T10" s="3" t="s">
        <v>141</v>
      </c>
      <c r="U10" s="73" t="s">
        <v>446</v>
      </c>
      <c r="V10" s="73" t="s">
        <v>446</v>
      </c>
      <c r="W10" s="3" t="s">
        <v>446</v>
      </c>
    </row>
    <row r="11" spans="1:23" x14ac:dyDescent="0.25">
      <c r="A11" s="2" t="s">
        <v>671</v>
      </c>
      <c r="B11" s="2" t="s">
        <v>671</v>
      </c>
      <c r="C11" s="2" t="s">
        <v>671</v>
      </c>
      <c r="E11" s="41" t="s">
        <v>153</v>
      </c>
      <c r="F11" s="69" t="s">
        <v>469</v>
      </c>
      <c r="G11" s="10" t="s">
        <v>497</v>
      </c>
      <c r="H11" s="10" t="s">
        <v>633</v>
      </c>
      <c r="I11" s="19">
        <v>2</v>
      </c>
      <c r="J11" s="23" t="s">
        <v>38</v>
      </c>
      <c r="K11" s="23" t="s">
        <v>30</v>
      </c>
      <c r="L11" s="19" t="s">
        <v>5</v>
      </c>
      <c r="M11" s="19" t="s">
        <v>40</v>
      </c>
      <c r="N11" s="21"/>
      <c r="O11" s="26" t="s">
        <v>135</v>
      </c>
      <c r="P11" s="7" t="s">
        <v>417</v>
      </c>
      <c r="Q11" s="7" t="s">
        <v>420</v>
      </c>
      <c r="R11" s="69" t="s">
        <v>469</v>
      </c>
      <c r="S11" s="26" t="s">
        <v>409</v>
      </c>
      <c r="T11" s="30"/>
      <c r="U11" s="75" t="s">
        <v>100</v>
      </c>
      <c r="V11" s="75" t="s">
        <v>100</v>
      </c>
      <c r="W11" s="68" t="s">
        <v>100</v>
      </c>
    </row>
    <row r="12" spans="1:23" x14ac:dyDescent="0.25">
      <c r="A12" s="2" t="s">
        <v>275</v>
      </c>
      <c r="B12" s="3" t="s">
        <v>275</v>
      </c>
      <c r="C12" s="2" t="s">
        <v>275</v>
      </c>
      <c r="E12" s="12" t="s">
        <v>42</v>
      </c>
      <c r="F12" s="67" t="s">
        <v>470</v>
      </c>
      <c r="G12" s="10" t="s">
        <v>497</v>
      </c>
      <c r="H12" s="10" t="s">
        <v>634</v>
      </c>
      <c r="I12" s="2">
        <v>2</v>
      </c>
      <c r="J12" s="9" t="s">
        <v>38</v>
      </c>
      <c r="K12" s="9" t="s">
        <v>30</v>
      </c>
      <c r="L12" s="2" t="s">
        <v>5</v>
      </c>
      <c r="M12" s="2" t="s">
        <v>46</v>
      </c>
      <c r="O12" s="7" t="s">
        <v>135</v>
      </c>
      <c r="P12" s="7" t="s">
        <v>417</v>
      </c>
      <c r="Q12" s="7" t="s">
        <v>420</v>
      </c>
      <c r="R12" s="67" t="s">
        <v>470</v>
      </c>
      <c r="S12" s="7" t="s">
        <v>409</v>
      </c>
      <c r="T12" s="8" t="s">
        <v>145</v>
      </c>
      <c r="U12" s="87" t="s">
        <v>275</v>
      </c>
      <c r="V12" s="87" t="s">
        <v>275</v>
      </c>
      <c r="W12" s="88" t="s">
        <v>275</v>
      </c>
    </row>
    <row r="13" spans="1:23" x14ac:dyDescent="0.25">
      <c r="A13" s="2" t="s">
        <v>479</v>
      </c>
      <c r="B13" s="3" t="s">
        <v>479</v>
      </c>
      <c r="C13" s="2" t="s">
        <v>479</v>
      </c>
      <c r="E13" s="12" t="s">
        <v>56</v>
      </c>
      <c r="F13" s="67" t="s">
        <v>471</v>
      </c>
      <c r="G13" s="10" t="s">
        <v>497</v>
      </c>
      <c r="H13" s="10" t="s">
        <v>635</v>
      </c>
      <c r="I13" s="2">
        <v>2</v>
      </c>
      <c r="J13" s="9" t="s">
        <v>38</v>
      </c>
      <c r="K13" s="9" t="s">
        <v>30</v>
      </c>
      <c r="L13" s="2" t="s">
        <v>57</v>
      </c>
      <c r="M13" s="2" t="s">
        <v>57</v>
      </c>
      <c r="O13" s="7" t="s">
        <v>135</v>
      </c>
      <c r="P13" s="7" t="s">
        <v>417</v>
      </c>
      <c r="Q13" s="7" t="s">
        <v>420</v>
      </c>
      <c r="R13" s="67" t="s">
        <v>471</v>
      </c>
      <c r="S13" s="7" t="s">
        <v>409</v>
      </c>
      <c r="T13" s="13"/>
      <c r="U13" s="89" t="s">
        <v>479</v>
      </c>
      <c r="V13" s="89" t="s">
        <v>479</v>
      </c>
      <c r="W13" s="90" t="s">
        <v>479</v>
      </c>
    </row>
    <row r="14" spans="1:23" ht="75" x14ac:dyDescent="0.25">
      <c r="A14" s="2" t="s">
        <v>671</v>
      </c>
      <c r="B14" s="2" t="s">
        <v>671</v>
      </c>
      <c r="C14" s="2" t="s">
        <v>671</v>
      </c>
      <c r="E14" s="12" t="s">
        <v>143</v>
      </c>
      <c r="F14" s="67" t="s">
        <v>465</v>
      </c>
      <c r="G14" s="10" t="s">
        <v>497</v>
      </c>
      <c r="H14" s="10" t="s">
        <v>636</v>
      </c>
      <c r="I14" s="2">
        <v>2</v>
      </c>
      <c r="J14" s="9" t="s">
        <v>38</v>
      </c>
      <c r="K14" s="9" t="s">
        <v>30</v>
      </c>
      <c r="L14" s="2" t="s">
        <v>5</v>
      </c>
      <c r="M14" s="2" t="s">
        <v>55</v>
      </c>
      <c r="N14" s="8" t="s">
        <v>142</v>
      </c>
      <c r="O14" s="7" t="s">
        <v>135</v>
      </c>
      <c r="P14" s="7" t="s">
        <v>417</v>
      </c>
      <c r="Q14" s="7" t="s">
        <v>423</v>
      </c>
      <c r="R14" s="7" t="s">
        <v>465</v>
      </c>
      <c r="S14" s="7" t="s">
        <v>409</v>
      </c>
      <c r="T14" s="3" t="s">
        <v>424</v>
      </c>
      <c r="U14" s="73" t="s">
        <v>447</v>
      </c>
      <c r="V14" s="73" t="s">
        <v>447</v>
      </c>
      <c r="W14" s="3" t="s">
        <v>447</v>
      </c>
    </row>
    <row r="15" spans="1:23" ht="60" x14ac:dyDescent="0.25">
      <c r="A15" s="2" t="s">
        <v>57</v>
      </c>
      <c r="B15" s="2" t="s">
        <v>672</v>
      </c>
      <c r="C15" s="2" t="s">
        <v>57</v>
      </c>
      <c r="E15" s="22" t="s">
        <v>58</v>
      </c>
      <c r="F15" s="22"/>
      <c r="G15" s="10" t="s">
        <v>497</v>
      </c>
      <c r="H15" s="10" t="s">
        <v>638</v>
      </c>
      <c r="I15" s="19">
        <v>2</v>
      </c>
      <c r="J15" s="23" t="s">
        <v>38</v>
      </c>
      <c r="K15" s="23" t="s">
        <v>30</v>
      </c>
      <c r="L15" s="19" t="s">
        <v>5</v>
      </c>
      <c r="M15" s="19" t="s">
        <v>48</v>
      </c>
      <c r="N15" s="21" t="s">
        <v>138</v>
      </c>
      <c r="O15" s="7" t="s">
        <v>135</v>
      </c>
      <c r="P15" s="7" t="s">
        <v>417</v>
      </c>
      <c r="Q15" s="7" t="s">
        <v>688</v>
      </c>
      <c r="R15" s="125" t="s">
        <v>687</v>
      </c>
      <c r="S15" s="7" t="s">
        <v>409</v>
      </c>
      <c r="T15" s="25" t="s">
        <v>428</v>
      </c>
      <c r="U15" s="75" t="s">
        <v>57</v>
      </c>
      <c r="V15" s="76" t="s">
        <v>482</v>
      </c>
      <c r="W15" s="25" t="s">
        <v>57</v>
      </c>
    </row>
    <row r="16" spans="1:23" ht="75" x14ac:dyDescent="0.25">
      <c r="A16" s="2" t="s">
        <v>57</v>
      </c>
      <c r="B16" s="76" t="s">
        <v>275</v>
      </c>
      <c r="C16" s="2" t="s">
        <v>57</v>
      </c>
      <c r="E16" s="12" t="s">
        <v>64</v>
      </c>
      <c r="F16" s="67" t="s">
        <v>472</v>
      </c>
      <c r="G16" s="10" t="s">
        <v>497</v>
      </c>
      <c r="H16" s="10" t="s">
        <v>637</v>
      </c>
      <c r="I16" s="2">
        <v>2</v>
      </c>
      <c r="J16" s="9" t="s">
        <v>38</v>
      </c>
      <c r="K16" s="2" t="s">
        <v>30</v>
      </c>
      <c r="L16" s="2" t="s">
        <v>5</v>
      </c>
      <c r="M16" s="2" t="s">
        <v>47</v>
      </c>
      <c r="N16" s="14" t="s">
        <v>71</v>
      </c>
      <c r="O16" s="7" t="s">
        <v>135</v>
      </c>
      <c r="P16" s="7" t="s">
        <v>417</v>
      </c>
      <c r="Q16" s="7" t="s">
        <v>426</v>
      </c>
      <c r="R16" s="67" t="s">
        <v>472</v>
      </c>
      <c r="S16" s="7" t="s">
        <v>409</v>
      </c>
      <c r="T16" s="3" t="s">
        <v>146</v>
      </c>
      <c r="U16" s="73" t="s">
        <v>129</v>
      </c>
      <c r="V16" s="76" t="s">
        <v>482</v>
      </c>
      <c r="W16" s="3" t="s">
        <v>57</v>
      </c>
    </row>
    <row r="17" spans="1:23" ht="30" x14ac:dyDescent="0.25">
      <c r="A17" s="2" t="s">
        <v>57</v>
      </c>
      <c r="B17" s="3" t="s">
        <v>672</v>
      </c>
      <c r="C17" s="2" t="s">
        <v>57</v>
      </c>
      <c r="E17" s="12" t="s">
        <v>65</v>
      </c>
      <c r="F17" s="12"/>
      <c r="G17" s="10" t="s">
        <v>497</v>
      </c>
      <c r="I17" s="2">
        <v>2</v>
      </c>
      <c r="J17" s="9" t="s">
        <v>38</v>
      </c>
      <c r="K17" s="9" t="s">
        <v>30</v>
      </c>
      <c r="L17" s="2" t="s">
        <v>5</v>
      </c>
      <c r="M17" s="2" t="s">
        <v>49</v>
      </c>
      <c r="N17" s="14" t="s">
        <v>70</v>
      </c>
      <c r="O17" s="7" t="s">
        <v>135</v>
      </c>
      <c r="P17" s="7" t="s">
        <v>417</v>
      </c>
      <c r="Q17" s="7" t="s">
        <v>421</v>
      </c>
      <c r="R17" s="124" t="s">
        <v>692</v>
      </c>
      <c r="S17" s="7" t="s">
        <v>409</v>
      </c>
      <c r="T17" s="24" t="s">
        <v>144</v>
      </c>
      <c r="U17" s="76" t="s">
        <v>57</v>
      </c>
      <c r="V17" s="76" t="s">
        <v>482</v>
      </c>
      <c r="W17" s="24" t="s">
        <v>57</v>
      </c>
    </row>
    <row r="18" spans="1:23" ht="105" x14ac:dyDescent="0.25">
      <c r="A18" s="2" t="s">
        <v>57</v>
      </c>
      <c r="B18" s="2" t="s">
        <v>57</v>
      </c>
      <c r="C18" s="2" t="s">
        <v>57</v>
      </c>
      <c r="E18" s="12" t="s">
        <v>43</v>
      </c>
      <c r="F18" s="12"/>
      <c r="G18" s="10" t="s">
        <v>497</v>
      </c>
      <c r="H18" s="10" t="s">
        <v>421</v>
      </c>
      <c r="I18" s="16">
        <v>2</v>
      </c>
      <c r="J18" s="29" t="s">
        <v>38</v>
      </c>
      <c r="K18" s="16" t="s">
        <v>30</v>
      </c>
      <c r="L18" s="2" t="s">
        <v>5</v>
      </c>
      <c r="M18" s="19" t="s">
        <v>50</v>
      </c>
      <c r="N18" s="3" t="s">
        <v>152</v>
      </c>
      <c r="O18" s="7" t="s">
        <v>135</v>
      </c>
      <c r="R18" s="124"/>
      <c r="S18" s="7" t="s">
        <v>409</v>
      </c>
      <c r="T18" s="24" t="s">
        <v>137</v>
      </c>
      <c r="U18" s="76" t="s">
        <v>454</v>
      </c>
      <c r="V18" s="76" t="s">
        <v>454</v>
      </c>
      <c r="W18" s="24" t="s">
        <v>454</v>
      </c>
    </row>
    <row r="19" spans="1:23" ht="45" x14ac:dyDescent="0.25">
      <c r="A19" s="2" t="s">
        <v>275</v>
      </c>
      <c r="B19" s="3" t="s">
        <v>275</v>
      </c>
      <c r="C19" s="2" t="s">
        <v>275</v>
      </c>
      <c r="E19" s="12" t="s">
        <v>44</v>
      </c>
      <c r="F19" s="12"/>
      <c r="G19" s="10" t="s">
        <v>497</v>
      </c>
      <c r="H19" s="10" t="s">
        <v>421</v>
      </c>
      <c r="I19" s="16">
        <v>2</v>
      </c>
      <c r="J19" s="29" t="s">
        <v>38</v>
      </c>
      <c r="K19" s="16" t="s">
        <v>30</v>
      </c>
      <c r="L19" s="2" t="s">
        <v>5</v>
      </c>
      <c r="M19" s="19" t="s">
        <v>51</v>
      </c>
      <c r="N19" s="3" t="s">
        <v>180</v>
      </c>
      <c r="O19" s="7" t="s">
        <v>135</v>
      </c>
      <c r="R19" s="124"/>
      <c r="S19" s="7" t="s">
        <v>409</v>
      </c>
      <c r="T19" s="24" t="s">
        <v>131</v>
      </c>
      <c r="U19" s="76"/>
      <c r="V19" s="76"/>
      <c r="W19" s="24"/>
    </row>
    <row r="20" spans="1:23" ht="45" x14ac:dyDescent="0.25">
      <c r="A20" s="24" t="s">
        <v>671</v>
      </c>
      <c r="B20" s="24" t="s">
        <v>671</v>
      </c>
      <c r="C20" s="24" t="s">
        <v>671</v>
      </c>
      <c r="E20" s="10" t="s">
        <v>66</v>
      </c>
      <c r="F20" s="67" t="s">
        <v>460</v>
      </c>
      <c r="G20" s="10" t="s">
        <v>497</v>
      </c>
      <c r="H20" s="10" t="s">
        <v>57</v>
      </c>
      <c r="I20" s="2">
        <v>2</v>
      </c>
      <c r="J20" s="9" t="s">
        <v>38</v>
      </c>
      <c r="K20" s="9" t="s">
        <v>28</v>
      </c>
      <c r="L20" s="2" t="s">
        <v>5</v>
      </c>
      <c r="M20" s="2" t="s">
        <v>52</v>
      </c>
      <c r="N20" s="14" t="s">
        <v>69</v>
      </c>
      <c r="O20" s="7" t="s">
        <v>135</v>
      </c>
      <c r="P20" s="7" t="s">
        <v>417</v>
      </c>
      <c r="Q20" s="7" t="s">
        <v>420</v>
      </c>
      <c r="R20" s="67" t="s">
        <v>460</v>
      </c>
      <c r="S20" s="7" t="s">
        <v>409</v>
      </c>
      <c r="T20" s="25" t="s">
        <v>427</v>
      </c>
      <c r="U20" s="75" t="s">
        <v>451</v>
      </c>
      <c r="V20" s="75" t="s">
        <v>451</v>
      </c>
      <c r="W20" s="25" t="s">
        <v>451</v>
      </c>
    </row>
    <row r="21" spans="1:23" ht="45" x14ac:dyDescent="0.25">
      <c r="A21" s="24" t="s">
        <v>671</v>
      </c>
      <c r="B21" s="24" t="s">
        <v>671</v>
      </c>
      <c r="C21" s="24" t="s">
        <v>671</v>
      </c>
      <c r="E21" s="10" t="s">
        <v>67</v>
      </c>
      <c r="F21" s="67" t="s">
        <v>461</v>
      </c>
      <c r="G21" s="10" t="s">
        <v>497</v>
      </c>
      <c r="H21" s="10" t="s">
        <v>57</v>
      </c>
      <c r="I21" s="2">
        <v>2</v>
      </c>
      <c r="J21" s="9" t="s">
        <v>38</v>
      </c>
      <c r="K21" s="9" t="s">
        <v>28</v>
      </c>
      <c r="L21" s="2" t="s">
        <v>5</v>
      </c>
      <c r="M21" s="2" t="s">
        <v>54</v>
      </c>
      <c r="N21" s="14" t="s">
        <v>72</v>
      </c>
      <c r="O21" s="7" t="s">
        <v>135</v>
      </c>
      <c r="P21" s="7" t="s">
        <v>417</v>
      </c>
      <c r="Q21" s="7" t="s">
        <v>420</v>
      </c>
      <c r="R21" s="67" t="s">
        <v>461</v>
      </c>
      <c r="S21" s="7" t="s">
        <v>409</v>
      </c>
      <c r="T21" s="25" t="s">
        <v>427</v>
      </c>
      <c r="U21" s="75" t="s">
        <v>452</v>
      </c>
      <c r="V21" s="75" t="s">
        <v>452</v>
      </c>
      <c r="W21" s="25" t="s">
        <v>452</v>
      </c>
    </row>
    <row r="22" spans="1:23" ht="45" x14ac:dyDescent="0.25">
      <c r="A22" s="24" t="s">
        <v>671</v>
      </c>
      <c r="B22" s="24" t="s">
        <v>671</v>
      </c>
      <c r="C22" s="24" t="s">
        <v>671</v>
      </c>
      <c r="E22" s="10" t="s">
        <v>121</v>
      </c>
      <c r="G22" s="10" t="s">
        <v>497</v>
      </c>
      <c r="H22" s="10" t="s">
        <v>678</v>
      </c>
      <c r="I22" s="2">
        <v>2</v>
      </c>
      <c r="J22" s="9" t="s">
        <v>38</v>
      </c>
      <c r="K22" s="9" t="s">
        <v>59</v>
      </c>
      <c r="L22" s="18" t="s">
        <v>57</v>
      </c>
      <c r="M22" s="19"/>
      <c r="N22" s="20"/>
      <c r="O22" s="7" t="s">
        <v>135</v>
      </c>
      <c r="P22" s="7" t="s">
        <v>417</v>
      </c>
      <c r="Q22" s="7" t="s">
        <v>59</v>
      </c>
      <c r="R22" s="124" t="s">
        <v>693</v>
      </c>
      <c r="S22" s="7" t="s">
        <v>409</v>
      </c>
      <c r="T22" s="25" t="s">
        <v>427</v>
      </c>
      <c r="U22" s="75" t="s">
        <v>450</v>
      </c>
      <c r="V22" s="75" t="s">
        <v>450</v>
      </c>
      <c r="W22" s="25" t="s">
        <v>450</v>
      </c>
    </row>
    <row r="23" spans="1:23" ht="210" x14ac:dyDescent="0.25">
      <c r="A23" s="24" t="s">
        <v>57</v>
      </c>
      <c r="B23" s="76" t="s">
        <v>482</v>
      </c>
      <c r="C23" s="24" t="s">
        <v>57</v>
      </c>
      <c r="E23" s="27" t="s">
        <v>12</v>
      </c>
      <c r="F23" s="27"/>
      <c r="G23" s="10" t="s">
        <v>497</v>
      </c>
      <c r="H23" s="10" t="s">
        <v>639</v>
      </c>
      <c r="I23" s="16">
        <v>2</v>
      </c>
      <c r="J23" s="16" t="s">
        <v>38</v>
      </c>
      <c r="K23" s="16" t="s">
        <v>86</v>
      </c>
      <c r="L23" s="2" t="s">
        <v>5</v>
      </c>
      <c r="M23" s="2" t="s">
        <v>13</v>
      </c>
      <c r="N23" s="3" t="s">
        <v>169</v>
      </c>
      <c r="O23" s="7" t="s">
        <v>135</v>
      </c>
      <c r="P23" s="7" t="s">
        <v>417</v>
      </c>
      <c r="Q23" s="7" t="s">
        <v>421</v>
      </c>
      <c r="R23" s="124"/>
      <c r="S23" s="7" t="s">
        <v>409</v>
      </c>
      <c r="T23" s="24" t="s">
        <v>130</v>
      </c>
      <c r="U23" s="76" t="s">
        <v>57</v>
      </c>
      <c r="V23" s="76" t="s">
        <v>482</v>
      </c>
      <c r="W23" s="24" t="s">
        <v>57</v>
      </c>
    </row>
    <row r="24" spans="1:23" ht="60" x14ac:dyDescent="0.25">
      <c r="A24" s="24" t="s">
        <v>275</v>
      </c>
      <c r="B24" s="24" t="s">
        <v>275</v>
      </c>
      <c r="C24" s="24" t="s">
        <v>275</v>
      </c>
      <c r="E24" s="12" t="s">
        <v>45</v>
      </c>
      <c r="F24" s="12"/>
      <c r="G24" s="10" t="s">
        <v>497</v>
      </c>
      <c r="H24" s="10" t="s">
        <v>640</v>
      </c>
      <c r="I24" s="16">
        <v>2</v>
      </c>
      <c r="J24" s="29" t="s">
        <v>38</v>
      </c>
      <c r="K24" s="16" t="s">
        <v>83</v>
      </c>
      <c r="L24" s="2" t="s">
        <v>5</v>
      </c>
      <c r="M24" s="2" t="s">
        <v>53</v>
      </c>
      <c r="N24" s="3" t="s">
        <v>181</v>
      </c>
      <c r="O24" s="7" t="s">
        <v>429</v>
      </c>
      <c r="P24" s="7" t="s">
        <v>417</v>
      </c>
      <c r="Q24" s="7" t="s">
        <v>421</v>
      </c>
      <c r="R24" s="124"/>
      <c r="S24" s="7" t="s">
        <v>409</v>
      </c>
      <c r="T24" s="24" t="s">
        <v>132</v>
      </c>
      <c r="U24" s="76" t="s">
        <v>275</v>
      </c>
      <c r="V24" s="76" t="s">
        <v>275</v>
      </c>
      <c r="W24" s="24" t="s">
        <v>275</v>
      </c>
    </row>
    <row r="25" spans="1:23" ht="180" x14ac:dyDescent="0.25">
      <c r="A25" s="24" t="s">
        <v>673</v>
      </c>
      <c r="B25" s="24" t="s">
        <v>673</v>
      </c>
      <c r="C25" s="24" t="s">
        <v>673</v>
      </c>
      <c r="E25" s="44" t="s">
        <v>87</v>
      </c>
      <c r="F25" s="44"/>
      <c r="G25" s="10" t="s">
        <v>497</v>
      </c>
      <c r="H25" s="10" t="s">
        <v>679</v>
      </c>
      <c r="I25" s="56">
        <v>3</v>
      </c>
      <c r="J25" s="57" t="s">
        <v>73</v>
      </c>
      <c r="K25" s="57" t="s">
        <v>28</v>
      </c>
      <c r="L25" s="56" t="s">
        <v>5</v>
      </c>
      <c r="M25" s="56" t="s">
        <v>81</v>
      </c>
      <c r="N25" s="45" t="s">
        <v>85</v>
      </c>
      <c r="O25" s="38" t="s">
        <v>139</v>
      </c>
      <c r="P25" s="38" t="s">
        <v>430</v>
      </c>
      <c r="Q25" s="38" t="s">
        <v>430</v>
      </c>
      <c r="R25" s="38"/>
      <c r="S25" s="38" t="s">
        <v>412</v>
      </c>
      <c r="T25" s="39" t="s">
        <v>431</v>
      </c>
      <c r="U25" s="77"/>
      <c r="V25" s="77"/>
      <c r="W25" s="39"/>
    </row>
    <row r="26" spans="1:23" ht="90" x14ac:dyDescent="0.25">
      <c r="A26" s="24" t="s">
        <v>673</v>
      </c>
      <c r="B26" s="24" t="s">
        <v>673</v>
      </c>
      <c r="C26" s="24" t="s">
        <v>673</v>
      </c>
      <c r="E26" s="44" t="s">
        <v>84</v>
      </c>
      <c r="F26" s="44"/>
      <c r="G26" s="10" t="s">
        <v>497</v>
      </c>
      <c r="H26" s="10" t="s">
        <v>643</v>
      </c>
      <c r="I26" s="56">
        <v>3</v>
      </c>
      <c r="J26" s="57" t="s">
        <v>73</v>
      </c>
      <c r="K26" s="57" t="s">
        <v>28</v>
      </c>
      <c r="L26" s="56" t="s">
        <v>5</v>
      </c>
      <c r="M26" s="56" t="s">
        <v>80</v>
      </c>
      <c r="N26" s="45" t="s">
        <v>257</v>
      </c>
      <c r="O26" s="38" t="s">
        <v>140</v>
      </c>
      <c r="P26" s="38" t="s">
        <v>430</v>
      </c>
      <c r="Q26" s="38" t="s">
        <v>430</v>
      </c>
      <c r="R26" s="38"/>
      <c r="S26" s="38" t="s">
        <v>410</v>
      </c>
      <c r="T26" s="39" t="s">
        <v>397</v>
      </c>
      <c r="U26" s="77"/>
      <c r="V26" s="77"/>
      <c r="W26" s="39"/>
    </row>
    <row r="27" spans="1:23" ht="90" x14ac:dyDescent="0.25">
      <c r="A27" s="24" t="s">
        <v>673</v>
      </c>
      <c r="B27" s="24" t="s">
        <v>673</v>
      </c>
      <c r="C27" s="24" t="s">
        <v>673</v>
      </c>
      <c r="E27" s="10" t="s">
        <v>75</v>
      </c>
      <c r="G27" s="10" t="s">
        <v>421</v>
      </c>
      <c r="H27" s="10" t="s">
        <v>641</v>
      </c>
      <c r="I27" s="2">
        <v>3</v>
      </c>
      <c r="J27" s="9" t="s">
        <v>73</v>
      </c>
      <c r="K27" s="2" t="s">
        <v>28</v>
      </c>
      <c r="L27" s="16" t="s">
        <v>5</v>
      </c>
      <c r="O27" s="26" t="s">
        <v>256</v>
      </c>
      <c r="P27" s="26" t="s">
        <v>256</v>
      </c>
      <c r="Q27" s="26" t="s">
        <v>256</v>
      </c>
      <c r="R27" s="26"/>
      <c r="S27" s="26"/>
      <c r="T27" s="7" t="s">
        <v>432</v>
      </c>
      <c r="U27" s="74"/>
      <c r="V27" s="74"/>
      <c r="W27" s="7"/>
    </row>
    <row r="28" spans="1:23" ht="60" x14ac:dyDescent="0.25">
      <c r="A28" s="75" t="s">
        <v>31</v>
      </c>
      <c r="B28" s="75" t="s">
        <v>31</v>
      </c>
      <c r="C28" s="75" t="s">
        <v>31</v>
      </c>
      <c r="E28" s="58" t="s">
        <v>76</v>
      </c>
      <c r="F28" s="58"/>
      <c r="G28" s="58" t="s">
        <v>497</v>
      </c>
      <c r="H28" s="58" t="s">
        <v>643</v>
      </c>
      <c r="I28" s="56">
        <v>3</v>
      </c>
      <c r="J28" s="57" t="s">
        <v>73</v>
      </c>
      <c r="K28" s="59" t="s">
        <v>86</v>
      </c>
      <c r="L28" s="56" t="s">
        <v>5</v>
      </c>
      <c r="M28" s="56" t="s">
        <v>91</v>
      </c>
      <c r="N28" s="45" t="s">
        <v>185</v>
      </c>
      <c r="O28" s="38" t="s">
        <v>186</v>
      </c>
      <c r="P28" s="38" t="s">
        <v>433</v>
      </c>
      <c r="Q28" s="38" t="s">
        <v>433</v>
      </c>
      <c r="R28" s="38"/>
      <c r="S28" s="38"/>
      <c r="T28" s="36" t="s">
        <v>387</v>
      </c>
      <c r="U28" s="78" t="s">
        <v>476</v>
      </c>
      <c r="V28" s="78" t="s">
        <v>476</v>
      </c>
      <c r="W28" s="78" t="s">
        <v>476</v>
      </c>
    </row>
    <row r="29" spans="1:23" ht="45" x14ac:dyDescent="0.25">
      <c r="A29" s="2" t="s">
        <v>57</v>
      </c>
      <c r="B29" s="3"/>
      <c r="E29" s="58" t="s">
        <v>77</v>
      </c>
      <c r="F29" s="58"/>
      <c r="G29" s="58" t="s">
        <v>497</v>
      </c>
      <c r="H29" s="58" t="s">
        <v>57</v>
      </c>
      <c r="I29" s="56">
        <v>3</v>
      </c>
      <c r="J29" s="57" t="s">
        <v>73</v>
      </c>
      <c r="K29" s="60" t="s">
        <v>83</v>
      </c>
      <c r="L29" s="56" t="s">
        <v>5</v>
      </c>
      <c r="M29" s="56" t="s">
        <v>90</v>
      </c>
      <c r="N29" s="45" t="s">
        <v>78</v>
      </c>
      <c r="O29" s="38"/>
      <c r="P29" s="38"/>
      <c r="Q29" s="38" t="s">
        <v>434</v>
      </c>
      <c r="R29" s="38"/>
      <c r="S29" s="38"/>
      <c r="T29" s="39" t="s">
        <v>435</v>
      </c>
      <c r="U29" s="77"/>
      <c r="V29" s="77"/>
      <c r="W29" s="39"/>
    </row>
    <row r="30" spans="1:23" ht="180" x14ac:dyDescent="0.25">
      <c r="A30" s="73" t="s">
        <v>673</v>
      </c>
      <c r="B30" s="73" t="s">
        <v>673</v>
      </c>
      <c r="C30" s="73" t="s">
        <v>673</v>
      </c>
      <c r="E30" s="58" t="s">
        <v>253</v>
      </c>
      <c r="F30" s="58"/>
      <c r="G30" s="58" t="s">
        <v>421</v>
      </c>
      <c r="H30" s="58" t="s">
        <v>643</v>
      </c>
      <c r="I30" s="56">
        <v>3</v>
      </c>
      <c r="J30" s="57" t="s">
        <v>73</v>
      </c>
      <c r="K30" s="60" t="s">
        <v>83</v>
      </c>
      <c r="L30" s="56" t="s">
        <v>5</v>
      </c>
      <c r="M30" s="56" t="s">
        <v>82</v>
      </c>
      <c r="N30" s="45" t="s">
        <v>254</v>
      </c>
      <c r="O30" s="38" t="s">
        <v>255</v>
      </c>
      <c r="P30" s="38"/>
      <c r="Q30" s="38"/>
      <c r="R30" s="38"/>
      <c r="S30" s="38"/>
      <c r="T30" s="39" t="s">
        <v>411</v>
      </c>
      <c r="U30" s="73" t="s">
        <v>481</v>
      </c>
      <c r="V30" s="73" t="s">
        <v>481</v>
      </c>
      <c r="W30" s="73" t="s">
        <v>481</v>
      </c>
    </row>
    <row r="31" spans="1:23" ht="30" x14ac:dyDescent="0.25">
      <c r="A31" s="2" t="s">
        <v>57</v>
      </c>
      <c r="B31" s="2" t="s">
        <v>57</v>
      </c>
      <c r="C31" s="2" t="s">
        <v>57</v>
      </c>
      <c r="E31" s="15" t="s">
        <v>105</v>
      </c>
      <c r="F31" s="15"/>
      <c r="G31" s="15" t="s">
        <v>498</v>
      </c>
      <c r="H31" s="15" t="s">
        <v>421</v>
      </c>
      <c r="J31" s="9"/>
      <c r="K31" s="35" t="s">
        <v>0</v>
      </c>
      <c r="L31" s="2" t="s">
        <v>5</v>
      </c>
      <c r="M31" s="2" t="s">
        <v>238</v>
      </c>
      <c r="N31" s="3" t="s">
        <v>239</v>
      </c>
      <c r="O31" s="26" t="s">
        <v>250</v>
      </c>
      <c r="P31" s="26" t="s">
        <v>417</v>
      </c>
      <c r="Q31" s="26" t="s">
        <v>421</v>
      </c>
      <c r="R31" s="26"/>
      <c r="S31" s="26"/>
      <c r="T31" s="30"/>
      <c r="U31" s="79"/>
      <c r="V31" s="79"/>
      <c r="W31" s="30"/>
    </row>
    <row r="32" spans="1:23" ht="30" x14ac:dyDescent="0.25">
      <c r="A32" s="2" t="s">
        <v>57</v>
      </c>
      <c r="B32" s="2" t="s">
        <v>57</v>
      </c>
      <c r="C32" s="2" t="s">
        <v>57</v>
      </c>
      <c r="E32" s="15" t="s">
        <v>236</v>
      </c>
      <c r="F32" s="15"/>
      <c r="G32" s="15" t="s">
        <v>498</v>
      </c>
      <c r="H32" s="15" t="s">
        <v>421</v>
      </c>
      <c r="J32" s="9"/>
      <c r="K32" s="35" t="s">
        <v>0</v>
      </c>
      <c r="L32" s="2" t="s">
        <v>5</v>
      </c>
      <c r="M32" s="2" t="s">
        <v>237</v>
      </c>
      <c r="N32" s="3" t="s">
        <v>240</v>
      </c>
      <c r="O32" s="26" t="s">
        <v>260</v>
      </c>
      <c r="P32" s="26" t="s">
        <v>417</v>
      </c>
      <c r="Q32" s="26" t="s">
        <v>421</v>
      </c>
      <c r="R32" s="26"/>
      <c r="S32" s="26"/>
      <c r="T32" s="25" t="s">
        <v>259</v>
      </c>
      <c r="U32" s="75"/>
      <c r="V32" s="75"/>
      <c r="W32" s="25"/>
    </row>
    <row r="33" spans="1:23" ht="30" x14ac:dyDescent="0.25">
      <c r="A33" s="2" t="s">
        <v>57</v>
      </c>
      <c r="B33" s="2" t="s">
        <v>57</v>
      </c>
      <c r="C33" s="2" t="s">
        <v>57</v>
      </c>
      <c r="E33" s="15" t="s">
        <v>234</v>
      </c>
      <c r="F33" s="15"/>
      <c r="G33" s="15" t="s">
        <v>498</v>
      </c>
      <c r="H33" s="15" t="s">
        <v>421</v>
      </c>
      <c r="J33" s="9"/>
      <c r="K33" s="35" t="s">
        <v>0</v>
      </c>
      <c r="L33" s="2" t="s">
        <v>5</v>
      </c>
      <c r="M33" s="2" t="s">
        <v>252</v>
      </c>
      <c r="N33" s="3" t="s">
        <v>235</v>
      </c>
      <c r="O33" s="26" t="s">
        <v>258</v>
      </c>
      <c r="P33" s="26" t="s">
        <v>417</v>
      </c>
      <c r="Q33" s="26" t="s">
        <v>421</v>
      </c>
      <c r="R33" s="26"/>
      <c r="S33" s="26"/>
      <c r="T33" s="30"/>
      <c r="U33" s="79"/>
      <c r="V33" s="79"/>
      <c r="W33" s="30"/>
    </row>
    <row r="34" spans="1:23" ht="30" x14ac:dyDescent="0.25">
      <c r="A34" s="2" t="s">
        <v>57</v>
      </c>
      <c r="B34" s="2" t="s">
        <v>57</v>
      </c>
      <c r="C34" s="2" t="s">
        <v>57</v>
      </c>
      <c r="E34" s="15" t="s">
        <v>404</v>
      </c>
      <c r="F34" s="15"/>
      <c r="G34" s="15" t="s">
        <v>499</v>
      </c>
      <c r="H34" s="15" t="s">
        <v>499</v>
      </c>
      <c r="J34" s="9"/>
      <c r="K34" s="35" t="s">
        <v>83</v>
      </c>
      <c r="M34" s="2" t="s">
        <v>401</v>
      </c>
      <c r="O34" s="26"/>
      <c r="P34" s="26"/>
      <c r="Q34" s="26"/>
      <c r="R34" s="126"/>
      <c r="S34" s="26"/>
      <c r="T34" s="30" t="s">
        <v>402</v>
      </c>
      <c r="U34" s="79"/>
      <c r="V34" s="79"/>
      <c r="W34" s="30"/>
    </row>
    <row r="35" spans="1:23" ht="135" x14ac:dyDescent="0.25">
      <c r="A35" s="73" t="s">
        <v>673</v>
      </c>
      <c r="B35" s="73" t="s">
        <v>673</v>
      </c>
      <c r="C35" s="73" t="s">
        <v>673</v>
      </c>
      <c r="E35" s="61" t="s">
        <v>88</v>
      </c>
      <c r="F35" s="61"/>
      <c r="G35" s="61" t="s">
        <v>498</v>
      </c>
      <c r="H35" s="61" t="s">
        <v>642</v>
      </c>
      <c r="I35" s="56">
        <v>3</v>
      </c>
      <c r="J35" s="57" t="s">
        <v>73</v>
      </c>
      <c r="K35" s="60" t="s">
        <v>83</v>
      </c>
      <c r="L35" s="56" t="s">
        <v>5</v>
      </c>
      <c r="M35" s="56" t="s">
        <v>79</v>
      </c>
      <c r="N35" s="45" t="s">
        <v>187</v>
      </c>
      <c r="O35" s="36" t="s">
        <v>403</v>
      </c>
      <c r="P35" s="36" t="s">
        <v>421</v>
      </c>
      <c r="Q35" s="36" t="s">
        <v>421</v>
      </c>
      <c r="R35" s="36"/>
      <c r="S35" s="36"/>
      <c r="T35" s="39" t="s">
        <v>388</v>
      </c>
      <c r="U35" s="73" t="s">
        <v>481</v>
      </c>
      <c r="V35" s="73" t="s">
        <v>481</v>
      </c>
      <c r="W35" s="73" t="s">
        <v>481</v>
      </c>
    </row>
    <row r="36" spans="1:23" ht="75" x14ac:dyDescent="0.25">
      <c r="A36" s="2" t="s">
        <v>57</v>
      </c>
      <c r="B36" s="2" t="s">
        <v>57</v>
      </c>
      <c r="C36" s="2" t="s">
        <v>57</v>
      </c>
      <c r="E36" s="22" t="s">
        <v>89</v>
      </c>
      <c r="F36" s="22"/>
      <c r="G36" s="22" t="s">
        <v>421</v>
      </c>
      <c r="H36" s="22" t="s">
        <v>643</v>
      </c>
      <c r="I36" s="2">
        <v>3</v>
      </c>
      <c r="J36" s="9" t="s">
        <v>73</v>
      </c>
      <c r="K36" s="11" t="s">
        <v>83</v>
      </c>
      <c r="L36" s="2" t="s">
        <v>5</v>
      </c>
      <c r="M36" s="2" t="s">
        <v>81</v>
      </c>
      <c r="N36" s="3" t="s">
        <v>188</v>
      </c>
      <c r="O36" s="26" t="s">
        <v>225</v>
      </c>
      <c r="P36" s="26" t="s">
        <v>421</v>
      </c>
      <c r="Q36" s="26" t="s">
        <v>689</v>
      </c>
      <c r="R36" s="26"/>
      <c r="S36" s="26"/>
      <c r="T36" s="3" t="s">
        <v>226</v>
      </c>
    </row>
    <row r="37" spans="1:23" ht="150" x14ac:dyDescent="0.25">
      <c r="A37" s="2" t="s">
        <v>100</v>
      </c>
      <c r="B37" s="2" t="s">
        <v>100</v>
      </c>
      <c r="C37" s="2" t="s">
        <v>100</v>
      </c>
      <c r="E37" s="10" t="s">
        <v>92</v>
      </c>
      <c r="G37" s="10" t="s">
        <v>500</v>
      </c>
      <c r="H37" s="41" t="s">
        <v>666</v>
      </c>
      <c r="I37" s="2">
        <v>5</v>
      </c>
      <c r="J37" s="9" t="s">
        <v>74</v>
      </c>
      <c r="K37" s="2" t="s">
        <v>0</v>
      </c>
      <c r="L37" s="17" t="s">
        <v>57</v>
      </c>
      <c r="M37" s="9"/>
      <c r="N37" s="28"/>
      <c r="O37" s="26" t="s">
        <v>272</v>
      </c>
      <c r="P37" s="26" t="s">
        <v>438</v>
      </c>
      <c r="Q37" s="26" t="s">
        <v>438</v>
      </c>
      <c r="R37" s="124" t="s">
        <v>695</v>
      </c>
      <c r="S37" s="26"/>
      <c r="T37" s="24" t="s">
        <v>155</v>
      </c>
      <c r="U37" s="76"/>
      <c r="V37" s="76"/>
      <c r="W37" s="24"/>
    </row>
    <row r="38" spans="1:23" ht="150" x14ac:dyDescent="0.25">
      <c r="A38" s="2" t="s">
        <v>57</v>
      </c>
      <c r="B38" s="2" t="s">
        <v>57</v>
      </c>
      <c r="C38" s="2" t="s">
        <v>57</v>
      </c>
      <c r="E38" s="105" t="s">
        <v>156</v>
      </c>
      <c r="F38" s="105"/>
      <c r="G38" s="44" t="s">
        <v>421</v>
      </c>
      <c r="H38" s="44" t="s">
        <v>57</v>
      </c>
      <c r="I38" s="56"/>
      <c r="J38" s="57"/>
      <c r="K38" s="56" t="s">
        <v>86</v>
      </c>
      <c r="L38" s="57" t="s">
        <v>5</v>
      </c>
      <c r="M38" s="57" t="s">
        <v>157</v>
      </c>
      <c r="N38" s="52" t="s">
        <v>158</v>
      </c>
      <c r="O38" s="114" t="s">
        <v>624</v>
      </c>
      <c r="P38" s="45" t="s">
        <v>438</v>
      </c>
      <c r="Q38" s="45" t="s">
        <v>688</v>
      </c>
      <c r="R38" s="125" t="s">
        <v>690</v>
      </c>
      <c r="S38" s="45"/>
      <c r="T38" s="38" t="s">
        <v>179</v>
      </c>
      <c r="U38" s="80"/>
      <c r="V38" s="80"/>
      <c r="W38" s="38"/>
    </row>
    <row r="39" spans="1:23" ht="30" x14ac:dyDescent="0.25">
      <c r="A39" s="2" t="s">
        <v>57</v>
      </c>
      <c r="B39" s="2" t="s">
        <v>57</v>
      </c>
      <c r="C39" s="2" t="s">
        <v>57</v>
      </c>
      <c r="E39" s="10" t="s">
        <v>173</v>
      </c>
      <c r="G39" s="10" t="s">
        <v>421</v>
      </c>
      <c r="H39" s="10" t="s">
        <v>421</v>
      </c>
      <c r="J39" s="9"/>
      <c r="L39" s="9" t="s">
        <v>5</v>
      </c>
      <c r="M39" s="9" t="s">
        <v>172</v>
      </c>
      <c r="N39" s="28" t="s">
        <v>176</v>
      </c>
      <c r="O39" s="21" t="s">
        <v>182</v>
      </c>
      <c r="P39" s="21" t="s">
        <v>421</v>
      </c>
      <c r="Q39" s="21" t="s">
        <v>421</v>
      </c>
      <c r="R39" s="21"/>
      <c r="S39" s="21"/>
      <c r="T39" s="26"/>
      <c r="U39" s="81"/>
      <c r="V39" s="81"/>
      <c r="W39" s="26"/>
    </row>
    <row r="40" spans="1:23" ht="30" x14ac:dyDescent="0.25">
      <c r="A40" s="2" t="s">
        <v>57</v>
      </c>
      <c r="B40" s="2" t="s">
        <v>57</v>
      </c>
      <c r="C40" s="2" t="s">
        <v>57</v>
      </c>
      <c r="E40" s="10" t="s">
        <v>167</v>
      </c>
      <c r="G40" s="10" t="s">
        <v>497</v>
      </c>
      <c r="H40" s="10" t="s">
        <v>421</v>
      </c>
      <c r="J40" s="9"/>
      <c r="L40" s="9" t="s">
        <v>5</v>
      </c>
      <c r="M40" s="9" t="s">
        <v>165</v>
      </c>
      <c r="N40" s="28" t="s">
        <v>170</v>
      </c>
      <c r="O40" s="3" t="s">
        <v>322</v>
      </c>
      <c r="P40" s="21" t="s">
        <v>421</v>
      </c>
      <c r="Q40" s="21" t="s">
        <v>421</v>
      </c>
      <c r="R40" s="21"/>
      <c r="S40" s="3"/>
      <c r="T40" s="26" t="s">
        <v>321</v>
      </c>
      <c r="U40" s="81"/>
      <c r="V40" s="81"/>
      <c r="W40" s="26"/>
    </row>
    <row r="41" spans="1:23" x14ac:dyDescent="0.25">
      <c r="A41" s="2" t="s">
        <v>57</v>
      </c>
      <c r="B41" s="2" t="s">
        <v>57</v>
      </c>
      <c r="C41" s="2" t="s">
        <v>57</v>
      </c>
      <c r="E41" s="10" t="s">
        <v>168</v>
      </c>
      <c r="G41" s="10" t="s">
        <v>497</v>
      </c>
      <c r="H41" s="10" t="s">
        <v>421</v>
      </c>
      <c r="J41" s="9"/>
      <c r="L41" s="9" t="s">
        <v>5</v>
      </c>
      <c r="M41" s="9" t="s">
        <v>166</v>
      </c>
      <c r="N41" s="28" t="s">
        <v>171</v>
      </c>
      <c r="O41" s="2" t="s">
        <v>232</v>
      </c>
      <c r="P41" s="21" t="s">
        <v>421</v>
      </c>
      <c r="Q41" s="21" t="s">
        <v>421</v>
      </c>
      <c r="R41" s="21"/>
      <c r="S41" s="2"/>
      <c r="T41" s="26"/>
      <c r="U41" s="81"/>
      <c r="V41" s="81"/>
      <c r="W41" s="26"/>
    </row>
    <row r="42" spans="1:23" x14ac:dyDescent="0.25">
      <c r="A42" s="2" t="s">
        <v>57</v>
      </c>
      <c r="B42" s="2" t="s">
        <v>57</v>
      </c>
      <c r="C42" s="2" t="s">
        <v>57</v>
      </c>
      <c r="E42" s="10" t="s">
        <v>163</v>
      </c>
      <c r="G42" s="10" t="s">
        <v>498</v>
      </c>
      <c r="H42" s="10" t="s">
        <v>421</v>
      </c>
      <c r="J42" s="9"/>
      <c r="L42" s="9" t="s">
        <v>5</v>
      </c>
      <c r="M42" s="9" t="s">
        <v>159</v>
      </c>
      <c r="N42" s="28" t="s">
        <v>161</v>
      </c>
      <c r="O42" s="3" t="s">
        <v>174</v>
      </c>
      <c r="P42" s="21" t="s">
        <v>421</v>
      </c>
      <c r="Q42" s="21" t="s">
        <v>421</v>
      </c>
      <c r="R42" s="21"/>
      <c r="S42" s="3"/>
      <c r="T42" s="26"/>
      <c r="U42" s="81"/>
      <c r="V42" s="81"/>
      <c r="W42" s="26"/>
    </row>
    <row r="43" spans="1:23" x14ac:dyDescent="0.25">
      <c r="A43" s="2" t="s">
        <v>57</v>
      </c>
      <c r="B43" s="2" t="s">
        <v>57</v>
      </c>
      <c r="C43" s="2" t="s">
        <v>57</v>
      </c>
      <c r="E43" s="10" t="s">
        <v>164</v>
      </c>
      <c r="G43" s="10" t="s">
        <v>498</v>
      </c>
      <c r="H43" s="10" t="s">
        <v>421</v>
      </c>
      <c r="J43" s="9"/>
      <c r="L43" s="9" t="s">
        <v>5</v>
      </c>
      <c r="M43" s="9" t="s">
        <v>160</v>
      </c>
      <c r="N43" s="28" t="s">
        <v>162</v>
      </c>
      <c r="O43" s="2" t="s">
        <v>175</v>
      </c>
      <c r="P43" s="21" t="s">
        <v>421</v>
      </c>
      <c r="Q43" s="21" t="s">
        <v>421</v>
      </c>
      <c r="R43" s="21"/>
      <c r="S43" s="2"/>
      <c r="T43" s="26"/>
      <c r="U43" s="81"/>
      <c r="V43" s="81"/>
      <c r="W43" s="26"/>
    </row>
    <row r="44" spans="1:23" ht="135" x14ac:dyDescent="0.25">
      <c r="A44" s="2" t="s">
        <v>100</v>
      </c>
      <c r="B44" s="3" t="s">
        <v>100</v>
      </c>
      <c r="C44" s="2" t="s">
        <v>100</v>
      </c>
      <c r="E44" s="10" t="s">
        <v>154</v>
      </c>
      <c r="G44" s="10" t="s">
        <v>491</v>
      </c>
      <c r="H44" s="10" t="s">
        <v>667</v>
      </c>
      <c r="I44" s="2">
        <v>5</v>
      </c>
      <c r="J44" s="9" t="s">
        <v>74</v>
      </c>
      <c r="K44" s="2" t="s">
        <v>28</v>
      </c>
      <c r="L44" s="9" t="s">
        <v>5</v>
      </c>
      <c r="M44" s="9" t="s">
        <v>227</v>
      </c>
      <c r="N44" s="20" t="s">
        <v>228</v>
      </c>
      <c r="O44" s="25" t="s">
        <v>229</v>
      </c>
      <c r="P44" s="21" t="s">
        <v>421</v>
      </c>
      <c r="Q44" s="21" t="s">
        <v>421</v>
      </c>
      <c r="R44" s="21"/>
      <c r="S44" s="25"/>
      <c r="T44" s="24" t="s">
        <v>233</v>
      </c>
      <c r="U44" s="76" t="s">
        <v>100</v>
      </c>
      <c r="V44" s="76" t="s">
        <v>100</v>
      </c>
      <c r="W44" s="76" t="s">
        <v>100</v>
      </c>
    </row>
    <row r="45" spans="1:23" ht="30" x14ac:dyDescent="0.25">
      <c r="A45" s="2" t="s">
        <v>57</v>
      </c>
      <c r="B45" s="2" t="s">
        <v>57</v>
      </c>
      <c r="C45" s="2" t="s">
        <v>57</v>
      </c>
      <c r="E45" s="41" t="s">
        <v>93</v>
      </c>
      <c r="F45" s="41"/>
      <c r="G45" s="41" t="s">
        <v>497</v>
      </c>
      <c r="H45" s="41" t="s">
        <v>647</v>
      </c>
      <c r="I45" s="19">
        <v>5</v>
      </c>
      <c r="J45" s="23" t="s">
        <v>74</v>
      </c>
      <c r="K45" s="19" t="s">
        <v>26</v>
      </c>
      <c r="L45" s="23" t="s">
        <v>5</v>
      </c>
      <c r="M45" s="19" t="s">
        <v>281</v>
      </c>
      <c r="N45" s="21" t="s">
        <v>99</v>
      </c>
      <c r="O45" s="25" t="s">
        <v>389</v>
      </c>
      <c r="P45" s="25" t="s">
        <v>417</v>
      </c>
      <c r="Q45" s="25" t="s">
        <v>439</v>
      </c>
      <c r="R45" s="25"/>
      <c r="S45" s="25"/>
      <c r="T45" s="30"/>
      <c r="U45" s="79"/>
      <c r="V45" s="79"/>
      <c r="W45" s="30"/>
    </row>
    <row r="46" spans="1:23" ht="90" x14ac:dyDescent="0.25">
      <c r="A46" s="82" t="s">
        <v>275</v>
      </c>
      <c r="B46" s="82" t="s">
        <v>275</v>
      </c>
      <c r="C46" s="82" t="s">
        <v>275</v>
      </c>
      <c r="D46" s="82"/>
      <c r="E46" s="41" t="s">
        <v>94</v>
      </c>
      <c r="F46" s="41"/>
      <c r="G46" s="41"/>
      <c r="H46" s="41" t="s">
        <v>646</v>
      </c>
      <c r="I46" s="19">
        <v>5</v>
      </c>
      <c r="J46" s="23" t="s">
        <v>74</v>
      </c>
      <c r="K46" s="19" t="s">
        <v>28</v>
      </c>
      <c r="L46" s="23" t="s">
        <v>5</v>
      </c>
      <c r="M46" s="19" t="s">
        <v>280</v>
      </c>
      <c r="N46" s="21" t="s">
        <v>177</v>
      </c>
      <c r="O46" s="25" t="s">
        <v>389</v>
      </c>
      <c r="P46" s="25" t="s">
        <v>421</v>
      </c>
      <c r="Q46" s="25" t="s">
        <v>688</v>
      </c>
      <c r="R46" s="125" t="s">
        <v>688</v>
      </c>
      <c r="S46" s="25"/>
      <c r="T46" s="21" t="s">
        <v>149</v>
      </c>
      <c r="U46" s="82" t="s">
        <v>275</v>
      </c>
      <c r="V46" s="82" t="s">
        <v>275</v>
      </c>
      <c r="W46" s="82" t="s">
        <v>275</v>
      </c>
    </row>
    <row r="47" spans="1:23" ht="30" x14ac:dyDescent="0.25">
      <c r="A47" s="2" t="s">
        <v>478</v>
      </c>
      <c r="B47" s="2" t="s">
        <v>478</v>
      </c>
      <c r="C47" s="2" t="s">
        <v>478</v>
      </c>
      <c r="E47" s="41" t="s">
        <v>95</v>
      </c>
      <c r="F47" s="68" t="s">
        <v>462</v>
      </c>
      <c r="G47" s="41"/>
      <c r="H47" s="41" t="s">
        <v>644</v>
      </c>
      <c r="I47" s="19">
        <v>5</v>
      </c>
      <c r="J47" s="23" t="s">
        <v>74</v>
      </c>
      <c r="K47" s="19" t="s">
        <v>28</v>
      </c>
      <c r="L47" s="23" t="s">
        <v>5</v>
      </c>
      <c r="M47" s="19" t="s">
        <v>282</v>
      </c>
      <c r="N47" s="21" t="s">
        <v>178</v>
      </c>
      <c r="O47" s="25" t="s">
        <v>389</v>
      </c>
      <c r="P47" s="25" t="s">
        <v>417</v>
      </c>
      <c r="Q47" s="25" t="s">
        <v>420</v>
      </c>
      <c r="R47" s="124" t="s">
        <v>462</v>
      </c>
      <c r="S47" s="25"/>
      <c r="T47" s="21" t="s">
        <v>150</v>
      </c>
      <c r="U47" s="82"/>
      <c r="V47" s="82"/>
      <c r="W47" s="21" t="s">
        <v>453</v>
      </c>
    </row>
    <row r="48" spans="1:23" ht="30" x14ac:dyDescent="0.25">
      <c r="A48" s="2" t="s">
        <v>478</v>
      </c>
      <c r="B48" s="2" t="s">
        <v>478</v>
      </c>
      <c r="C48" s="2" t="s">
        <v>478</v>
      </c>
      <c r="E48" s="41" t="s">
        <v>96</v>
      </c>
      <c r="F48" s="68" t="s">
        <v>463</v>
      </c>
      <c r="G48" s="41"/>
      <c r="H48" s="41" t="s">
        <v>645</v>
      </c>
      <c r="I48" s="19">
        <v>5</v>
      </c>
      <c r="J48" s="23" t="s">
        <v>74</v>
      </c>
      <c r="K48" s="19" t="s">
        <v>28</v>
      </c>
      <c r="L48" s="23" t="s">
        <v>5</v>
      </c>
      <c r="M48" s="19" t="s">
        <v>283</v>
      </c>
      <c r="N48" s="21"/>
      <c r="O48" s="25" t="s">
        <v>389</v>
      </c>
      <c r="P48" s="25" t="s">
        <v>417</v>
      </c>
      <c r="Q48" s="25" t="s">
        <v>420</v>
      </c>
      <c r="R48" s="124" t="s">
        <v>463</v>
      </c>
      <c r="S48" s="25"/>
      <c r="T48" s="21" t="s">
        <v>151</v>
      </c>
      <c r="U48" s="2" t="s">
        <v>483</v>
      </c>
      <c r="V48" s="2" t="s">
        <v>483</v>
      </c>
      <c r="W48" s="2" t="s">
        <v>483</v>
      </c>
    </row>
    <row r="49" spans="1:23" ht="30" x14ac:dyDescent="0.25">
      <c r="A49" s="2" t="s">
        <v>478</v>
      </c>
      <c r="B49" s="2" t="s">
        <v>478</v>
      </c>
      <c r="C49" s="2" t="s">
        <v>478</v>
      </c>
      <c r="E49" s="41" t="s">
        <v>287</v>
      </c>
      <c r="F49" s="69" t="s">
        <v>464</v>
      </c>
      <c r="G49" s="41"/>
      <c r="H49" s="41" t="s">
        <v>648</v>
      </c>
      <c r="I49" s="19"/>
      <c r="J49" s="23"/>
      <c r="K49" s="19" t="s">
        <v>0</v>
      </c>
      <c r="L49" s="23" t="s">
        <v>5</v>
      </c>
      <c r="M49" s="19" t="s">
        <v>288</v>
      </c>
      <c r="N49" s="21"/>
      <c r="O49" s="25" t="s">
        <v>389</v>
      </c>
      <c r="P49" s="25" t="s">
        <v>417</v>
      </c>
      <c r="Q49" s="25" t="s">
        <v>420</v>
      </c>
      <c r="R49" s="25"/>
      <c r="S49" s="25"/>
      <c r="T49" s="21"/>
      <c r="U49" s="82"/>
      <c r="V49" s="82"/>
      <c r="W49" s="21"/>
    </row>
    <row r="50" spans="1:23" ht="30" x14ac:dyDescent="0.25">
      <c r="A50" s="2" t="s">
        <v>57</v>
      </c>
      <c r="B50" s="2" t="s">
        <v>57</v>
      </c>
      <c r="C50" s="2" t="s">
        <v>57</v>
      </c>
      <c r="E50" s="41" t="s">
        <v>289</v>
      </c>
      <c r="F50" s="41"/>
      <c r="G50" s="41"/>
      <c r="H50" s="41" t="s">
        <v>421</v>
      </c>
      <c r="J50" s="9"/>
      <c r="K50" s="2" t="s">
        <v>0</v>
      </c>
      <c r="L50" s="9" t="s">
        <v>120</v>
      </c>
      <c r="M50" s="2" t="s">
        <v>290</v>
      </c>
      <c r="N50" s="3" t="s">
        <v>291</v>
      </c>
      <c r="O50" s="25" t="s">
        <v>292</v>
      </c>
      <c r="P50" s="25" t="s">
        <v>421</v>
      </c>
      <c r="Q50" s="25"/>
      <c r="R50" s="68"/>
      <c r="S50" s="25"/>
    </row>
    <row r="51" spans="1:23" ht="45" x14ac:dyDescent="0.25">
      <c r="A51" s="2" t="s">
        <v>478</v>
      </c>
      <c r="B51" s="2" t="s">
        <v>478</v>
      </c>
      <c r="C51" s="2" t="s">
        <v>478</v>
      </c>
      <c r="E51" s="40" t="s">
        <v>284</v>
      </c>
      <c r="F51" s="40"/>
      <c r="G51" s="40"/>
      <c r="H51" s="40" t="s">
        <v>421</v>
      </c>
      <c r="J51" s="9" t="s">
        <v>74</v>
      </c>
      <c r="K51" s="2" t="s">
        <v>0</v>
      </c>
      <c r="L51" s="9" t="s">
        <v>120</v>
      </c>
      <c r="M51" s="2" t="s">
        <v>285</v>
      </c>
      <c r="N51" s="3" t="s">
        <v>286</v>
      </c>
      <c r="O51" s="25" t="s">
        <v>293</v>
      </c>
      <c r="P51" s="25"/>
      <c r="Q51" s="25"/>
      <c r="R51" s="124" t="s">
        <v>421</v>
      </c>
      <c r="S51" s="25"/>
    </row>
    <row r="52" spans="1:23" x14ac:dyDescent="0.25">
      <c r="A52" s="2" t="s">
        <v>57</v>
      </c>
      <c r="B52" s="2" t="s">
        <v>57</v>
      </c>
      <c r="C52" s="2" t="s">
        <v>57</v>
      </c>
      <c r="E52" s="41" t="s">
        <v>97</v>
      </c>
      <c r="F52" s="41"/>
      <c r="G52" s="41"/>
      <c r="H52" s="41" t="s">
        <v>649</v>
      </c>
      <c r="I52" s="19">
        <v>5</v>
      </c>
      <c r="J52" s="23" t="s">
        <v>74</v>
      </c>
      <c r="K52" s="19" t="s">
        <v>28</v>
      </c>
      <c r="L52" s="23" t="s">
        <v>5</v>
      </c>
      <c r="M52" s="19"/>
      <c r="N52" s="21"/>
      <c r="O52" s="25" t="s">
        <v>389</v>
      </c>
      <c r="P52" s="25"/>
      <c r="Q52" s="25"/>
      <c r="R52" s="127"/>
      <c r="S52" s="25"/>
      <c r="T52" s="21"/>
      <c r="U52" s="82"/>
      <c r="V52" s="82"/>
      <c r="W52" s="21"/>
    </row>
    <row r="53" spans="1:23" ht="45" x14ac:dyDescent="0.25">
      <c r="A53" s="2" t="s">
        <v>478</v>
      </c>
      <c r="B53" s="2" t="s">
        <v>478</v>
      </c>
      <c r="C53" s="2" t="s">
        <v>478</v>
      </c>
      <c r="E53" s="41" t="s">
        <v>98</v>
      </c>
      <c r="F53" s="41"/>
      <c r="G53" s="41"/>
      <c r="H53" s="41" t="s">
        <v>648</v>
      </c>
      <c r="I53" s="2">
        <v>5</v>
      </c>
      <c r="J53" s="9" t="s">
        <v>74</v>
      </c>
      <c r="K53" s="2" t="s">
        <v>28</v>
      </c>
      <c r="L53" s="9" t="s">
        <v>5</v>
      </c>
      <c r="O53" s="26" t="s">
        <v>133</v>
      </c>
      <c r="P53" s="26" t="s">
        <v>417</v>
      </c>
      <c r="Q53" s="26" t="s">
        <v>440</v>
      </c>
      <c r="R53" s="124" t="s">
        <v>464</v>
      </c>
      <c r="S53" s="26"/>
      <c r="T53" s="3" t="s">
        <v>134</v>
      </c>
      <c r="U53" s="2" t="s">
        <v>483</v>
      </c>
      <c r="V53" s="2" t="s">
        <v>483</v>
      </c>
      <c r="W53" s="2" t="s">
        <v>483</v>
      </c>
    </row>
    <row r="54" spans="1:23" x14ac:dyDescent="0.25">
      <c r="A54" s="2" t="s">
        <v>671</v>
      </c>
      <c r="B54" s="2" t="s">
        <v>671</v>
      </c>
      <c r="C54" s="2" t="s">
        <v>671</v>
      </c>
      <c r="E54" s="1" t="s">
        <v>102</v>
      </c>
      <c r="F54" s="1"/>
      <c r="G54" s="1"/>
      <c r="H54" s="1" t="s">
        <v>650</v>
      </c>
      <c r="I54" s="2">
        <v>6</v>
      </c>
      <c r="J54" s="2" t="s">
        <v>101</v>
      </c>
      <c r="K54" s="2" t="s">
        <v>28</v>
      </c>
      <c r="P54" s="26" t="s">
        <v>417</v>
      </c>
      <c r="Q54" s="26" t="s">
        <v>440</v>
      </c>
      <c r="R54" s="124" t="s">
        <v>417</v>
      </c>
    </row>
    <row r="55" spans="1:23" x14ac:dyDescent="0.25">
      <c r="A55" s="2" t="s">
        <v>671</v>
      </c>
      <c r="B55" s="2" t="s">
        <v>671</v>
      </c>
      <c r="C55" s="2" t="s">
        <v>671</v>
      </c>
      <c r="E55" s="10" t="s">
        <v>103</v>
      </c>
      <c r="H55" s="10" t="s">
        <v>651</v>
      </c>
      <c r="I55" s="2">
        <v>6</v>
      </c>
      <c r="J55" s="2" t="s">
        <v>101</v>
      </c>
      <c r="K55" s="2" t="s">
        <v>28</v>
      </c>
      <c r="P55" s="26" t="s">
        <v>417</v>
      </c>
      <c r="Q55" s="26" t="s">
        <v>440</v>
      </c>
      <c r="R55" s="129" t="s">
        <v>417</v>
      </c>
    </row>
    <row r="56" spans="1:23" x14ac:dyDescent="0.25">
      <c r="A56" s="2" t="s">
        <v>671</v>
      </c>
      <c r="B56" s="2" t="s">
        <v>671</v>
      </c>
      <c r="C56" s="2" t="s">
        <v>671</v>
      </c>
      <c r="E56" s="10" t="s">
        <v>104</v>
      </c>
      <c r="H56" s="10" t="s">
        <v>652</v>
      </c>
      <c r="I56" s="2">
        <v>6</v>
      </c>
      <c r="J56" s="2" t="s">
        <v>101</v>
      </c>
      <c r="K56" s="2" t="s">
        <v>28</v>
      </c>
      <c r="P56" s="26" t="s">
        <v>417</v>
      </c>
      <c r="Q56" s="26" t="s">
        <v>440</v>
      </c>
      <c r="R56" s="124" t="s">
        <v>417</v>
      </c>
    </row>
    <row r="57" spans="1:23" ht="60" x14ac:dyDescent="0.25">
      <c r="A57" s="2" t="s">
        <v>57</v>
      </c>
      <c r="B57" s="2" t="s">
        <v>57</v>
      </c>
      <c r="C57" s="2" t="s">
        <v>57</v>
      </c>
      <c r="E57" s="44" t="s">
        <v>14</v>
      </c>
      <c r="F57" s="44"/>
      <c r="G57" s="44"/>
      <c r="H57" s="44" t="s">
        <v>653</v>
      </c>
      <c r="I57" s="56"/>
      <c r="J57" s="56" t="s">
        <v>39</v>
      </c>
      <c r="K57" s="56"/>
      <c r="L57" s="56"/>
      <c r="M57" s="56" t="s">
        <v>15</v>
      </c>
      <c r="N57" s="45" t="s">
        <v>16</v>
      </c>
      <c r="O57" s="100" t="s">
        <v>625</v>
      </c>
      <c r="P57" s="38" t="s">
        <v>688</v>
      </c>
      <c r="Q57" s="38" t="s">
        <v>688</v>
      </c>
      <c r="R57" s="125" t="s">
        <v>688</v>
      </c>
      <c r="S57" s="38"/>
      <c r="T57" s="39" t="s">
        <v>390</v>
      </c>
      <c r="U57" s="77"/>
      <c r="V57" s="77"/>
      <c r="W57" s="39"/>
    </row>
    <row r="58" spans="1:23" x14ac:dyDescent="0.25">
      <c r="A58" s="2" t="s">
        <v>100</v>
      </c>
      <c r="B58" s="2" t="s">
        <v>100</v>
      </c>
      <c r="C58" s="2" t="s">
        <v>100</v>
      </c>
      <c r="E58" s="41" t="s">
        <v>300</v>
      </c>
      <c r="F58" s="41"/>
      <c r="G58" s="41"/>
      <c r="H58" s="41" t="s">
        <v>633</v>
      </c>
      <c r="I58" s="42"/>
      <c r="J58" s="42"/>
      <c r="K58" s="42" t="s">
        <v>83</v>
      </c>
      <c r="L58" s="42" t="s">
        <v>5</v>
      </c>
      <c r="M58" s="42" t="s">
        <v>301</v>
      </c>
      <c r="N58" s="26" t="s">
        <v>227</v>
      </c>
      <c r="O58" s="43" t="s">
        <v>302</v>
      </c>
      <c r="P58" s="43" t="s">
        <v>417</v>
      </c>
      <c r="Q58" s="43" t="s">
        <v>57</v>
      </c>
      <c r="R58" s="124" t="s">
        <v>57</v>
      </c>
      <c r="S58" s="43"/>
      <c r="T58" s="37"/>
      <c r="U58" s="83"/>
      <c r="V58" s="83"/>
      <c r="W58" s="37"/>
    </row>
    <row r="59" spans="1:23" ht="30.75" thickBot="1" x14ac:dyDescent="0.3">
      <c r="A59" s="2" t="s">
        <v>671</v>
      </c>
      <c r="B59" s="2" t="s">
        <v>671</v>
      </c>
      <c r="C59" s="2" t="s">
        <v>671</v>
      </c>
      <c r="E59" s="41" t="s">
        <v>297</v>
      </c>
      <c r="F59" s="41"/>
      <c r="G59" s="41"/>
      <c r="H59" s="41" t="s">
        <v>421</v>
      </c>
      <c r="I59" s="42"/>
      <c r="J59" s="42"/>
      <c r="K59" s="42" t="s">
        <v>83</v>
      </c>
      <c r="L59" s="42" t="s">
        <v>120</v>
      </c>
      <c r="M59" s="42" t="s">
        <v>298</v>
      </c>
      <c r="N59" s="26" t="s">
        <v>299</v>
      </c>
      <c r="O59" s="26" t="s">
        <v>303</v>
      </c>
      <c r="P59" s="43" t="s">
        <v>417</v>
      </c>
      <c r="Q59" s="43" t="s">
        <v>57</v>
      </c>
      <c r="R59" s="124" t="s">
        <v>57</v>
      </c>
      <c r="S59" s="26"/>
      <c r="T59" s="37"/>
      <c r="U59" s="83"/>
      <c r="V59" s="83"/>
      <c r="W59" s="37"/>
    </row>
    <row r="60" spans="1:23" ht="30" x14ac:dyDescent="0.25">
      <c r="A60" s="2" t="s">
        <v>57</v>
      </c>
      <c r="B60" s="2" t="s">
        <v>57</v>
      </c>
      <c r="C60" s="2" t="s">
        <v>57</v>
      </c>
      <c r="E60" s="46" t="s">
        <v>356</v>
      </c>
      <c r="F60" s="95"/>
      <c r="G60" s="95"/>
      <c r="H60" s="95"/>
      <c r="I60" s="47"/>
      <c r="J60" s="62" t="s">
        <v>357</v>
      </c>
      <c r="K60" s="47"/>
      <c r="L60" s="47"/>
      <c r="M60" s="47"/>
      <c r="N60" s="48"/>
      <c r="O60" s="48"/>
      <c r="P60" s="48"/>
      <c r="Q60" s="48"/>
      <c r="R60" s="48"/>
      <c r="S60" s="48"/>
      <c r="T60" s="70"/>
      <c r="U60" s="84"/>
      <c r="V60" s="84"/>
      <c r="W60" s="66"/>
    </row>
    <row r="61" spans="1:23" ht="30" x14ac:dyDescent="0.25">
      <c r="A61" s="2" t="s">
        <v>57</v>
      </c>
      <c r="B61" s="2" t="s">
        <v>57</v>
      </c>
      <c r="C61" s="2" t="s">
        <v>57</v>
      </c>
      <c r="E61" s="49" t="s">
        <v>343</v>
      </c>
      <c r="F61" s="44"/>
      <c r="G61" s="44"/>
      <c r="H61" s="44" t="s">
        <v>421</v>
      </c>
      <c r="I61" s="50"/>
      <c r="J61" s="63" t="s">
        <v>357</v>
      </c>
      <c r="K61" s="50"/>
      <c r="L61" s="50" t="s">
        <v>120</v>
      </c>
      <c r="M61" s="50" t="s">
        <v>347</v>
      </c>
      <c r="N61" s="51" t="s">
        <v>351</v>
      </c>
      <c r="O61" s="52" t="s">
        <v>352</v>
      </c>
      <c r="P61" s="52"/>
      <c r="Q61" s="52"/>
      <c r="R61" s="52"/>
      <c r="S61" s="52"/>
      <c r="T61" s="66"/>
      <c r="U61" s="84"/>
      <c r="V61" s="84"/>
      <c r="W61" s="66"/>
    </row>
    <row r="62" spans="1:23" ht="45" x14ac:dyDescent="0.25">
      <c r="A62" s="2" t="s">
        <v>57</v>
      </c>
      <c r="B62" s="2" t="s">
        <v>57</v>
      </c>
      <c r="C62" s="2" t="s">
        <v>57</v>
      </c>
      <c r="E62" s="49" t="s">
        <v>349</v>
      </c>
      <c r="F62" s="44"/>
      <c r="G62" s="44"/>
      <c r="H62" s="44" t="s">
        <v>421</v>
      </c>
      <c r="I62" s="50"/>
      <c r="J62" s="63" t="s">
        <v>357</v>
      </c>
      <c r="K62" s="50"/>
      <c r="L62" s="50" t="s">
        <v>120</v>
      </c>
      <c r="M62" s="50" t="s">
        <v>341</v>
      </c>
      <c r="N62" s="51" t="s">
        <v>345</v>
      </c>
      <c r="O62" s="51" t="s">
        <v>355</v>
      </c>
      <c r="P62" s="51"/>
      <c r="Q62" s="51"/>
      <c r="R62" s="51"/>
      <c r="S62" s="51"/>
      <c r="T62" s="51" t="s">
        <v>353</v>
      </c>
      <c r="U62" s="80"/>
      <c r="V62" s="80"/>
      <c r="W62" s="51"/>
    </row>
    <row r="63" spans="1:23" ht="45" x14ac:dyDescent="0.25">
      <c r="A63" s="2" t="s">
        <v>57</v>
      </c>
      <c r="B63" s="2" t="s">
        <v>57</v>
      </c>
      <c r="C63" s="2" t="s">
        <v>57</v>
      </c>
      <c r="E63" s="49" t="s">
        <v>344</v>
      </c>
      <c r="F63" s="44"/>
      <c r="G63" s="44"/>
      <c r="H63" s="44" t="s">
        <v>421</v>
      </c>
      <c r="I63" s="50"/>
      <c r="J63" s="63" t="s">
        <v>357</v>
      </c>
      <c r="K63" s="50"/>
      <c r="L63" s="50"/>
      <c r="M63" s="50" t="s">
        <v>348</v>
      </c>
      <c r="N63" s="53" t="s">
        <v>354</v>
      </c>
      <c r="O63" s="51"/>
      <c r="P63" s="51"/>
      <c r="Q63" s="51"/>
      <c r="R63" s="51"/>
      <c r="S63" s="51"/>
      <c r="T63" s="53" t="s">
        <v>358</v>
      </c>
      <c r="U63" s="85"/>
      <c r="V63" s="85"/>
      <c r="W63" s="53"/>
    </row>
    <row r="64" spans="1:23" ht="45" x14ac:dyDescent="0.25">
      <c r="A64" s="2" t="s">
        <v>57</v>
      </c>
      <c r="B64" s="2" t="s">
        <v>57</v>
      </c>
      <c r="C64" s="2" t="s">
        <v>57</v>
      </c>
      <c r="E64" s="49" t="s">
        <v>350</v>
      </c>
      <c r="F64" s="44"/>
      <c r="G64" s="44"/>
      <c r="H64" s="44" t="s">
        <v>421</v>
      </c>
      <c r="I64" s="50"/>
      <c r="J64" s="63" t="s">
        <v>357</v>
      </c>
      <c r="K64" s="50"/>
      <c r="L64" s="50" t="s">
        <v>120</v>
      </c>
      <c r="M64" s="50" t="s">
        <v>342</v>
      </c>
      <c r="N64" s="51" t="s">
        <v>346</v>
      </c>
      <c r="O64" s="51" t="s">
        <v>386</v>
      </c>
      <c r="P64" s="51"/>
      <c r="Q64" s="51"/>
      <c r="R64" s="51"/>
      <c r="S64" s="51"/>
      <c r="T64" s="51"/>
      <c r="U64" s="80"/>
      <c r="V64" s="80"/>
      <c r="W64" s="51"/>
    </row>
    <row r="65" spans="1:23" ht="30.75" thickBot="1" x14ac:dyDescent="0.3">
      <c r="A65" s="2" t="s">
        <v>57</v>
      </c>
      <c r="B65" s="2" t="s">
        <v>57</v>
      </c>
      <c r="C65" s="2" t="s">
        <v>57</v>
      </c>
      <c r="E65" s="104" t="s">
        <v>320</v>
      </c>
      <c r="F65" s="123"/>
      <c r="G65" s="96"/>
      <c r="H65" s="96" t="s">
        <v>654</v>
      </c>
      <c r="I65" s="54"/>
      <c r="J65" s="64" t="s">
        <v>357</v>
      </c>
      <c r="K65" s="54"/>
      <c r="L65" s="54" t="s">
        <v>120</v>
      </c>
      <c r="M65" s="54" t="s">
        <v>338</v>
      </c>
      <c r="N65" s="55" t="s">
        <v>340</v>
      </c>
      <c r="O65" s="101" t="s">
        <v>569</v>
      </c>
      <c r="P65" s="55"/>
      <c r="Q65" s="55"/>
      <c r="R65" s="55"/>
      <c r="S65" s="55"/>
      <c r="T65" s="71"/>
      <c r="U65" s="84"/>
      <c r="V65" s="84"/>
      <c r="W65" s="66"/>
    </row>
    <row r="66" spans="1:23" ht="120" x14ac:dyDescent="0.25">
      <c r="A66" s="3" t="s">
        <v>673</v>
      </c>
      <c r="B66" s="3" t="s">
        <v>673</v>
      </c>
      <c r="C66" s="3" t="s">
        <v>673</v>
      </c>
      <c r="E66" s="105" t="s">
        <v>320</v>
      </c>
      <c r="F66" s="105"/>
      <c r="G66" s="41" t="s">
        <v>421</v>
      </c>
      <c r="H66" s="41" t="s">
        <v>421</v>
      </c>
      <c r="I66" s="42"/>
      <c r="J66" s="42"/>
      <c r="K66" s="42" t="s">
        <v>0</v>
      </c>
      <c r="L66" s="42" t="s">
        <v>120</v>
      </c>
      <c r="M66" s="42" t="s">
        <v>319</v>
      </c>
      <c r="N66" s="26" t="s">
        <v>337</v>
      </c>
      <c r="O66" s="100" t="s">
        <v>392</v>
      </c>
      <c r="P66" s="26" t="s">
        <v>421</v>
      </c>
      <c r="Q66" s="26" t="s">
        <v>421</v>
      </c>
      <c r="R66" s="26"/>
      <c r="S66" s="26"/>
      <c r="T66" s="26" t="s">
        <v>391</v>
      </c>
      <c r="U66" s="81"/>
      <c r="V66" s="81"/>
      <c r="W66" s="26"/>
    </row>
    <row r="67" spans="1:23" ht="45" x14ac:dyDescent="0.25">
      <c r="A67" s="2" t="s">
        <v>57</v>
      </c>
      <c r="B67" s="2" t="s">
        <v>57</v>
      </c>
      <c r="C67" s="2" t="s">
        <v>57</v>
      </c>
      <c r="E67" s="10" t="s">
        <v>110</v>
      </c>
      <c r="G67" s="10" t="s">
        <v>421</v>
      </c>
      <c r="H67" s="10" t="s">
        <v>421</v>
      </c>
      <c r="K67" s="2" t="s">
        <v>119</v>
      </c>
      <c r="L67" s="2" t="s">
        <v>5</v>
      </c>
      <c r="M67" s="2" t="s">
        <v>241</v>
      </c>
      <c r="N67" s="3" t="s">
        <v>294</v>
      </c>
      <c r="O67" s="26" t="s">
        <v>304</v>
      </c>
      <c r="P67" s="26" t="s">
        <v>421</v>
      </c>
      <c r="Q67" s="26" t="s">
        <v>421</v>
      </c>
      <c r="R67" s="26"/>
      <c r="S67" s="26"/>
    </row>
    <row r="68" spans="1:23" ht="45" x14ac:dyDescent="0.25">
      <c r="A68" s="73" t="s">
        <v>673</v>
      </c>
      <c r="B68" s="73" t="s">
        <v>673</v>
      </c>
      <c r="C68" s="73" t="s">
        <v>673</v>
      </c>
      <c r="E68" s="10" t="s">
        <v>111</v>
      </c>
      <c r="G68" s="10" t="s">
        <v>421</v>
      </c>
      <c r="H68" s="10" t="s">
        <v>421</v>
      </c>
      <c r="K68" s="2" t="s">
        <v>119</v>
      </c>
      <c r="L68" s="2" t="s">
        <v>5</v>
      </c>
      <c r="M68" s="2" t="s">
        <v>242</v>
      </c>
      <c r="N68" s="3" t="s">
        <v>318</v>
      </c>
      <c r="O68" s="43" t="s">
        <v>320</v>
      </c>
      <c r="P68" s="26" t="s">
        <v>421</v>
      </c>
      <c r="Q68" s="26" t="s">
        <v>421</v>
      </c>
      <c r="R68" s="26"/>
      <c r="S68" s="43"/>
      <c r="U68" s="73" t="s">
        <v>481</v>
      </c>
      <c r="V68" s="73" t="s">
        <v>481</v>
      </c>
      <c r="W68" s="73" t="s">
        <v>481</v>
      </c>
    </row>
    <row r="69" spans="1:23" ht="45" x14ac:dyDescent="0.25">
      <c r="A69" s="73" t="s">
        <v>673</v>
      </c>
      <c r="B69" s="73" t="s">
        <v>673</v>
      </c>
      <c r="C69" s="73" t="s">
        <v>673</v>
      </c>
      <c r="E69" s="10" t="s">
        <v>112</v>
      </c>
      <c r="G69" s="10" t="s">
        <v>421</v>
      </c>
      <c r="H69" s="10" t="s">
        <v>421</v>
      </c>
      <c r="K69" s="2" t="s">
        <v>119</v>
      </c>
      <c r="L69" s="2" t="s">
        <v>120</v>
      </c>
      <c r="M69" s="2" t="s">
        <v>243</v>
      </c>
      <c r="N69" s="3" t="s">
        <v>123</v>
      </c>
      <c r="O69" s="26" t="s">
        <v>251</v>
      </c>
      <c r="P69" s="26" t="s">
        <v>421</v>
      </c>
      <c r="Q69" s="26" t="s">
        <v>421</v>
      </c>
      <c r="R69" s="26"/>
      <c r="S69" s="26"/>
    </row>
    <row r="70" spans="1:23" ht="90" x14ac:dyDescent="0.25">
      <c r="A70" s="2" t="s">
        <v>57</v>
      </c>
      <c r="B70" s="2" t="s">
        <v>57</v>
      </c>
      <c r="C70" s="2" t="s">
        <v>57</v>
      </c>
      <c r="E70" s="105" t="s">
        <v>113</v>
      </c>
      <c r="F70" s="105"/>
      <c r="G70" s="41" t="s">
        <v>421</v>
      </c>
      <c r="H70" s="10" t="s">
        <v>421</v>
      </c>
      <c r="I70" s="19"/>
      <c r="J70" s="19"/>
      <c r="K70" s="19" t="s">
        <v>119</v>
      </c>
      <c r="L70" s="19" t="s">
        <v>5</v>
      </c>
      <c r="M70" s="19" t="s">
        <v>380</v>
      </c>
      <c r="N70" s="21" t="s">
        <v>381</v>
      </c>
      <c r="O70" s="100" t="s">
        <v>571</v>
      </c>
      <c r="P70" s="26" t="s">
        <v>421</v>
      </c>
      <c r="Q70" s="26" t="s">
        <v>421</v>
      </c>
      <c r="R70" s="125" t="s">
        <v>688</v>
      </c>
      <c r="S70" s="26"/>
      <c r="T70" s="26" t="s">
        <v>382</v>
      </c>
      <c r="U70" s="81"/>
      <c r="V70" s="81"/>
      <c r="W70" s="26"/>
    </row>
    <row r="71" spans="1:23" x14ac:dyDescent="0.25">
      <c r="A71" s="2" t="s">
        <v>57</v>
      </c>
      <c r="B71" s="2" t="s">
        <v>57</v>
      </c>
      <c r="C71" s="2" t="s">
        <v>57</v>
      </c>
      <c r="E71" s="40" t="s">
        <v>114</v>
      </c>
      <c r="F71" s="40"/>
      <c r="G71" s="40" t="s">
        <v>421</v>
      </c>
      <c r="H71" s="10" t="s">
        <v>421</v>
      </c>
      <c r="I71" s="35"/>
      <c r="J71" s="35"/>
      <c r="K71" s="35" t="s">
        <v>119</v>
      </c>
      <c r="L71" s="35"/>
      <c r="M71" s="35" t="s">
        <v>385</v>
      </c>
      <c r="N71" s="25" t="s">
        <v>242</v>
      </c>
      <c r="O71" s="65" t="s">
        <v>111</v>
      </c>
      <c r="P71" s="26" t="s">
        <v>421</v>
      </c>
      <c r="Q71" s="26" t="s">
        <v>421</v>
      </c>
      <c r="R71" s="26"/>
      <c r="S71" s="65"/>
      <c r="T71" s="25"/>
      <c r="U71" s="75"/>
      <c r="V71" s="75"/>
      <c r="W71" s="25"/>
    </row>
    <row r="72" spans="1:23" s="19" customFormat="1" x14ac:dyDescent="0.25">
      <c r="A72" s="2" t="s">
        <v>57</v>
      </c>
      <c r="B72" s="2" t="s">
        <v>57</v>
      </c>
      <c r="C72" s="2" t="s">
        <v>57</v>
      </c>
      <c r="E72" s="41" t="s">
        <v>115</v>
      </c>
      <c r="F72" s="41"/>
      <c r="G72" s="41" t="s">
        <v>421</v>
      </c>
      <c r="H72" s="10" t="s">
        <v>421</v>
      </c>
      <c r="K72" s="19" t="s">
        <v>119</v>
      </c>
      <c r="M72" s="19" t="s">
        <v>383</v>
      </c>
      <c r="N72" s="21" t="s">
        <v>384</v>
      </c>
      <c r="O72" s="26" t="s">
        <v>373</v>
      </c>
      <c r="P72" s="26" t="s">
        <v>421</v>
      </c>
      <c r="Q72" s="26" t="s">
        <v>421</v>
      </c>
      <c r="R72" s="26"/>
      <c r="S72" s="26"/>
      <c r="T72" s="30"/>
      <c r="U72" s="79"/>
      <c r="V72" s="79"/>
      <c r="W72" s="30"/>
    </row>
    <row r="73" spans="1:23" ht="30" x14ac:dyDescent="0.25">
      <c r="A73" s="2" t="s">
        <v>57</v>
      </c>
      <c r="B73" s="2" t="s">
        <v>57</v>
      </c>
      <c r="C73" s="2" t="s">
        <v>57</v>
      </c>
      <c r="E73" s="105" t="s">
        <v>369</v>
      </c>
      <c r="F73" s="105"/>
      <c r="G73" s="44"/>
      <c r="H73" s="44" t="s">
        <v>499</v>
      </c>
      <c r="I73" s="56"/>
      <c r="J73" s="56"/>
      <c r="K73" s="56"/>
      <c r="L73" s="56" t="s">
        <v>120</v>
      </c>
      <c r="M73" s="56" t="s">
        <v>370</v>
      </c>
      <c r="N73" s="45" t="s">
        <v>371</v>
      </c>
      <c r="O73" s="102" t="s">
        <v>570</v>
      </c>
      <c r="P73" s="38" t="s">
        <v>421</v>
      </c>
      <c r="Q73" s="38" t="s">
        <v>421</v>
      </c>
      <c r="R73" s="126"/>
      <c r="S73" s="39"/>
      <c r="T73" s="39" t="s">
        <v>396</v>
      </c>
      <c r="U73" s="77"/>
      <c r="V73" s="77"/>
      <c r="W73" s="39"/>
    </row>
    <row r="74" spans="1:23" ht="30" x14ac:dyDescent="0.25">
      <c r="A74" s="2" t="s">
        <v>57</v>
      </c>
      <c r="B74" s="2" t="s">
        <v>57</v>
      </c>
      <c r="C74" s="2" t="s">
        <v>57</v>
      </c>
      <c r="E74" s="44" t="s">
        <v>365</v>
      </c>
      <c r="F74" s="44"/>
      <c r="G74" s="44"/>
      <c r="H74" s="44" t="s">
        <v>499</v>
      </c>
      <c r="I74" s="56"/>
      <c r="J74" s="56"/>
      <c r="K74" s="56" t="s">
        <v>0</v>
      </c>
      <c r="L74" s="56" t="s">
        <v>120</v>
      </c>
      <c r="M74" s="56" t="s">
        <v>364</v>
      </c>
      <c r="N74" s="45" t="s">
        <v>367</v>
      </c>
      <c r="O74" s="38" t="s">
        <v>374</v>
      </c>
      <c r="P74" s="38" t="s">
        <v>421</v>
      </c>
      <c r="Q74" s="38" t="s">
        <v>421</v>
      </c>
      <c r="R74" s="38"/>
      <c r="S74" s="38"/>
      <c r="T74" s="45" t="s">
        <v>368</v>
      </c>
      <c r="U74" s="86"/>
      <c r="V74" s="86"/>
      <c r="W74" s="45"/>
    </row>
    <row r="75" spans="1:23" ht="30" x14ac:dyDescent="0.25">
      <c r="A75" s="2" t="s">
        <v>57</v>
      </c>
      <c r="B75" s="2" t="s">
        <v>57</v>
      </c>
      <c r="C75" s="2" t="s">
        <v>57</v>
      </c>
      <c r="E75" s="44" t="s">
        <v>362</v>
      </c>
      <c r="F75" s="44"/>
      <c r="G75" s="44"/>
      <c r="H75" s="44" t="s">
        <v>499</v>
      </c>
      <c r="I75" s="56"/>
      <c r="J75" s="56"/>
      <c r="K75" s="56" t="s">
        <v>0</v>
      </c>
      <c r="L75" s="56" t="s">
        <v>120</v>
      </c>
      <c r="M75" s="56" t="s">
        <v>361</v>
      </c>
      <c r="N75" s="45" t="s">
        <v>366</v>
      </c>
      <c r="O75" s="115" t="s">
        <v>626</v>
      </c>
      <c r="P75" s="38" t="s">
        <v>688</v>
      </c>
      <c r="Q75" s="38" t="s">
        <v>688</v>
      </c>
      <c r="R75" s="125" t="s">
        <v>688</v>
      </c>
      <c r="S75" s="36"/>
      <c r="T75" s="39" t="s">
        <v>393</v>
      </c>
      <c r="U75" s="77"/>
      <c r="V75" s="77"/>
      <c r="W75" s="39"/>
    </row>
    <row r="76" spans="1:23" x14ac:dyDescent="0.25">
      <c r="A76" s="2" t="s">
        <v>57</v>
      </c>
      <c r="B76" s="2" t="s">
        <v>57</v>
      </c>
      <c r="C76" s="2" t="s">
        <v>57</v>
      </c>
      <c r="E76" s="44" t="s">
        <v>360</v>
      </c>
      <c r="F76" s="44"/>
      <c r="G76" s="44"/>
      <c r="H76" s="44" t="s">
        <v>499</v>
      </c>
      <c r="I76" s="56"/>
      <c r="J76" s="56"/>
      <c r="K76" s="56" t="s">
        <v>0</v>
      </c>
      <c r="L76" s="56" t="s">
        <v>120</v>
      </c>
      <c r="M76" s="56" t="s">
        <v>339</v>
      </c>
      <c r="N76" s="56" t="s">
        <v>359</v>
      </c>
      <c r="O76" s="38" t="s">
        <v>379</v>
      </c>
      <c r="P76" s="38" t="s">
        <v>688</v>
      </c>
      <c r="Q76" s="38" t="s">
        <v>688</v>
      </c>
      <c r="R76" s="125" t="s">
        <v>688</v>
      </c>
      <c r="S76" s="38"/>
      <c r="T76" s="45"/>
      <c r="U76" s="86"/>
      <c r="V76" s="86"/>
      <c r="W76" s="45"/>
    </row>
    <row r="77" spans="1:23" x14ac:dyDescent="0.25">
      <c r="A77" s="2" t="s">
        <v>57</v>
      </c>
      <c r="B77" s="2" t="s">
        <v>57</v>
      </c>
      <c r="C77" s="2" t="s">
        <v>57</v>
      </c>
      <c r="E77" s="41" t="s">
        <v>264</v>
      </c>
      <c r="F77" s="41"/>
      <c r="G77" s="41" t="s">
        <v>421</v>
      </c>
      <c r="H77" s="41" t="s">
        <v>421</v>
      </c>
      <c r="I77" s="19"/>
      <c r="J77" s="19" t="s">
        <v>375</v>
      </c>
      <c r="K77" s="19" t="s">
        <v>0</v>
      </c>
      <c r="L77" s="19" t="s">
        <v>120</v>
      </c>
      <c r="M77" s="19" t="s">
        <v>267</v>
      </c>
      <c r="N77" s="21" t="s">
        <v>269</v>
      </c>
      <c r="O77" s="26" t="s">
        <v>372</v>
      </c>
      <c r="P77" s="26" t="s">
        <v>421</v>
      </c>
      <c r="Q77" s="26" t="s">
        <v>421</v>
      </c>
      <c r="R77" s="26"/>
      <c r="S77" s="26"/>
      <c r="T77" s="21"/>
      <c r="U77" s="82"/>
      <c r="V77" s="82"/>
      <c r="W77" s="21"/>
    </row>
    <row r="78" spans="1:23" ht="160.15" customHeight="1" x14ac:dyDescent="0.25">
      <c r="A78" s="2" t="s">
        <v>57</v>
      </c>
      <c r="B78" s="2" t="s">
        <v>57</v>
      </c>
      <c r="C78" s="2" t="s">
        <v>57</v>
      </c>
      <c r="E78" s="10" t="s">
        <v>313</v>
      </c>
      <c r="G78" s="10" t="s">
        <v>421</v>
      </c>
      <c r="H78" s="10" t="s">
        <v>421</v>
      </c>
      <c r="J78" s="2" t="s">
        <v>375</v>
      </c>
      <c r="K78" s="2" t="s">
        <v>0</v>
      </c>
      <c r="L78" s="2" t="s">
        <v>120</v>
      </c>
      <c r="M78" s="19" t="s">
        <v>271</v>
      </c>
      <c r="N78" s="3" t="s">
        <v>311</v>
      </c>
      <c r="O78" s="26" t="s">
        <v>273</v>
      </c>
      <c r="P78" s="26" t="s">
        <v>421</v>
      </c>
      <c r="Q78" s="26" t="s">
        <v>421</v>
      </c>
      <c r="R78" s="26"/>
      <c r="S78" s="26"/>
      <c r="T78" s="3" t="s">
        <v>310</v>
      </c>
    </row>
    <row r="79" spans="1:23" ht="160.15" customHeight="1" x14ac:dyDescent="0.25">
      <c r="A79" s="2" t="s">
        <v>57</v>
      </c>
      <c r="B79" s="2" t="s">
        <v>57</v>
      </c>
      <c r="C79" s="2" t="s">
        <v>57</v>
      </c>
      <c r="E79" s="10" t="s">
        <v>265</v>
      </c>
      <c r="H79" s="10" t="s">
        <v>421</v>
      </c>
      <c r="J79" s="2" t="s">
        <v>375</v>
      </c>
      <c r="K79" s="2" t="s">
        <v>0</v>
      </c>
      <c r="L79" s="2" t="s">
        <v>120</v>
      </c>
      <c r="M79" s="2" t="s">
        <v>268</v>
      </c>
      <c r="N79" s="3" t="s">
        <v>270</v>
      </c>
      <c r="O79" s="26" t="s">
        <v>376</v>
      </c>
      <c r="P79" s="26" t="s">
        <v>421</v>
      </c>
      <c r="Q79" s="26" t="s">
        <v>421</v>
      </c>
      <c r="R79" s="26"/>
      <c r="S79" s="26"/>
      <c r="T79" s="3" t="s">
        <v>314</v>
      </c>
    </row>
    <row r="80" spans="1:23" x14ac:dyDescent="0.25">
      <c r="A80" s="2" t="s">
        <v>57</v>
      </c>
      <c r="B80" s="2" t="s">
        <v>57</v>
      </c>
      <c r="C80" s="2" t="s">
        <v>57</v>
      </c>
      <c r="E80" s="10" t="s">
        <v>106</v>
      </c>
      <c r="G80" s="10" t="s">
        <v>421</v>
      </c>
      <c r="H80" s="41" t="s">
        <v>655</v>
      </c>
      <c r="J80" s="2" t="s">
        <v>375</v>
      </c>
      <c r="K80" s="2" t="s">
        <v>119</v>
      </c>
      <c r="L80" s="2" t="s">
        <v>120</v>
      </c>
      <c r="M80" s="2" t="s">
        <v>262</v>
      </c>
      <c r="N80" s="3" t="s">
        <v>263</v>
      </c>
      <c r="O80" s="26" t="s">
        <v>266</v>
      </c>
      <c r="P80" s="26" t="s">
        <v>421</v>
      </c>
      <c r="Q80" s="26" t="s">
        <v>421</v>
      </c>
      <c r="R80" s="26"/>
      <c r="S80" s="26"/>
      <c r="T80" s="3" t="s">
        <v>377</v>
      </c>
    </row>
    <row r="81" spans="1:23" x14ac:dyDescent="0.25">
      <c r="A81" s="122" t="s">
        <v>57</v>
      </c>
      <c r="B81" s="122" t="s">
        <v>57</v>
      </c>
      <c r="C81" s="122" t="s">
        <v>57</v>
      </c>
      <c r="E81" s="41" t="s">
        <v>107</v>
      </c>
      <c r="F81" s="41"/>
      <c r="G81" s="41" t="s">
        <v>421</v>
      </c>
      <c r="H81" s="41" t="s">
        <v>656</v>
      </c>
      <c r="I81" s="19"/>
      <c r="J81" s="19" t="s">
        <v>375</v>
      </c>
      <c r="K81" s="19" t="s">
        <v>119</v>
      </c>
      <c r="L81" s="19" t="s">
        <v>120</v>
      </c>
      <c r="M81" s="19" t="s">
        <v>398</v>
      </c>
      <c r="N81" s="21" t="s">
        <v>399</v>
      </c>
      <c r="O81" s="26" t="s">
        <v>400</v>
      </c>
      <c r="P81" s="26" t="s">
        <v>421</v>
      </c>
      <c r="Q81" s="26" t="s">
        <v>421</v>
      </c>
      <c r="R81" s="26"/>
      <c r="S81" s="26"/>
      <c r="T81" s="30"/>
      <c r="U81" s="79"/>
      <c r="V81" s="79"/>
      <c r="W81" s="30"/>
    </row>
    <row r="82" spans="1:23" ht="30" x14ac:dyDescent="0.25">
      <c r="A82" s="122" t="s">
        <v>57</v>
      </c>
      <c r="B82" s="122" t="s">
        <v>57</v>
      </c>
      <c r="C82" s="122" t="s">
        <v>57</v>
      </c>
      <c r="E82" s="10" t="s">
        <v>306</v>
      </c>
      <c r="G82" s="10" t="s">
        <v>421</v>
      </c>
      <c r="H82" s="10" t="s">
        <v>421</v>
      </c>
      <c r="J82" s="2" t="s">
        <v>375</v>
      </c>
      <c r="K82" s="2" t="s">
        <v>0</v>
      </c>
      <c r="L82" s="2" t="s">
        <v>120</v>
      </c>
      <c r="M82" s="2" t="s">
        <v>307</v>
      </c>
      <c r="N82" s="3" t="s">
        <v>308</v>
      </c>
      <c r="O82" s="26" t="s">
        <v>312</v>
      </c>
      <c r="P82" s="26" t="s">
        <v>421</v>
      </c>
      <c r="Q82" s="26" t="s">
        <v>421</v>
      </c>
      <c r="R82" s="26"/>
      <c r="S82" s="26"/>
    </row>
    <row r="83" spans="1:23" ht="45" x14ac:dyDescent="0.25">
      <c r="A83" s="122" t="s">
        <v>57</v>
      </c>
      <c r="B83" s="122" t="s">
        <v>57</v>
      </c>
      <c r="C83" s="122" t="s">
        <v>57</v>
      </c>
      <c r="E83" s="10" t="s">
        <v>261</v>
      </c>
      <c r="G83" s="10" t="s">
        <v>421</v>
      </c>
      <c r="H83" s="10" t="s">
        <v>657</v>
      </c>
      <c r="J83" s="2" t="s">
        <v>375</v>
      </c>
      <c r="K83" s="2" t="s">
        <v>119</v>
      </c>
      <c r="L83" s="2" t="s">
        <v>120</v>
      </c>
      <c r="M83" s="2" t="s">
        <v>504</v>
      </c>
      <c r="N83" s="3" t="s">
        <v>183</v>
      </c>
      <c r="O83" s="26" t="s">
        <v>323</v>
      </c>
      <c r="P83" s="26" t="s">
        <v>421</v>
      </c>
      <c r="Q83" s="26" t="s">
        <v>421</v>
      </c>
      <c r="R83" s="26"/>
      <c r="S83" s="26"/>
      <c r="T83" s="3" t="s">
        <v>317</v>
      </c>
    </row>
    <row r="84" spans="1:23" ht="90" x14ac:dyDescent="0.25">
      <c r="A84" s="122" t="s">
        <v>57</v>
      </c>
      <c r="B84" s="122" t="s">
        <v>57</v>
      </c>
      <c r="C84" s="122" t="s">
        <v>57</v>
      </c>
      <c r="E84" s="105" t="s">
        <v>108</v>
      </c>
      <c r="F84" s="105"/>
      <c r="G84" s="10" t="s">
        <v>421</v>
      </c>
      <c r="H84" s="10" t="s">
        <v>658</v>
      </c>
      <c r="J84" s="2" t="s">
        <v>375</v>
      </c>
      <c r="K84" s="2" t="s">
        <v>119</v>
      </c>
      <c r="L84" s="2" t="s">
        <v>120</v>
      </c>
      <c r="M84" s="2" t="s">
        <v>505</v>
      </c>
      <c r="N84" s="3" t="s">
        <v>184</v>
      </c>
      <c r="O84" s="103" t="s">
        <v>503</v>
      </c>
      <c r="P84" s="26" t="s">
        <v>421</v>
      </c>
      <c r="Q84" s="26" t="s">
        <v>421</v>
      </c>
      <c r="R84" s="26"/>
      <c r="S84" s="26"/>
      <c r="T84" s="3" t="s">
        <v>506</v>
      </c>
    </row>
    <row r="85" spans="1:23" ht="30" x14ac:dyDescent="0.25">
      <c r="A85" s="122" t="s">
        <v>57</v>
      </c>
      <c r="B85" s="122" t="s">
        <v>57</v>
      </c>
      <c r="C85" s="122" t="s">
        <v>57</v>
      </c>
      <c r="E85" s="105" t="s">
        <v>109</v>
      </c>
      <c r="F85" s="105"/>
      <c r="G85" s="10" t="s">
        <v>421</v>
      </c>
      <c r="H85" s="10" t="s">
        <v>659</v>
      </c>
      <c r="J85" s="2" t="s">
        <v>375</v>
      </c>
      <c r="K85" s="2" t="s">
        <v>119</v>
      </c>
      <c r="L85" s="2" t="s">
        <v>120</v>
      </c>
      <c r="N85" s="3" t="s">
        <v>124</v>
      </c>
      <c r="O85" s="100" t="s">
        <v>129</v>
      </c>
      <c r="P85" s="26" t="s">
        <v>421</v>
      </c>
      <c r="Q85" s="26" t="s">
        <v>421</v>
      </c>
      <c r="R85" s="26"/>
      <c r="S85" s="26"/>
    </row>
    <row r="86" spans="1:23" ht="45" x14ac:dyDescent="0.25">
      <c r="A86" s="122" t="s">
        <v>57</v>
      </c>
      <c r="B86" s="122" t="s">
        <v>57</v>
      </c>
      <c r="C86" s="122" t="s">
        <v>57</v>
      </c>
      <c r="E86" s="10" t="s">
        <v>116</v>
      </c>
      <c r="G86" s="10" t="s">
        <v>421</v>
      </c>
      <c r="H86" s="10" t="s">
        <v>421</v>
      </c>
      <c r="K86" s="2" t="s">
        <v>119</v>
      </c>
      <c r="L86" s="2" t="s">
        <v>5</v>
      </c>
      <c r="M86" s="2" t="s">
        <v>328</v>
      </c>
      <c r="N86" s="3" t="s">
        <v>330</v>
      </c>
      <c r="O86" s="26" t="s">
        <v>331</v>
      </c>
      <c r="P86" s="26" t="s">
        <v>421</v>
      </c>
      <c r="Q86" s="26" t="s">
        <v>421</v>
      </c>
      <c r="R86" s="26"/>
      <c r="S86" s="26"/>
      <c r="T86" s="3" t="s">
        <v>125</v>
      </c>
    </row>
    <row r="87" spans="1:23" ht="30" x14ac:dyDescent="0.25">
      <c r="A87" s="122" t="s">
        <v>57</v>
      </c>
      <c r="B87" s="122" t="s">
        <v>57</v>
      </c>
      <c r="C87" s="122" t="s">
        <v>57</v>
      </c>
      <c r="E87" s="10" t="s">
        <v>117</v>
      </c>
      <c r="G87" s="10" t="s">
        <v>421</v>
      </c>
      <c r="H87" s="10" t="s">
        <v>421</v>
      </c>
      <c r="K87" s="2" t="s">
        <v>119</v>
      </c>
      <c r="L87" s="2" t="s">
        <v>5</v>
      </c>
      <c r="M87" s="2" t="s">
        <v>329</v>
      </c>
      <c r="N87" s="2" t="s">
        <v>332</v>
      </c>
      <c r="O87" s="26" t="s">
        <v>333</v>
      </c>
      <c r="P87" s="26" t="s">
        <v>421</v>
      </c>
      <c r="Q87" s="26" t="s">
        <v>421</v>
      </c>
      <c r="R87" s="26"/>
      <c r="S87" s="26"/>
      <c r="T87" s="3" t="s">
        <v>126</v>
      </c>
    </row>
    <row r="88" spans="1:23" ht="30" x14ac:dyDescent="0.25">
      <c r="A88" s="122" t="s">
        <v>57</v>
      </c>
      <c r="B88" s="122" t="s">
        <v>57</v>
      </c>
      <c r="C88" s="122" t="s">
        <v>57</v>
      </c>
      <c r="E88" s="10" t="s">
        <v>118</v>
      </c>
      <c r="G88" s="10" t="s">
        <v>421</v>
      </c>
      <c r="H88" s="10" t="s">
        <v>421</v>
      </c>
      <c r="K88" s="2" t="s">
        <v>119</v>
      </c>
      <c r="N88" s="3" t="s">
        <v>334</v>
      </c>
      <c r="O88" s="26" t="s">
        <v>335</v>
      </c>
      <c r="P88" s="26" t="s">
        <v>421</v>
      </c>
      <c r="Q88" s="26" t="s">
        <v>421</v>
      </c>
      <c r="R88" s="26"/>
      <c r="S88" s="26"/>
    </row>
    <row r="89" spans="1:23" ht="60" x14ac:dyDescent="0.25">
      <c r="A89" s="2" t="s">
        <v>57</v>
      </c>
      <c r="B89" s="3" t="s">
        <v>100</v>
      </c>
      <c r="C89" s="2" t="s">
        <v>57</v>
      </c>
      <c r="E89" s="105" t="s">
        <v>394</v>
      </c>
      <c r="F89" s="105"/>
      <c r="G89" s="41" t="s">
        <v>501</v>
      </c>
      <c r="H89" s="41" t="s">
        <v>680</v>
      </c>
      <c r="I89" s="19"/>
      <c r="J89" s="19"/>
      <c r="K89" s="19"/>
      <c r="L89" s="19" t="s">
        <v>5</v>
      </c>
      <c r="M89" s="19" t="s">
        <v>227</v>
      </c>
      <c r="N89" s="21" t="s">
        <v>127</v>
      </c>
      <c r="O89" s="100" t="s">
        <v>567</v>
      </c>
      <c r="P89" s="69" t="s">
        <v>688</v>
      </c>
      <c r="Q89" s="69" t="s">
        <v>688</v>
      </c>
      <c r="R89" s="125" t="s">
        <v>688</v>
      </c>
      <c r="S89" s="26"/>
      <c r="T89" s="25" t="s">
        <v>395</v>
      </c>
      <c r="U89" s="75"/>
      <c r="V89" s="75"/>
      <c r="W89" s="25"/>
    </row>
    <row r="90" spans="1:23" ht="60" x14ac:dyDescent="0.25">
      <c r="A90" s="2" t="s">
        <v>57</v>
      </c>
      <c r="B90" s="3" t="s">
        <v>482</v>
      </c>
      <c r="C90" s="2" t="s">
        <v>57</v>
      </c>
      <c r="E90" s="105" t="s">
        <v>436</v>
      </c>
      <c r="F90" s="105"/>
      <c r="G90" s="41" t="s">
        <v>501</v>
      </c>
      <c r="H90" s="41" t="s">
        <v>682</v>
      </c>
      <c r="I90" s="19"/>
      <c r="J90" s="19"/>
      <c r="K90" s="19"/>
      <c r="L90" s="19" t="s">
        <v>5</v>
      </c>
      <c r="M90" s="19" t="s">
        <v>276</v>
      </c>
      <c r="N90" s="21" t="s">
        <v>128</v>
      </c>
      <c r="O90" s="100" t="s">
        <v>568</v>
      </c>
      <c r="P90" s="69" t="s">
        <v>688</v>
      </c>
      <c r="Q90" s="69" t="s">
        <v>688</v>
      </c>
      <c r="R90" s="125" t="s">
        <v>688</v>
      </c>
      <c r="S90" s="26"/>
      <c r="T90" s="25" t="s">
        <v>395</v>
      </c>
      <c r="U90" s="75"/>
      <c r="V90" s="75"/>
      <c r="W90" s="25"/>
    </row>
    <row r="91" spans="1:23" ht="45" x14ac:dyDescent="0.25">
      <c r="A91" s="2" t="s">
        <v>57</v>
      </c>
      <c r="B91" s="3" t="s">
        <v>675</v>
      </c>
      <c r="C91" s="2" t="s">
        <v>57</v>
      </c>
      <c r="E91" s="105" t="s">
        <v>437</v>
      </c>
      <c r="F91" s="105"/>
      <c r="G91" s="41" t="s">
        <v>501</v>
      </c>
      <c r="H91" s="41" t="s">
        <v>681</v>
      </c>
      <c r="I91" s="19"/>
      <c r="J91" s="19"/>
      <c r="K91" s="19"/>
      <c r="L91" s="19"/>
      <c r="M91" s="19"/>
      <c r="N91" s="21" t="s">
        <v>129</v>
      </c>
      <c r="O91" s="100" t="s">
        <v>129</v>
      </c>
      <c r="P91" s="69" t="s">
        <v>688</v>
      </c>
      <c r="Q91" s="69" t="s">
        <v>688</v>
      </c>
      <c r="R91" s="125" t="s">
        <v>688</v>
      </c>
      <c r="S91" s="26"/>
      <c r="T91" s="25" t="s">
        <v>395</v>
      </c>
      <c r="U91" s="75"/>
      <c r="V91" s="75"/>
      <c r="W91" s="25"/>
    </row>
    <row r="92" spans="1:23" x14ac:dyDescent="0.25">
      <c r="A92" s="73" t="s">
        <v>100</v>
      </c>
      <c r="B92" s="73" t="s">
        <v>100</v>
      </c>
      <c r="C92" s="73" t="s">
        <v>100</v>
      </c>
      <c r="E92" s="10" t="s">
        <v>100</v>
      </c>
      <c r="G92" s="10" t="s">
        <v>421</v>
      </c>
      <c r="H92" s="10" t="s">
        <v>421</v>
      </c>
      <c r="K92" s="2" t="s">
        <v>0</v>
      </c>
      <c r="L92" s="2" t="s">
        <v>120</v>
      </c>
      <c r="M92" s="2" t="s">
        <v>3</v>
      </c>
      <c r="N92" s="5" t="s">
        <v>7</v>
      </c>
      <c r="O92" s="26" t="s">
        <v>316</v>
      </c>
      <c r="P92" s="26" t="s">
        <v>421</v>
      </c>
      <c r="Q92" s="26" t="s">
        <v>421</v>
      </c>
      <c r="R92" s="26"/>
      <c r="S92" s="26"/>
      <c r="U92" s="73" t="s">
        <v>100</v>
      </c>
      <c r="V92" s="73" t="s">
        <v>100</v>
      </c>
      <c r="W92" s="73" t="s">
        <v>100</v>
      </c>
    </row>
    <row r="93" spans="1:23" x14ac:dyDescent="0.25">
      <c r="A93" s="2" t="s">
        <v>57</v>
      </c>
      <c r="B93" s="2" t="s">
        <v>57</v>
      </c>
      <c r="C93" s="2" t="s">
        <v>57</v>
      </c>
      <c r="E93" s="10" t="s">
        <v>277</v>
      </c>
      <c r="G93" s="10" t="s">
        <v>421</v>
      </c>
      <c r="H93" s="10" t="s">
        <v>421</v>
      </c>
      <c r="K93" s="2" t="s">
        <v>0</v>
      </c>
      <c r="L93" s="2" t="s">
        <v>5</v>
      </c>
      <c r="M93" s="2" t="s">
        <v>276</v>
      </c>
      <c r="N93" s="5" t="s">
        <v>278</v>
      </c>
      <c r="O93" s="26" t="s">
        <v>279</v>
      </c>
      <c r="P93" s="26" t="s">
        <v>421</v>
      </c>
      <c r="Q93" s="26" t="s">
        <v>421</v>
      </c>
      <c r="R93" s="26"/>
      <c r="S93" s="26"/>
    </row>
    <row r="94" spans="1:23" ht="75" x14ac:dyDescent="0.25">
      <c r="A94" s="2" t="s">
        <v>275</v>
      </c>
      <c r="B94" s="3" t="s">
        <v>275</v>
      </c>
      <c r="C94" s="3" t="s">
        <v>275</v>
      </c>
      <c r="D94" s="3"/>
      <c r="E94" s="10" t="s">
        <v>275</v>
      </c>
      <c r="G94" s="10" t="s">
        <v>421</v>
      </c>
      <c r="H94" s="10" t="s">
        <v>421</v>
      </c>
      <c r="K94" s="2" t="s">
        <v>0</v>
      </c>
      <c r="L94" s="2" t="s">
        <v>120</v>
      </c>
      <c r="M94" s="2" t="s">
        <v>274</v>
      </c>
      <c r="N94" s="5" t="s">
        <v>324</v>
      </c>
      <c r="O94" s="26" t="s">
        <v>327</v>
      </c>
      <c r="P94" s="26" t="s">
        <v>421</v>
      </c>
      <c r="Q94" s="26" t="s">
        <v>421</v>
      </c>
      <c r="R94" s="26"/>
      <c r="S94" s="26"/>
      <c r="U94" s="73" t="s">
        <v>275</v>
      </c>
      <c r="V94" s="73" t="s">
        <v>275</v>
      </c>
      <c r="W94" s="3" t="s">
        <v>275</v>
      </c>
    </row>
    <row r="95" spans="1:23" ht="150" x14ac:dyDescent="0.25">
      <c r="A95" s="2" t="s">
        <v>478</v>
      </c>
      <c r="B95" s="2" t="s">
        <v>478</v>
      </c>
      <c r="C95" s="2" t="s">
        <v>478</v>
      </c>
      <c r="E95" s="105" t="s">
        <v>296</v>
      </c>
      <c r="F95" s="105"/>
      <c r="G95" s="10" t="s">
        <v>421</v>
      </c>
      <c r="H95" s="10" t="s">
        <v>653</v>
      </c>
      <c r="K95" s="2" t="s">
        <v>0</v>
      </c>
      <c r="L95" s="2" t="s">
        <v>120</v>
      </c>
      <c r="M95" s="2" t="s">
        <v>295</v>
      </c>
      <c r="N95" s="5" t="s">
        <v>325</v>
      </c>
      <c r="O95" s="100" t="s">
        <v>566</v>
      </c>
      <c r="P95" s="69" t="s">
        <v>688</v>
      </c>
      <c r="Q95" s="69" t="s">
        <v>688</v>
      </c>
      <c r="R95" s="125" t="s">
        <v>688</v>
      </c>
      <c r="S95" s="26"/>
    </row>
    <row r="96" spans="1:23" ht="30" x14ac:dyDescent="0.25">
      <c r="A96" s="2" t="s">
        <v>57</v>
      </c>
      <c r="B96" s="2" t="s">
        <v>57</v>
      </c>
      <c r="C96" s="2" t="s">
        <v>57</v>
      </c>
      <c r="E96" s="10" t="s">
        <v>1</v>
      </c>
      <c r="G96" s="10" t="s">
        <v>421</v>
      </c>
      <c r="H96" s="10" t="s">
        <v>421</v>
      </c>
      <c r="K96" s="2" t="s">
        <v>0</v>
      </c>
      <c r="L96" s="2" t="s">
        <v>120</v>
      </c>
      <c r="M96" s="2" t="s">
        <v>2</v>
      </c>
      <c r="N96" s="5" t="s">
        <v>6</v>
      </c>
      <c r="O96" s="26" t="s">
        <v>305</v>
      </c>
      <c r="P96" s="26" t="s">
        <v>421</v>
      </c>
      <c r="Q96" s="26" t="s">
        <v>421</v>
      </c>
      <c r="R96" s="26"/>
      <c r="S96" s="26"/>
    </row>
    <row r="97" spans="1:23" s="1" customFormat="1" ht="45" x14ac:dyDescent="0.25">
      <c r="A97" s="2" t="s">
        <v>57</v>
      </c>
      <c r="B97" s="2" t="s">
        <v>57</v>
      </c>
      <c r="C97" s="2" t="s">
        <v>57</v>
      </c>
      <c r="E97" s="10" t="s">
        <v>244</v>
      </c>
      <c r="F97" s="10"/>
      <c r="G97" s="10" t="s">
        <v>421</v>
      </c>
      <c r="H97" s="10" t="s">
        <v>421</v>
      </c>
      <c r="K97" s="4" t="s">
        <v>0</v>
      </c>
      <c r="L97" s="2" t="s">
        <v>120</v>
      </c>
      <c r="M97" s="4" t="s">
        <v>23</v>
      </c>
      <c r="N97" s="7" t="s">
        <v>24</v>
      </c>
      <c r="O97" s="26" t="s">
        <v>336</v>
      </c>
      <c r="P97" s="26" t="s">
        <v>421</v>
      </c>
      <c r="Q97" s="26" t="s">
        <v>421</v>
      </c>
      <c r="R97" s="26"/>
      <c r="S97" s="26"/>
      <c r="T97" s="6"/>
      <c r="U97" s="72"/>
      <c r="V97" s="72"/>
      <c r="W97" s="6"/>
    </row>
    <row r="98" spans="1:23" ht="60" x14ac:dyDescent="0.25">
      <c r="A98" s="2" t="s">
        <v>57</v>
      </c>
      <c r="B98" s="2" t="s">
        <v>57</v>
      </c>
      <c r="C98" s="2" t="s">
        <v>57</v>
      </c>
      <c r="E98" s="10" t="s">
        <v>315</v>
      </c>
      <c r="G98" s="10" t="s">
        <v>421</v>
      </c>
      <c r="H98" s="10" t="s">
        <v>421</v>
      </c>
      <c r="L98" s="2" t="s">
        <v>120</v>
      </c>
      <c r="M98" s="2" t="s">
        <v>8</v>
      </c>
      <c r="N98" s="5" t="s">
        <v>309</v>
      </c>
      <c r="O98" s="26" t="s">
        <v>326</v>
      </c>
      <c r="P98" s="26" t="s">
        <v>421</v>
      </c>
      <c r="Q98" s="26" t="s">
        <v>421</v>
      </c>
      <c r="R98" s="26"/>
      <c r="S98" s="26"/>
    </row>
    <row r="99" spans="1:23" ht="105" x14ac:dyDescent="0.25">
      <c r="A99" s="2" t="s">
        <v>57</v>
      </c>
      <c r="B99" s="2" t="s">
        <v>57</v>
      </c>
      <c r="C99" s="2" t="s">
        <v>57</v>
      </c>
      <c r="E99" s="41" t="s">
        <v>484</v>
      </c>
      <c r="F99" s="41"/>
      <c r="G99" s="41" t="s">
        <v>499</v>
      </c>
      <c r="H99" s="41" t="s">
        <v>499</v>
      </c>
      <c r="I99" s="19"/>
      <c r="J99" s="19"/>
      <c r="K99" s="19"/>
      <c r="L99" s="19"/>
      <c r="M99" s="19"/>
      <c r="N99" s="21" t="s">
        <v>148</v>
      </c>
      <c r="O99" s="26" t="s">
        <v>378</v>
      </c>
      <c r="P99" s="26"/>
      <c r="Q99" s="26" t="s">
        <v>441</v>
      </c>
      <c r="R99" s="26"/>
      <c r="S99" s="26"/>
      <c r="T99" s="21" t="s">
        <v>147</v>
      </c>
      <c r="U99" s="82"/>
      <c r="V99" s="82"/>
      <c r="W99" s="21"/>
    </row>
    <row r="100" spans="1:23" ht="150" x14ac:dyDescent="0.25">
      <c r="A100" s="2" t="s">
        <v>57</v>
      </c>
      <c r="B100" s="2" t="s">
        <v>57</v>
      </c>
      <c r="C100" s="2" t="s">
        <v>57</v>
      </c>
      <c r="E100" s="1" t="s">
        <v>230</v>
      </c>
      <c r="F100" s="1"/>
      <c r="G100" s="1" t="s">
        <v>501</v>
      </c>
      <c r="H100" s="1" t="s">
        <v>501</v>
      </c>
      <c r="L100" s="2" t="s">
        <v>5</v>
      </c>
      <c r="M100" s="2" t="s">
        <v>245</v>
      </c>
      <c r="N100" s="3" t="s">
        <v>231</v>
      </c>
      <c r="O100" s="7" t="s">
        <v>683</v>
      </c>
      <c r="P100" s="7" t="s">
        <v>421</v>
      </c>
      <c r="Q100" s="7" t="s">
        <v>421</v>
      </c>
      <c r="R100" s="128"/>
    </row>
    <row r="101" spans="1:23" ht="60" x14ac:dyDescent="0.25">
      <c r="A101" s="2" t="s">
        <v>57</v>
      </c>
      <c r="B101" s="2" t="s">
        <v>57</v>
      </c>
      <c r="C101" s="2" t="s">
        <v>57</v>
      </c>
      <c r="E101" s="1" t="s">
        <v>691</v>
      </c>
      <c r="F101" s="1"/>
      <c r="G101" s="1" t="s">
        <v>499</v>
      </c>
      <c r="H101" s="1" t="s">
        <v>499</v>
      </c>
      <c r="R101" s="124" t="s">
        <v>694</v>
      </c>
      <c r="T101" s="3" t="s">
        <v>425</v>
      </c>
      <c r="U101" s="73" t="s">
        <v>485</v>
      </c>
      <c r="V101" s="73" t="s">
        <v>485</v>
      </c>
      <c r="W101" s="73" t="s">
        <v>485</v>
      </c>
    </row>
    <row r="102" spans="1:23" x14ac:dyDescent="0.25">
      <c r="E102" s="2"/>
      <c r="F102" s="2"/>
      <c r="G102" s="2"/>
      <c r="H102" s="2"/>
    </row>
    <row r="103" spans="1:23" x14ac:dyDescent="0.25">
      <c r="E103" s="2"/>
      <c r="F103" s="2"/>
      <c r="G103" s="2"/>
      <c r="H103" s="2"/>
    </row>
    <row r="104" spans="1:23" x14ac:dyDescent="0.25">
      <c r="E104" s="2"/>
      <c r="F104" s="2"/>
      <c r="G104" s="2"/>
      <c r="H104" s="2"/>
    </row>
    <row r="105" spans="1:23" x14ac:dyDescent="0.25">
      <c r="E105" s="2"/>
      <c r="F105" s="2"/>
      <c r="G105" s="2"/>
      <c r="H105" s="2"/>
    </row>
    <row r="106" spans="1:23" x14ac:dyDescent="0.25">
      <c r="E106" s="2"/>
      <c r="F106" s="2"/>
      <c r="G106" s="2"/>
      <c r="H106" s="2"/>
    </row>
    <row r="107" spans="1:23" x14ac:dyDescent="0.25">
      <c r="E107" s="2"/>
      <c r="F107" s="2"/>
      <c r="G107" s="2"/>
      <c r="H107" s="2"/>
    </row>
    <row r="108" spans="1:23" x14ac:dyDescent="0.25">
      <c r="E108" s="2"/>
      <c r="F108" s="2"/>
      <c r="G108" s="2"/>
      <c r="H108" s="2"/>
    </row>
    <row r="109" spans="1:23" x14ac:dyDescent="0.25">
      <c r="E109" s="2"/>
      <c r="F109" s="2"/>
      <c r="G109" s="2"/>
      <c r="H109"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31" zoomScaleNormal="131" workbookViewId="0">
      <selection activeCell="A16" sqref="A16"/>
    </sheetView>
  </sheetViews>
  <sheetFormatPr defaultColWidth="11.42578125" defaultRowHeight="15" x14ac:dyDescent="0.25"/>
  <cols>
    <col min="1" max="1" width="26.7109375" customWidth="1"/>
    <col min="2" max="2" width="65" style="91" customWidth="1"/>
  </cols>
  <sheetData>
    <row r="1" spans="1:2" s="32" customFormat="1" ht="14.45" x14ac:dyDescent="0.3">
      <c r="A1" s="92" t="s">
        <v>491</v>
      </c>
      <c r="B1" s="93" t="s">
        <v>492</v>
      </c>
    </row>
    <row r="2" spans="1:2" s="32" customFormat="1" ht="14.45" x14ac:dyDescent="0.3">
      <c r="B2" s="91"/>
    </row>
    <row r="3" spans="1:2" ht="14.45" x14ac:dyDescent="0.3">
      <c r="A3" t="s">
        <v>486</v>
      </c>
      <c r="B3" s="91" t="s">
        <v>493</v>
      </c>
    </row>
    <row r="4" spans="1:2" ht="14.45" x14ac:dyDescent="0.3">
      <c r="A4" t="s">
        <v>478</v>
      </c>
      <c r="B4" s="91" t="s">
        <v>493</v>
      </c>
    </row>
    <row r="5" spans="1:2" ht="14.45" x14ac:dyDescent="0.3">
      <c r="A5" t="s">
        <v>487</v>
      </c>
      <c r="B5" s="91" t="s">
        <v>493</v>
      </c>
    </row>
    <row r="6" spans="1:2" s="32" customFormat="1" ht="14.45" x14ac:dyDescent="0.3">
      <c r="A6" s="32" t="s">
        <v>489</v>
      </c>
      <c r="B6" s="91" t="s">
        <v>493</v>
      </c>
    </row>
    <row r="7" spans="1:2" s="32" customFormat="1" ht="14.45" x14ac:dyDescent="0.3">
      <c r="A7" s="32" t="s">
        <v>490</v>
      </c>
      <c r="B7" s="91"/>
    </row>
    <row r="8" spans="1:2" s="32" customFormat="1" ht="14.45" x14ac:dyDescent="0.3">
      <c r="A8" s="32" t="s">
        <v>496</v>
      </c>
      <c r="B8" s="91"/>
    </row>
    <row r="10" spans="1:2" ht="14.45" x14ac:dyDescent="0.3">
      <c r="A10" s="94" t="s">
        <v>488</v>
      </c>
    </row>
    <row r="11" spans="1:2" ht="43.15" x14ac:dyDescent="0.3">
      <c r="A11" t="s">
        <v>494</v>
      </c>
      <c r="B11" s="91" t="s">
        <v>495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5" sqref="B15"/>
    </sheetView>
  </sheetViews>
  <sheetFormatPr defaultColWidth="8.7109375" defaultRowHeight="15" x14ac:dyDescent="0.25"/>
  <cols>
    <col min="1" max="1" width="32.7109375" bestFit="1" customWidth="1"/>
    <col min="2" max="2" width="75" bestFit="1" customWidth="1"/>
    <col min="3" max="3" width="39.7109375" bestFit="1" customWidth="1"/>
  </cols>
  <sheetData>
    <row r="1" spans="1:3" x14ac:dyDescent="0.3">
      <c r="A1" s="31" t="s">
        <v>189</v>
      </c>
      <c r="B1" s="31" t="s">
        <v>220</v>
      </c>
      <c r="C1" s="32"/>
    </row>
    <row r="2" spans="1:3" x14ac:dyDescent="0.3">
      <c r="A2" s="32" t="s">
        <v>190</v>
      </c>
      <c r="B2" s="32" t="s">
        <v>191</v>
      </c>
      <c r="C2" s="32"/>
    </row>
    <row r="3" spans="1:3" x14ac:dyDescent="0.3">
      <c r="A3" s="33" t="s">
        <v>192</v>
      </c>
      <c r="B3" s="32" t="s">
        <v>193</v>
      </c>
      <c r="C3" s="32"/>
    </row>
    <row r="4" spans="1:3" x14ac:dyDescent="0.3">
      <c r="A4" s="33" t="s">
        <v>194</v>
      </c>
      <c r="B4" s="32" t="s">
        <v>193</v>
      </c>
      <c r="C4" s="32"/>
    </row>
    <row r="5" spans="1:3" x14ac:dyDescent="0.3">
      <c r="A5" s="33" t="s">
        <v>195</v>
      </c>
      <c r="B5" s="32" t="s">
        <v>193</v>
      </c>
      <c r="C5" s="32"/>
    </row>
    <row r="6" spans="1:3" x14ac:dyDescent="0.3">
      <c r="A6" s="33"/>
      <c r="B6" s="32"/>
      <c r="C6" s="32"/>
    </row>
    <row r="7" spans="1:3" x14ac:dyDescent="0.3">
      <c r="A7" s="33" t="s">
        <v>196</v>
      </c>
      <c r="B7" s="32"/>
      <c r="C7" s="32"/>
    </row>
    <row r="8" spans="1:3" x14ac:dyDescent="0.3">
      <c r="A8" s="33" t="s">
        <v>197</v>
      </c>
      <c r="B8" s="32" t="s">
        <v>198</v>
      </c>
      <c r="C8" s="32"/>
    </row>
    <row r="9" spans="1:3" x14ac:dyDescent="0.3">
      <c r="A9" s="33" t="s">
        <v>199</v>
      </c>
      <c r="B9" s="32" t="s">
        <v>198</v>
      </c>
      <c r="C9" s="32"/>
    </row>
    <row r="10" spans="1:3" x14ac:dyDescent="0.3">
      <c r="A10" s="33" t="s">
        <v>363</v>
      </c>
      <c r="B10" s="32" t="s">
        <v>200</v>
      </c>
      <c r="C10" s="32" t="s">
        <v>201</v>
      </c>
    </row>
    <row r="11" spans="1:3" x14ac:dyDescent="0.3">
      <c r="A11" s="33" t="s">
        <v>202</v>
      </c>
      <c r="B11" s="32" t="s">
        <v>203</v>
      </c>
      <c r="C11" s="32"/>
    </row>
    <row r="12" spans="1:3" x14ac:dyDescent="0.3">
      <c r="A12" s="33" t="s">
        <v>204</v>
      </c>
      <c r="B12" s="32" t="s">
        <v>203</v>
      </c>
      <c r="C12" s="32"/>
    </row>
    <row r="13" spans="1:3" x14ac:dyDescent="0.3">
      <c r="A13" s="33" t="s">
        <v>205</v>
      </c>
      <c r="B13" s="32" t="s">
        <v>198</v>
      </c>
      <c r="C13" s="32"/>
    </row>
    <row r="14" spans="1:3" x14ac:dyDescent="0.3">
      <c r="A14" s="33" t="s">
        <v>206</v>
      </c>
      <c r="B14" s="32" t="s">
        <v>198</v>
      </c>
      <c r="C14" s="32"/>
    </row>
    <row r="15" spans="1:3" x14ac:dyDescent="0.3">
      <c r="A15" s="33" t="s">
        <v>207</v>
      </c>
      <c r="B15" s="32" t="s">
        <v>208</v>
      </c>
    </row>
    <row r="16" spans="1:3" x14ac:dyDescent="0.3">
      <c r="A16" s="33" t="s">
        <v>209</v>
      </c>
      <c r="B16" s="32" t="s">
        <v>208</v>
      </c>
    </row>
    <row r="17" spans="1:2" x14ac:dyDescent="0.3">
      <c r="A17" s="33" t="s">
        <v>210</v>
      </c>
      <c r="B17" s="32" t="s">
        <v>208</v>
      </c>
    </row>
    <row r="18" spans="1:2" x14ac:dyDescent="0.3">
      <c r="A18" s="33" t="s">
        <v>211</v>
      </c>
      <c r="B18" s="32" t="s">
        <v>208</v>
      </c>
    </row>
    <row r="19" spans="1:2" x14ac:dyDescent="0.3">
      <c r="A19" s="33" t="s">
        <v>212</v>
      </c>
      <c r="B19" s="32" t="s">
        <v>208</v>
      </c>
    </row>
    <row r="20" spans="1:2" x14ac:dyDescent="0.3">
      <c r="A20" s="33" t="s">
        <v>213</v>
      </c>
      <c r="B20" s="32" t="s">
        <v>214</v>
      </c>
    </row>
    <row r="21" spans="1:2" x14ac:dyDescent="0.3">
      <c r="A21" s="33" t="s">
        <v>215</v>
      </c>
      <c r="B21" s="32" t="s">
        <v>208</v>
      </c>
    </row>
    <row r="24" spans="1:2" x14ac:dyDescent="0.3">
      <c r="A24" s="34" t="s">
        <v>216</v>
      </c>
      <c r="B24" s="32"/>
    </row>
    <row r="25" spans="1:2" x14ac:dyDescent="0.3">
      <c r="A25" s="33" t="s">
        <v>224</v>
      </c>
      <c r="B25" s="33" t="s">
        <v>217</v>
      </c>
    </row>
    <row r="26" spans="1:2" x14ac:dyDescent="0.3">
      <c r="A26" s="33" t="s">
        <v>221</v>
      </c>
      <c r="B26" s="32" t="s">
        <v>222</v>
      </c>
    </row>
    <row r="27" spans="1:2" x14ac:dyDescent="0.25">
      <c r="A27" s="32" t="s">
        <v>223</v>
      </c>
      <c r="B27" s="32" t="s">
        <v>218</v>
      </c>
    </row>
    <row r="28" spans="1:2" x14ac:dyDescent="0.25">
      <c r="B28" s="32" t="s">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54"/>
  <sheetViews>
    <sheetView workbookViewId="0">
      <selection activeCell="B2" sqref="B2"/>
    </sheetView>
  </sheetViews>
  <sheetFormatPr defaultColWidth="8.7109375" defaultRowHeight="15" x14ac:dyDescent="0.25"/>
  <cols>
    <col min="1" max="1" width="7.42578125" customWidth="1"/>
    <col min="2" max="2" width="17.28515625" bestFit="1" customWidth="1"/>
    <col min="3" max="4" width="22.7109375" customWidth="1"/>
    <col min="5" max="5" width="31.42578125" customWidth="1"/>
  </cols>
  <sheetData>
    <row r="1" spans="1:5" x14ac:dyDescent="0.3">
      <c r="A1" s="97" t="s">
        <v>29</v>
      </c>
      <c r="B1" s="97" t="s">
        <v>565</v>
      </c>
      <c r="C1" s="97" t="s">
        <v>507</v>
      </c>
      <c r="D1" s="97" t="s">
        <v>508</v>
      </c>
      <c r="E1" s="97" t="s">
        <v>509</v>
      </c>
    </row>
    <row r="2" spans="1:5" x14ac:dyDescent="0.3">
      <c r="A2" s="32" t="s">
        <v>510</v>
      </c>
      <c r="B2" s="98" t="s">
        <v>511</v>
      </c>
      <c r="C2" s="32">
        <v>0.2</v>
      </c>
      <c r="D2" s="32">
        <v>0.3</v>
      </c>
      <c r="E2" s="99">
        <v>0</v>
      </c>
    </row>
    <row r="3" spans="1:5" x14ac:dyDescent="0.3">
      <c r="A3" s="98" t="s">
        <v>512</v>
      </c>
      <c r="B3" s="98" t="s">
        <v>513</v>
      </c>
      <c r="C3" s="32">
        <v>0.2</v>
      </c>
      <c r="D3" s="32">
        <v>0.3</v>
      </c>
      <c r="E3" s="99">
        <v>0</v>
      </c>
    </row>
    <row r="4" spans="1:5" x14ac:dyDescent="0.3">
      <c r="A4" s="32" t="s">
        <v>514</v>
      </c>
      <c r="B4" s="98" t="s">
        <v>513</v>
      </c>
      <c r="C4" s="32">
        <v>0.2</v>
      </c>
      <c r="D4" s="32">
        <v>0.3</v>
      </c>
      <c r="E4" s="99">
        <v>0</v>
      </c>
    </row>
    <row r="5" spans="1:5" x14ac:dyDescent="0.3">
      <c r="A5" s="32" t="s">
        <v>515</v>
      </c>
      <c r="B5" s="98" t="s">
        <v>513</v>
      </c>
      <c r="C5" s="32">
        <v>0.2</v>
      </c>
      <c r="D5" s="32">
        <v>0.3</v>
      </c>
      <c r="E5" s="99">
        <f>(1/30)*'[1]Margin Calculator'!$B$30</f>
        <v>0.6</v>
      </c>
    </row>
    <row r="6" spans="1:5" x14ac:dyDescent="0.3">
      <c r="A6" s="32" t="s">
        <v>516</v>
      </c>
      <c r="B6" s="98" t="s">
        <v>511</v>
      </c>
      <c r="C6" s="32">
        <v>0.2</v>
      </c>
      <c r="D6" s="32">
        <v>0.3</v>
      </c>
      <c r="E6" s="99">
        <f>(1/30)*'[1]Margin Calculator'!$B$30</f>
        <v>0.6</v>
      </c>
    </row>
    <row r="7" spans="1:5" x14ac:dyDescent="0.3">
      <c r="A7" s="32" t="s">
        <v>517</v>
      </c>
      <c r="B7" s="98" t="s">
        <v>513</v>
      </c>
      <c r="C7" s="32">
        <v>0.2</v>
      </c>
      <c r="D7" s="32">
        <v>0.3</v>
      </c>
      <c r="E7" s="99">
        <v>0</v>
      </c>
    </row>
    <row r="8" spans="1:5" x14ac:dyDescent="0.3">
      <c r="A8" s="32" t="s">
        <v>518</v>
      </c>
      <c r="B8" s="98" t="s">
        <v>513</v>
      </c>
      <c r="C8" s="32">
        <v>0.2</v>
      </c>
      <c r="D8" s="32">
        <v>0.3</v>
      </c>
      <c r="E8" s="99">
        <f>(1/40)*'[1]Margin Calculator'!$B$30</f>
        <v>0.45</v>
      </c>
    </row>
    <row r="9" spans="1:5" x14ac:dyDescent="0.3">
      <c r="A9" s="32" t="s">
        <v>519</v>
      </c>
      <c r="B9" s="98" t="s">
        <v>513</v>
      </c>
      <c r="C9" s="32">
        <v>0.2</v>
      </c>
      <c r="D9" s="32">
        <v>0.3</v>
      </c>
      <c r="E9" s="99">
        <f>(1/37)*'[1]Margin Calculator'!$B$30</f>
        <v>0.48648648648648651</v>
      </c>
    </row>
    <row r="10" spans="1:5" x14ac:dyDescent="0.3">
      <c r="A10" s="32" t="s">
        <v>520</v>
      </c>
      <c r="B10" s="98" t="s">
        <v>513</v>
      </c>
      <c r="C10" s="32">
        <v>0.2</v>
      </c>
      <c r="D10" s="32">
        <v>0.3</v>
      </c>
      <c r="E10" s="99">
        <v>0</v>
      </c>
    </row>
    <row r="11" spans="1:5" x14ac:dyDescent="0.3">
      <c r="A11" s="32" t="s">
        <v>521</v>
      </c>
      <c r="B11" s="98" t="s">
        <v>513</v>
      </c>
      <c r="C11" s="32">
        <v>0.2</v>
      </c>
      <c r="D11" s="32">
        <v>0.3</v>
      </c>
      <c r="E11" s="99">
        <v>0</v>
      </c>
    </row>
    <row r="12" spans="1:5" x14ac:dyDescent="0.3">
      <c r="A12" s="32" t="s">
        <v>522</v>
      </c>
      <c r="B12" s="98" t="s">
        <v>513</v>
      </c>
      <c r="C12" s="32">
        <v>0.2</v>
      </c>
      <c r="D12" s="32">
        <v>0.3</v>
      </c>
      <c r="E12" s="99">
        <v>0</v>
      </c>
    </row>
    <row r="13" spans="1:5" x14ac:dyDescent="0.3">
      <c r="A13" s="32" t="s">
        <v>523</v>
      </c>
      <c r="B13" s="98" t="s">
        <v>513</v>
      </c>
      <c r="C13" s="32">
        <v>0.2</v>
      </c>
      <c r="D13" s="32">
        <v>0.3</v>
      </c>
      <c r="E13" s="99">
        <v>0</v>
      </c>
    </row>
    <row r="14" spans="1:5" x14ac:dyDescent="0.3">
      <c r="A14" s="32" t="s">
        <v>524</v>
      </c>
      <c r="B14" s="98" t="s">
        <v>513</v>
      </c>
      <c r="C14" s="32">
        <v>0.2</v>
      </c>
      <c r="D14" s="32">
        <v>0.3</v>
      </c>
      <c r="E14" s="99">
        <v>0</v>
      </c>
    </row>
    <row r="15" spans="1:5" x14ac:dyDescent="0.3">
      <c r="A15" s="32" t="s">
        <v>525</v>
      </c>
      <c r="B15" s="98" t="s">
        <v>513</v>
      </c>
      <c r="C15" s="32">
        <v>0.2</v>
      </c>
      <c r="D15" s="32">
        <v>0.3</v>
      </c>
      <c r="E15" s="99">
        <v>0</v>
      </c>
    </row>
    <row r="16" spans="1:5" x14ac:dyDescent="0.3">
      <c r="A16" s="32" t="s">
        <v>526</v>
      </c>
      <c r="B16" s="98" t="s">
        <v>513</v>
      </c>
      <c r="C16" s="32">
        <v>0.2</v>
      </c>
      <c r="D16" s="32">
        <v>0.3</v>
      </c>
      <c r="E16" s="99">
        <v>0</v>
      </c>
    </row>
    <row r="17" spans="1:5" x14ac:dyDescent="0.3">
      <c r="A17" s="32" t="s">
        <v>527</v>
      </c>
      <c r="B17" s="98" t="s">
        <v>513</v>
      </c>
      <c r="C17" s="32">
        <v>0.2</v>
      </c>
      <c r="D17" s="32">
        <v>0.3</v>
      </c>
      <c r="E17" s="99">
        <v>0</v>
      </c>
    </row>
    <row r="18" spans="1:5" x14ac:dyDescent="0.3">
      <c r="A18" s="32" t="s">
        <v>528</v>
      </c>
      <c r="B18" s="98" t="s">
        <v>513</v>
      </c>
      <c r="C18" s="32">
        <v>0.2</v>
      </c>
      <c r="D18" s="32">
        <v>0.3</v>
      </c>
      <c r="E18" s="99">
        <v>0</v>
      </c>
    </row>
    <row r="19" spans="1:5" x14ac:dyDescent="0.3">
      <c r="A19" s="32" t="s">
        <v>529</v>
      </c>
      <c r="B19" s="98" t="s">
        <v>513</v>
      </c>
      <c r="C19" s="32">
        <v>0.2</v>
      </c>
      <c r="D19" s="32">
        <v>0.3</v>
      </c>
      <c r="E19" s="99">
        <v>0</v>
      </c>
    </row>
    <row r="20" spans="1:5" x14ac:dyDescent="0.3">
      <c r="A20" s="32" t="s">
        <v>530</v>
      </c>
      <c r="B20" s="98" t="s">
        <v>513</v>
      </c>
      <c r="C20" s="32">
        <v>0.2</v>
      </c>
      <c r="D20" s="32">
        <v>0.3</v>
      </c>
      <c r="E20" s="99">
        <v>0</v>
      </c>
    </row>
    <row r="21" spans="1:5" x14ac:dyDescent="0.3">
      <c r="A21" s="32" t="s">
        <v>531</v>
      </c>
      <c r="B21" s="98" t="s">
        <v>513</v>
      </c>
      <c r="C21" s="32">
        <v>0.2</v>
      </c>
      <c r="D21" s="32">
        <v>0.3</v>
      </c>
      <c r="E21" s="99">
        <v>0</v>
      </c>
    </row>
    <row r="22" spans="1:5" x14ac:dyDescent="0.3">
      <c r="A22" s="32" t="s">
        <v>532</v>
      </c>
      <c r="B22" s="98" t="s">
        <v>513</v>
      </c>
      <c r="C22" s="32">
        <v>0.2</v>
      </c>
      <c r="D22" s="32">
        <v>0.3</v>
      </c>
      <c r="E22" s="99">
        <f>(1/30)*'[1]Margin Calculator'!$B$30</f>
        <v>0.6</v>
      </c>
    </row>
    <row r="23" spans="1:5" x14ac:dyDescent="0.3">
      <c r="A23" s="32" t="s">
        <v>533</v>
      </c>
      <c r="B23" s="98" t="s">
        <v>513</v>
      </c>
      <c r="C23" s="32">
        <v>0.2</v>
      </c>
      <c r="D23" s="32">
        <v>0.3</v>
      </c>
      <c r="E23" s="99">
        <f>(1/30)*'[1]Margin Calculator'!$B$30</f>
        <v>0.6</v>
      </c>
    </row>
    <row r="24" spans="1:5" x14ac:dyDescent="0.3">
      <c r="A24" s="32" t="s">
        <v>534</v>
      </c>
      <c r="B24" s="98" t="s">
        <v>513</v>
      </c>
      <c r="C24" s="32">
        <v>0.2</v>
      </c>
      <c r="D24" s="32">
        <v>0.3</v>
      </c>
      <c r="E24" s="99">
        <v>0</v>
      </c>
    </row>
    <row r="25" spans="1:5" x14ac:dyDescent="0.3">
      <c r="A25" s="32" t="s">
        <v>535</v>
      </c>
      <c r="B25" s="98" t="s">
        <v>513</v>
      </c>
      <c r="C25" s="32">
        <v>0.2</v>
      </c>
      <c r="D25" s="32">
        <v>0.3</v>
      </c>
      <c r="E25" s="99">
        <v>0</v>
      </c>
    </row>
    <row r="26" spans="1:5" x14ac:dyDescent="0.3">
      <c r="A26" s="32" t="s">
        <v>536</v>
      </c>
      <c r="B26" s="98" t="s">
        <v>513</v>
      </c>
      <c r="C26" s="32">
        <v>0.2</v>
      </c>
      <c r="D26" s="32">
        <v>0.3</v>
      </c>
      <c r="E26" s="99">
        <v>0</v>
      </c>
    </row>
    <row r="27" spans="1:5" x14ac:dyDescent="0.25">
      <c r="A27" s="32" t="s">
        <v>537</v>
      </c>
      <c r="B27" s="98" t="s">
        <v>513</v>
      </c>
      <c r="C27" s="32">
        <v>0.2</v>
      </c>
      <c r="D27" s="32">
        <v>0.3</v>
      </c>
      <c r="E27" s="99">
        <v>0</v>
      </c>
    </row>
    <row r="28" spans="1:5" x14ac:dyDescent="0.25">
      <c r="A28" s="32" t="s">
        <v>538</v>
      </c>
      <c r="B28" s="98" t="s">
        <v>513</v>
      </c>
      <c r="C28" s="32">
        <v>0.2</v>
      </c>
      <c r="D28" s="32">
        <v>0.3</v>
      </c>
      <c r="E28" s="99">
        <v>0</v>
      </c>
    </row>
    <row r="29" spans="1:5" x14ac:dyDescent="0.25">
      <c r="A29" s="32" t="s">
        <v>539</v>
      </c>
      <c r="B29" s="98" t="s">
        <v>513</v>
      </c>
      <c r="C29" s="32">
        <v>0.2</v>
      </c>
      <c r="D29" s="32">
        <v>0.3</v>
      </c>
      <c r="E29" s="99">
        <v>0</v>
      </c>
    </row>
    <row r="30" spans="1:5" x14ac:dyDescent="0.25">
      <c r="A30" s="32" t="s">
        <v>540</v>
      </c>
      <c r="B30" s="98" t="s">
        <v>513</v>
      </c>
      <c r="C30" s="32">
        <v>0.2</v>
      </c>
      <c r="D30" s="32">
        <v>0.3</v>
      </c>
      <c r="E30" s="99">
        <v>0</v>
      </c>
    </row>
    <row r="31" spans="1:5" x14ac:dyDescent="0.25">
      <c r="A31" s="32" t="s">
        <v>541</v>
      </c>
      <c r="B31" s="98" t="s">
        <v>513</v>
      </c>
      <c r="C31" s="32">
        <v>0.2</v>
      </c>
      <c r="D31" s="32">
        <v>0.3</v>
      </c>
      <c r="E31" s="99">
        <v>0</v>
      </c>
    </row>
    <row r="32" spans="1:5" x14ac:dyDescent="0.25">
      <c r="A32" s="32" t="s">
        <v>542</v>
      </c>
      <c r="B32" s="98" t="s">
        <v>513</v>
      </c>
      <c r="C32" s="32">
        <v>0.2</v>
      </c>
      <c r="D32" s="32">
        <v>0.3</v>
      </c>
      <c r="E32" s="99">
        <v>0</v>
      </c>
    </row>
    <row r="33" spans="1:5" x14ac:dyDescent="0.25">
      <c r="A33" s="32" t="s">
        <v>543</v>
      </c>
      <c r="B33" s="98" t="s">
        <v>513</v>
      </c>
      <c r="C33" s="32">
        <v>0.2</v>
      </c>
      <c r="D33" s="32">
        <v>0.3</v>
      </c>
      <c r="E33" s="99">
        <v>0</v>
      </c>
    </row>
    <row r="34" spans="1:5" x14ac:dyDescent="0.25">
      <c r="A34" s="32" t="s">
        <v>544</v>
      </c>
      <c r="B34" s="98" t="s">
        <v>513</v>
      </c>
      <c r="C34" s="32">
        <v>0.2</v>
      </c>
      <c r="D34" s="32">
        <v>0.3</v>
      </c>
      <c r="E34" s="99">
        <f>(1/30)*'[1]Margin Calculator'!$B$30</f>
        <v>0.6</v>
      </c>
    </row>
    <row r="35" spans="1:5" x14ac:dyDescent="0.25">
      <c r="A35" s="32" t="s">
        <v>545</v>
      </c>
      <c r="B35" s="98" t="s">
        <v>513</v>
      </c>
      <c r="C35" s="32">
        <v>0.2</v>
      </c>
      <c r="D35" s="32">
        <v>0.3</v>
      </c>
      <c r="E35" s="99">
        <v>0</v>
      </c>
    </row>
    <row r="36" spans="1:5" x14ac:dyDescent="0.25">
      <c r="A36" s="32" t="s">
        <v>546</v>
      </c>
      <c r="B36" s="98" t="s">
        <v>513</v>
      </c>
      <c r="C36" s="32">
        <v>0.2</v>
      </c>
      <c r="D36" s="32">
        <v>0.3</v>
      </c>
      <c r="E36" s="99">
        <v>0</v>
      </c>
    </row>
    <row r="37" spans="1:5" x14ac:dyDescent="0.25">
      <c r="A37" s="32" t="s">
        <v>547</v>
      </c>
      <c r="B37" s="98" t="s">
        <v>513</v>
      </c>
      <c r="C37" s="32">
        <v>0.2</v>
      </c>
      <c r="D37" s="32">
        <v>0.3</v>
      </c>
      <c r="E37" s="99">
        <v>0</v>
      </c>
    </row>
    <row r="38" spans="1:5" x14ac:dyDescent="0.25">
      <c r="A38" s="32" t="s">
        <v>548</v>
      </c>
      <c r="B38" s="98" t="s">
        <v>513</v>
      </c>
      <c r="C38" s="32">
        <v>0.2</v>
      </c>
      <c r="D38" s="32">
        <v>0.3</v>
      </c>
      <c r="E38" s="99">
        <v>0</v>
      </c>
    </row>
    <row r="39" spans="1:5" x14ac:dyDescent="0.25">
      <c r="A39" s="32" t="s">
        <v>549</v>
      </c>
      <c r="B39" s="98" t="s">
        <v>513</v>
      </c>
      <c r="C39" s="32">
        <v>0.2</v>
      </c>
      <c r="D39" s="32">
        <v>0.3</v>
      </c>
      <c r="E39" s="99">
        <v>0</v>
      </c>
    </row>
    <row r="40" spans="1:5" x14ac:dyDescent="0.25">
      <c r="A40" s="32" t="s">
        <v>550</v>
      </c>
      <c r="B40" s="98" t="s">
        <v>513</v>
      </c>
      <c r="C40" s="32">
        <v>0.2</v>
      </c>
      <c r="D40" s="32">
        <v>0.3</v>
      </c>
      <c r="E40" s="99">
        <f>(1/30)*'[1]Margin Calculator'!$B$30</f>
        <v>0.6</v>
      </c>
    </row>
    <row r="41" spans="1:5" x14ac:dyDescent="0.25">
      <c r="A41" s="32" t="s">
        <v>551</v>
      </c>
      <c r="B41" s="98" t="s">
        <v>513</v>
      </c>
      <c r="C41" s="32">
        <v>0.2</v>
      </c>
      <c r="D41" s="32">
        <v>0.3</v>
      </c>
      <c r="E41" s="99">
        <v>0</v>
      </c>
    </row>
    <row r="42" spans="1:5" x14ac:dyDescent="0.25">
      <c r="A42" s="32" t="s">
        <v>552</v>
      </c>
      <c r="B42" s="98" t="s">
        <v>513</v>
      </c>
      <c r="C42" s="32">
        <v>0.2</v>
      </c>
      <c r="D42" s="32">
        <v>0.3</v>
      </c>
      <c r="E42" s="99">
        <f>(1/35)*'[1]Margin Calculator'!$B$30</f>
        <v>0.51428571428571423</v>
      </c>
    </row>
    <row r="43" spans="1:5" x14ac:dyDescent="0.25">
      <c r="A43" s="32" t="s">
        <v>553</v>
      </c>
      <c r="B43" s="98" t="s">
        <v>513</v>
      </c>
      <c r="C43" s="32">
        <v>0.2</v>
      </c>
      <c r="D43" s="32">
        <v>0.3</v>
      </c>
      <c r="E43" s="99">
        <v>0</v>
      </c>
    </row>
    <row r="44" spans="1:5" x14ac:dyDescent="0.25">
      <c r="A44" s="32" t="s">
        <v>554</v>
      </c>
      <c r="B44" s="98" t="s">
        <v>513</v>
      </c>
      <c r="C44" s="32">
        <v>0.2</v>
      </c>
      <c r="D44" s="32">
        <v>0.3</v>
      </c>
      <c r="E44" s="99">
        <v>0</v>
      </c>
    </row>
    <row r="45" spans="1:5" x14ac:dyDescent="0.25">
      <c r="A45" s="32" t="s">
        <v>555</v>
      </c>
      <c r="B45" s="98" t="s">
        <v>513</v>
      </c>
      <c r="C45" s="32">
        <v>0.2</v>
      </c>
      <c r="D45" s="32">
        <v>0.3</v>
      </c>
      <c r="E45" s="99">
        <v>0</v>
      </c>
    </row>
    <row r="46" spans="1:5" x14ac:dyDescent="0.25">
      <c r="A46" s="32" t="s">
        <v>556</v>
      </c>
      <c r="B46" s="98" t="s">
        <v>513</v>
      </c>
      <c r="C46" s="32">
        <v>0.2</v>
      </c>
      <c r="D46" s="32">
        <v>0.3</v>
      </c>
      <c r="E46" s="99">
        <v>0</v>
      </c>
    </row>
    <row r="47" spans="1:5" x14ac:dyDescent="0.25">
      <c r="A47" s="32" t="s">
        <v>557</v>
      </c>
      <c r="B47" s="98" t="s">
        <v>513</v>
      </c>
      <c r="C47" s="32">
        <v>0.2</v>
      </c>
      <c r="D47" s="32">
        <v>0.3</v>
      </c>
      <c r="E47" s="99">
        <v>0</v>
      </c>
    </row>
    <row r="48" spans="1:5" x14ac:dyDescent="0.25">
      <c r="A48" s="32" t="s">
        <v>558</v>
      </c>
      <c r="B48" s="98" t="s">
        <v>513</v>
      </c>
      <c r="C48" s="32">
        <v>0.2</v>
      </c>
      <c r="D48" s="32">
        <v>0.3</v>
      </c>
      <c r="E48" s="99">
        <v>0</v>
      </c>
    </row>
    <row r="49" spans="1:5" x14ac:dyDescent="0.25">
      <c r="A49" s="98" t="s">
        <v>559</v>
      </c>
      <c r="B49" s="98" t="s">
        <v>513</v>
      </c>
      <c r="C49" s="32">
        <v>0.2</v>
      </c>
      <c r="D49" s="32">
        <v>0.3</v>
      </c>
      <c r="E49" s="99">
        <v>0</v>
      </c>
    </row>
    <row r="50" spans="1:5" x14ac:dyDescent="0.25">
      <c r="A50" s="32" t="s">
        <v>560</v>
      </c>
      <c r="B50" s="98" t="s">
        <v>513</v>
      </c>
      <c r="C50" s="32">
        <v>0.2</v>
      </c>
      <c r="D50" s="32">
        <v>0.3</v>
      </c>
      <c r="E50" s="99">
        <f>(1/52)*'[1]Margin Calculator'!$B$30</f>
        <v>0.34615384615384615</v>
      </c>
    </row>
    <row r="51" spans="1:5" x14ac:dyDescent="0.25">
      <c r="A51" s="32" t="s">
        <v>561</v>
      </c>
      <c r="B51" s="98" t="s">
        <v>513</v>
      </c>
      <c r="C51" s="32">
        <v>0.2</v>
      </c>
      <c r="D51" s="32">
        <v>0.3</v>
      </c>
      <c r="E51" s="99">
        <f>(1/40)*'[1]Margin Calculator'!$B$30</f>
        <v>0.45</v>
      </c>
    </row>
    <row r="52" spans="1:5" x14ac:dyDescent="0.25">
      <c r="A52" s="32" t="s">
        <v>562</v>
      </c>
      <c r="B52" s="98" t="s">
        <v>513</v>
      </c>
      <c r="C52" s="32">
        <v>0.2</v>
      </c>
      <c r="D52" s="32">
        <v>0.3</v>
      </c>
      <c r="E52" s="99">
        <v>0</v>
      </c>
    </row>
    <row r="53" spans="1:5" x14ac:dyDescent="0.25">
      <c r="A53" s="32" t="s">
        <v>563</v>
      </c>
      <c r="B53" s="98" t="s">
        <v>513</v>
      </c>
      <c r="C53" s="32">
        <v>0.2</v>
      </c>
      <c r="D53" s="32">
        <v>0.3</v>
      </c>
      <c r="E53" s="99">
        <v>0</v>
      </c>
    </row>
    <row r="54" spans="1:5" x14ac:dyDescent="0.25">
      <c r="A54" s="32" t="s">
        <v>564</v>
      </c>
      <c r="B54" s="98" t="s">
        <v>513</v>
      </c>
      <c r="C54" s="32">
        <v>0.2</v>
      </c>
      <c r="D54" s="32">
        <v>0.3</v>
      </c>
      <c r="E54" s="99">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54"/>
  <sheetViews>
    <sheetView workbookViewId="0">
      <selection activeCell="C20" sqref="C20"/>
    </sheetView>
  </sheetViews>
  <sheetFormatPr defaultColWidth="8.7109375" defaultRowHeight="15" x14ac:dyDescent="0.25"/>
  <cols>
    <col min="1" max="1" width="8.7109375" style="32"/>
    <col min="2" max="2" width="39.7109375" style="32" bestFit="1" customWidth="1"/>
    <col min="3" max="3" width="11.7109375" style="108" customWidth="1"/>
    <col min="4" max="16384" width="8.7109375" style="32"/>
  </cols>
  <sheetData>
    <row r="1" spans="1:3" s="113" customFormat="1" ht="14.45" x14ac:dyDescent="0.3">
      <c r="A1" s="112" t="s">
        <v>29</v>
      </c>
      <c r="B1" s="97" t="s">
        <v>572</v>
      </c>
      <c r="C1" s="106" t="s">
        <v>573</v>
      </c>
    </row>
    <row r="2" spans="1:3" ht="15.6" x14ac:dyDescent="0.3">
      <c r="A2" s="32" t="s">
        <v>516</v>
      </c>
      <c r="B2" s="107" t="s">
        <v>574</v>
      </c>
      <c r="C2" s="108">
        <v>13</v>
      </c>
    </row>
    <row r="3" spans="1:3" ht="14.45" x14ac:dyDescent="0.3">
      <c r="A3" s="32" t="s">
        <v>516</v>
      </c>
      <c r="B3" s="98" t="s">
        <v>575</v>
      </c>
      <c r="C3" s="108">
        <v>13</v>
      </c>
    </row>
    <row r="4" spans="1:3" ht="14.45" x14ac:dyDescent="0.3">
      <c r="A4" s="32" t="s">
        <v>516</v>
      </c>
      <c r="B4" s="98" t="s">
        <v>576</v>
      </c>
      <c r="C4" s="108">
        <v>15</v>
      </c>
    </row>
    <row r="5" spans="1:3" ht="15.6" x14ac:dyDescent="0.3">
      <c r="B5" s="107" t="s">
        <v>574</v>
      </c>
      <c r="C5" s="108">
        <v>18</v>
      </c>
    </row>
    <row r="6" spans="1:3" ht="15.6" x14ac:dyDescent="0.3">
      <c r="B6" s="107" t="s">
        <v>577</v>
      </c>
      <c r="C6" s="108">
        <v>13</v>
      </c>
    </row>
    <row r="7" spans="1:3" ht="15.6" x14ac:dyDescent="0.3">
      <c r="B7" s="107" t="s">
        <v>578</v>
      </c>
      <c r="C7" s="108">
        <v>18</v>
      </c>
    </row>
    <row r="8" spans="1:3" ht="15.6" x14ac:dyDescent="0.3">
      <c r="B8" s="107" t="s">
        <v>579</v>
      </c>
      <c r="C8" s="108">
        <v>18</v>
      </c>
    </row>
    <row r="9" spans="1:3" ht="15.6" x14ac:dyDescent="0.3">
      <c r="B9" s="107" t="s">
        <v>580</v>
      </c>
      <c r="C9" s="108">
        <v>13</v>
      </c>
    </row>
    <row r="10" spans="1:3" ht="15.6" x14ac:dyDescent="0.3">
      <c r="B10" s="107" t="s">
        <v>581</v>
      </c>
      <c r="C10" s="108">
        <v>13</v>
      </c>
    </row>
    <row r="11" spans="1:3" ht="15.6" x14ac:dyDescent="0.3">
      <c r="B11" s="107" t="s">
        <v>582</v>
      </c>
      <c r="C11" s="108">
        <v>18</v>
      </c>
    </row>
    <row r="12" spans="1:3" ht="15.6" x14ac:dyDescent="0.3">
      <c r="B12" s="107" t="s">
        <v>583</v>
      </c>
      <c r="C12" s="108">
        <v>13</v>
      </c>
    </row>
    <row r="13" spans="1:3" ht="15.6" x14ac:dyDescent="0.3">
      <c r="B13" s="107" t="s">
        <v>584</v>
      </c>
      <c r="C13" s="108">
        <v>18</v>
      </c>
    </row>
    <row r="14" spans="1:3" ht="15.6" x14ac:dyDescent="0.3">
      <c r="B14" s="107" t="s">
        <v>585</v>
      </c>
      <c r="C14" s="108">
        <v>13</v>
      </c>
    </row>
    <row r="15" spans="1:3" ht="15.6" x14ac:dyDescent="0.3">
      <c r="B15" s="107" t="s">
        <v>586</v>
      </c>
      <c r="C15" s="108">
        <v>18</v>
      </c>
    </row>
    <row r="16" spans="1:3" ht="15.6" x14ac:dyDescent="0.3">
      <c r="B16" s="107" t="s">
        <v>587</v>
      </c>
      <c r="C16" s="108">
        <v>13</v>
      </c>
    </row>
    <row r="17" spans="2:3" ht="15.6" x14ac:dyDescent="0.3">
      <c r="B17" s="107" t="s">
        <v>588</v>
      </c>
      <c r="C17" s="108">
        <v>18</v>
      </c>
    </row>
    <row r="18" spans="2:3" ht="15.6" x14ac:dyDescent="0.3">
      <c r="B18" s="107" t="s">
        <v>589</v>
      </c>
      <c r="C18" s="108">
        <v>18</v>
      </c>
    </row>
    <row r="19" spans="2:3" ht="15.6" x14ac:dyDescent="0.3">
      <c r="B19" s="107" t="s">
        <v>590</v>
      </c>
      <c r="C19" s="108">
        <v>18</v>
      </c>
    </row>
    <row r="20" spans="2:3" ht="15.6" x14ac:dyDescent="0.3">
      <c r="B20" s="107" t="s">
        <v>591</v>
      </c>
      <c r="C20" s="108">
        <v>18</v>
      </c>
    </row>
    <row r="21" spans="2:3" ht="15.6" x14ac:dyDescent="0.3">
      <c r="B21" s="107" t="s">
        <v>592</v>
      </c>
      <c r="C21" s="108">
        <v>13</v>
      </c>
    </row>
    <row r="22" spans="2:3" ht="15.6" x14ac:dyDescent="0.3">
      <c r="B22" s="107" t="s">
        <v>593</v>
      </c>
      <c r="C22" s="108">
        <v>18</v>
      </c>
    </row>
    <row r="23" spans="2:3" ht="15.6" x14ac:dyDescent="0.3">
      <c r="B23" s="107" t="s">
        <v>594</v>
      </c>
      <c r="C23" s="108">
        <v>13</v>
      </c>
    </row>
    <row r="24" spans="2:3" ht="14.45" x14ac:dyDescent="0.3">
      <c r="B24" s="98" t="s">
        <v>575</v>
      </c>
      <c r="C24" s="108">
        <v>13</v>
      </c>
    </row>
    <row r="25" spans="2:3" ht="15.6" x14ac:dyDescent="0.3">
      <c r="B25" s="107" t="s">
        <v>595</v>
      </c>
      <c r="C25" s="108">
        <v>18</v>
      </c>
    </row>
    <row r="26" spans="2:3" ht="15.6" x14ac:dyDescent="0.3">
      <c r="B26" s="107" t="s">
        <v>596</v>
      </c>
      <c r="C26" s="108">
        <v>13</v>
      </c>
    </row>
    <row r="27" spans="2:3" ht="15.75" x14ac:dyDescent="0.25">
      <c r="B27" s="107" t="s">
        <v>597</v>
      </c>
      <c r="C27" s="108">
        <v>13</v>
      </c>
    </row>
    <row r="28" spans="2:3" ht="15.75" x14ac:dyDescent="0.25">
      <c r="B28" s="107" t="s">
        <v>598</v>
      </c>
      <c r="C28" s="108">
        <v>18</v>
      </c>
    </row>
    <row r="29" spans="2:3" ht="15.75" x14ac:dyDescent="0.25">
      <c r="B29" s="107" t="s">
        <v>599</v>
      </c>
      <c r="C29" s="108">
        <v>18</v>
      </c>
    </row>
    <row r="30" spans="2:3" ht="15.75" x14ac:dyDescent="0.25">
      <c r="B30" s="107" t="s">
        <v>600</v>
      </c>
      <c r="C30" s="108">
        <v>18</v>
      </c>
    </row>
    <row r="31" spans="2:3" ht="16.5" thickBot="1" x14ac:dyDescent="0.3">
      <c r="B31" s="107" t="s">
        <v>601</v>
      </c>
      <c r="C31" s="108">
        <v>18</v>
      </c>
    </row>
    <row r="32" spans="2:3" ht="16.5" thickBot="1" x14ac:dyDescent="0.3">
      <c r="B32" s="109" t="s">
        <v>602</v>
      </c>
      <c r="C32" s="108">
        <v>18</v>
      </c>
    </row>
    <row r="33" spans="2:3" ht="15.75" x14ac:dyDescent="0.25">
      <c r="B33" s="107" t="s">
        <v>603</v>
      </c>
      <c r="C33" s="108">
        <v>13</v>
      </c>
    </row>
    <row r="34" spans="2:3" ht="15.75" x14ac:dyDescent="0.25">
      <c r="B34" s="107" t="s">
        <v>604</v>
      </c>
      <c r="C34" s="108">
        <v>18</v>
      </c>
    </row>
    <row r="35" spans="2:3" ht="15.75" x14ac:dyDescent="0.25">
      <c r="B35" s="107" t="s">
        <v>605</v>
      </c>
      <c r="C35" s="108">
        <v>18</v>
      </c>
    </row>
    <row r="36" spans="2:3" ht="15.75" x14ac:dyDescent="0.25">
      <c r="B36" s="107" t="s">
        <v>606</v>
      </c>
      <c r="C36" s="108">
        <v>18</v>
      </c>
    </row>
    <row r="37" spans="2:3" ht="15.75" x14ac:dyDescent="0.25">
      <c r="B37" s="107" t="s">
        <v>607</v>
      </c>
      <c r="C37" s="108">
        <v>20</v>
      </c>
    </row>
    <row r="38" spans="2:3" ht="15.75" x14ac:dyDescent="0.25">
      <c r="B38" s="110" t="s">
        <v>608</v>
      </c>
      <c r="C38" s="108">
        <v>13</v>
      </c>
    </row>
    <row r="39" spans="2:3" ht="15.75" x14ac:dyDescent="0.25">
      <c r="B39" s="107" t="s">
        <v>609</v>
      </c>
      <c r="C39" s="108">
        <v>13</v>
      </c>
    </row>
    <row r="40" spans="2:3" ht="15.75" x14ac:dyDescent="0.25">
      <c r="B40" s="107" t="s">
        <v>610</v>
      </c>
      <c r="C40" s="108">
        <v>18</v>
      </c>
    </row>
    <row r="41" spans="2:3" ht="15.75" x14ac:dyDescent="0.25">
      <c r="B41" s="107" t="s">
        <v>611</v>
      </c>
      <c r="C41" s="108">
        <v>13</v>
      </c>
    </row>
    <row r="42" spans="2:3" ht="15.75" x14ac:dyDescent="0.25">
      <c r="B42" s="107" t="s">
        <v>612</v>
      </c>
      <c r="C42" s="108">
        <v>18</v>
      </c>
    </row>
    <row r="43" spans="2:3" ht="15.75" x14ac:dyDescent="0.25">
      <c r="B43" s="107" t="s">
        <v>613</v>
      </c>
      <c r="C43" s="108">
        <v>13</v>
      </c>
    </row>
    <row r="44" spans="2:3" x14ac:dyDescent="0.25">
      <c r="B44" s="98" t="s">
        <v>576</v>
      </c>
      <c r="C44" s="108">
        <v>18</v>
      </c>
    </row>
    <row r="45" spans="2:3" ht="15.75" x14ac:dyDescent="0.25">
      <c r="B45" s="107" t="s">
        <v>614</v>
      </c>
      <c r="C45" s="108">
        <v>13</v>
      </c>
    </row>
    <row r="46" spans="2:3" ht="15.75" x14ac:dyDescent="0.25">
      <c r="B46" s="107" t="s">
        <v>615</v>
      </c>
      <c r="C46" s="108">
        <v>18</v>
      </c>
    </row>
    <row r="47" spans="2:3" ht="15.75" x14ac:dyDescent="0.25">
      <c r="B47" s="107" t="s">
        <v>616</v>
      </c>
      <c r="C47" s="108">
        <v>18</v>
      </c>
    </row>
    <row r="48" spans="2:3" ht="15.75" x14ac:dyDescent="0.25">
      <c r="B48" s="107" t="s">
        <v>617</v>
      </c>
      <c r="C48" s="108">
        <v>18</v>
      </c>
    </row>
    <row r="49" spans="2:3" ht="15.75" x14ac:dyDescent="0.25">
      <c r="B49" s="107" t="s">
        <v>618</v>
      </c>
      <c r="C49" s="108">
        <v>18</v>
      </c>
    </row>
    <row r="50" spans="2:3" ht="15.75" x14ac:dyDescent="0.25">
      <c r="B50" s="107" t="s">
        <v>619</v>
      </c>
      <c r="C50" s="108">
        <v>13</v>
      </c>
    </row>
    <row r="51" spans="2:3" x14ac:dyDescent="0.25">
      <c r="B51" s="98" t="s">
        <v>620</v>
      </c>
      <c r="C51" s="108">
        <v>13</v>
      </c>
    </row>
    <row r="52" spans="2:3" ht="15.75" x14ac:dyDescent="0.25">
      <c r="B52" s="107" t="s">
        <v>621</v>
      </c>
      <c r="C52" s="108">
        <v>18</v>
      </c>
    </row>
    <row r="53" spans="2:3" ht="15.75" x14ac:dyDescent="0.25">
      <c r="B53" s="111" t="s">
        <v>622</v>
      </c>
      <c r="C53" s="108">
        <v>18</v>
      </c>
    </row>
    <row r="54" spans="2:3" ht="15.75" x14ac:dyDescent="0.25">
      <c r="B54" s="107" t="s">
        <v>623</v>
      </c>
      <c r="C54" s="108">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Formulas</vt:lpstr>
      <vt:lpstr>Addl Fields Needed in MC</vt:lpstr>
      <vt:lpstr>Burdens</vt:lpstr>
      <vt:lpstr>State</vt:lpstr>
      <vt:lpstr>MinRate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Traci Schimek</dc:creator>
  <cp:lastModifiedBy>Elbert Scott II</cp:lastModifiedBy>
  <dcterms:created xsi:type="dcterms:W3CDTF">2020-06-24T06:19:08Z</dcterms:created>
  <dcterms:modified xsi:type="dcterms:W3CDTF">2020-09-22T20:42:56Z</dcterms:modified>
</cp:coreProperties>
</file>