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040" windowHeight="10170" activeTab="4"/>
  </bookViews>
  <sheets>
    <sheet name="Datos" sheetId="2" r:id="rId1"/>
    <sheet name="Gráfico1" sheetId="4" r:id="rId2"/>
    <sheet name="Modelo 1 Estimado" sheetId="3" r:id="rId3"/>
    <sheet name="Modelo 2 Estimado Excel" sheetId="6" r:id="rId4"/>
    <sheet name="Modelo 2 Estimado a mano" sheetId="5" r:id="rId5"/>
  </sheets>
  <calcPr calcId="162913"/>
</workbook>
</file>

<file path=xl/calcChain.xml><?xml version="1.0" encoding="utf-8"?>
<calcChain xmlns="http://schemas.openxmlformats.org/spreadsheetml/2006/main">
  <c r="D22" i="5"/>
  <c r="C23" s="1"/>
  <c r="C22"/>
  <c r="I3"/>
  <c r="I4"/>
  <c r="I5"/>
  <c r="I6"/>
  <c r="I7"/>
  <c r="I8"/>
  <c r="I9"/>
  <c r="I10"/>
  <c r="I11"/>
  <c r="I12"/>
  <c r="I13"/>
  <c r="I14"/>
  <c r="I15"/>
  <c r="I16"/>
  <c r="I2"/>
  <c r="I17" s="1"/>
  <c r="C34" s="1"/>
  <c r="H3"/>
  <c r="H4"/>
  <c r="H5"/>
  <c r="H6"/>
  <c r="H7"/>
  <c r="H8"/>
  <c r="H9"/>
  <c r="H10"/>
  <c r="H11"/>
  <c r="H12"/>
  <c r="H13"/>
  <c r="H14"/>
  <c r="H15"/>
  <c r="H16"/>
  <c r="H2"/>
  <c r="H17" s="1"/>
  <c r="C33" s="1"/>
  <c r="G3"/>
  <c r="G4"/>
  <c r="G5"/>
  <c r="G6"/>
  <c r="G7"/>
  <c r="G8"/>
  <c r="G9"/>
  <c r="G10"/>
  <c r="G11"/>
  <c r="G12"/>
  <c r="G13"/>
  <c r="G14"/>
  <c r="G15"/>
  <c r="G16"/>
  <c r="G2"/>
  <c r="G17" s="1"/>
  <c r="E23" s="1"/>
  <c r="D24" s="1"/>
  <c r="E3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F2"/>
  <c r="F17" s="1"/>
  <c r="E24" s="1"/>
  <c r="E2"/>
  <c r="E17" s="1"/>
  <c r="D23" s="1"/>
  <c r="D17"/>
  <c r="E22" s="1"/>
  <c r="C24" s="1"/>
  <c r="C17"/>
  <c r="B17"/>
  <c r="C32" s="1"/>
  <c r="C27" l="1" a="1"/>
  <c r="D27" s="1"/>
  <c r="E27" l="1"/>
  <c r="C27"/>
  <c r="C29"/>
  <c r="D28"/>
  <c r="C28"/>
  <c r="E29"/>
  <c r="E28"/>
  <c r="D29"/>
  <c r="C38" l="1" a="1"/>
  <c r="C38" l="1"/>
  <c r="C39"/>
  <c r="C40"/>
</calcChain>
</file>

<file path=xl/sharedStrings.xml><?xml version="1.0" encoding="utf-8"?>
<sst xmlns="http://schemas.openxmlformats.org/spreadsheetml/2006/main" count="86" uniqueCount="43">
  <si>
    <t>Año</t>
  </si>
  <si>
    <t>Comercio electronico</t>
  </si>
  <si>
    <t>NO</t>
  </si>
  <si>
    <t>SI</t>
  </si>
  <si>
    <t>Ingresos (millones de euros)</t>
  </si>
  <si>
    <t>Nº de empleados</t>
  </si>
  <si>
    <t>Nº de tiendas en el mundo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</si>
  <si>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</si>
  <si>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</si>
  <si>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</si>
  <si>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</si>
  <si>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</si>
  <si>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</si>
  <si>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</si>
  <si>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</si>
  <si>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</si>
  <si>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</si>
  <si>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</si>
  <si>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</si>
  <si>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</si>
  <si>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</si>
  <si>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</si>
  <si>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</si>
  <si>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</si>
  <si>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</si>
  <si>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</si>
  <si>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</si>
  <si>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</si>
  <si>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</si>
  <si>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</si>
  <si>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</si>
  <si>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Y</t>
  </si>
  <si>
    <t>X2</t>
  </si>
  <si>
    <t>X3</t>
  </si>
  <si>
    <t>X2^2</t>
  </si>
  <si>
    <t>X3^2</t>
  </si>
  <si>
    <t>X2X3</t>
  </si>
  <si>
    <t>YX2</t>
  </si>
  <si>
    <t>YX3</t>
  </si>
  <si>
    <t>X'X</t>
  </si>
  <si>
    <t>INVERSA(X'X)</t>
  </si>
  <si>
    <t>X'Y</t>
  </si>
  <si>
    <t>EST(B)</t>
  </si>
</sst>
</file>

<file path=xl/styles.xml><?xml version="1.0" encoding="utf-8"?>
<styleSheet xmlns="http://schemas.openxmlformats.org/spreadsheetml/2006/main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3" fontId="0" fillId="0" borderId="0" xfId="0" applyNumberFormat="1"/>
    <xf numFmtId="0" fontId="0" fillId="0" borderId="3" xfId="0" applyBorder="1"/>
    <xf numFmtId="0" fontId="0" fillId="0" borderId="4" xfId="0" applyBorder="1"/>
    <xf numFmtId="3" fontId="0" fillId="0" borderId="5" xfId="0" applyNumberFormat="1" applyBorder="1"/>
    <xf numFmtId="0" fontId="0" fillId="0" borderId="6" xfId="0" applyBorder="1"/>
    <xf numFmtId="3" fontId="0" fillId="0" borderId="0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12" xfId="0" applyNumberFormat="1" applyBorder="1"/>
    <xf numFmtId="3" fontId="0" fillId="0" borderId="13" xfId="0" applyNumberFormat="1" applyBorder="1"/>
    <xf numFmtId="0" fontId="0" fillId="0" borderId="12" xfId="0" applyBorder="1"/>
    <xf numFmtId="0" fontId="0" fillId="0" borderId="13" xfId="0" applyBorder="1"/>
    <xf numFmtId="0" fontId="0" fillId="0" borderId="9" xfId="0" applyNumberFormat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INDITEX 2006-2020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v>Ingresos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xVal>
            <c:numRef>
              <c:f>Datos!$C$2:$C$16</c:f>
              <c:numCache>
                <c:formatCode>General</c:formatCode>
                <c:ptCount val="15"/>
                <c:pt idx="0">
                  <c:v>69240</c:v>
                </c:pt>
                <c:pt idx="1">
                  <c:v>79517</c:v>
                </c:pt>
                <c:pt idx="2">
                  <c:v>89112</c:v>
                </c:pt>
                <c:pt idx="3">
                  <c:v>92301</c:v>
                </c:pt>
                <c:pt idx="4">
                  <c:v>100138</c:v>
                </c:pt>
                <c:pt idx="5">
                  <c:v>109512</c:v>
                </c:pt>
                <c:pt idx="6">
                  <c:v>120314</c:v>
                </c:pt>
                <c:pt idx="7">
                  <c:v>128313</c:v>
                </c:pt>
                <c:pt idx="8">
                  <c:v>137054</c:v>
                </c:pt>
                <c:pt idx="9">
                  <c:v>152854</c:v>
                </c:pt>
                <c:pt idx="10">
                  <c:v>162450</c:v>
                </c:pt>
                <c:pt idx="11">
                  <c:v>171839</c:v>
                </c:pt>
                <c:pt idx="12">
                  <c:v>174386</c:v>
                </c:pt>
                <c:pt idx="13">
                  <c:v>176611</c:v>
                </c:pt>
                <c:pt idx="14">
                  <c:v>144116</c:v>
                </c:pt>
              </c:numCache>
            </c:numRef>
          </c:xVal>
          <c:yVal>
            <c:numRef>
              <c:f>Datos!$B$2:$B$16</c:f>
              <c:numCache>
                <c:formatCode>General</c:formatCode>
                <c:ptCount val="15"/>
                <c:pt idx="0">
                  <c:v>8196</c:v>
                </c:pt>
                <c:pt idx="1">
                  <c:v>9435</c:v>
                </c:pt>
                <c:pt idx="2">
                  <c:v>10407</c:v>
                </c:pt>
                <c:pt idx="3">
                  <c:v>11084</c:v>
                </c:pt>
                <c:pt idx="4">
                  <c:v>12597</c:v>
                </c:pt>
                <c:pt idx="5">
                  <c:v>13793</c:v>
                </c:pt>
                <c:pt idx="6">
                  <c:v>15946</c:v>
                </c:pt>
                <c:pt idx="7">
                  <c:v>16724</c:v>
                </c:pt>
                <c:pt idx="8">
                  <c:v>18117</c:v>
                </c:pt>
                <c:pt idx="9">
                  <c:v>20900</c:v>
                </c:pt>
                <c:pt idx="10">
                  <c:v>23311</c:v>
                </c:pt>
                <c:pt idx="11">
                  <c:v>25336</c:v>
                </c:pt>
                <c:pt idx="12">
                  <c:v>26145</c:v>
                </c:pt>
                <c:pt idx="13">
                  <c:v>28286</c:v>
                </c:pt>
                <c:pt idx="14">
                  <c:v>20402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6BFF-4EA2-906F-EBB91239263D}"/>
            </c:ext>
          </c:extLst>
        </c:ser>
        <c:dLbls/>
        <c:axId val="141299712"/>
        <c:axId val="141301248"/>
      </c:scatterChart>
      <c:valAx>
        <c:axId val="141299712"/>
        <c:scaling>
          <c:orientation val="minMax"/>
        </c:scaling>
        <c:axPos val="b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301248"/>
        <c:crosses val="autoZero"/>
        <c:crossBetween val="midCat"/>
      </c:valAx>
      <c:valAx>
        <c:axId val="1413012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29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I12" sqref="I12"/>
    </sheetView>
  </sheetViews>
  <sheetFormatPr baseColWidth="10" defaultColWidth="9.140625" defaultRowHeight="12.75"/>
  <cols>
    <col min="1" max="1" width="10.28515625" customWidth="1"/>
    <col min="2" max="2" width="24.28515625" bestFit="1" customWidth="1"/>
    <col min="3" max="3" width="14.5703125" bestFit="1" customWidth="1"/>
    <col min="4" max="4" width="22.28515625" bestFit="1" customWidth="1"/>
    <col min="5" max="5" width="18.42578125" bestFit="1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>
      <c r="A2">
        <v>2006</v>
      </c>
      <c r="B2">
        <v>8196</v>
      </c>
      <c r="C2">
        <v>69240</v>
      </c>
      <c r="D2" s="4">
        <v>3131</v>
      </c>
      <c r="E2" t="s">
        <v>2</v>
      </c>
    </row>
    <row r="3" spans="1:5">
      <c r="A3">
        <v>2007</v>
      </c>
      <c r="B3">
        <v>9435</v>
      </c>
      <c r="C3">
        <v>79517</v>
      </c>
      <c r="D3">
        <v>3691</v>
      </c>
      <c r="E3" s="1" t="s">
        <v>2</v>
      </c>
    </row>
    <row r="4" spans="1:5">
      <c r="A4" s="1">
        <v>2008</v>
      </c>
      <c r="B4">
        <v>10407</v>
      </c>
      <c r="C4">
        <v>89112</v>
      </c>
      <c r="D4" s="4">
        <v>4264</v>
      </c>
      <c r="E4" s="1" t="s">
        <v>2</v>
      </c>
    </row>
    <row r="5" spans="1:5">
      <c r="A5" s="1">
        <v>2009</v>
      </c>
      <c r="B5">
        <v>11084</v>
      </c>
      <c r="C5">
        <v>92301</v>
      </c>
      <c r="D5">
        <v>4607</v>
      </c>
      <c r="E5" s="1" t="s">
        <v>2</v>
      </c>
    </row>
    <row r="6" spans="1:5">
      <c r="A6" s="1">
        <v>2010</v>
      </c>
      <c r="B6">
        <v>12597</v>
      </c>
      <c r="C6" s="5">
        <v>100138</v>
      </c>
      <c r="D6" s="5">
        <v>5044</v>
      </c>
      <c r="E6" t="s">
        <v>3</v>
      </c>
    </row>
    <row r="7" spans="1:5">
      <c r="A7" s="1">
        <v>2011</v>
      </c>
      <c r="B7" s="5">
        <v>13793</v>
      </c>
      <c r="C7" s="5">
        <v>109512</v>
      </c>
      <c r="D7" s="5">
        <v>5527</v>
      </c>
      <c r="E7" s="1" t="s">
        <v>3</v>
      </c>
    </row>
    <row r="8" spans="1:5">
      <c r="A8" s="1">
        <v>2012</v>
      </c>
      <c r="B8" s="5">
        <v>15946</v>
      </c>
      <c r="C8" s="5">
        <v>120314</v>
      </c>
      <c r="D8" s="5">
        <v>6009</v>
      </c>
      <c r="E8" s="1" t="s">
        <v>3</v>
      </c>
    </row>
    <row r="9" spans="1:5">
      <c r="A9" s="1">
        <v>2013</v>
      </c>
      <c r="B9" s="5">
        <v>16724</v>
      </c>
      <c r="C9" s="5">
        <v>128313</v>
      </c>
      <c r="D9" s="5">
        <v>6340</v>
      </c>
      <c r="E9" s="1" t="s">
        <v>3</v>
      </c>
    </row>
    <row r="10" spans="1:5">
      <c r="A10" s="1">
        <v>2014</v>
      </c>
      <c r="B10" s="5">
        <v>18117</v>
      </c>
      <c r="C10" s="5">
        <v>137054</v>
      </c>
      <c r="D10" s="5">
        <v>6683</v>
      </c>
      <c r="E10" s="1" t="s">
        <v>3</v>
      </c>
    </row>
    <row r="11" spans="1:5">
      <c r="A11" s="1">
        <v>2015</v>
      </c>
      <c r="B11" s="5">
        <v>20900</v>
      </c>
      <c r="C11" s="5">
        <v>152854</v>
      </c>
      <c r="D11" s="5">
        <v>7013</v>
      </c>
      <c r="E11" s="1" t="s">
        <v>3</v>
      </c>
    </row>
    <row r="12" spans="1:5">
      <c r="A12" s="1">
        <v>2016</v>
      </c>
      <c r="B12" s="5">
        <v>23311</v>
      </c>
      <c r="C12" s="5">
        <v>162450</v>
      </c>
      <c r="D12" s="5">
        <v>7292</v>
      </c>
      <c r="E12" s="1" t="s">
        <v>3</v>
      </c>
    </row>
    <row r="13" spans="1:5">
      <c r="A13" s="1">
        <v>2017</v>
      </c>
      <c r="B13" s="5">
        <v>25336</v>
      </c>
      <c r="C13" s="5">
        <v>171839</v>
      </c>
      <c r="D13" s="5">
        <v>7448</v>
      </c>
      <c r="E13" s="1" t="s">
        <v>3</v>
      </c>
    </row>
    <row r="14" spans="1:5">
      <c r="A14" s="1">
        <v>2018</v>
      </c>
      <c r="B14" s="5">
        <v>26145</v>
      </c>
      <c r="C14" s="5">
        <v>174386</v>
      </c>
      <c r="D14" s="5">
        <v>7490</v>
      </c>
      <c r="E14" s="1" t="s">
        <v>3</v>
      </c>
    </row>
    <row r="15" spans="1:5">
      <c r="A15" s="1">
        <v>2019</v>
      </c>
      <c r="B15" s="5">
        <v>28286</v>
      </c>
      <c r="C15" s="5">
        <v>176611</v>
      </c>
      <c r="D15" s="5">
        <v>7469</v>
      </c>
      <c r="E15" s="1" t="s">
        <v>3</v>
      </c>
    </row>
    <row r="16" spans="1:5" ht="11.25" customHeight="1">
      <c r="A16" s="24">
        <v>2020</v>
      </c>
      <c r="B16" s="31">
        <v>20402</v>
      </c>
      <c r="C16" s="31">
        <v>144116</v>
      </c>
      <c r="D16" s="31">
        <v>6829</v>
      </c>
      <c r="E16" s="24" t="s">
        <v>3</v>
      </c>
    </row>
    <row r="18" spans="1:2">
      <c r="A18" s="3"/>
    </row>
    <row r="19" spans="1:2">
      <c r="B19" s="3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sqref="A1:I21"/>
    </sheetView>
  </sheetViews>
  <sheetFormatPr baseColWidth="10" defaultRowHeight="12.75"/>
  <sheetData>
    <row r="1" spans="1:9">
      <c r="A1" t="s">
        <v>7</v>
      </c>
    </row>
    <row r="2" spans="1:9" ht="13.5" thickBot="1"/>
    <row r="3" spans="1:9">
      <c r="A3" s="9" t="s">
        <v>8</v>
      </c>
      <c r="B3" s="9"/>
    </row>
    <row r="4" spans="1:9">
      <c r="A4" s="6" t="s">
        <v>9</v>
      </c>
      <c r="B4" s="6">
        <v>0.99198371776581384</v>
      </c>
    </row>
    <row r="5" spans="1:9">
      <c r="A5" s="6" t="s">
        <v>10</v>
      </c>
      <c r="B5" s="6">
        <v>0.98403169631248588</v>
      </c>
    </row>
    <row r="6" spans="1:9">
      <c r="A6" s="6" t="s">
        <v>11</v>
      </c>
      <c r="B6" s="6">
        <v>0.98280336525960021</v>
      </c>
    </row>
    <row r="7" spans="1:9">
      <c r="A7" s="6" t="s">
        <v>12</v>
      </c>
      <c r="B7" s="6">
        <v>851.49571530097683</v>
      </c>
    </row>
    <row r="8" spans="1:9" ht="13.5" thickBot="1">
      <c r="A8" s="7" t="s">
        <v>13</v>
      </c>
      <c r="B8" s="7">
        <v>15</v>
      </c>
    </row>
    <row r="10" spans="1:9" ht="13.5" thickBot="1">
      <c r="A10" t="s">
        <v>14</v>
      </c>
    </row>
    <row r="11" spans="1:9">
      <c r="A11" s="8"/>
      <c r="B11" s="8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spans="1:9">
      <c r="A12" s="6" t="s">
        <v>15</v>
      </c>
      <c r="B12" s="6">
        <v>1</v>
      </c>
      <c r="C12" s="6">
        <v>580842773.20871317</v>
      </c>
      <c r="D12" s="6">
        <v>580842773.20871317</v>
      </c>
      <c r="E12" s="6">
        <v>801.11277330383632</v>
      </c>
      <c r="F12" s="6">
        <v>4.5796633157674828E-13</v>
      </c>
    </row>
    <row r="13" spans="1:9">
      <c r="A13" s="6" t="s">
        <v>16</v>
      </c>
      <c r="B13" s="6">
        <v>13</v>
      </c>
      <c r="C13" s="6">
        <v>9425584.3912869878</v>
      </c>
      <c r="D13" s="6">
        <v>725044.95317592216</v>
      </c>
      <c r="E13" s="6"/>
      <c r="F13" s="6"/>
    </row>
    <row r="14" spans="1:9" ht="13.5" thickBot="1">
      <c r="A14" s="7" t="s">
        <v>17</v>
      </c>
      <c r="B14" s="7">
        <v>14</v>
      </c>
      <c r="C14" s="7">
        <v>590268357.60000014</v>
      </c>
      <c r="D14" s="7"/>
      <c r="E14" s="7"/>
      <c r="F14" s="7"/>
    </row>
    <row r="15" spans="1:9" ht="13.5" thickBot="1"/>
    <row r="16" spans="1:9">
      <c r="A16" s="8"/>
      <c r="B16" s="8" t="s">
        <v>24</v>
      </c>
      <c r="C16" s="8" t="s">
        <v>12</v>
      </c>
      <c r="D16" s="8" t="s">
        <v>25</v>
      </c>
      <c r="E16" s="8" t="s">
        <v>26</v>
      </c>
      <c r="F16" s="8" t="s">
        <v>27</v>
      </c>
      <c r="G16" s="8" t="s">
        <v>28</v>
      </c>
      <c r="H16" s="8" t="s">
        <v>29</v>
      </c>
      <c r="I16" s="8" t="s">
        <v>30</v>
      </c>
    </row>
    <row r="17" spans="1:9">
      <c r="A17" s="6" t="s">
        <v>18</v>
      </c>
      <c r="B17" s="6">
        <v>-5255.3544632603516</v>
      </c>
      <c r="C17" s="6">
        <v>829.34715448925454</v>
      </c>
      <c r="D17" s="6">
        <v>-6.3367365943358314</v>
      </c>
      <c r="E17" s="6">
        <v>2.5893606989390118E-5</v>
      </c>
      <c r="F17" s="6">
        <v>-7047.0500611455427</v>
      </c>
      <c r="G17" s="6">
        <v>-3463.6588653751605</v>
      </c>
      <c r="H17" s="6">
        <v>-7047.0500611455427</v>
      </c>
      <c r="I17" s="6">
        <v>-3463.6588653751605</v>
      </c>
    </row>
    <row r="18" spans="1:9" ht="13.5" thickBot="1">
      <c r="A18" s="7" t="s">
        <v>5</v>
      </c>
      <c r="B18" s="7">
        <v>0.17796255862193416</v>
      </c>
      <c r="C18" s="7">
        <v>6.2875552297693774E-3</v>
      </c>
      <c r="D18" s="7">
        <v>28.30393565043272</v>
      </c>
      <c r="E18" s="7">
        <v>4.5796633157674828E-13</v>
      </c>
      <c r="F18" s="7">
        <v>0.1643791213777617</v>
      </c>
      <c r="G18" s="7">
        <v>0.19154599586610663</v>
      </c>
      <c r="H18" s="7">
        <v>0.1643791213777617</v>
      </c>
      <c r="I18" s="7">
        <v>0.19154599586610663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sqref="A1:I22"/>
    </sheetView>
  </sheetViews>
  <sheetFormatPr baseColWidth="10" defaultRowHeight="12.75"/>
  <cols>
    <col min="2" max="2" width="17.140625" bestFit="1" customWidth="1"/>
  </cols>
  <sheetData>
    <row r="1" spans="1:9">
      <c r="A1" t="s">
        <v>7</v>
      </c>
    </row>
    <row r="2" spans="1:9" ht="13.5" thickBot="1"/>
    <row r="3" spans="1:9">
      <c r="A3" s="9" t="s">
        <v>8</v>
      </c>
      <c r="B3" s="9"/>
    </row>
    <row r="4" spans="1:9">
      <c r="A4" s="6" t="s">
        <v>9</v>
      </c>
      <c r="B4" s="6">
        <v>0.99662240357564802</v>
      </c>
    </row>
    <row r="5" spans="1:9">
      <c r="A5" s="6" t="s">
        <v>10</v>
      </c>
      <c r="B5" s="6">
        <v>0.99325621530890174</v>
      </c>
    </row>
    <row r="6" spans="1:9">
      <c r="A6" s="6" t="s">
        <v>11</v>
      </c>
      <c r="B6" s="6">
        <v>0.99213225119371862</v>
      </c>
    </row>
    <row r="7" spans="1:9">
      <c r="A7" s="6" t="s">
        <v>12</v>
      </c>
      <c r="B7" s="6">
        <v>575.95158315193328</v>
      </c>
    </row>
    <row r="8" spans="1:9" ht="13.5" thickBot="1">
      <c r="A8" s="7" t="s">
        <v>13</v>
      </c>
      <c r="B8" s="7">
        <v>15</v>
      </c>
    </row>
    <row r="10" spans="1:9" ht="13.5" thickBot="1">
      <c r="A10" t="s">
        <v>14</v>
      </c>
    </row>
    <row r="11" spans="1:9">
      <c r="A11" s="8"/>
      <c r="B11" s="8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spans="1:9">
      <c r="A12" s="6" t="s">
        <v>15</v>
      </c>
      <c r="B12" s="6">
        <v>2</v>
      </c>
      <c r="C12" s="6">
        <v>586287714.88637757</v>
      </c>
      <c r="D12" s="6">
        <v>293143857.44318879</v>
      </c>
      <c r="E12" s="6">
        <v>883.70812011835312</v>
      </c>
      <c r="F12" s="6">
        <v>9.4063725760105181E-14</v>
      </c>
    </row>
    <row r="13" spans="1:9">
      <c r="A13" s="6" t="s">
        <v>16</v>
      </c>
      <c r="B13" s="6">
        <v>12</v>
      </c>
      <c r="C13" s="6">
        <v>3980642.7136226199</v>
      </c>
      <c r="D13" s="6">
        <v>331720.22613521834</v>
      </c>
      <c r="E13" s="6"/>
      <c r="F13" s="6"/>
    </row>
    <row r="14" spans="1:9" ht="13.5" thickBot="1">
      <c r="A14" s="7" t="s">
        <v>17</v>
      </c>
      <c r="B14" s="7">
        <v>14</v>
      </c>
      <c r="C14" s="7">
        <v>590268357.60000014</v>
      </c>
      <c r="D14" s="7"/>
      <c r="E14" s="7"/>
      <c r="F14" s="7"/>
    </row>
    <row r="15" spans="1:9" ht="13.5" thickBot="1"/>
    <row r="16" spans="1:9">
      <c r="A16" s="8"/>
      <c r="B16" s="8" t="s">
        <v>24</v>
      </c>
      <c r="C16" s="8" t="s">
        <v>12</v>
      </c>
      <c r="D16" s="8" t="s">
        <v>25</v>
      </c>
      <c r="E16" s="8" t="s">
        <v>26</v>
      </c>
      <c r="F16" s="8" t="s">
        <v>27</v>
      </c>
      <c r="G16" s="8" t="s">
        <v>28</v>
      </c>
      <c r="H16" s="8" t="s">
        <v>29</v>
      </c>
      <c r="I16" s="8" t="s">
        <v>30</v>
      </c>
    </row>
    <row r="17" spans="1:9">
      <c r="A17" s="6" t="s">
        <v>18</v>
      </c>
      <c r="B17" s="6">
        <v>-3435.5333373490248</v>
      </c>
      <c r="C17" s="6">
        <v>718.6432826739192</v>
      </c>
      <c r="D17" s="6">
        <v>-4.7805822724260834</v>
      </c>
      <c r="E17" s="6">
        <v>4.4811290271663877E-4</v>
      </c>
      <c r="F17" s="6">
        <v>-5001.3225415931329</v>
      </c>
      <c r="G17" s="6">
        <v>-1869.744133104917</v>
      </c>
      <c r="H17" s="6">
        <v>-5001.3225415931329</v>
      </c>
      <c r="I17" s="6">
        <v>-1869.744133104917</v>
      </c>
    </row>
    <row r="18" spans="1:9">
      <c r="A18" s="6" t="s">
        <v>5</v>
      </c>
      <c r="B18" s="6">
        <v>0.25870855258250647</v>
      </c>
      <c r="C18" s="6">
        <v>2.0378852855217816E-2</v>
      </c>
      <c r="D18" s="6">
        <v>12.694951694313183</v>
      </c>
      <c r="E18" s="6">
        <v>2.576307861693453E-8</v>
      </c>
      <c r="F18" s="6">
        <v>0.21430684652765725</v>
      </c>
      <c r="G18" s="6">
        <v>0.30311025863735569</v>
      </c>
      <c r="H18" s="6">
        <v>0.21430684652765725</v>
      </c>
      <c r="I18" s="6">
        <v>0.30311025863735569</v>
      </c>
    </row>
    <row r="19" spans="1:9" ht="13.5" thickBot="1">
      <c r="A19" s="7" t="s">
        <v>6</v>
      </c>
      <c r="B19" s="7">
        <v>-2.0412784322850772</v>
      </c>
      <c r="C19" s="7">
        <v>0.50383879797534492</v>
      </c>
      <c r="D19" s="7">
        <v>-4.0514514572674214</v>
      </c>
      <c r="E19" s="7">
        <v>1.606142649413281E-3</v>
      </c>
      <c r="F19" s="7">
        <v>-3.1390488693978735</v>
      </c>
      <c r="G19" s="7">
        <v>-0.9435079951722809</v>
      </c>
      <c r="H19" s="7">
        <v>-3.1390488693978735</v>
      </c>
      <c r="I19" s="7">
        <v>-0.9435079951722809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M12" sqref="M11:M12"/>
    </sheetView>
  </sheetViews>
  <sheetFormatPr baseColWidth="10" defaultRowHeight="12.75"/>
  <cols>
    <col min="2" max="2" width="24.28515625" bestFit="1" customWidth="1"/>
    <col min="3" max="3" width="14.5703125" bestFit="1" customWidth="1"/>
    <col min="4" max="4" width="22.28515625" bestFit="1" customWidth="1"/>
    <col min="5" max="5" width="14.7109375" bestFit="1" customWidth="1"/>
    <col min="7" max="8" width="13.7109375" bestFit="1" customWidth="1"/>
    <col min="9" max="9" width="12.7109375" bestFit="1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s="1">
        <v>2006</v>
      </c>
      <c r="B2" s="1">
        <v>8196</v>
      </c>
      <c r="C2" s="1">
        <v>69240</v>
      </c>
      <c r="D2" s="4">
        <v>3131</v>
      </c>
      <c r="E2">
        <f>C2^2</f>
        <v>4794177600</v>
      </c>
      <c r="F2" s="1">
        <f>D2^2</f>
        <v>9803161</v>
      </c>
      <c r="G2">
        <f>C2*D2</f>
        <v>216790440</v>
      </c>
      <c r="H2">
        <f>B2*C2</f>
        <v>567491040</v>
      </c>
      <c r="I2">
        <f>B2*D2</f>
        <v>25661676</v>
      </c>
    </row>
    <row r="3" spans="1:9">
      <c r="A3" s="1">
        <v>2007</v>
      </c>
      <c r="B3" s="1">
        <v>9435</v>
      </c>
      <c r="C3" s="1">
        <v>79517</v>
      </c>
      <c r="D3" s="1">
        <v>3691</v>
      </c>
      <c r="E3" s="1">
        <f t="shared" ref="E3:E16" si="0">C3^2</f>
        <v>6322953289</v>
      </c>
      <c r="F3" s="1">
        <f t="shared" ref="F3:F16" si="1">D3^2</f>
        <v>13623481</v>
      </c>
      <c r="G3" s="1">
        <f t="shared" ref="G3:G16" si="2">C3*D3</f>
        <v>293497247</v>
      </c>
      <c r="H3" s="1">
        <f t="shared" ref="H3:H16" si="3">B3*C3</f>
        <v>750242895</v>
      </c>
      <c r="I3" s="1">
        <f t="shared" ref="I3:I16" si="4">B3*D3</f>
        <v>34824585</v>
      </c>
    </row>
    <row r="4" spans="1:9">
      <c r="A4" s="1">
        <v>2008</v>
      </c>
      <c r="B4" s="1">
        <v>10407</v>
      </c>
      <c r="C4" s="1">
        <v>89112</v>
      </c>
      <c r="D4" s="4">
        <v>4264</v>
      </c>
      <c r="E4" s="1">
        <f t="shared" si="0"/>
        <v>7940948544</v>
      </c>
      <c r="F4" s="1">
        <f t="shared" si="1"/>
        <v>18181696</v>
      </c>
      <c r="G4" s="1">
        <f t="shared" si="2"/>
        <v>379973568</v>
      </c>
      <c r="H4" s="1">
        <f t="shared" si="3"/>
        <v>927388584</v>
      </c>
      <c r="I4" s="1">
        <f t="shared" si="4"/>
        <v>44375448</v>
      </c>
    </row>
    <row r="5" spans="1:9">
      <c r="A5" s="1">
        <v>2009</v>
      </c>
      <c r="B5" s="1">
        <v>11084</v>
      </c>
      <c r="C5" s="1">
        <v>92301</v>
      </c>
      <c r="D5" s="1">
        <v>4607</v>
      </c>
      <c r="E5" s="1">
        <f t="shared" si="0"/>
        <v>8519474601</v>
      </c>
      <c r="F5" s="1">
        <f t="shared" si="1"/>
        <v>21224449</v>
      </c>
      <c r="G5" s="1">
        <f t="shared" si="2"/>
        <v>425230707</v>
      </c>
      <c r="H5" s="1">
        <f t="shared" si="3"/>
        <v>1023064284</v>
      </c>
      <c r="I5" s="1">
        <f t="shared" si="4"/>
        <v>51063988</v>
      </c>
    </row>
    <row r="6" spans="1:9">
      <c r="A6" s="1">
        <v>2010</v>
      </c>
      <c r="B6" s="1">
        <v>12597</v>
      </c>
      <c r="C6" s="5">
        <v>100138</v>
      </c>
      <c r="D6" s="5">
        <v>5044</v>
      </c>
      <c r="E6" s="1">
        <f t="shared" si="0"/>
        <v>10027619044</v>
      </c>
      <c r="F6" s="1">
        <f t="shared" si="1"/>
        <v>25441936</v>
      </c>
      <c r="G6" s="1">
        <f t="shared" si="2"/>
        <v>505096072</v>
      </c>
      <c r="H6" s="1">
        <f t="shared" si="3"/>
        <v>1261438386</v>
      </c>
      <c r="I6" s="1">
        <f t="shared" si="4"/>
        <v>63539268</v>
      </c>
    </row>
    <row r="7" spans="1:9">
      <c r="A7" s="1">
        <v>2011</v>
      </c>
      <c r="B7" s="5">
        <v>13793</v>
      </c>
      <c r="C7" s="5">
        <v>109512</v>
      </c>
      <c r="D7" s="5">
        <v>5527</v>
      </c>
      <c r="E7" s="1">
        <f t="shared" si="0"/>
        <v>11992878144</v>
      </c>
      <c r="F7" s="1">
        <f t="shared" si="1"/>
        <v>30547729</v>
      </c>
      <c r="G7" s="1">
        <f t="shared" si="2"/>
        <v>605272824</v>
      </c>
      <c r="H7" s="1">
        <f t="shared" si="3"/>
        <v>1510499016</v>
      </c>
      <c r="I7" s="1">
        <f t="shared" si="4"/>
        <v>76233911</v>
      </c>
    </row>
    <row r="8" spans="1:9">
      <c r="A8" s="1">
        <v>2012</v>
      </c>
      <c r="B8" s="5">
        <v>15946</v>
      </c>
      <c r="C8" s="5">
        <v>120314</v>
      </c>
      <c r="D8" s="5">
        <v>6009</v>
      </c>
      <c r="E8" s="1">
        <f t="shared" si="0"/>
        <v>14475458596</v>
      </c>
      <c r="F8" s="1">
        <f t="shared" si="1"/>
        <v>36108081</v>
      </c>
      <c r="G8" s="1">
        <f t="shared" si="2"/>
        <v>722966826</v>
      </c>
      <c r="H8" s="1">
        <f t="shared" si="3"/>
        <v>1918527044</v>
      </c>
      <c r="I8" s="1">
        <f t="shared" si="4"/>
        <v>95819514</v>
      </c>
    </row>
    <row r="9" spans="1:9">
      <c r="A9" s="1">
        <v>2013</v>
      </c>
      <c r="B9" s="5">
        <v>16724</v>
      </c>
      <c r="C9" s="5">
        <v>128313</v>
      </c>
      <c r="D9" s="5">
        <v>6340</v>
      </c>
      <c r="E9" s="1">
        <f t="shared" si="0"/>
        <v>16464225969</v>
      </c>
      <c r="F9" s="1">
        <f t="shared" si="1"/>
        <v>40195600</v>
      </c>
      <c r="G9" s="1">
        <f t="shared" si="2"/>
        <v>813504420</v>
      </c>
      <c r="H9" s="1">
        <f t="shared" si="3"/>
        <v>2145906612</v>
      </c>
      <c r="I9" s="1">
        <f t="shared" si="4"/>
        <v>106030160</v>
      </c>
    </row>
    <row r="10" spans="1:9">
      <c r="A10" s="1">
        <v>2014</v>
      </c>
      <c r="B10" s="5">
        <v>18117</v>
      </c>
      <c r="C10" s="5">
        <v>137054</v>
      </c>
      <c r="D10" s="5">
        <v>6683</v>
      </c>
      <c r="E10" s="1">
        <f t="shared" si="0"/>
        <v>18783798916</v>
      </c>
      <c r="F10" s="1">
        <f t="shared" si="1"/>
        <v>44662489</v>
      </c>
      <c r="G10" s="1">
        <f t="shared" si="2"/>
        <v>915931882</v>
      </c>
      <c r="H10" s="1">
        <f t="shared" si="3"/>
        <v>2483007318</v>
      </c>
      <c r="I10" s="1">
        <f t="shared" si="4"/>
        <v>121075911</v>
      </c>
    </row>
    <row r="11" spans="1:9">
      <c r="A11" s="1">
        <v>2015</v>
      </c>
      <c r="B11" s="5">
        <v>20900</v>
      </c>
      <c r="C11" s="5">
        <v>152854</v>
      </c>
      <c r="D11" s="5">
        <v>7013</v>
      </c>
      <c r="E11" s="1">
        <f t="shared" si="0"/>
        <v>23364345316</v>
      </c>
      <c r="F11" s="1">
        <f t="shared" si="1"/>
        <v>49182169</v>
      </c>
      <c r="G11" s="1">
        <f t="shared" si="2"/>
        <v>1071965102</v>
      </c>
      <c r="H11" s="1">
        <f t="shared" si="3"/>
        <v>3194648600</v>
      </c>
      <c r="I11" s="1">
        <f t="shared" si="4"/>
        <v>146571700</v>
      </c>
    </row>
    <row r="12" spans="1:9">
      <c r="A12" s="1">
        <v>2016</v>
      </c>
      <c r="B12" s="5">
        <v>23311</v>
      </c>
      <c r="C12" s="5">
        <v>162450</v>
      </c>
      <c r="D12" s="5">
        <v>7292</v>
      </c>
      <c r="E12" s="1">
        <f t="shared" si="0"/>
        <v>26390002500</v>
      </c>
      <c r="F12" s="1">
        <f t="shared" si="1"/>
        <v>53173264</v>
      </c>
      <c r="G12" s="1">
        <f t="shared" si="2"/>
        <v>1184585400</v>
      </c>
      <c r="H12" s="1">
        <f t="shared" si="3"/>
        <v>3786871950</v>
      </c>
      <c r="I12" s="1">
        <f t="shared" si="4"/>
        <v>169983812</v>
      </c>
    </row>
    <row r="13" spans="1:9">
      <c r="A13" s="1">
        <v>2017</v>
      </c>
      <c r="B13" s="5">
        <v>25336</v>
      </c>
      <c r="C13" s="5">
        <v>171839</v>
      </c>
      <c r="D13" s="5">
        <v>7448</v>
      </c>
      <c r="E13" s="1">
        <f t="shared" si="0"/>
        <v>29528641921</v>
      </c>
      <c r="F13" s="1">
        <f t="shared" si="1"/>
        <v>55472704</v>
      </c>
      <c r="G13" s="1">
        <f t="shared" si="2"/>
        <v>1279856872</v>
      </c>
      <c r="H13" s="1">
        <f t="shared" si="3"/>
        <v>4353712904</v>
      </c>
      <c r="I13" s="1">
        <f t="shared" si="4"/>
        <v>188702528</v>
      </c>
    </row>
    <row r="14" spans="1:9">
      <c r="A14" s="1">
        <v>2018</v>
      </c>
      <c r="B14" s="5">
        <v>26145</v>
      </c>
      <c r="C14" s="5">
        <v>174386</v>
      </c>
      <c r="D14" s="5">
        <v>7490</v>
      </c>
      <c r="E14" s="1">
        <f t="shared" si="0"/>
        <v>30410476996</v>
      </c>
      <c r="F14" s="1">
        <f t="shared" si="1"/>
        <v>56100100</v>
      </c>
      <c r="G14" s="1">
        <f t="shared" si="2"/>
        <v>1306151140</v>
      </c>
      <c r="H14" s="1">
        <f t="shared" si="3"/>
        <v>4559321970</v>
      </c>
      <c r="I14" s="1">
        <f t="shared" si="4"/>
        <v>195826050</v>
      </c>
    </row>
    <row r="15" spans="1:9">
      <c r="A15" s="1">
        <v>2019</v>
      </c>
      <c r="B15" s="5">
        <v>28286</v>
      </c>
      <c r="C15" s="5">
        <v>176611</v>
      </c>
      <c r="D15" s="5">
        <v>7469</v>
      </c>
      <c r="E15" s="1">
        <f t="shared" si="0"/>
        <v>31191445321</v>
      </c>
      <c r="F15" s="1">
        <f t="shared" si="1"/>
        <v>55785961</v>
      </c>
      <c r="G15" s="1">
        <f t="shared" si="2"/>
        <v>1319107559</v>
      </c>
      <c r="H15" s="1">
        <f t="shared" si="3"/>
        <v>4995618746</v>
      </c>
      <c r="I15" s="1">
        <f t="shared" si="4"/>
        <v>211268134</v>
      </c>
    </row>
    <row r="16" spans="1:9">
      <c r="A16" s="1">
        <v>2020</v>
      </c>
      <c r="B16" s="5">
        <v>20402</v>
      </c>
      <c r="C16" s="5">
        <v>144116</v>
      </c>
      <c r="D16" s="5">
        <v>6829</v>
      </c>
      <c r="E16" s="1">
        <f t="shared" si="0"/>
        <v>20769421456</v>
      </c>
      <c r="F16" s="1">
        <f t="shared" si="1"/>
        <v>46635241</v>
      </c>
      <c r="G16" s="1">
        <f t="shared" si="2"/>
        <v>984168164</v>
      </c>
      <c r="H16" s="1">
        <f t="shared" si="3"/>
        <v>2940254632</v>
      </c>
      <c r="I16" s="1">
        <f t="shared" si="4"/>
        <v>139325258</v>
      </c>
    </row>
    <row r="17" spans="2:9">
      <c r="B17">
        <f>SUM(B2:B16)</f>
        <v>260679</v>
      </c>
      <c r="C17">
        <f>SUM(C2:C16)</f>
        <v>1907757</v>
      </c>
      <c r="D17" s="10">
        <f>SUM(D2:D16)</f>
        <v>88837</v>
      </c>
      <c r="E17" s="10">
        <f t="shared" ref="E17:G17" si="5">SUM(E2:E16)</f>
        <v>260975868213</v>
      </c>
      <c r="F17" s="10">
        <f t="shared" si="5"/>
        <v>556138061</v>
      </c>
      <c r="G17" s="10">
        <f t="shared" si="5"/>
        <v>12024098223</v>
      </c>
      <c r="H17" s="10">
        <f t="shared" ref="H17" si="6">SUM(H2:H16)</f>
        <v>36417993981</v>
      </c>
      <c r="I17" s="10">
        <f t="shared" ref="I17" si="7">SUM(I2:I16)</f>
        <v>1670301943</v>
      </c>
    </row>
    <row r="22" spans="2:9">
      <c r="B22" t="s">
        <v>39</v>
      </c>
      <c r="C22" s="11">
        <f>COUNT(A2:A16)</f>
        <v>15</v>
      </c>
      <c r="D22" s="12">
        <f>C17</f>
        <v>1907757</v>
      </c>
      <c r="E22" s="13">
        <f>D17</f>
        <v>88837</v>
      </c>
    </row>
    <row r="23" spans="2:9">
      <c r="C23" s="14">
        <f>D22</f>
        <v>1907757</v>
      </c>
      <c r="D23" s="15">
        <f>E17</f>
        <v>260975868213</v>
      </c>
      <c r="E23" s="16">
        <f>G17</f>
        <v>12024098223</v>
      </c>
    </row>
    <row r="24" spans="2:9">
      <c r="C24" s="17">
        <f>E22</f>
        <v>88837</v>
      </c>
      <c r="D24" s="18">
        <f>E23</f>
        <v>12024098223</v>
      </c>
      <c r="E24" s="19">
        <f>F17</f>
        <v>556138061</v>
      </c>
    </row>
    <row r="27" spans="2:9">
      <c r="B27" t="s">
        <v>40</v>
      </c>
      <c r="C27" s="11">
        <f t="array" ref="C27:E29">MINVERSE(C22:E24)</f>
        <v>1.5568787401038058</v>
      </c>
      <c r="D27" s="12">
        <v>2.0052369828867506E-5</v>
      </c>
      <c r="E27" s="20">
        <v>-6.8224084569681333E-4</v>
      </c>
    </row>
    <row r="28" spans="2:9">
      <c r="C28" s="14">
        <v>2.0052369828867235E-5</v>
      </c>
      <c r="D28" s="21">
        <v>1.2519515271442427E-9</v>
      </c>
      <c r="E28" s="22">
        <v>-3.027122524402138E-8</v>
      </c>
    </row>
    <row r="29" spans="2:9">
      <c r="C29" s="23">
        <v>-6.8224084569680824E-4</v>
      </c>
      <c r="D29" s="24">
        <v>-3.0271225244021426E-8</v>
      </c>
      <c r="E29" s="25">
        <v>7.652639614497416E-7</v>
      </c>
    </row>
    <row r="32" spans="2:9">
      <c r="B32" t="s">
        <v>41</v>
      </c>
      <c r="C32" s="26">
        <f>B17</f>
        <v>260679</v>
      </c>
    </row>
    <row r="33" spans="2:3">
      <c r="C33" s="27">
        <f>H17</f>
        <v>36417993981</v>
      </c>
    </row>
    <row r="34" spans="2:3">
      <c r="C34" s="28">
        <f>I17</f>
        <v>1670301943</v>
      </c>
    </row>
    <row r="38" spans="2:3">
      <c r="B38" t="s">
        <v>42</v>
      </c>
      <c r="C38" s="26">
        <f t="array" ref="C38:C40">MMULT(C27:E29,C32:C34)</f>
        <v>-3435.5333373474423</v>
      </c>
    </row>
    <row r="39" spans="2:3">
      <c r="C39" s="29">
        <v>0.25870855258250458</v>
      </c>
    </row>
    <row r="40" spans="2:3">
      <c r="C40" s="30">
        <v>-2.0412784322854804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Datos</vt:lpstr>
      <vt:lpstr>Modelo 1 Estimado</vt:lpstr>
      <vt:lpstr>Modelo 2 Estimado Excel</vt:lpstr>
      <vt:lpstr>Modelo 2 Estimado a mano</vt:lpstr>
      <vt:lpstr>Gráfico1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Lina</dc:creator>
  <cp:keywords/>
  <dc:description/>
  <cp:lastModifiedBy>Usuario</cp:lastModifiedBy>
  <dcterms:created xsi:type="dcterms:W3CDTF">2021-09-13T14:45:02Z</dcterms:created>
  <dcterms:modified xsi:type="dcterms:W3CDTF">2024-09-29T17:55:47Z</dcterms:modified>
  <cp:category/>
  <cp:contentStatus/>
</cp:coreProperties>
</file>