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04"/>
  <workbookPr defaultThemeVersion="124226"/>
  <xr:revisionPtr revIDLastSave="0" documentId="11_91D93882C7A8810F1719D2C1E38477B3D5E5F5ED" xr6:coauthVersionLast="45" xr6:coauthVersionMax="45" xr10:uidLastSave="{00000000-0000-0000-0000-000000000000}"/>
  <bookViews>
    <workbookView xWindow="0" yWindow="120" windowWidth="16380" windowHeight="8070" tabRatio="500" xr2:uid="{00000000-000D-0000-FFFF-FFFF00000000}"/>
  </bookViews>
  <sheets>
    <sheet name="Costing" sheetId="1" r:id="rId1"/>
    <sheet name="Config" sheetId="2" r:id="rId2"/>
    <sheet name="Feuil2" sheetId="4" r:id="rId3"/>
  </sheets>
  <definedNames>
    <definedName name="A_Doc_Date_Std">#REF!</definedName>
    <definedName name="A_Doc_Issue">#REF!</definedName>
    <definedName name="A_Doc_Reference">#REF!</definedName>
    <definedName name="A_Doc_Title">#REF!</definedName>
    <definedName name="A_Project">#REF!</definedName>
    <definedName name="Col_Role">#REF!</definedName>
    <definedName name="deliv_exstatus">#REF!</definedName>
    <definedName name="Escalation">#REF!</definedName>
    <definedName name="euro">#REF!</definedName>
    <definedName name="Excel_BuiltIn__FilterDatabase_3">#REF!</definedName>
    <definedName name="Excel_BuiltIn__FilterDatabase_7">#REF!</definedName>
    <definedName name="hourlycost">Config!$B$2</definedName>
    <definedName name="Legend">"Zone de texte 2"</definedName>
    <definedName name="Prj_shrt_code">#REF!</definedName>
    <definedName name="Role_list">#REF!</definedName>
    <definedName name="Th_290_2001">#REF!</definedName>
    <definedName name="Th_290_2003">#REF!</definedName>
    <definedName name="Th_CCC_2001">#REF!</definedName>
    <definedName name="Th_QA_2001">#REF!</definedName>
    <definedName name="uorate">Config!$B$1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9" i="1"/>
  <c r="C27" i="1" l="1"/>
  <c r="C26" i="1"/>
  <c r="C31" i="1" l="1"/>
  <c r="C30" i="1"/>
  <c r="C2" i="1" l="1"/>
  <c r="C3" i="1" s="1"/>
  <c r="C6" i="1" s="1"/>
</calcChain>
</file>

<file path=xl/sharedStrings.xml><?xml version="1.0" encoding="utf-8"?>
<sst xmlns="http://schemas.openxmlformats.org/spreadsheetml/2006/main" count="58" uniqueCount="43">
  <si>
    <t>TOTAL w/o U.P.</t>
  </si>
  <si>
    <t>hrs</t>
  </si>
  <si>
    <t>k€</t>
  </si>
  <si>
    <t>F</t>
  </si>
  <si>
    <t>TOAL with F</t>
  </si>
  <si>
    <t>Phase</t>
  </si>
  <si>
    <t>Item</t>
  </si>
  <si>
    <t>Effort (Hrs)</t>
  </si>
  <si>
    <t xml:space="preserve">Co-engineering </t>
  </si>
  <si>
    <t xml:space="preserve">Report and track all bugs features needed to commercialize the product </t>
  </si>
  <si>
    <t>Specification</t>
  </si>
  <si>
    <t xml:space="preserve">Identified the scope of the first release  </t>
  </si>
  <si>
    <t>Identification of our beta testers</t>
  </si>
  <si>
    <t xml:space="preserve">Design </t>
  </si>
  <si>
    <t>Stats layout and bilans layout</t>
  </si>
  <si>
    <t>Coding &amp; Verification</t>
  </si>
  <si>
    <t>Fix minor issue from prototype</t>
  </si>
  <si>
    <t>Develop user roles</t>
  </si>
  <si>
    <t>Change firebase ui by full primitive firebase ui</t>
  </si>
  <si>
    <t>Create the footer ( displaying copyriht, contact, law)</t>
  </si>
  <si>
    <t xml:space="preserve">Implement a subscription system </t>
  </si>
  <si>
    <t>Implement Stats layout and bilans layout</t>
  </si>
  <si>
    <t xml:space="preserve">Prototype python IA serveur </t>
  </si>
  <si>
    <t>Configure the deployment server</t>
  </si>
  <si>
    <t>Transform home-page to a commercial product</t>
  </si>
  <si>
    <t>Wrapper Docotlib</t>
  </si>
  <si>
    <t xml:space="preserve">Install the development environment on dev server ( JIRA, gitlab, nexus ?, jenkins ? ) </t>
  </si>
  <si>
    <t>Validation</t>
  </si>
  <si>
    <t>Validation with operationnal usage with our beta users</t>
  </si>
  <si>
    <t>Delivery</t>
  </si>
  <si>
    <t>Support to installation and Training</t>
  </si>
  <si>
    <t>5% of the Coding&amp;Verification phase (CIDL, user manual, installation doc, exploitation doc, release note)</t>
  </si>
  <si>
    <t>Bug fixes &amp; tuning during end-user validation</t>
  </si>
  <si>
    <t>10% of the Coding&amp;Verification phase</t>
  </si>
  <si>
    <t>Maintenance &amp; Support (post Entry Into Service)</t>
  </si>
  <si>
    <t>Provision for minor evolution &amp; support after deployment</t>
  </si>
  <si>
    <t>Project Management</t>
  </si>
  <si>
    <t>15% of Project Management</t>
  </si>
  <si>
    <t>Provision for risk</t>
  </si>
  <si>
    <t>10% of estimation uncertainty</t>
  </si>
  <si>
    <t>Buy  4 laptops and 2 servers + associated furnitures</t>
  </si>
  <si>
    <t>UO RATE</t>
  </si>
  <si>
    <t>Hourly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</si>
</sst>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9"/>
      <name val="Times New Roman"/>
      <family val="1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0"/>
      <color rgb="FFFFFFFF"/>
      <name val="Arial Black"/>
      <family val="2"/>
      <charset val="1"/>
    </font>
    <font>
      <sz val="9"/>
      <name val="Calibir 11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00"/>
        <bgColor rgb="FFFFCC00"/>
      </patternFill>
    </fill>
    <fill>
      <patternFill patternType="solid">
        <fgColor rgb="FF00B0F0"/>
        <bgColor rgb="FF00CCFF"/>
      </patternFill>
    </fill>
    <fill>
      <patternFill patternType="solid">
        <fgColor rgb="FFBFBFBF"/>
        <bgColor rgb="FFC0C0C0"/>
      </patternFill>
    </fill>
    <fill>
      <patternFill patternType="solid">
        <fgColor rgb="FF92D050"/>
        <bgColor rgb="FF99CC00"/>
      </patternFill>
    </fill>
    <fill>
      <patternFill patternType="solid">
        <fgColor rgb="FFE4002B"/>
        <bgColor rgb="FFFF0000"/>
      </patternFill>
    </fill>
    <fill>
      <patternFill patternType="solid">
        <fgColor rgb="FFFE5000"/>
        <bgColor rgb="FFFF66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45">
    <xf numFmtId="0" fontId="0" fillId="0" borderId="0"/>
    <xf numFmtId="0" fontId="3" fillId="0" borderId="0" applyBorder="0" applyProtection="0"/>
    <xf numFmtId="0" fontId="8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10" fillId="0" borderId="13" applyNumberFormat="0" applyFill="0" applyAlignment="0" applyProtection="0"/>
    <xf numFmtId="0" fontId="11" fillId="0" borderId="14" applyNumberFormat="0" applyFill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15" applyNumberFormat="0" applyAlignment="0" applyProtection="0"/>
    <xf numFmtId="0" fontId="16" fillId="12" borderId="16" applyNumberFormat="0" applyAlignment="0" applyProtection="0"/>
    <xf numFmtId="0" fontId="17" fillId="12" borderId="15" applyNumberFormat="0" applyAlignment="0" applyProtection="0"/>
    <xf numFmtId="0" fontId="18" fillId="0" borderId="17" applyNumberFormat="0" applyFill="0" applyAlignment="0" applyProtection="0"/>
    <xf numFmtId="0" fontId="19" fillId="13" borderId="18" applyNumberFormat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2" fillId="38" borderId="0" applyNumberFormat="0" applyBorder="0" applyAlignment="0" applyProtection="0"/>
    <xf numFmtId="0" fontId="2" fillId="0" borderId="0"/>
    <xf numFmtId="0" fontId="2" fillId="14" borderId="1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0"/>
  </cellStyleXfs>
  <cellXfs count="42">
    <xf numFmtId="0" fontId="0" fillId="0" borderId="0" xfId="0"/>
    <xf numFmtId="0" fontId="4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right" vertical="center"/>
    </xf>
    <xf numFmtId="1" fontId="5" fillId="2" borderId="1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6" borderId="3" xfId="0" applyFont="1" applyFill="1" applyBorder="1" applyAlignment="1">
      <alignment vertical="center" wrapText="1"/>
    </xf>
    <xf numFmtId="1" fontId="4" fillId="0" borderId="5" xfId="0" applyNumberFormat="1" applyFont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9" fontId="4" fillId="0" borderId="4" xfId="0" applyNumberFormat="1" applyFont="1" applyBorder="1" applyAlignment="1">
      <alignment vertical="center" wrapText="1"/>
    </xf>
    <xf numFmtId="0" fontId="4" fillId="7" borderId="6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1" fontId="4" fillId="0" borderId="11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1" fontId="4" fillId="0" borderId="8" xfId="0" applyNumberFormat="1" applyFont="1" applyBorder="1" applyAlignment="1">
      <alignment vertical="center" wrapText="1"/>
    </xf>
    <xf numFmtId="0" fontId="7" fillId="0" borderId="0" xfId="0" applyFont="1"/>
    <xf numFmtId="9" fontId="7" fillId="0" borderId="0" xfId="0" applyNumberFormat="1" applyFont="1"/>
    <xf numFmtId="0" fontId="4" fillId="4" borderId="21" xfId="0" applyFont="1" applyFill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24" fillId="0" borderId="23" xfId="41" applyFont="1" applyBorder="1" applyAlignment="1">
      <alignment vertical="top" wrapText="1"/>
    </xf>
    <xf numFmtId="0" fontId="24" fillId="0" borderId="25" xfId="41" applyFont="1" applyBorder="1" applyAlignment="1">
      <alignment vertical="top" wrapText="1"/>
    </xf>
    <xf numFmtId="0" fontId="4" fillId="0" borderId="23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24" fillId="0" borderId="28" xfId="41" applyFont="1" applyBorder="1" applyAlignment="1">
      <alignment vertical="top" wrapText="1"/>
    </xf>
    <xf numFmtId="0" fontId="4" fillId="0" borderId="29" xfId="0" applyFont="1" applyBorder="1" applyAlignment="1">
      <alignment vertical="center" wrapText="1"/>
    </xf>
    <xf numFmtId="0" fontId="5" fillId="2" borderId="0" xfId="0" applyFont="1" applyFill="1" applyBorder="1" applyAlignment="1">
      <alignment horizontal="right" vertical="center"/>
    </xf>
    <xf numFmtId="1" fontId="4" fillId="0" borderId="0" xfId="0" applyNumberFormat="1" applyFont="1" applyAlignment="1">
      <alignment vertical="center" wrapText="1"/>
    </xf>
    <xf numFmtId="1" fontId="5" fillId="2" borderId="0" xfId="0" applyNumberFormat="1" applyFont="1" applyFill="1" applyBorder="1" applyAlignment="1">
      <alignment horizontal="right" vertical="center" wrapText="1"/>
    </xf>
    <xf numFmtId="0" fontId="4" fillId="39" borderId="27" xfId="0" applyFont="1" applyFill="1" applyBorder="1" applyAlignment="1">
      <alignment vertical="center" wrapText="1"/>
    </xf>
    <xf numFmtId="0" fontId="4" fillId="0" borderId="5" xfId="0" applyNumberFormat="1" applyFont="1" applyBorder="1" applyAlignment="1">
      <alignment vertical="center" wrapText="1"/>
    </xf>
  </cellXfs>
  <cellStyles count="45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Commentaire 2" xfId="42" xr:uid="{00000000-0005-0000-0000-00001B000000}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rmal 2" xfId="41" xr:uid="{00000000-0005-0000-0000-000020000000}"/>
    <cellStyle name="Normal 3" xfId="44" xr:uid="{00000000-0005-0000-0000-000021000000}"/>
    <cellStyle name="Satisfaisant" xfId="7" builtinId="26" customBuiltin="1"/>
    <cellStyle name="Sortie" xfId="11" builtinId="21" customBuiltin="1"/>
    <cellStyle name="Texte explicatif" xfId="1" builtinId="53" customBuiltin="1"/>
    <cellStyle name="Texte explicatif 2" xfId="43" xr:uid="{00000000-0005-0000-0000-000025000000}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6" builtinId="25" customBuiltin="1"/>
    <cellStyle name="Vérification" xfId="14" builtinId="23" customBuiltin="1"/>
  </cellStyles>
  <dxfs count="1">
    <dxf>
      <numFmt numFmtId="2" formatCode="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9F9F"/>
      <rgbColor rgb="FF00FFFF"/>
      <rgbColor rgb="FF800000"/>
      <rgbColor rgb="FF008000"/>
      <rgbColor rgb="FF000080"/>
      <rgbColor rgb="FF66B28C"/>
      <rgbColor rgb="FF800080"/>
      <rgbColor rgb="FF00B0F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C7CE"/>
      <rgbColor rgb="FF92D050"/>
      <rgbColor rgb="FFBFBFBF"/>
      <rgbColor rgb="FFFE5000"/>
      <rgbColor rgb="FF9C0006"/>
      <rgbColor rgb="FFB0B0B0"/>
      <rgbColor rgb="FF0000FF"/>
      <rgbColor rgb="FF00CCFF"/>
      <rgbColor rgb="FFA5D8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E4002B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8:C33" totalsRowShown="0">
  <autoFilter ref="A8:C33" xr:uid="{00000000-0009-0000-0100-000001000000}"/>
  <tableColumns count="3">
    <tableColumn id="1" xr3:uid="{00000000-0010-0000-0000-000001000000}" name="Phase"/>
    <tableColumn id="2" xr3:uid="{00000000-0010-0000-0000-000002000000}" name="Item"/>
    <tableColumn id="3" xr3:uid="{00000000-0010-0000-0000-000003000000}" name="Effort (Hrs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K43"/>
  <sheetViews>
    <sheetView showGridLines="0" tabSelected="1" topLeftCell="A3" zoomScale="86" zoomScaleNormal="86" workbookViewId="0">
      <selection activeCell="L10" sqref="L10"/>
    </sheetView>
  </sheetViews>
  <sheetFormatPr defaultColWidth="9.33203125" defaultRowHeight="15"/>
  <cols>
    <col min="1" max="1" width="52.33203125" style="1" customWidth="1"/>
    <col min="2" max="2" width="122.33203125" style="1" customWidth="1"/>
    <col min="3" max="3" width="12.5" style="1" customWidth="1"/>
    <col min="4" max="1025" width="9.33203125" style="1" customWidth="1"/>
  </cols>
  <sheetData>
    <row r="2" spans="1:1025" ht="15.75">
      <c r="B2" s="2" t="s">
        <v>0</v>
      </c>
      <c r="C2" s="3">
        <f>SUM(C9:C31)</f>
        <v>1823.75</v>
      </c>
      <c r="D2" s="4" t="s">
        <v>1</v>
      </c>
    </row>
    <row r="3" spans="1:1025" ht="15.75">
      <c r="B3" s="2" t="s">
        <v>0</v>
      </c>
      <c r="C3" s="3">
        <f>C2*uorate*hourlycost/1000</f>
        <v>107.60124999999999</v>
      </c>
      <c r="D3" s="4" t="s">
        <v>2</v>
      </c>
    </row>
    <row r="4" spans="1:1025">
      <c r="C4" s="38"/>
    </row>
    <row r="5" spans="1:1025" ht="15.75">
      <c r="A5"/>
      <c r="B5" s="2" t="s">
        <v>3</v>
      </c>
      <c r="C5" s="3">
        <f>SUM(C33:C33)</f>
        <v>10</v>
      </c>
      <c r="D5" s="4" t="s">
        <v>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5" ht="15.75">
      <c r="A6"/>
      <c r="B6" s="37" t="s">
        <v>4</v>
      </c>
      <c r="C6" s="39">
        <f>C3+C5</f>
        <v>117.60124999999999</v>
      </c>
      <c r="D6" s="4" t="s">
        <v>2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5" ht="30">
      <c r="A8" s="34" t="s">
        <v>5</v>
      </c>
      <c r="B8" s="5" t="s">
        <v>6</v>
      </c>
      <c r="C8" s="5" t="s">
        <v>7</v>
      </c>
      <c r="AMJ8"/>
      <c r="AMK8"/>
    </row>
    <row r="9" spans="1:1025">
      <c r="A9" s="26" t="s">
        <v>8</v>
      </c>
      <c r="B9" s="29" t="s">
        <v>9</v>
      </c>
      <c r="C9" s="6">
        <f>80</f>
        <v>80</v>
      </c>
      <c r="AMJ9"/>
      <c r="AMK9"/>
    </row>
    <row r="10" spans="1:1025">
      <c r="A10" s="7" t="s">
        <v>10</v>
      </c>
      <c r="B10" s="33" t="s">
        <v>11</v>
      </c>
      <c r="C10" s="27">
        <v>16</v>
      </c>
      <c r="AMJ10"/>
      <c r="AMK10"/>
    </row>
    <row r="11" spans="1:1025">
      <c r="A11" s="7" t="s">
        <v>10</v>
      </c>
      <c r="B11" s="31" t="s">
        <v>12</v>
      </c>
      <c r="C11" s="10">
        <v>8</v>
      </c>
      <c r="AMJ11"/>
      <c r="AMK11"/>
    </row>
    <row r="12" spans="1:1025">
      <c r="A12" s="9" t="s">
        <v>13</v>
      </c>
      <c r="B12" s="32" t="s">
        <v>14</v>
      </c>
      <c r="C12" s="10">
        <v>16</v>
      </c>
      <c r="AMJ12"/>
      <c r="AMK12"/>
    </row>
    <row r="13" spans="1:1025">
      <c r="A13" s="9" t="s">
        <v>15</v>
      </c>
      <c r="B13" s="29" t="s">
        <v>16</v>
      </c>
      <c r="C13" s="10">
        <v>40</v>
      </c>
      <c r="AMJ13"/>
      <c r="AMK13"/>
    </row>
    <row r="14" spans="1:1025">
      <c r="A14" s="9" t="s">
        <v>15</v>
      </c>
      <c r="B14" s="30" t="s">
        <v>17</v>
      </c>
      <c r="C14" s="10">
        <v>40</v>
      </c>
      <c r="AMJ14"/>
      <c r="AMK14"/>
    </row>
    <row r="15" spans="1:1025">
      <c r="A15" s="9" t="s">
        <v>15</v>
      </c>
      <c r="B15" s="30" t="s">
        <v>18</v>
      </c>
      <c r="C15" s="10">
        <v>40</v>
      </c>
      <c r="AMJ15"/>
      <c r="AMK15"/>
    </row>
    <row r="16" spans="1:1025">
      <c r="A16" s="9" t="s">
        <v>15</v>
      </c>
      <c r="B16" s="30" t="s">
        <v>19</v>
      </c>
      <c r="C16" s="10">
        <v>40</v>
      </c>
      <c r="AMJ16"/>
      <c r="AMK16"/>
    </row>
    <row r="17" spans="1:1025">
      <c r="A17" s="9" t="s">
        <v>15</v>
      </c>
      <c r="B17" s="30" t="s">
        <v>20</v>
      </c>
      <c r="C17" s="10">
        <v>80</v>
      </c>
      <c r="AMJ17"/>
      <c r="AMK17"/>
    </row>
    <row r="18" spans="1:1025">
      <c r="A18" s="9" t="s">
        <v>15</v>
      </c>
      <c r="B18" s="30" t="s">
        <v>21</v>
      </c>
      <c r="C18" s="10">
        <v>80</v>
      </c>
      <c r="AMJ18"/>
      <c r="AMK18"/>
    </row>
    <row r="19" spans="1:1025">
      <c r="A19" s="9" t="s">
        <v>15</v>
      </c>
      <c r="B19" s="30" t="s">
        <v>22</v>
      </c>
      <c r="C19" s="10">
        <v>300</v>
      </c>
      <c r="AMJ19"/>
      <c r="AMK19"/>
    </row>
    <row r="20" spans="1:1025">
      <c r="A20" s="9" t="s">
        <v>15</v>
      </c>
      <c r="B20" s="30" t="s">
        <v>23</v>
      </c>
      <c r="C20" s="10">
        <v>60</v>
      </c>
      <c r="AMJ20"/>
      <c r="AMK20"/>
    </row>
    <row r="21" spans="1:1025">
      <c r="A21" s="9" t="s">
        <v>15</v>
      </c>
      <c r="B21" s="30" t="s">
        <v>24</v>
      </c>
      <c r="C21" s="41">
        <v>100</v>
      </c>
      <c r="AMJ21"/>
      <c r="AMK21"/>
    </row>
    <row r="22" spans="1:1025">
      <c r="A22" s="9" t="s">
        <v>15</v>
      </c>
      <c r="B22" s="30" t="s">
        <v>25</v>
      </c>
      <c r="C22" s="41">
        <v>200</v>
      </c>
      <c r="AMJ22"/>
      <c r="AMK22"/>
    </row>
    <row r="23" spans="1:1025">
      <c r="A23" s="9" t="s">
        <v>15</v>
      </c>
      <c r="B23" s="30" t="s">
        <v>26</v>
      </c>
      <c r="C23" s="10">
        <v>80</v>
      </c>
      <c r="AMJ23"/>
      <c r="AMK23"/>
    </row>
    <row r="24" spans="1:1025">
      <c r="A24" s="11" t="s">
        <v>27</v>
      </c>
      <c r="B24" s="28" t="s">
        <v>28</v>
      </c>
      <c r="C24" s="12">
        <v>80</v>
      </c>
      <c r="AMJ24"/>
      <c r="AMK24"/>
    </row>
    <row r="25" spans="1:1025">
      <c r="A25" s="13" t="s">
        <v>29</v>
      </c>
      <c r="B25" s="8"/>
      <c r="C25" s="10">
        <v>40</v>
      </c>
      <c r="AMJ25"/>
      <c r="AMK25"/>
    </row>
    <row r="26" spans="1:1025">
      <c r="A26" s="13" t="s">
        <v>30</v>
      </c>
      <c r="B26" s="8" t="s">
        <v>31</v>
      </c>
      <c r="C26" s="12">
        <f>5%*SUM(C13:C23)</f>
        <v>53</v>
      </c>
      <c r="AMJ26"/>
      <c r="AMK26"/>
    </row>
    <row r="27" spans="1:1025">
      <c r="A27" s="13" t="s">
        <v>32</v>
      </c>
      <c r="B27" s="14" t="s">
        <v>33</v>
      </c>
      <c r="C27" s="12">
        <f>10%*SUM(C13:C23)</f>
        <v>106</v>
      </c>
      <c r="AMJ27"/>
      <c r="AMK27"/>
    </row>
    <row r="28" spans="1:1025">
      <c r="A28" s="15" t="s">
        <v>34</v>
      </c>
      <c r="B28" s="16" t="s">
        <v>35</v>
      </c>
      <c r="C28" s="17">
        <v>0</v>
      </c>
      <c r="AMJ28"/>
      <c r="AMK28"/>
    </row>
    <row r="29" spans="1:1025">
      <c r="A29" s="18"/>
      <c r="B29" s="18"/>
      <c r="C29" s="18"/>
      <c r="AMJ29"/>
      <c r="AMK29"/>
    </row>
    <row r="30" spans="1:1025">
      <c r="A30" s="19" t="s">
        <v>36</v>
      </c>
      <c r="B30" s="20" t="s">
        <v>37</v>
      </c>
      <c r="C30" s="21">
        <f>15% * SUM(C9:C28)</f>
        <v>218.85</v>
      </c>
      <c r="AMJ30"/>
      <c r="AMK30"/>
    </row>
    <row r="31" spans="1:1025">
      <c r="A31" s="22" t="s">
        <v>38</v>
      </c>
      <c r="B31" s="16" t="s">
        <v>39</v>
      </c>
      <c r="C31" s="23">
        <f>10% * SUM(C9:C28)</f>
        <v>145.9</v>
      </c>
      <c r="AMJ31"/>
      <c r="AMK31"/>
    </row>
    <row r="32" spans="1:1025">
      <c r="AMJ32"/>
      <c r="AMK32"/>
    </row>
    <row r="33" spans="1:1025">
      <c r="A33" s="40" t="s">
        <v>3</v>
      </c>
      <c r="B33" s="35" t="s">
        <v>40</v>
      </c>
      <c r="C33" s="36">
        <v>10</v>
      </c>
      <c r="AMJ33"/>
      <c r="AMK33"/>
    </row>
    <row r="34" spans="1:1025">
      <c r="AMJ34"/>
      <c r="AMK34"/>
    </row>
    <row r="35" spans="1:1025">
      <c r="AMJ35"/>
      <c r="AMK35"/>
    </row>
    <row r="36" spans="1:1025">
      <c r="AMJ36"/>
      <c r="AMK36"/>
    </row>
    <row r="37" spans="1:1025">
      <c r="AMJ37"/>
      <c r="AMK37"/>
    </row>
    <row r="38" spans="1:1025">
      <c r="AMJ38"/>
      <c r="AMK38"/>
    </row>
    <row r="39" spans="1:1025">
      <c r="AMJ39"/>
      <c r="AMK39"/>
    </row>
    <row r="40" spans="1:1025">
      <c r="AMJ40"/>
      <c r="AMK40"/>
    </row>
    <row r="41" spans="1:1025">
      <c r="AMJ41"/>
      <c r="AMK41"/>
    </row>
    <row r="42" spans="1:1025">
      <c r="AMJ42"/>
      <c r="AMK42"/>
    </row>
    <row r="43" spans="1:1025">
      <c r="AMJ43"/>
      <c r="AMK43"/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"/>
  <sheetViews>
    <sheetView zoomScaleNormal="100" workbookViewId="0">
      <selection activeCell="B3" sqref="B3"/>
    </sheetView>
  </sheetViews>
  <sheetFormatPr defaultColWidth="9.33203125" defaultRowHeight="12"/>
  <cols>
    <col min="1" max="1" width="16.6640625" style="24" customWidth="1"/>
    <col min="2" max="1025" width="9.33203125" style="24" customWidth="1"/>
  </cols>
  <sheetData>
    <row r="1" spans="1:2">
      <c r="A1" s="24" t="s">
        <v>41</v>
      </c>
      <c r="B1" s="25">
        <v>1.18</v>
      </c>
    </row>
    <row r="2" spans="1:2">
      <c r="A2" s="24" t="s">
        <v>42</v>
      </c>
      <c r="B2" s="24">
        <v>50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2" defaultRowHeight="1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EADS Astrium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MILLET, Anne</dc:creator>
  <cp:keywords/>
  <dc:description/>
  <cp:lastModifiedBy>Adrien Roques</cp:lastModifiedBy>
  <cp:revision>1</cp:revision>
  <dcterms:created xsi:type="dcterms:W3CDTF">2016-03-02T08:16:15Z</dcterms:created>
  <dcterms:modified xsi:type="dcterms:W3CDTF">2020-05-07T08:05:44Z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EADS Astrium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