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8rin\Desktop\"/>
    </mc:Choice>
  </mc:AlternateContent>
  <xr:revisionPtr revIDLastSave="0" documentId="13_ncr:1_{1D7B2FA4-3CED-4C33-837E-BAC7247D99E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4" i="2" l="1" a="1"/>
  <c r="I34" i="2" s="1"/>
  <c r="R22" i="2"/>
  <c r="R23" i="2"/>
  <c r="Q29" i="2"/>
  <c r="Q30" i="2"/>
  <c r="Q28" i="2"/>
  <c r="O30" i="2"/>
  <c r="P30" i="2"/>
  <c r="O29" i="2"/>
  <c r="P29" i="2"/>
  <c r="O28" i="2"/>
  <c r="P28" i="2"/>
  <c r="N29" i="2"/>
  <c r="N30" i="2"/>
  <c r="N28" i="2"/>
  <c r="R21" i="2"/>
  <c r="P23" i="2"/>
  <c r="Q23" i="2"/>
  <c r="P22" i="2"/>
  <c r="Q22" i="2"/>
  <c r="P21" i="2"/>
  <c r="Q21" i="2"/>
  <c r="O22" i="2"/>
  <c r="O23" i="2"/>
  <c r="O21" i="2"/>
  <c r="Q16" i="2"/>
  <c r="Q17" i="2"/>
  <c r="Q15" i="2"/>
  <c r="P16" i="2"/>
  <c r="P17" i="2"/>
  <c r="O16" i="2"/>
  <c r="O17" i="2"/>
  <c r="O15" i="2"/>
  <c r="P15" i="2"/>
  <c r="N16" i="2"/>
  <c r="N17" i="2"/>
  <c r="N15" i="2"/>
  <c r="R10" i="2"/>
  <c r="R11" i="2"/>
  <c r="R9" i="2"/>
  <c r="Q4" i="2"/>
  <c r="Q5" i="2"/>
  <c r="Q3" i="2"/>
  <c r="Q10" i="2"/>
  <c r="Q11" i="2"/>
  <c r="P10" i="2"/>
  <c r="P11" i="2"/>
  <c r="P9" i="2"/>
  <c r="Q9" i="2"/>
  <c r="O10" i="2"/>
  <c r="O11" i="2"/>
  <c r="O9" i="2"/>
  <c r="I6" i="2"/>
  <c r="N4" i="2" s="1"/>
  <c r="O5" i="2"/>
  <c r="O4" i="2"/>
  <c r="O3" i="2"/>
  <c r="N5" i="2"/>
  <c r="N3" i="2"/>
  <c r="J31" i="2"/>
  <c r="K31" i="2"/>
  <c r="I31" i="2"/>
  <c r="K24" i="2"/>
  <c r="L24" i="2"/>
  <c r="J24" i="2"/>
  <c r="J18" i="2"/>
  <c r="K18" i="2"/>
  <c r="I18" i="2"/>
  <c r="J6" i="2"/>
  <c r="K6" i="2"/>
  <c r="P4" i="2" s="1"/>
  <c r="K12" i="2"/>
  <c r="L12" i="2"/>
  <c r="J12" i="2"/>
  <c r="G11" i="2"/>
  <c r="G12" i="2"/>
  <c r="G13" i="2"/>
  <c r="G14" i="2"/>
  <c r="G10" i="2"/>
  <c r="F11" i="2"/>
  <c r="F12" i="2"/>
  <c r="F13" i="2"/>
  <c r="F14" i="2"/>
  <c r="E11" i="2"/>
  <c r="E12" i="2"/>
  <c r="E13" i="2"/>
  <c r="E14" i="2"/>
  <c r="D11" i="2"/>
  <c r="D12" i="2"/>
  <c r="D13" i="2"/>
  <c r="D14" i="2"/>
  <c r="C11" i="2"/>
  <c r="C12" i="2"/>
  <c r="C13" i="2"/>
  <c r="C14" i="2"/>
  <c r="C10" i="2"/>
  <c r="D10" i="2"/>
  <c r="E10" i="2"/>
  <c r="F10" i="2"/>
  <c r="B11" i="2"/>
  <c r="B12" i="2"/>
  <c r="B13" i="2"/>
  <c r="B14" i="2"/>
  <c r="B10" i="2"/>
  <c r="F7" i="2"/>
  <c r="E7" i="2"/>
  <c r="D7" i="2"/>
  <c r="C7" i="2"/>
  <c r="B7" i="2"/>
  <c r="G13" i="1"/>
  <c r="G14" i="1"/>
  <c r="G15" i="1"/>
  <c r="G12" i="1"/>
  <c r="F13" i="1"/>
  <c r="F14" i="1"/>
  <c r="F15" i="1"/>
  <c r="E13" i="1"/>
  <c r="E14" i="1"/>
  <c r="E15" i="1"/>
  <c r="D13" i="1"/>
  <c r="D14" i="1"/>
  <c r="D15" i="1"/>
  <c r="D12" i="1"/>
  <c r="E12" i="1"/>
  <c r="F12" i="1"/>
  <c r="C13" i="1"/>
  <c r="C14" i="1"/>
  <c r="C15" i="1"/>
  <c r="C12" i="1"/>
  <c r="F8" i="1"/>
  <c r="E8" i="1"/>
  <c r="D8" i="1"/>
  <c r="C8" i="1"/>
  <c r="E7" i="1"/>
  <c r="D7" i="1"/>
  <c r="C7" i="1"/>
  <c r="C6" i="1"/>
  <c r="D6" i="1"/>
  <c r="C5" i="1"/>
  <c r="P5" i="2" l="1"/>
  <c r="P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<sst xmlns="http://schemas.openxmlformats.org/spreadsheetml/2006/main" count="142" uniqueCount="30">
  <si>
    <t>Критерий 1</t>
  </si>
  <si>
    <t>Критерий 2</t>
  </si>
  <si>
    <t>Критерий 3</t>
  </si>
  <si>
    <t>Критерий 4</t>
  </si>
  <si>
    <t>суммы</t>
  </si>
  <si>
    <t>срзнач</t>
  </si>
  <si>
    <t>цена</t>
  </si>
  <si>
    <t>размер</t>
  </si>
  <si>
    <t>комнаты</t>
  </si>
  <si>
    <t>близость</t>
  </si>
  <si>
    <t>категория</t>
  </si>
  <si>
    <t>размеры</t>
  </si>
  <si>
    <t>катеории</t>
  </si>
  <si>
    <t>сумма</t>
  </si>
  <si>
    <t>кв1</t>
  </si>
  <si>
    <t>кв2</t>
  </si>
  <si>
    <t>кв3</t>
  </si>
  <si>
    <t>Помежуточный вывод:</t>
  </si>
  <si>
    <t>вес в долях</t>
  </si>
  <si>
    <t>вес в процентах</t>
  </si>
  <si>
    <t>в процентах</t>
  </si>
  <si>
    <t>Веса альтернатив с точки зрения достижения цели:</t>
  </si>
  <si>
    <t>Х</t>
  </si>
  <si>
    <t>=</t>
  </si>
  <si>
    <t>Квартира 1</t>
  </si>
  <si>
    <t>Квартира 2</t>
  </si>
  <si>
    <t>Квартира 3</t>
  </si>
  <si>
    <t>Вес в долях</t>
  </si>
  <si>
    <t>Вес в процентах</t>
  </si>
  <si>
    <t>Таким образом, Квартира 2 явялется наибоее привлекательной для данной цели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</si>
</sst>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76" formatCode="0.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1" xfId="0" applyBorder="1"/>
    <xf numFmtId="12" fontId="0" fillId="2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0" borderId="2" xfId="0" applyBorder="1"/>
    <xf numFmtId="12" fontId="0" fillId="2" borderId="2" xfId="0" applyNumberFormat="1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165" fontId="0" fillId="3" borderId="2" xfId="0" applyNumberFormat="1" applyFill="1" applyBorder="1"/>
    <xf numFmtId="165" fontId="0" fillId="3" borderId="1" xfId="0" applyNumberFormat="1" applyFill="1" applyBorder="1"/>
    <xf numFmtId="2" fontId="0" fillId="2" borderId="2" xfId="0" applyNumberFormat="1" applyFill="1" applyBorder="1"/>
    <xf numFmtId="0" fontId="0" fillId="0" borderId="3" xfId="0" applyFill="1" applyBorder="1"/>
    <xf numFmtId="165" fontId="0" fillId="0" borderId="1" xfId="0" applyNumberFormat="1" applyFill="1" applyBorder="1" applyAlignment="1">
      <alignment horizontal="right"/>
    </xf>
    <xf numFmtId="165" fontId="0" fillId="0" borderId="2" xfId="0" applyNumberFormat="1" applyFill="1" applyBorder="1"/>
    <xf numFmtId="165" fontId="0" fillId="0" borderId="1" xfId="0" applyNumberFormat="1" applyFill="1" applyBorder="1"/>
    <xf numFmtId="165" fontId="0" fillId="0" borderId="0" xfId="0" applyNumberFormat="1"/>
    <xf numFmtId="12" fontId="0" fillId="0" borderId="0" xfId="0" applyNumberFormat="1"/>
    <xf numFmtId="165" fontId="0" fillId="4" borderId="0" xfId="0" applyNumberFormat="1" applyFill="1"/>
    <xf numFmtId="0" fontId="4" fillId="0" borderId="0" xfId="0" applyFont="1"/>
    <xf numFmtId="0" fontId="0" fillId="5" borderId="0" xfId="0" applyFill="1"/>
    <xf numFmtId="0" fontId="5" fillId="0" borderId="0" xfId="0" applyFont="1"/>
    <xf numFmtId="0" fontId="6" fillId="7" borderId="0" xfId="0" applyFont="1" applyFill="1" applyBorder="1"/>
    <xf numFmtId="0" fontId="1" fillId="0" borderId="0" xfId="0" applyFont="1" applyFill="1" applyBorder="1"/>
    <xf numFmtId="0" fontId="6" fillId="7" borderId="5" xfId="0" applyFont="1" applyFill="1" applyBorder="1"/>
    <xf numFmtId="9" fontId="0" fillId="0" borderId="0" xfId="0" applyNumberFormat="1"/>
    <xf numFmtId="176" fontId="0" fillId="0" borderId="0" xfId="0" applyNumberFormat="1"/>
    <xf numFmtId="0" fontId="2" fillId="0" borderId="0" xfId="0" applyFont="1"/>
    <xf numFmtId="0" fontId="7" fillId="6" borderId="5" xfId="0" applyFont="1" applyFill="1" applyBorder="1"/>
    <xf numFmtId="0" fontId="7" fillId="0" borderId="5" xfId="0" applyFont="1" applyFill="1" applyBorder="1"/>
    <xf numFmtId="0" fontId="0" fillId="8" borderId="0" xfId="0" applyFill="1"/>
    <xf numFmtId="2" fontId="6" fillId="6" borderId="0" xfId="0" applyNumberFormat="1" applyFont="1" applyFill="1" applyBorder="1"/>
    <xf numFmtId="12" fontId="6" fillId="6" borderId="0" xfId="0" applyNumberFormat="1" applyFont="1" applyFill="1" applyBorder="1"/>
    <xf numFmtId="2" fontId="0" fillId="8" borderId="0" xfId="0" applyNumberFormat="1" applyFill="1"/>
    <xf numFmtId="12" fontId="6" fillId="0" borderId="0" xfId="0" applyNumberFormat="1" applyFont="1" applyFill="1" applyBorder="1"/>
    <xf numFmtId="2" fontId="6" fillId="0" borderId="0" xfId="0" applyNumberFormat="1" applyFont="1" applyFill="1" applyBorder="1"/>
    <xf numFmtId="0" fontId="2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0" fillId="9" borderId="0" xfId="0" applyNumberFormat="1" applyFill="1" applyBorder="1"/>
    <xf numFmtId="0" fontId="0" fillId="0" borderId="10" xfId="0" applyBorder="1"/>
    <xf numFmtId="165" fontId="0" fillId="9" borderId="9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4" fillId="10" borderId="0" xfId="0" applyFont="1" applyFill="1" applyBorder="1"/>
    <xf numFmtId="0" fontId="6" fillId="11" borderId="0" xfId="0" applyFont="1" applyFill="1" applyBorder="1"/>
    <xf numFmtId="0" fontId="0" fillId="11" borderId="0" xfId="0" applyFill="1"/>
    <xf numFmtId="2" fontId="0" fillId="12" borderId="0" xfId="0" applyNumberFormat="1" applyFill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49" fontId="8" fillId="13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workbookViewId="0">
      <selection activeCell="D20" sqref="D20"/>
    </sheetView>
  </sheetViews>
  <sheetFormatPr defaultRowHeight="15" x14ac:dyDescent="0.25"/>
  <cols>
    <col min="2" max="2" width="15.42578125" customWidth="1"/>
    <col min="3" max="3" width="11.140625" customWidth="1"/>
    <col min="4" max="4" width="11.85546875" customWidth="1"/>
    <col min="5" max="5" width="10.5703125" customWidth="1"/>
    <col min="6" max="6" width="11.42578125" customWidth="1"/>
    <col min="7" max="7" width="12.140625" customWidth="1"/>
  </cols>
  <sheetData>
    <row r="2" spans="1:7" x14ac:dyDescent="0.25">
      <c r="B2" s="8"/>
    </row>
    <row r="3" spans="1:7" x14ac:dyDescent="0.25">
      <c r="A3" s="8"/>
      <c r="B3" s="9"/>
      <c r="C3" s="6" t="s">
        <v>0</v>
      </c>
      <c r="D3" s="3" t="s">
        <v>1</v>
      </c>
      <c r="E3" s="3" t="s">
        <v>2</v>
      </c>
      <c r="F3" s="3" t="s">
        <v>3</v>
      </c>
      <c r="G3" s="2"/>
    </row>
    <row r="4" spans="1:7" x14ac:dyDescent="0.25">
      <c r="B4" s="10" t="s">
        <v>0</v>
      </c>
      <c r="C4" s="7">
        <v>1</v>
      </c>
      <c r="D4" s="4">
        <v>4</v>
      </c>
      <c r="E4" s="4">
        <v>0.25</v>
      </c>
      <c r="F4" s="4">
        <v>5</v>
      </c>
      <c r="G4" s="1"/>
    </row>
    <row r="5" spans="1:7" x14ac:dyDescent="0.25">
      <c r="B5" s="10" t="s">
        <v>1</v>
      </c>
      <c r="C5" s="7">
        <f>1/D4</f>
        <v>0.25</v>
      </c>
      <c r="D5" s="4">
        <v>1</v>
      </c>
      <c r="E5" s="4">
        <v>2</v>
      </c>
      <c r="F5" s="4">
        <v>3</v>
      </c>
      <c r="G5" s="1"/>
    </row>
    <row r="6" spans="1:7" x14ac:dyDescent="0.25">
      <c r="B6" s="10" t="s">
        <v>2</v>
      </c>
      <c r="C6" s="7">
        <f>1/E4</f>
        <v>4</v>
      </c>
      <c r="D6" s="4">
        <f>1/E5</f>
        <v>0.5</v>
      </c>
      <c r="E6" s="4">
        <v>1</v>
      </c>
      <c r="F6" s="4">
        <v>8</v>
      </c>
      <c r="G6" s="1"/>
    </row>
    <row r="7" spans="1:7" x14ac:dyDescent="0.25">
      <c r="B7" s="10" t="s">
        <v>3</v>
      </c>
      <c r="C7" s="7">
        <f>1/F4</f>
        <v>0.2</v>
      </c>
      <c r="D7" s="4">
        <f>1/F5</f>
        <v>0.33333333333333331</v>
      </c>
      <c r="E7" s="4">
        <f>1/F6</f>
        <v>0.125</v>
      </c>
      <c r="F7" s="4">
        <v>1</v>
      </c>
      <c r="G7" s="1"/>
    </row>
    <row r="8" spans="1:7" x14ac:dyDescent="0.25">
      <c r="B8" s="5" t="s">
        <v>4</v>
      </c>
      <c r="C8" s="11">
        <f>SUM(C4:C7)</f>
        <v>5.45</v>
      </c>
      <c r="D8" s="12">
        <f>SUM(D4:D7)</f>
        <v>5.833333333333333</v>
      </c>
      <c r="E8" s="12">
        <f>SUM(E4:E7)</f>
        <v>3.375</v>
      </c>
      <c r="F8" s="12">
        <f>SUM(F4:F7)</f>
        <v>17</v>
      </c>
      <c r="G8" s="1"/>
    </row>
    <row r="11" spans="1:7" x14ac:dyDescent="0.25">
      <c r="B11" s="9"/>
      <c r="C11" s="6" t="s">
        <v>0</v>
      </c>
      <c r="D11" s="3" t="s">
        <v>1</v>
      </c>
      <c r="E11" s="3" t="s">
        <v>2</v>
      </c>
      <c r="F11" s="3" t="s">
        <v>3</v>
      </c>
      <c r="G11" s="14" t="s">
        <v>5</v>
      </c>
    </row>
    <row r="12" spans="1:7" x14ac:dyDescent="0.25">
      <c r="B12" s="10" t="s">
        <v>0</v>
      </c>
      <c r="C12" s="13">
        <f>C4/C$8</f>
        <v>0.18348623853211007</v>
      </c>
      <c r="D12" s="13">
        <f t="shared" ref="D12:F12" si="0">D4/D$8</f>
        <v>0.68571428571428572</v>
      </c>
      <c r="E12" s="13">
        <f t="shared" si="0"/>
        <v>7.407407407407407E-2</v>
      </c>
      <c r="F12" s="13">
        <f t="shared" si="0"/>
        <v>0.29411764705882354</v>
      </c>
      <c r="G12" s="18">
        <f>AVERAGE(C12:F12)</f>
        <v>0.30934806134482334</v>
      </c>
    </row>
    <row r="13" spans="1:7" x14ac:dyDescent="0.25">
      <c r="B13" s="10" t="s">
        <v>1</v>
      </c>
      <c r="C13" s="13">
        <f t="shared" ref="C13:F15" si="1">C5/C$8</f>
        <v>4.5871559633027519E-2</v>
      </c>
      <c r="D13" s="13">
        <f t="shared" si="1"/>
        <v>0.17142857142857143</v>
      </c>
      <c r="E13" s="13">
        <f t="shared" si="1"/>
        <v>0.59259259259259256</v>
      </c>
      <c r="F13" s="13">
        <f t="shared" si="1"/>
        <v>0.17647058823529413</v>
      </c>
      <c r="G13" s="18">
        <f t="shared" ref="G13:G15" si="2">AVERAGE(C13:F13)</f>
        <v>0.24659082797237142</v>
      </c>
    </row>
    <row r="14" spans="1:7" x14ac:dyDescent="0.25">
      <c r="B14" s="10" t="s">
        <v>2</v>
      </c>
      <c r="C14" s="13">
        <f t="shared" si="1"/>
        <v>0.7339449541284403</v>
      </c>
      <c r="D14" s="13">
        <f t="shared" si="1"/>
        <v>8.5714285714285715E-2</v>
      </c>
      <c r="E14" s="13">
        <f t="shared" si="1"/>
        <v>0.29629629629629628</v>
      </c>
      <c r="F14" s="13">
        <f t="shared" si="1"/>
        <v>0.47058823529411764</v>
      </c>
      <c r="G14" s="18">
        <f t="shared" si="2"/>
        <v>0.39663594285828496</v>
      </c>
    </row>
    <row r="15" spans="1:7" x14ac:dyDescent="0.25">
      <c r="B15" s="10" t="s">
        <v>3</v>
      </c>
      <c r="C15" s="13">
        <f t="shared" si="1"/>
        <v>3.669724770642202E-2</v>
      </c>
      <c r="D15" s="13">
        <f t="shared" si="1"/>
        <v>5.7142857142857141E-2</v>
      </c>
      <c r="E15" s="13">
        <f t="shared" si="1"/>
        <v>3.7037037037037035E-2</v>
      </c>
      <c r="F15" s="13">
        <f t="shared" si="1"/>
        <v>5.8823529411764705E-2</v>
      </c>
      <c r="G15" s="18">
        <f t="shared" si="2"/>
        <v>4.742516782452022E-2</v>
      </c>
    </row>
    <row r="16" spans="1:7" x14ac:dyDescent="0.25">
      <c r="B16" s="15"/>
      <c r="C16" s="16"/>
      <c r="D16" s="17"/>
      <c r="E16" s="17"/>
      <c r="F16" s="1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0B25-278F-45AD-984B-15D64AE9D181}">
  <dimension ref="A1:S40"/>
  <sheetViews>
    <sheetView tabSelected="1" topLeftCell="A4" workbookViewId="0">
      <selection activeCell="N43" sqref="N43"/>
    </sheetView>
  </sheetViews>
  <sheetFormatPr defaultRowHeight="15" x14ac:dyDescent="0.25"/>
  <cols>
    <col min="2" max="2" width="12.140625" customWidth="1"/>
    <col min="3" max="3" width="15.5703125" customWidth="1"/>
    <col min="8" max="8" width="12.42578125" customWidth="1"/>
    <col min="12" max="13" width="12.85546875" customWidth="1"/>
    <col min="14" max="14" width="16" customWidth="1"/>
    <col min="18" max="18" width="12.140625" customWidth="1"/>
    <col min="19" max="19" width="13" customWidth="1"/>
  </cols>
  <sheetData>
    <row r="1" spans="1:19" x14ac:dyDescent="0.25">
      <c r="B1" s="22" t="s">
        <v>6</v>
      </c>
      <c r="C1" s="22" t="s">
        <v>11</v>
      </c>
      <c r="D1" s="22" t="s">
        <v>8</v>
      </c>
      <c r="E1" s="22" t="s">
        <v>9</v>
      </c>
      <c r="F1" s="22" t="s">
        <v>12</v>
      </c>
    </row>
    <row r="2" spans="1:19" x14ac:dyDescent="0.25">
      <c r="A2" s="22" t="s">
        <v>6</v>
      </c>
      <c r="B2" s="19">
        <v>1</v>
      </c>
      <c r="C2" s="19">
        <v>3</v>
      </c>
      <c r="D2" s="19">
        <v>1</v>
      </c>
      <c r="E2" s="19">
        <v>0.5</v>
      </c>
      <c r="F2" s="19">
        <v>5</v>
      </c>
      <c r="H2" s="30" t="s">
        <v>6</v>
      </c>
      <c r="I2" s="24" t="s">
        <v>14</v>
      </c>
      <c r="J2" s="24" t="s">
        <v>15</v>
      </c>
      <c r="K2" s="24" t="s">
        <v>16</v>
      </c>
      <c r="M2" s="30" t="s">
        <v>6</v>
      </c>
      <c r="N2" s="24" t="s">
        <v>14</v>
      </c>
      <c r="O2" s="24" t="s">
        <v>15</v>
      </c>
      <c r="P2" s="24" t="s">
        <v>16</v>
      </c>
      <c r="Q2" s="25" t="s">
        <v>5</v>
      </c>
      <c r="R2" s="24" t="s">
        <v>20</v>
      </c>
    </row>
    <row r="3" spans="1:19" x14ac:dyDescent="0.25">
      <c r="A3" s="22" t="s">
        <v>7</v>
      </c>
      <c r="B3" s="19">
        <v>0.33333333333333331</v>
      </c>
      <c r="C3" s="19">
        <v>1</v>
      </c>
      <c r="D3" s="19">
        <v>0.25</v>
      </c>
      <c r="E3" s="19">
        <v>0.14285714285714285</v>
      </c>
      <c r="F3" s="19">
        <v>2</v>
      </c>
      <c r="H3" s="26" t="s">
        <v>14</v>
      </c>
      <c r="I3" s="34">
        <v>1</v>
      </c>
      <c r="J3" s="34">
        <v>4</v>
      </c>
      <c r="K3" s="34">
        <v>0.5</v>
      </c>
      <c r="M3" s="26" t="s">
        <v>14</v>
      </c>
      <c r="N3" s="33">
        <f>I3/I$6</f>
        <v>0.30769230769230771</v>
      </c>
      <c r="O3" s="33">
        <f t="shared" ref="O3:P5" si="0">J3/J$6</f>
        <v>0.4</v>
      </c>
      <c r="P3" s="33">
        <f t="shared" si="0"/>
        <v>0.29411764705882354</v>
      </c>
      <c r="Q3" s="35">
        <f>AVERAGE(N3:P3)</f>
        <v>0.33393665158371039</v>
      </c>
      <c r="R3" s="27">
        <v>0.33</v>
      </c>
    </row>
    <row r="4" spans="1:19" x14ac:dyDescent="0.25">
      <c r="A4" s="22" t="s">
        <v>8</v>
      </c>
      <c r="B4" s="19">
        <v>1</v>
      </c>
      <c r="C4" s="19">
        <v>4</v>
      </c>
      <c r="D4" s="19">
        <v>1</v>
      </c>
      <c r="E4" s="19">
        <v>1</v>
      </c>
      <c r="F4" s="19">
        <v>6</v>
      </c>
      <c r="H4" s="26" t="s">
        <v>15</v>
      </c>
      <c r="I4" s="34">
        <v>0.25</v>
      </c>
      <c r="J4" s="34">
        <v>1</v>
      </c>
      <c r="K4" s="34">
        <v>0.2</v>
      </c>
      <c r="M4" s="26" t="s">
        <v>15</v>
      </c>
      <c r="N4" s="33">
        <f t="shared" ref="N4:N5" si="1">I4/I$6</f>
        <v>7.6923076923076927E-2</v>
      </c>
      <c r="O4" s="33">
        <f t="shared" si="0"/>
        <v>0.1</v>
      </c>
      <c r="P4" s="33">
        <f t="shared" si="0"/>
        <v>0.11764705882352942</v>
      </c>
      <c r="Q4" s="35">
        <f t="shared" ref="Q4:Q5" si="2">AVERAGE(N4:P4)</f>
        <v>9.8190045248868776E-2</v>
      </c>
      <c r="R4" s="27">
        <v>0.1</v>
      </c>
    </row>
    <row r="5" spans="1:19" x14ac:dyDescent="0.25">
      <c r="A5" s="22" t="s">
        <v>9</v>
      </c>
      <c r="B5" s="19">
        <v>2</v>
      </c>
      <c r="C5" s="19">
        <v>7</v>
      </c>
      <c r="D5" s="19">
        <v>1</v>
      </c>
      <c r="E5" s="19">
        <v>1</v>
      </c>
      <c r="F5" s="19">
        <v>8</v>
      </c>
      <c r="H5" s="26" t="s">
        <v>16</v>
      </c>
      <c r="I5" s="34">
        <v>2</v>
      </c>
      <c r="J5" s="34">
        <v>5</v>
      </c>
      <c r="K5" s="34">
        <v>1</v>
      </c>
      <c r="M5" s="26" t="s">
        <v>16</v>
      </c>
      <c r="N5" s="33">
        <f t="shared" si="1"/>
        <v>0.61538461538461542</v>
      </c>
      <c r="O5" s="33">
        <f t="shared" si="0"/>
        <v>0.5</v>
      </c>
      <c r="P5" s="33">
        <f t="shared" si="0"/>
        <v>0.58823529411764708</v>
      </c>
      <c r="Q5" s="35">
        <f t="shared" si="2"/>
        <v>0.56787330316742091</v>
      </c>
      <c r="R5" s="27">
        <v>0.56999999999999995</v>
      </c>
    </row>
    <row r="6" spans="1:19" x14ac:dyDescent="0.25">
      <c r="A6" s="22" t="s">
        <v>10</v>
      </c>
      <c r="B6" s="19">
        <v>0.2</v>
      </c>
      <c r="C6" s="19">
        <v>0.5</v>
      </c>
      <c r="D6" s="19">
        <v>0.16666666666666666</v>
      </c>
      <c r="E6" s="19">
        <v>0.125</v>
      </c>
      <c r="F6" s="19">
        <v>1</v>
      </c>
      <c r="H6" s="25" t="s">
        <v>13</v>
      </c>
      <c r="I6" s="35">
        <f>SUM(I3:I5)</f>
        <v>3.25</v>
      </c>
      <c r="J6" s="35">
        <f t="shared" ref="J6:K6" si="3">SUM(J3:J5)</f>
        <v>10</v>
      </c>
      <c r="K6" s="35">
        <f t="shared" si="3"/>
        <v>1.7</v>
      </c>
    </row>
    <row r="7" spans="1:19" x14ac:dyDescent="0.25">
      <c r="A7" s="21" t="s">
        <v>13</v>
      </c>
      <c r="B7" s="20">
        <f>SUM(B2:B6)</f>
        <v>4.5333333333333332</v>
      </c>
      <c r="C7" s="20">
        <f>SUM(C2:C6)</f>
        <v>15.5</v>
      </c>
      <c r="D7" s="20">
        <f>SUM(D2:D6)</f>
        <v>3.4166666666666665</v>
      </c>
      <c r="E7" s="20">
        <f>SUM(E2:E6)</f>
        <v>2.7678571428571428</v>
      </c>
      <c r="F7" s="20">
        <f>SUM(F2:F6)</f>
        <v>22</v>
      </c>
    </row>
    <row r="8" spans="1:19" x14ac:dyDescent="0.25">
      <c r="I8" s="30" t="s">
        <v>8</v>
      </c>
      <c r="J8" s="24" t="s">
        <v>14</v>
      </c>
      <c r="K8" s="24" t="s">
        <v>15</v>
      </c>
      <c r="L8" s="24" t="s">
        <v>16</v>
      </c>
      <c r="N8" s="30" t="s">
        <v>8</v>
      </c>
      <c r="O8" s="24" t="s">
        <v>14</v>
      </c>
      <c r="P8" s="24" t="s">
        <v>15</v>
      </c>
      <c r="Q8" s="24" t="s">
        <v>16</v>
      </c>
      <c r="R8" s="25" t="s">
        <v>5</v>
      </c>
      <c r="S8" s="24" t="s">
        <v>20</v>
      </c>
    </row>
    <row r="9" spans="1:19" x14ac:dyDescent="0.25">
      <c r="B9" s="22" t="s">
        <v>6</v>
      </c>
      <c r="C9" s="22" t="s">
        <v>11</v>
      </c>
      <c r="D9" s="22" t="s">
        <v>8</v>
      </c>
      <c r="E9" s="22" t="s">
        <v>9</v>
      </c>
      <c r="F9" s="22" t="s">
        <v>12</v>
      </c>
      <c r="G9" s="21" t="s">
        <v>5</v>
      </c>
      <c r="I9" s="26" t="s">
        <v>14</v>
      </c>
      <c r="J9" s="34">
        <v>1</v>
      </c>
      <c r="K9" s="34">
        <v>1</v>
      </c>
      <c r="L9" s="34">
        <v>2</v>
      </c>
      <c r="N9" s="26" t="s">
        <v>14</v>
      </c>
      <c r="O9" s="33">
        <f>J9/J$12</f>
        <v>0.4</v>
      </c>
      <c r="P9" s="33">
        <f t="shared" ref="P9:Q11" si="4">K9/K$12</f>
        <v>0.42857142857142855</v>
      </c>
      <c r="Q9" s="33">
        <f t="shared" si="4"/>
        <v>0.33333333333333331</v>
      </c>
      <c r="R9" s="35">
        <f>AVERAGE(O9:Q9)</f>
        <v>0.38730158730158726</v>
      </c>
      <c r="S9" s="27">
        <v>0.39</v>
      </c>
    </row>
    <row r="10" spans="1:19" x14ac:dyDescent="0.25">
      <c r="A10" s="22" t="s">
        <v>6</v>
      </c>
      <c r="B10" s="18">
        <f>B2/B$7</f>
        <v>0.22058823529411764</v>
      </c>
      <c r="C10" s="18">
        <f t="shared" ref="C10:F10" si="5">C2/C$7</f>
        <v>0.19354838709677419</v>
      </c>
      <c r="D10" s="18">
        <f t="shared" si="5"/>
        <v>0.29268292682926833</v>
      </c>
      <c r="E10" s="18">
        <f t="shared" si="5"/>
        <v>0.1806451612903226</v>
      </c>
      <c r="F10" s="18">
        <f t="shared" si="5"/>
        <v>0.22727272727272727</v>
      </c>
      <c r="G10" s="20">
        <f>AVERAGE(B10:F10)</f>
        <v>0.22294748755664201</v>
      </c>
      <c r="I10" s="26" t="s">
        <v>15</v>
      </c>
      <c r="J10" s="34">
        <v>1</v>
      </c>
      <c r="K10" s="34">
        <v>1</v>
      </c>
      <c r="L10" s="34">
        <v>3</v>
      </c>
      <c r="N10" s="26" t="s">
        <v>15</v>
      </c>
      <c r="O10" s="33">
        <f t="shared" ref="O10:O11" si="6">J10/J$12</f>
        <v>0.4</v>
      </c>
      <c r="P10" s="33">
        <f t="shared" si="4"/>
        <v>0.42857142857142855</v>
      </c>
      <c r="Q10" s="33">
        <f t="shared" si="4"/>
        <v>0.5</v>
      </c>
      <c r="R10" s="35">
        <f t="shared" ref="R10:R11" si="7">AVERAGE(O10:Q10)</f>
        <v>0.44285714285714284</v>
      </c>
      <c r="S10" s="27">
        <v>0.44</v>
      </c>
    </row>
    <row r="11" spans="1:19" x14ac:dyDescent="0.25">
      <c r="A11" s="22" t="s">
        <v>7</v>
      </c>
      <c r="B11" s="18">
        <f t="shared" ref="B11:F14" si="8">B3/B$7</f>
        <v>7.3529411764705885E-2</v>
      </c>
      <c r="C11" s="18">
        <f t="shared" si="8"/>
        <v>6.4516129032258063E-2</v>
      </c>
      <c r="D11" s="18">
        <f t="shared" si="8"/>
        <v>7.3170731707317083E-2</v>
      </c>
      <c r="E11" s="18">
        <f t="shared" si="8"/>
        <v>5.1612903225806452E-2</v>
      </c>
      <c r="F11" s="18">
        <f t="shared" si="8"/>
        <v>9.0909090909090912E-2</v>
      </c>
      <c r="G11" s="20">
        <f t="shared" ref="G11:G14" si="9">AVERAGE(B11:F11)</f>
        <v>7.0747653327835683E-2</v>
      </c>
      <c r="I11" s="26" t="s">
        <v>16</v>
      </c>
      <c r="J11" s="34">
        <v>0.5</v>
      </c>
      <c r="K11" s="34">
        <v>0.33333333333333331</v>
      </c>
      <c r="L11" s="34">
        <v>1</v>
      </c>
      <c r="N11" s="26" t="s">
        <v>16</v>
      </c>
      <c r="O11" s="33">
        <f t="shared" si="6"/>
        <v>0.2</v>
      </c>
      <c r="P11" s="33">
        <f t="shared" si="4"/>
        <v>0.14285714285714285</v>
      </c>
      <c r="Q11" s="33">
        <f t="shared" si="4"/>
        <v>0.16666666666666666</v>
      </c>
      <c r="R11" s="35">
        <f t="shared" si="7"/>
        <v>0.16984126984126982</v>
      </c>
      <c r="S11" s="27">
        <v>0.17</v>
      </c>
    </row>
    <row r="12" spans="1:19" x14ac:dyDescent="0.25">
      <c r="A12" s="22" t="s">
        <v>8</v>
      </c>
      <c r="B12" s="18">
        <f t="shared" si="8"/>
        <v>0.22058823529411764</v>
      </c>
      <c r="C12" s="18">
        <f t="shared" si="8"/>
        <v>0.25806451612903225</v>
      </c>
      <c r="D12" s="18">
        <f t="shared" si="8"/>
        <v>0.29268292682926833</v>
      </c>
      <c r="E12" s="18">
        <f t="shared" si="8"/>
        <v>0.3612903225806452</v>
      </c>
      <c r="F12" s="18">
        <f t="shared" si="8"/>
        <v>0.27272727272727271</v>
      </c>
      <c r="G12" s="20">
        <f t="shared" si="9"/>
        <v>0.28107065471206727</v>
      </c>
      <c r="I12" s="25" t="s">
        <v>13</v>
      </c>
      <c r="J12" s="32">
        <f>SUM(J9:J11)</f>
        <v>2.5</v>
      </c>
      <c r="K12" s="32">
        <f t="shared" ref="K12:L12" si="10">SUM(K9:K11)</f>
        <v>2.3333333333333335</v>
      </c>
      <c r="L12" s="32">
        <f t="shared" si="10"/>
        <v>6</v>
      </c>
    </row>
    <row r="13" spans="1:19" x14ac:dyDescent="0.25">
      <c r="A13" s="22" t="s">
        <v>9</v>
      </c>
      <c r="B13" s="18">
        <f t="shared" si="8"/>
        <v>0.44117647058823528</v>
      </c>
      <c r="C13" s="18">
        <f t="shared" si="8"/>
        <v>0.45161290322580644</v>
      </c>
      <c r="D13" s="18">
        <f t="shared" si="8"/>
        <v>0.29268292682926833</v>
      </c>
      <c r="E13" s="18">
        <f t="shared" si="8"/>
        <v>0.3612903225806452</v>
      </c>
      <c r="F13" s="18">
        <f t="shared" si="8"/>
        <v>0.36363636363636365</v>
      </c>
      <c r="G13" s="20">
        <f t="shared" si="9"/>
        <v>0.38207979737206382</v>
      </c>
    </row>
    <row r="14" spans="1:19" x14ac:dyDescent="0.25">
      <c r="A14" s="22" t="s">
        <v>10</v>
      </c>
      <c r="B14" s="18">
        <f t="shared" si="8"/>
        <v>4.4117647058823532E-2</v>
      </c>
      <c r="C14" s="18">
        <f t="shared" si="8"/>
        <v>3.2258064516129031E-2</v>
      </c>
      <c r="D14" s="18">
        <f t="shared" si="8"/>
        <v>4.878048780487805E-2</v>
      </c>
      <c r="E14" s="18">
        <f t="shared" si="8"/>
        <v>4.5161290322580649E-2</v>
      </c>
      <c r="F14" s="18">
        <f t="shared" si="8"/>
        <v>4.5454545454545456E-2</v>
      </c>
      <c r="G14" s="20">
        <f t="shared" si="9"/>
        <v>4.3154407031391354E-2</v>
      </c>
      <c r="H14" s="30" t="s">
        <v>7</v>
      </c>
      <c r="I14" s="24" t="s">
        <v>14</v>
      </c>
      <c r="J14" s="24" t="s">
        <v>15</v>
      </c>
      <c r="K14" s="24" t="s">
        <v>16</v>
      </c>
      <c r="M14" s="30" t="s">
        <v>7</v>
      </c>
      <c r="N14" s="24" t="s">
        <v>14</v>
      </c>
      <c r="O14" s="24" t="s">
        <v>15</v>
      </c>
      <c r="P14" s="24" t="s">
        <v>16</v>
      </c>
      <c r="Q14" s="25" t="s">
        <v>5</v>
      </c>
      <c r="R14" s="24" t="s">
        <v>20</v>
      </c>
    </row>
    <row r="15" spans="1:19" x14ac:dyDescent="0.25">
      <c r="H15" s="26" t="s">
        <v>14</v>
      </c>
      <c r="I15" s="34">
        <v>1</v>
      </c>
      <c r="J15" s="34">
        <v>0.5</v>
      </c>
      <c r="K15" s="34">
        <v>3</v>
      </c>
      <c r="M15" s="26" t="s">
        <v>14</v>
      </c>
      <c r="N15" s="33">
        <f>I15/I$18</f>
        <v>0.3</v>
      </c>
      <c r="O15" s="33">
        <f t="shared" ref="O15:P17" si="11">J15/J$18</f>
        <v>0.2857142857142857</v>
      </c>
      <c r="P15" s="33">
        <f t="shared" si="11"/>
        <v>0.375</v>
      </c>
      <c r="Q15" s="35">
        <f>AVERAGE(N15:P15)</f>
        <v>0.32023809523809521</v>
      </c>
      <c r="R15" s="27">
        <v>0.32</v>
      </c>
    </row>
    <row r="16" spans="1:19" x14ac:dyDescent="0.25">
      <c r="B16" s="29" t="s">
        <v>17</v>
      </c>
      <c r="H16" s="26" t="s">
        <v>15</v>
      </c>
      <c r="I16" s="34">
        <v>2</v>
      </c>
      <c r="J16" s="34">
        <v>1</v>
      </c>
      <c r="K16" s="34">
        <v>4</v>
      </c>
      <c r="M16" s="26" t="s">
        <v>15</v>
      </c>
      <c r="N16" s="33">
        <f t="shared" ref="N16:N17" si="12">I16/I$18</f>
        <v>0.6</v>
      </c>
      <c r="O16" s="33">
        <f t="shared" si="11"/>
        <v>0.5714285714285714</v>
      </c>
      <c r="P16" s="33">
        <f t="shared" si="11"/>
        <v>0.5</v>
      </c>
      <c r="Q16" s="35">
        <f t="shared" ref="Q16:Q17" si="13">AVERAGE(N16:P16)</f>
        <v>0.55714285714285705</v>
      </c>
      <c r="R16" s="27">
        <v>0.56000000000000005</v>
      </c>
    </row>
    <row r="17" spans="1:19" x14ac:dyDescent="0.25">
      <c r="A17" s="2"/>
      <c r="B17" t="s">
        <v>18</v>
      </c>
      <c r="C17" t="s">
        <v>19</v>
      </c>
      <c r="H17" s="26" t="s">
        <v>16</v>
      </c>
      <c r="I17" s="34">
        <v>0.33333333333333331</v>
      </c>
      <c r="J17" s="34">
        <v>0.25</v>
      </c>
      <c r="K17" s="34">
        <v>1</v>
      </c>
      <c r="M17" s="26" t="s">
        <v>16</v>
      </c>
      <c r="N17" s="33">
        <f t="shared" si="12"/>
        <v>9.9999999999999992E-2</v>
      </c>
      <c r="O17" s="33">
        <f t="shared" si="11"/>
        <v>0.14285714285714285</v>
      </c>
      <c r="P17" s="33">
        <f t="shared" si="11"/>
        <v>0.125</v>
      </c>
      <c r="Q17" s="35">
        <f t="shared" si="13"/>
        <v>0.12261904761904761</v>
      </c>
      <c r="R17" s="27">
        <v>0.12</v>
      </c>
    </row>
    <row r="18" spans="1:19" x14ac:dyDescent="0.25">
      <c r="A18" s="22" t="s">
        <v>6</v>
      </c>
      <c r="B18" s="18">
        <v>0.22294748755664201</v>
      </c>
      <c r="C18" s="28">
        <v>0.223</v>
      </c>
      <c r="H18" s="21" t="s">
        <v>13</v>
      </c>
      <c r="I18" s="32">
        <f>SUM(I15:I17)</f>
        <v>3.3333333333333335</v>
      </c>
      <c r="J18" s="32">
        <f t="shared" ref="J18:K18" si="14">SUM(J15:J17)</f>
        <v>1.75</v>
      </c>
      <c r="K18" s="32">
        <f t="shared" si="14"/>
        <v>8</v>
      </c>
    </row>
    <row r="19" spans="1:19" x14ac:dyDescent="0.25">
      <c r="A19" s="22" t="s">
        <v>7</v>
      </c>
      <c r="B19" s="18">
        <v>7.0747653327835683E-2</v>
      </c>
      <c r="C19" s="28">
        <v>7.0999999999999994E-2</v>
      </c>
    </row>
    <row r="20" spans="1:19" x14ac:dyDescent="0.25">
      <c r="A20" s="22" t="s">
        <v>8</v>
      </c>
      <c r="B20" s="18">
        <v>0.28107065471206727</v>
      </c>
      <c r="C20" s="28">
        <v>0.28100000000000003</v>
      </c>
      <c r="H20" s="23"/>
      <c r="I20" s="30" t="s">
        <v>9</v>
      </c>
      <c r="J20" s="24" t="s">
        <v>14</v>
      </c>
      <c r="K20" s="24" t="s">
        <v>15</v>
      </c>
      <c r="L20" s="24" t="s">
        <v>16</v>
      </c>
      <c r="N20" s="30" t="s">
        <v>9</v>
      </c>
      <c r="O20" s="24" t="s">
        <v>14</v>
      </c>
      <c r="P20" s="24" t="s">
        <v>15</v>
      </c>
      <c r="Q20" s="24" t="s">
        <v>16</v>
      </c>
      <c r="R20" s="25" t="s">
        <v>5</v>
      </c>
      <c r="S20" s="24" t="s">
        <v>20</v>
      </c>
    </row>
    <row r="21" spans="1:19" x14ac:dyDescent="0.25">
      <c r="A21" s="22" t="s">
        <v>9</v>
      </c>
      <c r="B21" s="18">
        <v>0.38207979737206382</v>
      </c>
      <c r="C21" s="28">
        <v>0.38200000000000001</v>
      </c>
      <c r="I21" s="26" t="s">
        <v>14</v>
      </c>
      <c r="J21" s="34">
        <v>1</v>
      </c>
      <c r="K21" s="34">
        <v>0.33333333333333331</v>
      </c>
      <c r="L21" s="34">
        <v>4</v>
      </c>
      <c r="N21" s="26" t="s">
        <v>14</v>
      </c>
      <c r="O21" s="33">
        <f>J21/J$24</f>
        <v>0.23529411764705882</v>
      </c>
      <c r="P21" s="33">
        <f t="shared" ref="P21:Q23" si="15">K21/K$24</f>
        <v>0.21739130434782608</v>
      </c>
      <c r="Q21" s="33">
        <f t="shared" si="15"/>
        <v>0.4</v>
      </c>
      <c r="R21" s="35">
        <f>AVERAGE(O21:Q21)</f>
        <v>0.28422847399829498</v>
      </c>
      <c r="S21" s="27">
        <v>0.28000000000000003</v>
      </c>
    </row>
    <row r="22" spans="1:19" x14ac:dyDescent="0.25">
      <c r="A22" s="22" t="s">
        <v>10</v>
      </c>
      <c r="B22" s="18">
        <v>4.3154407031391354E-2</v>
      </c>
      <c r="C22" s="28">
        <v>4.2999999999999997E-2</v>
      </c>
      <c r="I22" s="26" t="s">
        <v>15</v>
      </c>
      <c r="J22" s="34">
        <v>3</v>
      </c>
      <c r="K22" s="34">
        <v>1</v>
      </c>
      <c r="L22" s="34">
        <v>5</v>
      </c>
      <c r="N22" s="26" t="s">
        <v>15</v>
      </c>
      <c r="O22" s="33">
        <f t="shared" ref="O22:O23" si="16">J22/J$24</f>
        <v>0.70588235294117652</v>
      </c>
      <c r="P22" s="33">
        <f t="shared" si="15"/>
        <v>0.65217391304347827</v>
      </c>
      <c r="Q22" s="33">
        <f t="shared" si="15"/>
        <v>0.5</v>
      </c>
      <c r="R22" s="35">
        <f t="shared" ref="R22:R23" si="17">AVERAGE(O22:Q22)</f>
        <v>0.61935208866155156</v>
      </c>
      <c r="S22" s="27">
        <v>0.62</v>
      </c>
    </row>
    <row r="23" spans="1:19" x14ac:dyDescent="0.25">
      <c r="I23" s="26" t="s">
        <v>16</v>
      </c>
      <c r="J23" s="34">
        <v>0.25</v>
      </c>
      <c r="K23" s="34">
        <v>0.2</v>
      </c>
      <c r="L23" s="34">
        <v>1</v>
      </c>
      <c r="N23" s="26" t="s">
        <v>16</v>
      </c>
      <c r="O23" s="33">
        <f t="shared" si="16"/>
        <v>5.8823529411764705E-2</v>
      </c>
      <c r="P23" s="33">
        <f t="shared" si="15"/>
        <v>0.13043478260869568</v>
      </c>
      <c r="Q23" s="33">
        <f t="shared" si="15"/>
        <v>0.1</v>
      </c>
      <c r="R23" s="35">
        <f t="shared" si="17"/>
        <v>9.6419437340153458E-2</v>
      </c>
      <c r="S23" s="27">
        <v>0.1</v>
      </c>
    </row>
    <row r="24" spans="1:19" x14ac:dyDescent="0.25">
      <c r="I24" s="25" t="s">
        <v>13</v>
      </c>
      <c r="J24" s="32">
        <f>SUM(J21:J23)</f>
        <v>4.25</v>
      </c>
      <c r="K24" s="32">
        <f t="shared" ref="K24:L24" si="18">SUM(K21:K23)</f>
        <v>1.5333333333333332</v>
      </c>
      <c r="L24" s="32">
        <f t="shared" si="18"/>
        <v>10</v>
      </c>
    </row>
    <row r="27" spans="1:19" x14ac:dyDescent="0.25">
      <c r="H27" s="31" t="s">
        <v>10</v>
      </c>
      <c r="I27" s="24" t="s">
        <v>14</v>
      </c>
      <c r="J27" s="24" t="s">
        <v>15</v>
      </c>
      <c r="K27" s="24" t="s">
        <v>16</v>
      </c>
      <c r="M27" s="31" t="s">
        <v>10</v>
      </c>
      <c r="N27" s="24" t="s">
        <v>14</v>
      </c>
      <c r="O27" s="24" t="s">
        <v>15</v>
      </c>
      <c r="P27" s="24" t="s">
        <v>16</v>
      </c>
      <c r="Q27" s="25" t="s">
        <v>5</v>
      </c>
      <c r="R27" s="24" t="s">
        <v>20</v>
      </c>
    </row>
    <row r="28" spans="1:19" x14ac:dyDescent="0.25">
      <c r="H28" s="26" t="s">
        <v>14</v>
      </c>
      <c r="I28" s="36">
        <v>1</v>
      </c>
      <c r="J28" s="36">
        <v>2</v>
      </c>
      <c r="K28" s="36">
        <v>0.2</v>
      </c>
      <c r="M28" s="26" t="s">
        <v>14</v>
      </c>
      <c r="N28" s="37">
        <f>I28/I$31</f>
        <v>0.15384615384615385</v>
      </c>
      <c r="O28" s="37">
        <f t="shared" ref="O28:P30" si="19">J28/J$31</f>
        <v>0.22222222222222221</v>
      </c>
      <c r="P28" s="37">
        <f t="shared" si="19"/>
        <v>0.14634146341463414</v>
      </c>
      <c r="Q28" s="35">
        <f>AVERAGE(N28:P28)</f>
        <v>0.1741366131610034</v>
      </c>
      <c r="R28" s="27">
        <v>0.17</v>
      </c>
    </row>
    <row r="29" spans="1:19" x14ac:dyDescent="0.25">
      <c r="H29" s="26" t="s">
        <v>15</v>
      </c>
      <c r="I29" s="36">
        <v>0.5</v>
      </c>
      <c r="J29" s="36">
        <v>1</v>
      </c>
      <c r="K29" s="36">
        <v>0.16666666666666666</v>
      </c>
      <c r="M29" s="26" t="s">
        <v>15</v>
      </c>
      <c r="N29" s="37">
        <f t="shared" ref="N29:N30" si="20">I29/I$31</f>
        <v>7.6923076923076927E-2</v>
      </c>
      <c r="O29" s="37">
        <f t="shared" si="19"/>
        <v>0.1111111111111111</v>
      </c>
      <c r="P29" s="37">
        <f t="shared" si="19"/>
        <v>0.12195121951219512</v>
      </c>
      <c r="Q29" s="35">
        <f t="shared" ref="Q29:Q30" si="21">AVERAGE(N29:P29)</f>
        <v>0.10332846918212772</v>
      </c>
      <c r="R29" s="27">
        <v>0.1</v>
      </c>
    </row>
    <row r="30" spans="1:19" x14ac:dyDescent="0.25">
      <c r="B30" s="38" t="s">
        <v>21</v>
      </c>
      <c r="C30" s="38"/>
      <c r="D30" s="38"/>
      <c r="E30" s="38"/>
      <c r="F30" s="38"/>
      <c r="H30" s="26" t="s">
        <v>16</v>
      </c>
      <c r="I30" s="36">
        <v>5</v>
      </c>
      <c r="J30" s="36">
        <v>6</v>
      </c>
      <c r="K30" s="36">
        <v>1</v>
      </c>
      <c r="M30" s="26" t="s">
        <v>16</v>
      </c>
      <c r="N30" s="37">
        <f t="shared" si="20"/>
        <v>0.76923076923076927</v>
      </c>
      <c r="O30" s="37">
        <f t="shared" si="19"/>
        <v>0.66666666666666663</v>
      </c>
      <c r="P30" s="37">
        <f t="shared" si="19"/>
        <v>0.73170731707317072</v>
      </c>
      <c r="Q30" s="35">
        <f t="shared" si="21"/>
        <v>0.72253491765686884</v>
      </c>
      <c r="R30" s="27">
        <v>0.72</v>
      </c>
    </row>
    <row r="31" spans="1:19" ht="15.75" thickBot="1" x14ac:dyDescent="0.3">
      <c r="H31" s="25" t="s">
        <v>13</v>
      </c>
      <c r="I31" s="32">
        <f>SUM(I28:I30)</f>
        <v>6.5</v>
      </c>
      <c r="J31" s="32">
        <f t="shared" ref="J31:K31" si="22">SUM(J28:J30)</f>
        <v>9</v>
      </c>
      <c r="K31" s="32">
        <f t="shared" si="22"/>
        <v>1.3666666666666667</v>
      </c>
    </row>
    <row r="32" spans="1:19" x14ac:dyDescent="0.25">
      <c r="A32" s="39"/>
      <c r="B32" s="40"/>
      <c r="C32" s="40"/>
      <c r="D32" s="40"/>
      <c r="E32" s="40"/>
      <c r="F32" s="40"/>
      <c r="G32" s="40"/>
      <c r="H32" s="40"/>
      <c r="I32" s="40"/>
      <c r="J32" s="41"/>
    </row>
    <row r="33" spans="1:14" x14ac:dyDescent="0.25">
      <c r="A33" s="42"/>
      <c r="B33" s="8"/>
      <c r="C33" s="8"/>
      <c r="D33" s="8"/>
      <c r="E33" s="8"/>
      <c r="F33" s="8"/>
      <c r="G33" s="43">
        <v>0.22294748755664201</v>
      </c>
      <c r="H33" s="8"/>
      <c r="I33" s="8"/>
      <c r="J33" s="44"/>
      <c r="M33" s="51" t="s">
        <v>27</v>
      </c>
      <c r="N33" s="52" t="s">
        <v>28</v>
      </c>
    </row>
    <row r="34" spans="1:14" x14ac:dyDescent="0.25">
      <c r="A34" s="45">
        <v>0.33393665158371039</v>
      </c>
      <c r="B34" s="43">
        <v>0.38730158730158726</v>
      </c>
      <c r="C34" s="43">
        <v>0.32023809523809521</v>
      </c>
      <c r="D34" s="43">
        <v>0.28422847399829498</v>
      </c>
      <c r="E34" s="43">
        <v>0.1741366131610034</v>
      </c>
      <c r="F34" s="8"/>
      <c r="G34" s="43">
        <v>7.0747653327835683E-2</v>
      </c>
      <c r="H34" s="8"/>
      <c r="I34" s="50" cm="1">
        <f t="array" ref="I34:I36">MMULT(A34:E36,G33:G37)</f>
        <v>0.30797326703377331</v>
      </c>
      <c r="J34" s="44"/>
      <c r="L34" s="52" t="s">
        <v>24</v>
      </c>
      <c r="M34" s="53">
        <v>0.30797326703377331</v>
      </c>
      <c r="N34" s="54">
        <v>0.31</v>
      </c>
    </row>
    <row r="35" spans="1:14" x14ac:dyDescent="0.25">
      <c r="A35" s="45">
        <v>9.8190045248868776E-2</v>
      </c>
      <c r="B35" s="43">
        <v>0.44285714285714284</v>
      </c>
      <c r="C35" s="43">
        <v>0.55714285714285705</v>
      </c>
      <c r="D35" s="43">
        <v>0.61935208866155156</v>
      </c>
      <c r="E35" s="43">
        <v>0.10332846918212772</v>
      </c>
      <c r="F35" s="49" t="s">
        <v>22</v>
      </c>
      <c r="G35" s="43">
        <v>0.28107065471206727</v>
      </c>
      <c r="H35" s="49" t="s">
        <v>23</v>
      </c>
      <c r="I35" s="50">
        <v>0.4509198344880021</v>
      </c>
      <c r="J35" s="44"/>
      <c r="L35" s="52" t="s">
        <v>25</v>
      </c>
      <c r="M35" s="53">
        <v>0.4509198344880021</v>
      </c>
      <c r="N35" s="54">
        <v>0.45</v>
      </c>
    </row>
    <row r="36" spans="1:14" x14ac:dyDescent="0.25">
      <c r="A36" s="45">
        <v>0.56787330316742091</v>
      </c>
      <c r="B36" s="43">
        <v>0.16984126984126982</v>
      </c>
      <c r="C36" s="43">
        <v>0.12261904761904761</v>
      </c>
      <c r="D36" s="43">
        <v>9.6419437340153458E-2</v>
      </c>
      <c r="E36" s="43">
        <v>0.72253491765686884</v>
      </c>
      <c r="F36" s="8"/>
      <c r="G36" s="43">
        <v>0.38207979737206382</v>
      </c>
      <c r="H36" s="8"/>
      <c r="I36" s="50">
        <v>0.24110689847822481</v>
      </c>
      <c r="J36" s="44"/>
      <c r="L36" s="52" t="s">
        <v>26</v>
      </c>
      <c r="M36" s="53">
        <v>0.24110689847822481</v>
      </c>
      <c r="N36" s="54">
        <v>0.24</v>
      </c>
    </row>
    <row r="37" spans="1:14" x14ac:dyDescent="0.25">
      <c r="A37" s="42"/>
      <c r="B37" s="8"/>
      <c r="C37" s="8"/>
      <c r="D37" s="8"/>
      <c r="E37" s="8"/>
      <c r="F37" s="8"/>
      <c r="G37" s="43">
        <v>4.3154407031391354E-2</v>
      </c>
      <c r="H37" s="8"/>
      <c r="I37" s="8"/>
      <c r="J37" s="44"/>
    </row>
    <row r="38" spans="1:14" ht="15.75" thickBot="1" x14ac:dyDescent="0.3">
      <c r="A38" s="46"/>
      <c r="B38" s="47"/>
      <c r="C38" s="47"/>
      <c r="D38" s="47"/>
      <c r="E38" s="47"/>
      <c r="F38" s="47"/>
      <c r="G38" s="47"/>
      <c r="H38" s="47"/>
      <c r="I38" s="47"/>
      <c r="J38" s="48"/>
      <c r="L38" s="55" t="s">
        <v>29</v>
      </c>
      <c r="M38" s="55"/>
      <c r="N38" s="55"/>
    </row>
    <row r="39" spans="1:14" x14ac:dyDescent="0.25">
      <c r="L39" s="55"/>
      <c r="M39" s="55"/>
      <c r="N39" s="55"/>
    </row>
    <row r="40" spans="1:14" x14ac:dyDescent="0.25">
      <c r="L40" s="55"/>
      <c r="M40" s="55"/>
      <c r="N40" s="55"/>
    </row>
  </sheetData>
  <mergeCells count="2">
    <mergeCell ref="B30:F30"/>
    <mergeCell ref="L38:N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m8rin</dc:creator>
  <cp:lastModifiedBy>m8rin</cp:lastModifiedBy>
  <dcterms:created xsi:type="dcterms:W3CDTF">2015-06-05T18:19:34Z</dcterms:created>
  <dcterms:modified xsi:type="dcterms:W3CDTF">2020-09-10T07:19:42Z</dcterms:modified>
</cp:coreProperties>
</file>