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benchmark" sheetId="2" r:id="rId1"/>
    <sheet name="taillard-uchoa" sheetId="4" r:id="rId2"/>
    <sheet name="Лист3" sheetId="3" state="hidden" r:id="rId3"/>
  </sheets>
  <definedNames>
    <definedName name="_xlnm._FilterDatabase" localSheetId="0" hidden="1">benchmark!$W$3:$W$10</definedName>
  </definedNames>
  <calcPr calcId="144525"/>
</workbook>
</file>

<file path=xl/calcChain.xml><?xml version="1.0" encoding="utf-8"?>
<calcChain xmlns="http://schemas.openxmlformats.org/spreadsheetml/2006/main">
  <c r="O24" i="4" l="1"/>
  <c r="M40" i="4"/>
  <c r="N40" i="4"/>
  <c r="O40" i="4"/>
  <c r="P40" i="4"/>
  <c r="Q40" i="4"/>
  <c r="L40" i="4"/>
  <c r="M39" i="4"/>
  <c r="N39" i="4"/>
  <c r="O39" i="4"/>
  <c r="P39" i="4"/>
  <c r="Q39" i="4"/>
  <c r="L39" i="4"/>
  <c r="M38" i="4"/>
  <c r="N38" i="4"/>
  <c r="O38" i="4"/>
  <c r="P38" i="4"/>
  <c r="Q38" i="4"/>
  <c r="L38" i="4"/>
  <c r="L29" i="4"/>
  <c r="M29" i="4"/>
  <c r="N29" i="4"/>
  <c r="O29" i="4"/>
  <c r="P29" i="4"/>
  <c r="Q29" i="4"/>
  <c r="N12" i="4"/>
  <c r="L9" i="4"/>
  <c r="M9" i="4"/>
  <c r="N9" i="4"/>
  <c r="O9" i="4"/>
  <c r="P9" i="4"/>
  <c r="Q9" i="4"/>
  <c r="L10" i="4"/>
  <c r="M10" i="4"/>
  <c r="N10" i="4"/>
  <c r="O10" i="4"/>
  <c r="P10" i="4"/>
  <c r="Q10" i="4"/>
  <c r="L11" i="4"/>
  <c r="M11" i="4"/>
  <c r="N11" i="4"/>
  <c r="O11" i="4"/>
  <c r="P11" i="4"/>
  <c r="Q11" i="4"/>
  <c r="L12" i="4"/>
  <c r="M12" i="4"/>
  <c r="O12" i="4"/>
  <c r="P12" i="4"/>
  <c r="Q12" i="4"/>
  <c r="L13" i="4"/>
  <c r="M13" i="4"/>
  <c r="N13" i="4"/>
  <c r="O13" i="4"/>
  <c r="P13" i="4"/>
  <c r="Q13" i="4"/>
  <c r="L14" i="4"/>
  <c r="M14" i="4"/>
  <c r="N14" i="4"/>
  <c r="O14" i="4"/>
  <c r="P14" i="4"/>
  <c r="Q14" i="4"/>
  <c r="L15" i="4"/>
  <c r="M15" i="4"/>
  <c r="N15" i="4"/>
  <c r="O15" i="4"/>
  <c r="P15" i="4"/>
  <c r="Q15" i="4"/>
  <c r="L16" i="4"/>
  <c r="M16" i="4"/>
  <c r="N16" i="4"/>
  <c r="O16" i="4"/>
  <c r="P16" i="4"/>
  <c r="Q16" i="4"/>
  <c r="L17" i="4"/>
  <c r="M17" i="4"/>
  <c r="N17" i="4"/>
  <c r="O17" i="4"/>
  <c r="P17" i="4"/>
  <c r="Q17" i="4"/>
  <c r="L18" i="4"/>
  <c r="M18" i="4"/>
  <c r="N18" i="4"/>
  <c r="O18" i="4"/>
  <c r="P18" i="4"/>
  <c r="Q18" i="4"/>
  <c r="L19" i="4"/>
  <c r="M19" i="4"/>
  <c r="N19" i="4"/>
  <c r="O19" i="4"/>
  <c r="P19" i="4"/>
  <c r="Q19" i="4"/>
  <c r="L20" i="4"/>
  <c r="M20" i="4"/>
  <c r="N20" i="4"/>
  <c r="O20" i="4"/>
  <c r="P20" i="4"/>
  <c r="Q20" i="4"/>
  <c r="L21" i="4"/>
  <c r="M21" i="4"/>
  <c r="N21" i="4"/>
  <c r="O21" i="4"/>
  <c r="P21" i="4"/>
  <c r="Q21" i="4"/>
  <c r="L22" i="4"/>
  <c r="M22" i="4"/>
  <c r="N22" i="4"/>
  <c r="O22" i="4"/>
  <c r="P22" i="4"/>
  <c r="Q22" i="4"/>
  <c r="L23" i="4"/>
  <c r="M23" i="4"/>
  <c r="N23" i="4"/>
  <c r="O23" i="4"/>
  <c r="P23" i="4"/>
  <c r="Q23" i="4"/>
  <c r="L24" i="4"/>
  <c r="M24" i="4"/>
  <c r="N24" i="4"/>
  <c r="P24" i="4"/>
  <c r="Q24" i="4"/>
  <c r="L25" i="4"/>
  <c r="M25" i="4"/>
  <c r="N25" i="4"/>
  <c r="O25" i="4"/>
  <c r="P25" i="4"/>
  <c r="Q25" i="4"/>
  <c r="L26" i="4"/>
  <c r="M26" i="4"/>
  <c r="N26" i="4"/>
  <c r="O26" i="4"/>
  <c r="P26" i="4"/>
  <c r="Q26" i="4"/>
  <c r="L27" i="4"/>
  <c r="M27" i="4"/>
  <c r="N27" i="4"/>
  <c r="O27" i="4"/>
  <c r="P27" i="4"/>
  <c r="Q27" i="4"/>
  <c r="L28" i="4"/>
  <c r="M28" i="4"/>
  <c r="N28" i="4"/>
  <c r="O28" i="4"/>
  <c r="P28" i="4"/>
  <c r="Q28" i="4"/>
  <c r="L30" i="4"/>
  <c r="M30" i="4"/>
  <c r="N30" i="4"/>
  <c r="O30" i="4"/>
  <c r="P30" i="4"/>
  <c r="Q30" i="4"/>
  <c r="L31" i="4"/>
  <c r="M31" i="4"/>
  <c r="N31" i="4"/>
  <c r="O31" i="4"/>
  <c r="P31" i="4"/>
  <c r="Q31" i="4"/>
  <c r="L32" i="4"/>
  <c r="M32" i="4"/>
  <c r="N32" i="4"/>
  <c r="O32" i="4"/>
  <c r="P32" i="4"/>
  <c r="Q32" i="4"/>
  <c r="L33" i="4"/>
  <c r="M33" i="4"/>
  <c r="N33" i="4"/>
  <c r="O33" i="4"/>
  <c r="P33" i="4"/>
  <c r="Q33" i="4"/>
  <c r="L34" i="4"/>
  <c r="M34" i="4"/>
  <c r="N34" i="4"/>
  <c r="O34" i="4"/>
  <c r="P34" i="4"/>
  <c r="Q34" i="4"/>
  <c r="L35" i="4"/>
  <c r="M35" i="4"/>
  <c r="N35" i="4"/>
  <c r="O35" i="4"/>
  <c r="P35" i="4"/>
  <c r="Q35" i="4"/>
  <c r="L36" i="4"/>
  <c r="M36" i="4"/>
  <c r="N36" i="4"/>
  <c r="O36" i="4"/>
  <c r="P36" i="4"/>
  <c r="Q36" i="4"/>
  <c r="L37" i="4"/>
  <c r="M37" i="4"/>
  <c r="N37" i="4"/>
  <c r="O37" i="4"/>
  <c r="P37" i="4"/>
  <c r="Q37" i="4"/>
  <c r="M8" i="4"/>
  <c r="N8" i="4"/>
  <c r="O8" i="4"/>
  <c r="P8" i="4"/>
  <c r="Q8" i="4"/>
  <c r="L8" i="4"/>
  <c r="N11" i="2"/>
  <c r="O11" i="2"/>
  <c r="P11" i="2"/>
  <c r="Q11" i="2"/>
  <c r="R11" i="2"/>
  <c r="M11" i="2"/>
  <c r="L5" i="2"/>
  <c r="L6" i="2"/>
  <c r="L7" i="2"/>
  <c r="L8" i="2"/>
  <c r="L9" i="2"/>
  <c r="L10" i="2"/>
  <c r="L4" i="2"/>
  <c r="P10" i="2"/>
  <c r="O10" i="2"/>
  <c r="N10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Q10" i="2"/>
  <c r="R10" i="2"/>
  <c r="N4" i="2"/>
  <c r="O4" i="2"/>
  <c r="P4" i="2"/>
  <c r="Q4" i="2"/>
  <c r="R4" i="2"/>
  <c r="M4" i="2" l="1"/>
</calcChain>
</file>

<file path=xl/sharedStrings.xml><?xml version="1.0" encoding="utf-8"?>
<sst xmlns="http://schemas.openxmlformats.org/spreadsheetml/2006/main" count="120" uniqueCount="54">
  <si>
    <t>Best</t>
  </si>
  <si>
    <t>Number</t>
  </si>
  <si>
    <t>Probability</t>
  </si>
  <si>
    <t>Instance</t>
  </si>
  <si>
    <t>CMT1</t>
  </si>
  <si>
    <t>CMT2</t>
  </si>
  <si>
    <t>CMT3</t>
  </si>
  <si>
    <t>CMT4</t>
  </si>
  <si>
    <t>CMT5</t>
  </si>
  <si>
    <t>CMT11</t>
  </si>
  <si>
    <t>CMT12</t>
  </si>
  <si>
    <t>AS</t>
  </si>
  <si>
    <t>RAS</t>
  </si>
  <si>
    <t>MMAS</t>
  </si>
  <si>
    <t>ACS</t>
  </si>
  <si>
    <t>BWAS</t>
  </si>
  <si>
    <t>Quality</t>
  </si>
  <si>
    <t>Deviation unsorted</t>
  </si>
  <si>
    <t>Deviation sorted</t>
  </si>
  <si>
    <t>Average</t>
  </si>
  <si>
    <t>Tuned</t>
  </si>
  <si>
    <t>tai75a</t>
  </si>
  <si>
    <t>tai75b</t>
  </si>
  <si>
    <t>tai75c</t>
  </si>
  <si>
    <t>tai75d</t>
  </si>
  <si>
    <t>tai100a</t>
  </si>
  <si>
    <t>tai100b</t>
  </si>
  <si>
    <t>tai100c</t>
  </si>
  <si>
    <t>tai100d</t>
  </si>
  <si>
    <t>tai150a</t>
  </si>
  <si>
    <t>tai150b</t>
  </si>
  <si>
    <t>tai150c</t>
  </si>
  <si>
    <t>tai150d</t>
  </si>
  <si>
    <t>X-n101-k25</t>
  </si>
  <si>
    <t>X-n106-k14</t>
  </si>
  <si>
    <t>X-n110-k13</t>
  </si>
  <si>
    <t>X-n115-k10</t>
  </si>
  <si>
    <t>X-n120-k6</t>
  </si>
  <si>
    <t>X-n125-k30</t>
  </si>
  <si>
    <t>X-n129-k18</t>
  </si>
  <si>
    <t>X-n134-k13</t>
  </si>
  <si>
    <t>X-n139-k10</t>
  </si>
  <si>
    <t>X-n143-k7</t>
  </si>
  <si>
    <t>X-n153-k22</t>
  </si>
  <si>
    <t>X-n157-k13</t>
  </si>
  <si>
    <t>X-n162-k11</t>
  </si>
  <si>
    <t>X-n167-k10</t>
  </si>
  <si>
    <t>X-n181-k23</t>
  </si>
  <si>
    <t>X-n204-k19</t>
  </si>
  <si>
    <t>X-n214-k11</t>
  </si>
  <si>
    <t>X-n275-k28</t>
  </si>
  <si>
    <t>Rel. Q</t>
  </si>
  <si>
    <t>Average (tai)</t>
  </si>
  <si>
    <t>Average (uchoa)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</si>
</sst>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2" xfId="0" applyFill="1" applyBorder="1"/>
    <xf numFmtId="0" fontId="1" fillId="0" borderId="1" xfId="0" applyFont="1" applyFill="1" applyBorder="1"/>
    <xf numFmtId="2" fontId="0" fillId="0" borderId="1" xfId="0" applyNumberFormat="1" applyBorder="1"/>
    <xf numFmtId="2" fontId="1" fillId="0" borderId="1" xfId="0" applyNumberFormat="1" applyFont="1" applyFill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</c:v>
          </c:tx>
          <c:xVal>
            <c:numRef>
              <c:f>benchmark!$T$4:$T$17</c:f>
              <c:numCache>
                <c:formatCode>General</c:formatCode>
                <c:ptCount val="14"/>
                <c:pt idx="0">
                  <c:v>8.6860715579192131</c:v>
                </c:pt>
                <c:pt idx="1">
                  <c:v>18.207688769457967</c:v>
                </c:pt>
                <c:pt idx="2">
                  <c:v>20.106074755166055</c:v>
                </c:pt>
                <c:pt idx="3">
                  <c:v>20.400341614608831</c:v>
                </c:pt>
                <c:pt idx="4">
                  <c:v>24.544999755966625</c:v>
                </c:pt>
                <c:pt idx="5">
                  <c:v>28.19141275310697</c:v>
                </c:pt>
                <c:pt idx="6">
                  <c:v>28.593279010520988</c:v>
                </c:pt>
              </c:numCache>
            </c:numRef>
          </c:xVal>
          <c:yVal>
            <c:numRef>
              <c:f>benchmark!$L$4:$L$17</c:f>
              <c:numCache>
                <c:formatCode>General</c:formatCode>
                <c:ptCount val="1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RAS</c:v>
          </c:tx>
          <c:xVal>
            <c:numRef>
              <c:f>benchmark!$U$4:$U$17</c:f>
              <c:numCache>
                <c:formatCode>General</c:formatCode>
                <c:ptCount val="14"/>
                <c:pt idx="0">
                  <c:v>5.7221555059949303</c:v>
                </c:pt>
                <c:pt idx="1">
                  <c:v>17.529272322390629</c:v>
                </c:pt>
                <c:pt idx="2">
                  <c:v>20.381245741812307</c:v>
                </c:pt>
                <c:pt idx="3">
                  <c:v>22.094660549563187</c:v>
                </c:pt>
                <c:pt idx="4">
                  <c:v>23.169317549083697</c:v>
                </c:pt>
                <c:pt idx="5">
                  <c:v>28.428268606211454</c:v>
                </c:pt>
                <c:pt idx="6">
                  <c:v>31.546169034805839</c:v>
                </c:pt>
              </c:numCache>
            </c:numRef>
          </c:xVal>
          <c:yVal>
            <c:numRef>
              <c:f>benchmark!$L$4:$L$17</c:f>
              <c:numCache>
                <c:formatCode>General</c:formatCode>
                <c:ptCount val="1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MMAS</c:v>
          </c:tx>
          <c:xVal>
            <c:numRef>
              <c:f>benchmark!$V$4:$V$17</c:f>
              <c:numCache>
                <c:formatCode>General</c:formatCode>
                <c:ptCount val="14"/>
                <c:pt idx="0">
                  <c:v>3.5189950629991826</c:v>
                </c:pt>
                <c:pt idx="1">
                  <c:v>12.953451619854903</c:v>
                </c:pt>
                <c:pt idx="2">
                  <c:v>13.394016301430042</c:v>
                </c:pt>
                <c:pt idx="3">
                  <c:v>17.131721015808463</c:v>
                </c:pt>
                <c:pt idx="4">
                  <c:v>18.492481599831113</c:v>
                </c:pt>
                <c:pt idx="5">
                  <c:v>24.887983508683217</c:v>
                </c:pt>
                <c:pt idx="6">
                  <c:v>27.088389020093679</c:v>
                </c:pt>
              </c:numCache>
            </c:numRef>
          </c:xVal>
          <c:yVal>
            <c:numRef>
              <c:f>benchmark!$L$4:$L$17</c:f>
              <c:numCache>
                <c:formatCode>General</c:formatCode>
                <c:ptCount val="1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ACS</c:v>
          </c:tx>
          <c:xVal>
            <c:numRef>
              <c:f>benchmark!$W$4:$W$17</c:f>
              <c:numCache>
                <c:formatCode>General</c:formatCode>
                <c:ptCount val="14"/>
                <c:pt idx="0">
                  <c:v>1.2228131373782358</c:v>
                </c:pt>
                <c:pt idx="1">
                  <c:v>6.4935469195220721</c:v>
                </c:pt>
                <c:pt idx="2">
                  <c:v>11.759358680267461</c:v>
                </c:pt>
                <c:pt idx="3">
                  <c:v>13.418791003946071</c:v>
                </c:pt>
                <c:pt idx="4">
                  <c:v>18.817879110650516</c:v>
                </c:pt>
                <c:pt idx="5">
                  <c:v>31.060947861768529</c:v>
                </c:pt>
                <c:pt idx="6">
                  <c:v>34.734832939718906</c:v>
                </c:pt>
              </c:numCache>
            </c:numRef>
          </c:xVal>
          <c:yVal>
            <c:numRef>
              <c:f>benchmark!$L$4:$L$17</c:f>
              <c:numCache>
                <c:formatCode>General</c:formatCode>
                <c:ptCount val="1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BWAS</c:v>
          </c:tx>
          <c:xVal>
            <c:numRef>
              <c:f>benchmark!$X$4:$X$17</c:f>
              <c:numCache>
                <c:formatCode>General</c:formatCode>
                <c:ptCount val="14"/>
                <c:pt idx="0">
                  <c:v>6.4680429271268212</c:v>
                </c:pt>
                <c:pt idx="1">
                  <c:v>20.766467926154739</c:v>
                </c:pt>
                <c:pt idx="2">
                  <c:v>23.426893514120394</c:v>
                </c:pt>
                <c:pt idx="3">
                  <c:v>23.763726877836895</c:v>
                </c:pt>
                <c:pt idx="4">
                  <c:v>25.800711743772244</c:v>
                </c:pt>
                <c:pt idx="5">
                  <c:v>43.393652398825381</c:v>
                </c:pt>
                <c:pt idx="6">
                  <c:v>49.847225986294468</c:v>
                </c:pt>
              </c:numCache>
            </c:numRef>
          </c:xVal>
          <c:yVal>
            <c:numRef>
              <c:f>benchmark!$L$4:$L$17</c:f>
              <c:numCache>
                <c:formatCode>General</c:formatCode>
                <c:ptCount val="1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Tuned</c:v>
          </c:tx>
          <c:xVal>
            <c:numRef>
              <c:f>benchmark!$Y$4:$Y$17</c:f>
              <c:numCache>
                <c:formatCode>General</c:formatCode>
                <c:ptCount val="14"/>
                <c:pt idx="0">
                  <c:v>0.58170442659605281</c:v>
                </c:pt>
                <c:pt idx="1">
                  <c:v>0.86997960389622098</c:v>
                </c:pt>
                <c:pt idx="2">
                  <c:v>1.0026817996791419</c:v>
                </c:pt>
                <c:pt idx="3">
                  <c:v>1.8611857554409634</c:v>
                </c:pt>
                <c:pt idx="4">
                  <c:v>3.3458197081360797</c:v>
                </c:pt>
                <c:pt idx="5">
                  <c:v>3.7920941577296801</c:v>
                </c:pt>
                <c:pt idx="6">
                  <c:v>3.9107563057894459</c:v>
                </c:pt>
              </c:numCache>
            </c:numRef>
          </c:xVal>
          <c:yVal>
            <c:numRef>
              <c:f>benchmark!$L$4:$L$17</c:f>
              <c:numCache>
                <c:formatCode>General</c:formatCode>
                <c:ptCount val="1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4736"/>
        <c:axId val="186098816"/>
      </c:scatterChart>
      <c:valAx>
        <c:axId val="186084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098816"/>
        <c:crosses val="autoZero"/>
        <c:crossBetween val="midCat"/>
      </c:valAx>
      <c:valAx>
        <c:axId val="1860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84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x=y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Pt>
            <c:idx val="1"/>
            <c:marker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xVal>
            <c:numRef>
              <c:f>'taillard-uchoa'!$S$21:$S$22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xVal>
          <c:yVal>
            <c:numRef>
              <c:f>'taillard-uchoa'!$T$21:$T$22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1232"/>
        <c:axId val="186753408"/>
      </c:scatterChart>
      <c:scatterChart>
        <c:scatterStyle val="lineMarker"/>
        <c:varyColors val="0"/>
        <c:ser>
          <c:idx val="0"/>
          <c:order val="0"/>
          <c:tx>
            <c:v>Taillard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'taillard-uchoa'!$S$8:$S$19</c:f>
              <c:numCache>
                <c:formatCode>General</c:formatCode>
                <c:ptCount val="12"/>
                <c:pt idx="0">
                  <c:v>20.879779529894467</c:v>
                </c:pt>
                <c:pt idx="1">
                  <c:v>27.670717377400312</c:v>
                </c:pt>
                <c:pt idx="2">
                  <c:v>25.343645672767838</c:v>
                </c:pt>
                <c:pt idx="3">
                  <c:v>29.409705438619621</c:v>
                </c:pt>
                <c:pt idx="4">
                  <c:v>19.806646614478733</c:v>
                </c:pt>
                <c:pt idx="5">
                  <c:v>30.950461363987831</c:v>
                </c:pt>
                <c:pt idx="6">
                  <c:v>38.555966434362112</c:v>
                </c:pt>
                <c:pt idx="7">
                  <c:v>28.081001733672473</c:v>
                </c:pt>
                <c:pt idx="8">
                  <c:v>30.03803314316761</c:v>
                </c:pt>
                <c:pt idx="9">
                  <c:v>30.066849282919506</c:v>
                </c:pt>
                <c:pt idx="10">
                  <c:v>43.963521660603917</c:v>
                </c:pt>
                <c:pt idx="11">
                  <c:v>34.966677881144186</c:v>
                </c:pt>
              </c:numCache>
            </c:numRef>
          </c:xVal>
          <c:yVal>
            <c:numRef>
              <c:f>'taillard-uchoa'!$T$8:$T$19</c:f>
              <c:numCache>
                <c:formatCode>General</c:formatCode>
                <c:ptCount val="12"/>
                <c:pt idx="0">
                  <c:v>0.58719938703379704</c:v>
                </c:pt>
                <c:pt idx="1">
                  <c:v>2.3193913522036058</c:v>
                </c:pt>
                <c:pt idx="2">
                  <c:v>2.277906445341237</c:v>
                </c:pt>
                <c:pt idx="3">
                  <c:v>2.6336951267741804</c:v>
                </c:pt>
                <c:pt idx="4">
                  <c:v>2.7455005045705421</c:v>
                </c:pt>
                <c:pt idx="5">
                  <c:v>1.2256301871230393</c:v>
                </c:pt>
                <c:pt idx="6">
                  <c:v>2.8010240364101775</c:v>
                </c:pt>
                <c:pt idx="7">
                  <c:v>3.8071194462371762</c:v>
                </c:pt>
                <c:pt idx="8">
                  <c:v>2.8393607027948726</c:v>
                </c:pt>
                <c:pt idx="9">
                  <c:v>4.5551754106115441</c:v>
                </c:pt>
                <c:pt idx="10">
                  <c:v>6.4486615281558315</c:v>
                </c:pt>
                <c:pt idx="11">
                  <c:v>2.5384536873580097</c:v>
                </c:pt>
              </c:numCache>
            </c:numRef>
          </c:yVal>
          <c:smooth val="0"/>
        </c:ser>
        <c:ser>
          <c:idx val="2"/>
          <c:order val="2"/>
          <c:tx>
            <c:v>Uchoa</c:v>
          </c:tx>
          <c:spPr>
            <a:ln w="28575">
              <a:noFill/>
            </a:ln>
          </c:spPr>
          <c:marker>
            <c:spPr>
              <a:solidFill>
                <a:schemeClr val="bg1">
                  <a:lumMod val="85000"/>
                </a:schemeClr>
              </a:solidFill>
            </c:spPr>
          </c:marker>
          <c:xVal>
            <c:numRef>
              <c:f>'taillard-uchoa'!$V$20:$V$37</c:f>
              <c:numCache>
                <c:formatCode>General</c:formatCode>
                <c:ptCount val="18"/>
                <c:pt idx="0">
                  <c:v>22.283777318690888</c:v>
                </c:pt>
                <c:pt idx="1">
                  <c:v>132.81972536226388</c:v>
                </c:pt>
                <c:pt idx="2">
                  <c:v>234.15334313005144</c:v>
                </c:pt>
                <c:pt idx="3">
                  <c:v>333.04263748332943</c:v>
                </c:pt>
                <c:pt idx="4">
                  <c:v>316.13036303630361</c:v>
                </c:pt>
                <c:pt idx="5">
                  <c:v>114.44112785610112</c:v>
                </c:pt>
                <c:pt idx="6">
                  <c:v>224.10385625431931</c:v>
                </c:pt>
                <c:pt idx="7">
                  <c:v>643.69092158299748</c:v>
                </c:pt>
                <c:pt idx="8">
                  <c:v>736.07155997056668</c:v>
                </c:pt>
                <c:pt idx="9">
                  <c:v>75.890777070063692</c:v>
                </c:pt>
                <c:pt idx="10">
                  <c:v>22.061795475966065</c:v>
                </c:pt>
                <c:pt idx="11">
                  <c:v>248.90359682389192</c:v>
                </c:pt>
                <c:pt idx="12">
                  <c:v>348.39456075824017</c:v>
                </c:pt>
                <c:pt idx="13">
                  <c:v>129.04199542734835</c:v>
                </c:pt>
                <c:pt idx="14">
                  <c:v>136.22871054792915</c:v>
                </c:pt>
                <c:pt idx="15">
                  <c:v>9.4948326092512172</c:v>
                </c:pt>
                <c:pt idx="16">
                  <c:v>285.46203021370673</c:v>
                </c:pt>
                <c:pt idx="17">
                  <c:v>9.9652765356554465</c:v>
                </c:pt>
              </c:numCache>
            </c:numRef>
          </c:xVal>
          <c:yVal>
            <c:numRef>
              <c:f>'taillard-uchoa'!$W$20:$W$37</c:f>
              <c:numCache>
                <c:formatCode>General</c:formatCode>
                <c:ptCount val="18"/>
                <c:pt idx="0">
                  <c:v>1.5658076909137069</c:v>
                </c:pt>
                <c:pt idx="1">
                  <c:v>115.51703588498596</c:v>
                </c:pt>
                <c:pt idx="2">
                  <c:v>194.34739162380603</c:v>
                </c:pt>
                <c:pt idx="3">
                  <c:v>266.62574723464343</c:v>
                </c:pt>
                <c:pt idx="4">
                  <c:v>240.54967746774679</c:v>
                </c:pt>
                <c:pt idx="5">
                  <c:v>113.8783647526963</c:v>
                </c:pt>
                <c:pt idx="6">
                  <c:v>191.3683621285418</c:v>
                </c:pt>
                <c:pt idx="7">
                  <c:v>610.5223799926714</c:v>
                </c:pt>
                <c:pt idx="8">
                  <c:v>633.56585724797651</c:v>
                </c:pt>
                <c:pt idx="9">
                  <c:v>71.428847133757969</c:v>
                </c:pt>
                <c:pt idx="10">
                  <c:v>5.3367719132893479</c:v>
                </c:pt>
                <c:pt idx="11">
                  <c:v>192.93586157857311</c:v>
                </c:pt>
                <c:pt idx="12">
                  <c:v>325.74144150516338</c:v>
                </c:pt>
                <c:pt idx="13">
                  <c:v>102.91473464026852</c:v>
                </c:pt>
                <c:pt idx="14">
                  <c:v>98.18787594352537</c:v>
                </c:pt>
                <c:pt idx="15">
                  <c:v>2.9046102734474841</c:v>
                </c:pt>
                <c:pt idx="16">
                  <c:v>264.06439756816502</c:v>
                </c:pt>
                <c:pt idx="17">
                  <c:v>2.8952647681807409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1232"/>
        <c:axId val="186753408"/>
      </c:scatterChart>
      <c:valAx>
        <c:axId val="186751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MMAS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53408"/>
        <c:crosses val="autoZero"/>
        <c:crossBetween val="midCat"/>
      </c:valAx>
      <c:valAx>
        <c:axId val="18675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Tuned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5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x=y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'taillard-uchoa'!$AC$15:$AC$16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xVal>
          <c:yVal>
            <c:numRef>
              <c:f>'taillard-uchoa'!$AD$15:$AD$16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9648"/>
        <c:axId val="47658112"/>
      </c:scatterChart>
      <c:scatterChart>
        <c:scatterStyle val="lineMarker"/>
        <c:varyColors val="0"/>
        <c:ser>
          <c:idx val="0"/>
          <c:order val="0"/>
          <c:tx>
            <c:v>Taillard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'taillard-uchoa'!$Z$8:$Z$19</c:f>
              <c:numCache>
                <c:formatCode>General</c:formatCode>
                <c:ptCount val="12"/>
                <c:pt idx="0">
                  <c:v>17.521317877357326</c:v>
                </c:pt>
                <c:pt idx="1">
                  <c:v>25.559414555785288</c:v>
                </c:pt>
                <c:pt idx="2">
                  <c:v>23.364575022656673</c:v>
                </c:pt>
                <c:pt idx="3">
                  <c:v>20.300273908394484</c:v>
                </c:pt>
                <c:pt idx="4">
                  <c:v>22.925137409740675</c:v>
                </c:pt>
                <c:pt idx="5">
                  <c:v>25.365637403989883</c:v>
                </c:pt>
                <c:pt idx="6">
                  <c:v>42.444318020196263</c:v>
                </c:pt>
                <c:pt idx="7">
                  <c:v>33.449818407299141</c:v>
                </c:pt>
                <c:pt idx="8">
                  <c:v>33.752057946537576</c:v>
                </c:pt>
                <c:pt idx="9">
                  <c:v>30.272017542894638</c:v>
                </c:pt>
                <c:pt idx="10">
                  <c:v>38.824417253864496</c:v>
                </c:pt>
                <c:pt idx="11">
                  <c:v>36.069010618472142</c:v>
                </c:pt>
              </c:numCache>
            </c:numRef>
          </c:xVal>
          <c:yVal>
            <c:numRef>
              <c:f>'taillard-uchoa'!$AA$8:$AA$19</c:f>
              <c:numCache>
                <c:formatCode>General</c:formatCode>
                <c:ptCount val="12"/>
                <c:pt idx="0">
                  <c:v>0.58719938703379704</c:v>
                </c:pt>
                <c:pt idx="1">
                  <c:v>2.3193913522036058</c:v>
                </c:pt>
                <c:pt idx="2">
                  <c:v>2.277906445341237</c:v>
                </c:pt>
                <c:pt idx="3">
                  <c:v>2.6336951267741804</c:v>
                </c:pt>
                <c:pt idx="4">
                  <c:v>2.7455005045705421</c:v>
                </c:pt>
                <c:pt idx="5">
                  <c:v>1.2256301871230393</c:v>
                </c:pt>
                <c:pt idx="6">
                  <c:v>2.8010240364101775</c:v>
                </c:pt>
                <c:pt idx="7">
                  <c:v>3.8071194462371762</c:v>
                </c:pt>
                <c:pt idx="8">
                  <c:v>2.8393607027948726</c:v>
                </c:pt>
                <c:pt idx="9">
                  <c:v>4.5551754106115441</c:v>
                </c:pt>
                <c:pt idx="10">
                  <c:v>6.4486615281558315</c:v>
                </c:pt>
                <c:pt idx="11">
                  <c:v>2.5384536873580097</c:v>
                </c:pt>
              </c:numCache>
            </c:numRef>
          </c:yVal>
          <c:smooth val="0"/>
        </c:ser>
        <c:ser>
          <c:idx val="1"/>
          <c:order val="1"/>
          <c:tx>
            <c:v>Uchoa</c:v>
          </c:tx>
          <c:spPr>
            <a:ln w="28575">
              <a:noFill/>
            </a:ln>
          </c:spPr>
          <c:marker>
            <c:spPr>
              <a:solidFill>
                <a:schemeClr val="bg1">
                  <a:lumMod val="85000"/>
                </a:schemeClr>
              </a:solidFill>
            </c:spPr>
          </c:marker>
          <c:xVal>
            <c:numRef>
              <c:f>'taillard-uchoa'!$AC$20:$AC$37</c:f>
              <c:numCache>
                <c:formatCode>General</c:formatCode>
                <c:ptCount val="18"/>
                <c:pt idx="0">
                  <c:v>22.886260012322868</c:v>
                </c:pt>
                <c:pt idx="1">
                  <c:v>136.81206661103101</c:v>
                </c:pt>
                <c:pt idx="2">
                  <c:v>246.41386012958387</c:v>
                </c:pt>
                <c:pt idx="3">
                  <c:v>362.46361496822783</c:v>
                </c:pt>
                <c:pt idx="4">
                  <c:v>335.59636963696369</c:v>
                </c:pt>
                <c:pt idx="5">
                  <c:v>123.22949278885108</c:v>
                </c:pt>
                <c:pt idx="6">
                  <c:v>234.29531789910158</c:v>
                </c:pt>
                <c:pt idx="7">
                  <c:v>677.26277940637601</c:v>
                </c:pt>
                <c:pt idx="8">
                  <c:v>752.04914643119946</c:v>
                </c:pt>
                <c:pt idx="9">
                  <c:v>78.495522292993627</c:v>
                </c:pt>
                <c:pt idx="10">
                  <c:v>25.599033930254482</c:v>
                </c:pt>
                <c:pt idx="11">
                  <c:v>259.12212609623128</c:v>
                </c:pt>
                <c:pt idx="12">
                  <c:v>360.40455509973117</c:v>
                </c:pt>
                <c:pt idx="13">
                  <c:v>142.39270321544973</c:v>
                </c:pt>
                <c:pt idx="14">
                  <c:v>150.68013219132544</c:v>
                </c:pt>
                <c:pt idx="15">
                  <c:v>23.173815486838738</c:v>
                </c:pt>
                <c:pt idx="16">
                  <c:v>321.3206890198968</c:v>
                </c:pt>
                <c:pt idx="17">
                  <c:v>17.075330666039061</c:v>
                </c:pt>
              </c:numCache>
            </c:numRef>
          </c:xVal>
          <c:yVal>
            <c:numRef>
              <c:f>'taillard-uchoa'!$AD$20:$AD$37</c:f>
              <c:numCache>
                <c:formatCode>General</c:formatCode>
                <c:ptCount val="18"/>
                <c:pt idx="0">
                  <c:v>1.5658076909137069</c:v>
                </c:pt>
                <c:pt idx="1">
                  <c:v>115.51703588498596</c:v>
                </c:pt>
                <c:pt idx="2">
                  <c:v>194.34739162380603</c:v>
                </c:pt>
                <c:pt idx="3">
                  <c:v>266.62574723464343</c:v>
                </c:pt>
                <c:pt idx="4">
                  <c:v>240.54967746774679</c:v>
                </c:pt>
                <c:pt idx="5">
                  <c:v>113.8783647526963</c:v>
                </c:pt>
                <c:pt idx="6">
                  <c:v>191.3683621285418</c:v>
                </c:pt>
                <c:pt idx="7">
                  <c:v>610.5223799926714</c:v>
                </c:pt>
                <c:pt idx="8">
                  <c:v>633.56585724797651</c:v>
                </c:pt>
                <c:pt idx="9">
                  <c:v>71.428847133757969</c:v>
                </c:pt>
                <c:pt idx="10">
                  <c:v>5.3367719132893479</c:v>
                </c:pt>
                <c:pt idx="11">
                  <c:v>192.93586157857311</c:v>
                </c:pt>
                <c:pt idx="12">
                  <c:v>325.74144150516338</c:v>
                </c:pt>
                <c:pt idx="13">
                  <c:v>102.91473464026852</c:v>
                </c:pt>
                <c:pt idx="14">
                  <c:v>98.18787594352537</c:v>
                </c:pt>
                <c:pt idx="15">
                  <c:v>2.9046102734474841</c:v>
                </c:pt>
                <c:pt idx="16">
                  <c:v>264.06439756816502</c:v>
                </c:pt>
                <c:pt idx="17">
                  <c:v>2.8952647681807409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9648"/>
        <c:axId val="47658112"/>
      </c:scatterChart>
      <c:valAx>
        <c:axId val="47659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58112"/>
        <c:crosses val="autoZero"/>
        <c:crossBetween val="midCat"/>
      </c:valAx>
      <c:valAx>
        <c:axId val="4765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Tuned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5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23</xdr:row>
      <xdr:rowOff>114300</xdr:rowOff>
    </xdr:from>
    <xdr:to>
      <xdr:col>17</xdr:col>
      <xdr:colOff>219075</xdr:colOff>
      <xdr:row>50</xdr:row>
      <xdr:rowOff>104774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43</xdr:row>
      <xdr:rowOff>57150</xdr:rowOff>
    </xdr:from>
    <xdr:to>
      <xdr:col>21</xdr:col>
      <xdr:colOff>523876</xdr:colOff>
      <xdr:row>67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304800</xdr:colOff>
      <xdr:row>43</xdr:row>
      <xdr:rowOff>9525</xdr:rowOff>
    </xdr:from>
    <xdr:to>
      <xdr:col>37</xdr:col>
      <xdr:colOff>342900</xdr:colOff>
      <xdr:row>67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0"/>
  <sheetViews>
    <sheetView workbookViewId="0">
      <selection activeCell="M4" sqref="M4"/>
    </sheetView>
  </sheetViews>
  <sheetFormatPr defaultRowHeight="15" x14ac:dyDescent="0.25"/>
  <sheetData>
    <row r="2" spans="1:25" x14ac:dyDescent="0.25">
      <c r="D2" t="s">
        <v>16</v>
      </c>
      <c r="M2" t="s">
        <v>17</v>
      </c>
      <c r="T2" t="s">
        <v>18</v>
      </c>
    </row>
    <row r="3" spans="1:25" x14ac:dyDescent="0.25">
      <c r="B3" s="1" t="s">
        <v>3</v>
      </c>
      <c r="C3" s="1" t="s">
        <v>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2" t="s">
        <v>20</v>
      </c>
      <c r="K3" s="1" t="s">
        <v>1</v>
      </c>
      <c r="L3" s="1" t="s">
        <v>2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2" t="s">
        <v>20</v>
      </c>
      <c r="T3" s="1" t="s">
        <v>11</v>
      </c>
      <c r="U3" s="1" t="s">
        <v>12</v>
      </c>
      <c r="V3" s="1" t="s">
        <v>13</v>
      </c>
      <c r="W3" s="1" t="s">
        <v>14</v>
      </c>
      <c r="X3" s="1" t="s">
        <v>15</v>
      </c>
      <c r="Y3" s="2" t="s">
        <v>20</v>
      </c>
    </row>
    <row r="4" spans="1:25" x14ac:dyDescent="0.25">
      <c r="B4" s="1" t="s">
        <v>4</v>
      </c>
      <c r="C4" s="1">
        <v>524.61</v>
      </c>
      <c r="D4" s="1">
        <v>570.178</v>
      </c>
      <c r="E4" s="1">
        <v>554.62900000000002</v>
      </c>
      <c r="F4" s="1">
        <v>543.07100000000003</v>
      </c>
      <c r="G4" s="1">
        <v>531.02499999999998</v>
      </c>
      <c r="H4" s="1">
        <v>558.54200000000003</v>
      </c>
      <c r="I4" s="1">
        <v>529.17399999999998</v>
      </c>
      <c r="K4" s="1">
        <v>1</v>
      </c>
      <c r="L4" s="1">
        <f>K4/7</f>
        <v>0.14285714285714285</v>
      </c>
      <c r="M4" s="1">
        <f t="shared" ref="M4" si="0">(D4-$C4)/$C4*100</f>
        <v>8.6860715579192131</v>
      </c>
      <c r="N4" s="1">
        <f t="shared" ref="N4" si="1">(E4-$C4)/$C4*100</f>
        <v>5.7221555059949303</v>
      </c>
      <c r="O4" s="1">
        <f t="shared" ref="O4" si="2">(F4-$C4)/$C4*100</f>
        <v>3.5189950629991826</v>
      </c>
      <c r="P4" s="1">
        <f t="shared" ref="P4" si="3">(G4-$C4)/$C4*100</f>
        <v>1.2228131373782358</v>
      </c>
      <c r="Q4" s="1">
        <f t="shared" ref="Q4" si="4">(H4-$C4)/$C4*100</f>
        <v>6.4680429271268212</v>
      </c>
      <c r="R4" s="1">
        <f t="shared" ref="R4" si="5">(I4-$C4)/$C4*100</f>
        <v>0.86997960389622098</v>
      </c>
      <c r="T4" s="1">
        <v>8.6860715579192131</v>
      </c>
      <c r="U4" s="1">
        <v>5.7221555059949303</v>
      </c>
      <c r="V4" s="1">
        <v>3.5189950629991826</v>
      </c>
      <c r="W4" s="1">
        <v>1.2228131373782358</v>
      </c>
      <c r="X4" s="1">
        <v>6.4680429271268212</v>
      </c>
      <c r="Y4" s="1">
        <v>0.58170442659605281</v>
      </c>
    </row>
    <row r="5" spans="1:25" x14ac:dyDescent="0.25">
      <c r="B5" s="1" t="s">
        <v>5</v>
      </c>
      <c r="C5" s="1">
        <v>835.26</v>
      </c>
      <c r="D5" s="1">
        <v>1003.198</v>
      </c>
      <c r="E5" s="1">
        <v>981.67499999999995</v>
      </c>
      <c r="F5" s="1">
        <v>943.45500000000004</v>
      </c>
      <c r="G5" s="1">
        <v>889.49800000000005</v>
      </c>
      <c r="H5" s="1">
        <v>1008.7140000000001</v>
      </c>
      <c r="I5" s="1">
        <v>843.63499999999999</v>
      </c>
      <c r="K5" s="1">
        <v>2</v>
      </c>
      <c r="L5" s="1">
        <f t="shared" ref="L5:L10" si="6">K5/7</f>
        <v>0.2857142857142857</v>
      </c>
      <c r="M5" s="1">
        <f t="shared" ref="M5:M10" si="7">(D5-$C5)/$C5*100</f>
        <v>20.106074755166055</v>
      </c>
      <c r="N5" s="1">
        <f t="shared" ref="N5:N9" si="8">(E5-$C5)/$C5*100</f>
        <v>17.529272322390629</v>
      </c>
      <c r="O5" s="1">
        <f t="shared" ref="O5:O9" si="9">(F5-$C5)/$C5*100</f>
        <v>12.953451619854903</v>
      </c>
      <c r="P5" s="1">
        <f t="shared" ref="P5:P9" si="10">(G5-$C5)/$C5*100</f>
        <v>6.4935469195220721</v>
      </c>
      <c r="Q5" s="1">
        <f t="shared" ref="Q5:Q10" si="11">(H5-$C5)/$C5*100</f>
        <v>20.766467926154739</v>
      </c>
      <c r="R5" s="1">
        <f t="shared" ref="R5:R10" si="12">(I5-$C5)/$C5*100</f>
        <v>1.0026817996791419</v>
      </c>
      <c r="T5" s="1">
        <v>18.207688769457967</v>
      </c>
      <c r="U5" s="1">
        <v>17.529272322390629</v>
      </c>
      <c r="V5" s="1">
        <v>12.953451619854903</v>
      </c>
      <c r="W5" s="1">
        <v>6.4935469195220721</v>
      </c>
      <c r="X5" s="1">
        <v>20.766467926154739</v>
      </c>
      <c r="Y5" s="1">
        <v>0.86997960389622098</v>
      </c>
    </row>
    <row r="6" spans="1:25" x14ac:dyDescent="0.25">
      <c r="B6" s="1" t="s">
        <v>6</v>
      </c>
      <c r="C6" s="1">
        <v>826.14</v>
      </c>
      <c r="D6" s="1">
        <v>976.56100000000004</v>
      </c>
      <c r="E6" s="1">
        <v>1017.551</v>
      </c>
      <c r="F6" s="1">
        <v>967.67200000000003</v>
      </c>
      <c r="G6" s="1">
        <v>936.99800000000005</v>
      </c>
      <c r="H6" s="1">
        <v>1039.29</v>
      </c>
      <c r="I6" s="1">
        <v>841.51599999999996</v>
      </c>
      <c r="K6" s="1">
        <v>3</v>
      </c>
      <c r="L6" s="1">
        <f t="shared" si="6"/>
        <v>0.42857142857142855</v>
      </c>
      <c r="M6" s="1">
        <f t="shared" si="7"/>
        <v>18.207688769457967</v>
      </c>
      <c r="N6" s="1">
        <f t="shared" si="8"/>
        <v>23.169317549083697</v>
      </c>
      <c r="O6" s="1">
        <f t="shared" si="9"/>
        <v>17.131721015808463</v>
      </c>
      <c r="P6" s="1">
        <f t="shared" si="10"/>
        <v>13.418791003946071</v>
      </c>
      <c r="Q6" s="1">
        <f t="shared" si="11"/>
        <v>25.800711743772244</v>
      </c>
      <c r="R6" s="1">
        <f t="shared" si="12"/>
        <v>1.8611857554409634</v>
      </c>
      <c r="T6" s="1">
        <v>20.106074755166055</v>
      </c>
      <c r="U6" s="1">
        <v>20.381245741812307</v>
      </c>
      <c r="V6" s="1">
        <v>13.394016301430042</v>
      </c>
      <c r="W6" s="1">
        <v>11.759358680267461</v>
      </c>
      <c r="X6" s="1">
        <v>23.426893514120394</v>
      </c>
      <c r="Y6" s="1">
        <v>1.0026817996791419</v>
      </c>
    </row>
    <row r="7" spans="1:25" x14ac:dyDescent="0.25">
      <c r="B7" s="1" t="s">
        <v>7</v>
      </c>
      <c r="C7" s="1">
        <v>1028.42</v>
      </c>
      <c r="D7" s="1">
        <v>1322.479</v>
      </c>
      <c r="E7" s="1">
        <v>1320.7819999999999</v>
      </c>
      <c r="F7" s="1">
        <v>1284.373</v>
      </c>
      <c r="G7" s="1">
        <v>1347.857</v>
      </c>
      <c r="H7" s="1">
        <v>1474.6890000000001</v>
      </c>
      <c r="I7" s="1">
        <v>1068.6389999999999</v>
      </c>
      <c r="K7" s="1">
        <v>4</v>
      </c>
      <c r="L7" s="1">
        <f t="shared" si="6"/>
        <v>0.5714285714285714</v>
      </c>
      <c r="M7" s="1">
        <f t="shared" si="7"/>
        <v>28.593279010520988</v>
      </c>
      <c r="N7" s="1">
        <f t="shared" si="8"/>
        <v>28.428268606211454</v>
      </c>
      <c r="O7" s="1">
        <f t="shared" si="9"/>
        <v>24.887983508683217</v>
      </c>
      <c r="P7" s="1">
        <f t="shared" si="10"/>
        <v>31.060947861768529</v>
      </c>
      <c r="Q7" s="1">
        <f t="shared" si="11"/>
        <v>43.393652398825381</v>
      </c>
      <c r="R7" s="1">
        <f t="shared" si="12"/>
        <v>3.9107563057894459</v>
      </c>
      <c r="T7" s="1">
        <v>20.400341614608831</v>
      </c>
      <c r="U7" s="1">
        <v>22.094660549563187</v>
      </c>
      <c r="V7" s="1">
        <v>17.131721015808463</v>
      </c>
      <c r="W7" s="1">
        <v>13.418791003946071</v>
      </c>
      <c r="X7" s="1">
        <v>23.763726877836895</v>
      </c>
      <c r="Y7" s="1">
        <v>1.8611857554409634</v>
      </c>
    </row>
    <row r="8" spans="1:25" x14ac:dyDescent="0.25">
      <c r="B8" s="1" t="s">
        <v>8</v>
      </c>
      <c r="C8" s="1">
        <v>1291.45</v>
      </c>
      <c r="D8" s="1">
        <v>1655.528</v>
      </c>
      <c r="E8" s="1">
        <v>1698.8530000000001</v>
      </c>
      <c r="F8" s="1">
        <v>1641.2829999999999</v>
      </c>
      <c r="G8" s="1">
        <v>1740.0329999999999</v>
      </c>
      <c r="H8" s="1">
        <v>1935.202</v>
      </c>
      <c r="I8" s="1">
        <v>1340.423</v>
      </c>
      <c r="K8" s="1">
        <v>5</v>
      </c>
      <c r="L8" s="1">
        <f t="shared" si="6"/>
        <v>0.7142857142857143</v>
      </c>
      <c r="M8" s="1">
        <f t="shared" si="7"/>
        <v>28.19141275310697</v>
      </c>
      <c r="N8" s="1">
        <f t="shared" si="8"/>
        <v>31.546169034805839</v>
      </c>
      <c r="O8" s="1">
        <f t="shared" si="9"/>
        <v>27.088389020093679</v>
      </c>
      <c r="P8" s="1">
        <f t="shared" si="10"/>
        <v>34.734832939718906</v>
      </c>
      <c r="Q8" s="1">
        <f t="shared" si="11"/>
        <v>49.847225986294468</v>
      </c>
      <c r="R8" s="1">
        <f t="shared" si="12"/>
        <v>3.7920941577296801</v>
      </c>
      <c r="T8" s="1">
        <v>24.544999755966625</v>
      </c>
      <c r="U8" s="1">
        <v>23.169317549083697</v>
      </c>
      <c r="V8" s="1">
        <v>18.492481599831113</v>
      </c>
      <c r="W8" s="1">
        <v>18.817879110650516</v>
      </c>
      <c r="X8" s="1">
        <v>25.800711743772244</v>
      </c>
      <c r="Y8" s="1">
        <v>3.3458197081360797</v>
      </c>
    </row>
    <row r="9" spans="1:25" x14ac:dyDescent="0.25">
      <c r="B9" s="1" t="s">
        <v>9</v>
      </c>
      <c r="C9" s="1">
        <v>1042.1099999999999</v>
      </c>
      <c r="D9" s="1">
        <v>1254.704</v>
      </c>
      <c r="E9" s="1">
        <v>1254.5050000000001</v>
      </c>
      <c r="F9" s="1">
        <v>1234.8219999999999</v>
      </c>
      <c r="G9" s="1">
        <v>1238.213</v>
      </c>
      <c r="H9" s="1">
        <v>1286.2439999999999</v>
      </c>
      <c r="I9" s="1">
        <v>1048.172</v>
      </c>
      <c r="K9" s="1">
        <v>6</v>
      </c>
      <c r="L9" s="1">
        <f t="shared" si="6"/>
        <v>0.8571428571428571</v>
      </c>
      <c r="M9" s="1">
        <f t="shared" si="7"/>
        <v>20.400341614608831</v>
      </c>
      <c r="N9" s="1">
        <f t="shared" si="8"/>
        <v>20.381245741812307</v>
      </c>
      <c r="O9" s="1">
        <f t="shared" si="9"/>
        <v>18.492481599831113</v>
      </c>
      <c r="P9" s="1">
        <f t="shared" si="10"/>
        <v>18.817879110650516</v>
      </c>
      <c r="Q9" s="1">
        <f t="shared" si="11"/>
        <v>23.426893514120394</v>
      </c>
      <c r="R9" s="1">
        <f t="shared" si="12"/>
        <v>0.58170442659605281</v>
      </c>
      <c r="T9" s="1">
        <v>28.19141275310697</v>
      </c>
      <c r="U9" s="1">
        <v>28.428268606211454</v>
      </c>
      <c r="V9" s="1">
        <v>24.887983508683217</v>
      </c>
      <c r="W9" s="1">
        <v>31.060947861768529</v>
      </c>
      <c r="X9" s="1">
        <v>43.393652398825381</v>
      </c>
      <c r="Y9" s="1">
        <v>3.7920941577296801</v>
      </c>
    </row>
    <row r="10" spans="1:25" x14ac:dyDescent="0.25">
      <c r="B10" s="1" t="s">
        <v>10</v>
      </c>
      <c r="C10" s="1">
        <v>819.56</v>
      </c>
      <c r="D10" s="1">
        <v>1020.721</v>
      </c>
      <c r="E10" s="1">
        <v>1000.639</v>
      </c>
      <c r="F10" s="1">
        <v>929.33199999999999</v>
      </c>
      <c r="G10" s="1">
        <v>915.93499999999995</v>
      </c>
      <c r="H10" s="1">
        <v>1014.318</v>
      </c>
      <c r="I10" s="1">
        <v>846.98099999999999</v>
      </c>
      <c r="K10" s="1">
        <v>7</v>
      </c>
      <c r="L10" s="1">
        <f t="shared" si="6"/>
        <v>1</v>
      </c>
      <c r="M10" s="1">
        <f t="shared" si="7"/>
        <v>24.544999755966625</v>
      </c>
      <c r="N10" s="1">
        <f>(E10-$C10)/$C10*100</f>
        <v>22.094660549563187</v>
      </c>
      <c r="O10" s="1">
        <f>(F10-$C10)/$C10*100</f>
        <v>13.394016301430042</v>
      </c>
      <c r="P10" s="1">
        <f>(G10-$C10)/$C10*100</f>
        <v>11.759358680267461</v>
      </c>
      <c r="Q10" s="1">
        <f t="shared" si="11"/>
        <v>23.763726877836895</v>
      </c>
      <c r="R10" s="1">
        <f t="shared" si="12"/>
        <v>3.3458197081360797</v>
      </c>
      <c r="T10" s="1">
        <v>28.593279010520988</v>
      </c>
      <c r="U10" s="1">
        <v>31.546169034805839</v>
      </c>
      <c r="V10" s="1">
        <v>27.088389020093679</v>
      </c>
      <c r="W10" s="1">
        <v>34.734832939718906</v>
      </c>
      <c r="X10" s="1">
        <v>49.847225986294468</v>
      </c>
      <c r="Y10" s="1">
        <v>3.9107563057894459</v>
      </c>
    </row>
    <row r="11" spans="1:2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19</v>
      </c>
      <c r="M11" s="4">
        <f>AVERAGE(M4:M10)</f>
        <v>21.247124030963811</v>
      </c>
      <c r="N11" s="4">
        <f t="shared" ref="N11:R11" si="13">AVERAGE(N4:N10)</f>
        <v>21.267298472837435</v>
      </c>
      <c r="O11" s="4">
        <f t="shared" si="13"/>
        <v>16.781005446957231</v>
      </c>
      <c r="P11" s="4">
        <f t="shared" si="13"/>
        <v>16.786881379035972</v>
      </c>
      <c r="Q11" s="4">
        <f t="shared" si="13"/>
        <v>27.638103053447278</v>
      </c>
      <c r="R11" s="4">
        <f t="shared" si="13"/>
        <v>2.194888822466798</v>
      </c>
      <c r="S11" s="3"/>
      <c r="T11" s="3"/>
      <c r="U11" s="3"/>
      <c r="V11" s="3"/>
      <c r="W11" s="3"/>
      <c r="X11" s="3"/>
      <c r="Y11" s="3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</sheetData>
  <sortState ref="Y4:Y10">
    <sortCondition ref="Y4:Y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D44"/>
  <sheetViews>
    <sheetView tabSelected="1" topLeftCell="I10" zoomScaleNormal="100" workbookViewId="0">
      <selection activeCell="Z33" sqref="Z33"/>
    </sheetView>
  </sheetViews>
  <sheetFormatPr defaultRowHeight="15" x14ac:dyDescent="0.25"/>
  <cols>
    <col min="11" max="11" width="15.28515625" customWidth="1"/>
    <col min="12" max="17" width="9.5703125" bestFit="1" customWidth="1"/>
  </cols>
  <sheetData>
    <row r="5" spans="2:30" x14ac:dyDescent="0.25">
      <c r="L5" t="s">
        <v>51</v>
      </c>
    </row>
    <row r="7" spans="2:30" x14ac:dyDescent="0.25">
      <c r="B7" s="1" t="s">
        <v>3</v>
      </c>
      <c r="C7" s="1" t="s">
        <v>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2" t="s">
        <v>20</v>
      </c>
      <c r="K7" s="1" t="s">
        <v>3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2" t="s">
        <v>20</v>
      </c>
      <c r="S7" s="1" t="s">
        <v>13</v>
      </c>
      <c r="T7" s="1" t="s">
        <v>20</v>
      </c>
      <c r="Z7" s="1" t="s">
        <v>14</v>
      </c>
      <c r="AA7" s="2" t="s">
        <v>20</v>
      </c>
    </row>
    <row r="8" spans="2:30" x14ac:dyDescent="0.25">
      <c r="B8" s="1" t="s">
        <v>21</v>
      </c>
      <c r="C8" s="1">
        <v>1618.36</v>
      </c>
      <c r="D8" s="1">
        <v>2092.6959999999999</v>
      </c>
      <c r="E8" s="1">
        <v>2024.4549999999999</v>
      </c>
      <c r="F8" s="1">
        <v>1956.27</v>
      </c>
      <c r="G8" s="1">
        <v>1901.9179999999999</v>
      </c>
      <c r="H8" s="1">
        <v>2069.9989999999998</v>
      </c>
      <c r="I8" s="1">
        <v>1627.8630000000001</v>
      </c>
      <c r="K8" s="1" t="s">
        <v>21</v>
      </c>
      <c r="L8" s="6">
        <f>(D8-$C8)/$C8*100</f>
        <v>29.309671519315856</v>
      </c>
      <c r="M8" s="6">
        <f t="shared" ref="M8:Q8" si="0">(E8-$C8)/$C8*100</f>
        <v>25.092995378037031</v>
      </c>
      <c r="N8" s="6">
        <f t="shared" si="0"/>
        <v>20.879779529894467</v>
      </c>
      <c r="O8" s="6">
        <f t="shared" si="0"/>
        <v>17.521317877357326</v>
      </c>
      <c r="P8" s="6">
        <f t="shared" si="0"/>
        <v>27.907202352999327</v>
      </c>
      <c r="Q8" s="6">
        <f t="shared" si="0"/>
        <v>0.58719938703379704</v>
      </c>
      <c r="S8" s="1">
        <v>20.879779529894467</v>
      </c>
      <c r="T8" s="1">
        <v>0.58719938703379704</v>
      </c>
      <c r="Z8" s="1">
        <v>17.521317877357326</v>
      </c>
      <c r="AA8" s="1">
        <v>0.58719938703379704</v>
      </c>
    </row>
    <row r="9" spans="2:30" x14ac:dyDescent="0.25">
      <c r="B9" s="1" t="s">
        <v>22</v>
      </c>
      <c r="C9" s="1">
        <v>1344.62</v>
      </c>
      <c r="D9" s="1">
        <v>1867.338</v>
      </c>
      <c r="E9" s="1">
        <v>1929.4069999999999</v>
      </c>
      <c r="F9" s="1">
        <v>1716.6859999999999</v>
      </c>
      <c r="G9" s="1">
        <v>1688.297</v>
      </c>
      <c r="H9" s="1">
        <v>1812.221</v>
      </c>
      <c r="I9" s="1">
        <v>1375.807</v>
      </c>
      <c r="K9" s="1" t="s">
        <v>22</v>
      </c>
      <c r="L9" s="6">
        <f t="shared" ref="L9:L37" si="1">(D9-$C9)/$C9*100</f>
        <v>38.874775029376337</v>
      </c>
      <c r="M9" s="6">
        <f t="shared" ref="M9:M37" si="2">(E9-$C9)/$C9*100</f>
        <v>43.490874745281197</v>
      </c>
      <c r="N9" s="6">
        <f t="shared" ref="N9:N37" si="3">(F9-$C9)/$C9*100</f>
        <v>27.670717377400312</v>
      </c>
      <c r="O9" s="6">
        <f t="shared" ref="O9:O37" si="4">(G9-$C9)/$C9*100</f>
        <v>25.559414555785288</v>
      </c>
      <c r="P9" s="6">
        <f t="shared" ref="P9:P37" si="5">(H9-$C9)/$C9*100</f>
        <v>34.775698710416336</v>
      </c>
      <c r="Q9" s="6">
        <f t="shared" ref="Q9:Q37" si="6">(I9-$C9)/$C9*100</f>
        <v>2.3193913522036058</v>
      </c>
      <c r="S9" s="1">
        <v>27.670717377400312</v>
      </c>
      <c r="T9" s="1">
        <v>2.3193913522036058</v>
      </c>
      <c r="Z9" s="1">
        <v>25.559414555785288</v>
      </c>
      <c r="AA9" s="1">
        <v>2.3193913522036058</v>
      </c>
    </row>
    <row r="10" spans="2:30" x14ac:dyDescent="0.25">
      <c r="B10" s="1" t="s">
        <v>23</v>
      </c>
      <c r="C10" s="1">
        <v>1291.01</v>
      </c>
      <c r="D10" s="1">
        <v>1807.18</v>
      </c>
      <c r="E10" s="1">
        <v>1752.6590000000001</v>
      </c>
      <c r="F10" s="1">
        <v>1618.1990000000001</v>
      </c>
      <c r="G10" s="1">
        <v>1592.6489999999999</v>
      </c>
      <c r="H10" s="1">
        <v>1723.297</v>
      </c>
      <c r="I10" s="1">
        <v>1320.4179999999999</v>
      </c>
      <c r="K10" s="1" t="s">
        <v>23</v>
      </c>
      <c r="L10" s="6">
        <f t="shared" si="1"/>
        <v>39.981874656276872</v>
      </c>
      <c r="M10" s="6">
        <f t="shared" si="2"/>
        <v>35.758747027521096</v>
      </c>
      <c r="N10" s="6">
        <f t="shared" si="3"/>
        <v>25.343645672767838</v>
      </c>
      <c r="O10" s="6">
        <f t="shared" si="4"/>
        <v>23.364575022656673</v>
      </c>
      <c r="P10" s="6">
        <f t="shared" si="5"/>
        <v>33.484403683937387</v>
      </c>
      <c r="Q10" s="6">
        <f t="shared" si="6"/>
        <v>2.277906445341237</v>
      </c>
      <c r="S10" s="1">
        <v>25.343645672767838</v>
      </c>
      <c r="T10" s="1">
        <v>2.277906445341237</v>
      </c>
      <c r="Z10" s="1">
        <v>23.364575022656673</v>
      </c>
      <c r="AA10" s="1">
        <v>2.277906445341237</v>
      </c>
    </row>
    <row r="11" spans="2:30" x14ac:dyDescent="0.25">
      <c r="B11" s="1" t="s">
        <v>24</v>
      </c>
      <c r="C11" s="1">
        <v>1365.42</v>
      </c>
      <c r="D11" s="1">
        <v>1889.2329999999999</v>
      </c>
      <c r="E11" s="1">
        <v>1913.9369999999999</v>
      </c>
      <c r="F11" s="1">
        <v>1766.9860000000001</v>
      </c>
      <c r="G11" s="1">
        <v>1642.604</v>
      </c>
      <c r="H11" s="1">
        <v>1912.0229999999999</v>
      </c>
      <c r="I11" s="1">
        <v>1401.3810000000001</v>
      </c>
      <c r="K11" s="1" t="s">
        <v>24</v>
      </c>
      <c r="L11" s="6">
        <f t="shared" si="1"/>
        <v>38.36277482386371</v>
      </c>
      <c r="M11" s="6">
        <f t="shared" si="2"/>
        <v>40.17203497824844</v>
      </c>
      <c r="N11" s="6">
        <f t="shared" si="3"/>
        <v>29.409705438619621</v>
      </c>
      <c r="O11" s="6">
        <f t="shared" si="4"/>
        <v>20.300273908394484</v>
      </c>
      <c r="P11" s="6">
        <f t="shared" si="5"/>
        <v>40.031858329305251</v>
      </c>
      <c r="Q11" s="6">
        <f t="shared" si="6"/>
        <v>2.6336951267741804</v>
      </c>
      <c r="S11" s="1">
        <v>29.409705438619621</v>
      </c>
      <c r="T11" s="1">
        <v>2.6336951267741804</v>
      </c>
      <c r="Z11" s="1">
        <v>20.300273908394484</v>
      </c>
      <c r="AA11" s="1">
        <v>2.6336951267741804</v>
      </c>
    </row>
    <row r="12" spans="2:30" x14ac:dyDescent="0.25">
      <c r="B12" s="1" t="s">
        <v>25</v>
      </c>
      <c r="C12" s="1">
        <v>2041.34</v>
      </c>
      <c r="D12" s="1">
        <v>2574.069</v>
      </c>
      <c r="E12" s="1">
        <v>2575.7579999999998</v>
      </c>
      <c r="F12" s="1">
        <v>2445.6610000000001</v>
      </c>
      <c r="G12" s="1">
        <v>2509.3200000000002</v>
      </c>
      <c r="H12" s="1">
        <v>2845.5419999999999</v>
      </c>
      <c r="I12" s="1">
        <v>2097.3850000000002</v>
      </c>
      <c r="K12" s="1" t="s">
        <v>25</v>
      </c>
      <c r="L12" s="6">
        <f t="shared" si="1"/>
        <v>26.097024503512401</v>
      </c>
      <c r="M12" s="6">
        <f t="shared" si="2"/>
        <v>26.179764272487677</v>
      </c>
      <c r="N12" s="6">
        <f>(F12-$C12)/$C12*100</f>
        <v>19.806646614478733</v>
      </c>
      <c r="O12" s="6">
        <f t="shared" si="4"/>
        <v>22.925137409740675</v>
      </c>
      <c r="P12" s="6">
        <f t="shared" si="5"/>
        <v>39.3957890405322</v>
      </c>
      <c r="Q12" s="6">
        <f t="shared" si="6"/>
        <v>2.7455005045705421</v>
      </c>
      <c r="S12" s="1">
        <v>19.806646614478733</v>
      </c>
      <c r="T12" s="1">
        <v>2.7455005045705421</v>
      </c>
      <c r="Z12" s="1">
        <v>22.925137409740675</v>
      </c>
      <c r="AA12" s="1">
        <v>2.7455005045705421</v>
      </c>
    </row>
    <row r="13" spans="2:30" x14ac:dyDescent="0.25">
      <c r="B13" s="1" t="s">
        <v>26</v>
      </c>
      <c r="C13" s="1">
        <v>1939.9</v>
      </c>
      <c r="D13" s="1">
        <v>2669.0079999999998</v>
      </c>
      <c r="E13" s="1">
        <v>2574.5450000000001</v>
      </c>
      <c r="F13" s="1">
        <v>2540.308</v>
      </c>
      <c r="G13" s="1">
        <v>2431.9679999999998</v>
      </c>
      <c r="H13" s="1">
        <v>2666.348</v>
      </c>
      <c r="I13" s="1">
        <v>1963.6759999999999</v>
      </c>
      <c r="K13" s="1" t="s">
        <v>26</v>
      </c>
      <c r="L13" s="6">
        <f t="shared" si="1"/>
        <v>37.584823959997919</v>
      </c>
      <c r="M13" s="6">
        <f t="shared" si="2"/>
        <v>32.715346151863493</v>
      </c>
      <c r="N13" s="6">
        <f t="shared" si="3"/>
        <v>30.950461363987831</v>
      </c>
      <c r="O13" s="6">
        <f t="shared" si="4"/>
        <v>25.365637403989883</v>
      </c>
      <c r="P13" s="6">
        <f t="shared" si="5"/>
        <v>37.447703489870605</v>
      </c>
      <c r="Q13" s="6">
        <f t="shared" si="6"/>
        <v>1.2256301871230393</v>
      </c>
      <c r="S13" s="1">
        <v>30.950461363987831</v>
      </c>
      <c r="T13" s="1">
        <v>1.2256301871230393</v>
      </c>
      <c r="Z13" s="1">
        <v>25.365637403989883</v>
      </c>
      <c r="AA13" s="1">
        <v>1.2256301871230393</v>
      </c>
    </row>
    <row r="14" spans="2:30" x14ac:dyDescent="0.25">
      <c r="B14" s="1" t="s">
        <v>27</v>
      </c>
      <c r="C14" s="1">
        <v>1406.2</v>
      </c>
      <c r="D14" s="1">
        <v>2243.1709999999998</v>
      </c>
      <c r="E14" s="1">
        <v>2075.413</v>
      </c>
      <c r="F14" s="1">
        <v>1948.374</v>
      </c>
      <c r="G14" s="1">
        <v>2003.0519999999999</v>
      </c>
      <c r="H14" s="1">
        <v>2018.8879999999999</v>
      </c>
      <c r="I14" s="1">
        <v>1445.588</v>
      </c>
      <c r="K14" s="1" t="s">
        <v>27</v>
      </c>
      <c r="L14" s="6">
        <f t="shared" si="1"/>
        <v>59.520054046366077</v>
      </c>
      <c r="M14" s="6">
        <f t="shared" si="2"/>
        <v>47.590172095007823</v>
      </c>
      <c r="N14" s="6">
        <f t="shared" si="3"/>
        <v>38.555966434362112</v>
      </c>
      <c r="O14" s="6">
        <f t="shared" si="4"/>
        <v>42.444318020196263</v>
      </c>
      <c r="P14" s="6">
        <f t="shared" si="5"/>
        <v>43.570473616839699</v>
      </c>
      <c r="Q14" s="6">
        <f t="shared" si="6"/>
        <v>2.8010240364101775</v>
      </c>
      <c r="S14" s="1">
        <v>38.555966434362112</v>
      </c>
      <c r="T14" s="1">
        <v>2.8010240364101775</v>
      </c>
      <c r="Z14" s="1">
        <v>42.444318020196263</v>
      </c>
      <c r="AA14" s="1">
        <v>2.8010240364101775</v>
      </c>
    </row>
    <row r="15" spans="2:30" x14ac:dyDescent="0.25">
      <c r="B15" s="1" t="s">
        <v>28</v>
      </c>
      <c r="C15" s="1">
        <v>1580.46</v>
      </c>
      <c r="D15" s="1">
        <v>2180.107</v>
      </c>
      <c r="E15" s="1">
        <v>2093.395</v>
      </c>
      <c r="F15" s="1">
        <v>2024.269</v>
      </c>
      <c r="G15" s="1">
        <v>2109.1210000000001</v>
      </c>
      <c r="H15" s="1">
        <v>2225.8319999999999</v>
      </c>
      <c r="I15" s="1">
        <v>1640.63</v>
      </c>
      <c r="K15" s="1" t="s">
        <v>28</v>
      </c>
      <c r="L15" s="6">
        <f t="shared" si="1"/>
        <v>37.941295572175179</v>
      </c>
      <c r="M15" s="6">
        <f t="shared" si="2"/>
        <v>32.454791642939398</v>
      </c>
      <c r="N15" s="6">
        <f t="shared" si="3"/>
        <v>28.081001733672473</v>
      </c>
      <c r="O15" s="6">
        <f t="shared" si="4"/>
        <v>33.449818407299141</v>
      </c>
      <c r="P15" s="6">
        <f t="shared" si="5"/>
        <v>40.834440605899538</v>
      </c>
      <c r="Q15" s="6">
        <f t="shared" si="6"/>
        <v>3.8071194462371762</v>
      </c>
      <c r="S15" s="1">
        <v>28.081001733672473</v>
      </c>
      <c r="T15" s="1">
        <v>3.8071194462371762</v>
      </c>
      <c r="Z15" s="1">
        <v>33.449818407299141</v>
      </c>
      <c r="AA15" s="1">
        <v>3.8071194462371762</v>
      </c>
      <c r="AC15">
        <v>0</v>
      </c>
      <c r="AD15">
        <v>0</v>
      </c>
    </row>
    <row r="16" spans="2:30" x14ac:dyDescent="0.25">
      <c r="B16" s="1" t="s">
        <v>29</v>
      </c>
      <c r="C16" s="1">
        <v>3055.23</v>
      </c>
      <c r="D16" s="1">
        <v>4234.0370000000003</v>
      </c>
      <c r="E16" s="1">
        <v>4259.7820000000002</v>
      </c>
      <c r="F16" s="1">
        <v>3972.9609999999998</v>
      </c>
      <c r="G16" s="1">
        <v>4086.433</v>
      </c>
      <c r="H16" s="1">
        <v>4332.4089999999997</v>
      </c>
      <c r="I16" s="1">
        <v>3141.9789999999998</v>
      </c>
      <c r="K16" s="1" t="s">
        <v>29</v>
      </c>
      <c r="L16" s="6">
        <f t="shared" si="1"/>
        <v>38.583249051626233</v>
      </c>
      <c r="M16" s="6">
        <f t="shared" si="2"/>
        <v>39.425902468881233</v>
      </c>
      <c r="N16" s="6">
        <f t="shared" si="3"/>
        <v>30.03803314316761</v>
      </c>
      <c r="O16" s="6">
        <f t="shared" si="4"/>
        <v>33.752057946537576</v>
      </c>
      <c r="P16" s="6">
        <f t="shared" si="5"/>
        <v>41.803039378377392</v>
      </c>
      <c r="Q16" s="6">
        <f t="shared" si="6"/>
        <v>2.8393607027948726</v>
      </c>
      <c r="S16" s="1">
        <v>30.03803314316761</v>
      </c>
      <c r="T16" s="1">
        <v>2.8393607027948726</v>
      </c>
      <c r="Z16" s="1">
        <v>33.752057946537576</v>
      </c>
      <c r="AA16" s="1">
        <v>2.8393607027948726</v>
      </c>
      <c r="AC16">
        <v>800</v>
      </c>
      <c r="AD16">
        <v>800</v>
      </c>
    </row>
    <row r="17" spans="2:30" x14ac:dyDescent="0.25">
      <c r="B17" s="1" t="s">
        <v>30</v>
      </c>
      <c r="C17" s="1">
        <v>2727.03</v>
      </c>
      <c r="D17" s="1">
        <v>3870.5509999999999</v>
      </c>
      <c r="E17" s="1">
        <v>3643.373</v>
      </c>
      <c r="F17" s="1">
        <v>3546.962</v>
      </c>
      <c r="G17" s="1">
        <v>3552.5569999999998</v>
      </c>
      <c r="H17" s="1">
        <v>3923.0369999999998</v>
      </c>
      <c r="I17" s="1">
        <v>2851.2510000000002</v>
      </c>
      <c r="K17" s="1" t="s">
        <v>30</v>
      </c>
      <c r="L17" s="6">
        <f t="shared" si="1"/>
        <v>41.932835355679977</v>
      </c>
      <c r="M17" s="6">
        <f t="shared" si="2"/>
        <v>33.602233932153283</v>
      </c>
      <c r="N17" s="6">
        <f t="shared" si="3"/>
        <v>30.066849282919506</v>
      </c>
      <c r="O17" s="6">
        <f t="shared" si="4"/>
        <v>30.272017542894638</v>
      </c>
      <c r="P17" s="6">
        <f t="shared" si="5"/>
        <v>43.857493316905192</v>
      </c>
      <c r="Q17" s="6">
        <f t="shared" si="6"/>
        <v>4.5551754106115441</v>
      </c>
      <c r="S17" s="1">
        <v>30.066849282919506</v>
      </c>
      <c r="T17" s="1">
        <v>4.5551754106115441</v>
      </c>
      <c r="Z17" s="1">
        <v>30.272017542894638</v>
      </c>
      <c r="AA17" s="1">
        <v>4.5551754106115441</v>
      </c>
    </row>
    <row r="18" spans="2:30" x14ac:dyDescent="0.25">
      <c r="B18" s="1" t="s">
        <v>31</v>
      </c>
      <c r="C18" s="1">
        <v>2358.66</v>
      </c>
      <c r="D18" s="1">
        <v>3520.3029999999999</v>
      </c>
      <c r="E18" s="1">
        <v>3466.413</v>
      </c>
      <c r="F18" s="1">
        <v>3395.61</v>
      </c>
      <c r="G18" s="1">
        <v>3274.3960000000002</v>
      </c>
      <c r="H18" s="1">
        <v>4083.5120000000002</v>
      </c>
      <c r="I18" s="1">
        <v>2510.7620000000002</v>
      </c>
      <c r="K18" s="1" t="s">
        <v>31</v>
      </c>
      <c r="L18" s="6">
        <f t="shared" si="1"/>
        <v>49.250125071014907</v>
      </c>
      <c r="M18" s="6">
        <f t="shared" si="2"/>
        <v>46.965353209025473</v>
      </c>
      <c r="N18" s="6">
        <f t="shared" si="3"/>
        <v>43.963521660603917</v>
      </c>
      <c r="O18" s="6">
        <f t="shared" si="4"/>
        <v>38.824417253864496</v>
      </c>
      <c r="P18" s="6">
        <f t="shared" si="5"/>
        <v>73.128471250625367</v>
      </c>
      <c r="Q18" s="6">
        <f t="shared" si="6"/>
        <v>6.4486615281558315</v>
      </c>
      <c r="S18" s="1">
        <v>43.963521660603917</v>
      </c>
      <c r="T18" s="1">
        <v>6.4486615281558315</v>
      </c>
      <c r="Y18" s="3"/>
      <c r="Z18" s="1">
        <v>38.824417253864496</v>
      </c>
      <c r="AA18" s="1">
        <v>6.4486615281558315</v>
      </c>
    </row>
    <row r="19" spans="2:30" x14ac:dyDescent="0.25">
      <c r="B19" s="1" t="s">
        <v>32</v>
      </c>
      <c r="C19" s="1">
        <v>2645.39</v>
      </c>
      <c r="D19" s="1">
        <v>3909.8510000000001</v>
      </c>
      <c r="E19" s="1">
        <v>3649.82</v>
      </c>
      <c r="F19" s="1">
        <v>3570.395</v>
      </c>
      <c r="G19" s="1">
        <v>3599.556</v>
      </c>
      <c r="H19" s="1">
        <v>3890.2420000000002</v>
      </c>
      <c r="I19" s="1">
        <v>2712.5419999999999</v>
      </c>
      <c r="K19" s="1" t="s">
        <v>32</v>
      </c>
      <c r="L19" s="6">
        <f t="shared" si="1"/>
        <v>47.798661066988245</v>
      </c>
      <c r="M19" s="6">
        <f t="shared" si="2"/>
        <v>37.9690707230314</v>
      </c>
      <c r="N19" s="6">
        <f t="shared" si="3"/>
        <v>34.966677881144186</v>
      </c>
      <c r="O19" s="6">
        <f t="shared" si="4"/>
        <v>36.069010618472142</v>
      </c>
      <c r="P19" s="6">
        <f t="shared" si="5"/>
        <v>47.057409304488203</v>
      </c>
      <c r="Q19" s="6">
        <f t="shared" si="6"/>
        <v>2.5384536873580097</v>
      </c>
      <c r="S19" s="1">
        <v>34.966677881144186</v>
      </c>
      <c r="T19" s="1">
        <v>2.5384536873580097</v>
      </c>
      <c r="V19" s="1" t="s">
        <v>13</v>
      </c>
      <c r="W19" s="1" t="s">
        <v>20</v>
      </c>
      <c r="Y19" s="3"/>
      <c r="Z19" s="1">
        <v>36.069010618472142</v>
      </c>
      <c r="AA19" s="1">
        <v>2.5384536873580097</v>
      </c>
      <c r="AC19" s="1" t="s">
        <v>14</v>
      </c>
      <c r="AD19" s="2" t="s">
        <v>20</v>
      </c>
    </row>
    <row r="20" spans="2:30" x14ac:dyDescent="0.25">
      <c r="B20" s="1" t="s">
        <v>33</v>
      </c>
      <c r="C20" s="1">
        <v>27591</v>
      </c>
      <c r="D20" s="1">
        <v>35342.122000000003</v>
      </c>
      <c r="E20" s="1">
        <v>32438.901000000002</v>
      </c>
      <c r="F20" s="1">
        <v>33739.317000000003</v>
      </c>
      <c r="G20" s="1">
        <v>33905.548000000003</v>
      </c>
      <c r="H20" s="1">
        <v>35384.243999999999</v>
      </c>
      <c r="I20" s="1">
        <v>28023.022000000001</v>
      </c>
      <c r="K20" s="1" t="s">
        <v>33</v>
      </c>
      <c r="L20" s="6">
        <f t="shared" si="1"/>
        <v>28.09293610235223</v>
      </c>
      <c r="M20" s="6">
        <f t="shared" si="2"/>
        <v>17.570588235294125</v>
      </c>
      <c r="N20" s="6">
        <f t="shared" si="3"/>
        <v>22.283777318690888</v>
      </c>
      <c r="O20" s="6">
        <f t="shared" si="4"/>
        <v>22.886260012322868</v>
      </c>
      <c r="P20" s="6">
        <f t="shared" si="5"/>
        <v>28.245601826682609</v>
      </c>
      <c r="Q20" s="6">
        <f t="shared" si="6"/>
        <v>1.5658076909137069</v>
      </c>
      <c r="V20" s="1">
        <v>22.283777318690888</v>
      </c>
      <c r="W20" s="1">
        <v>1.5658076909137069</v>
      </c>
      <c r="Y20" s="3"/>
      <c r="Z20" s="3"/>
      <c r="AA20" s="3"/>
      <c r="AC20" s="1">
        <v>22.886260012322868</v>
      </c>
      <c r="AD20" s="1">
        <v>1.5658076909137069</v>
      </c>
    </row>
    <row r="21" spans="2:30" x14ac:dyDescent="0.25">
      <c r="B21" s="1" t="s">
        <v>34</v>
      </c>
      <c r="C21" s="1">
        <v>26362</v>
      </c>
      <c r="D21" s="1">
        <v>62432.245000000003</v>
      </c>
      <c r="E21" s="1">
        <v>62231.364999999998</v>
      </c>
      <c r="F21" s="1">
        <v>61375.936000000002</v>
      </c>
      <c r="G21" s="1">
        <v>62428.396999999997</v>
      </c>
      <c r="H21" s="1">
        <v>63933.313999999998</v>
      </c>
      <c r="I21" s="1">
        <v>56814.601000000002</v>
      </c>
      <c r="K21" s="1" t="s">
        <v>34</v>
      </c>
      <c r="L21" s="6">
        <f t="shared" si="1"/>
        <v>136.82666337910629</v>
      </c>
      <c r="M21" s="6">
        <f t="shared" si="2"/>
        <v>136.0646574614976</v>
      </c>
      <c r="N21" s="6">
        <f t="shared" si="3"/>
        <v>132.81972536226388</v>
      </c>
      <c r="O21" s="6">
        <f t="shared" si="4"/>
        <v>136.81206661103101</v>
      </c>
      <c r="P21" s="6">
        <f t="shared" si="5"/>
        <v>142.52072680373266</v>
      </c>
      <c r="Q21" s="6">
        <f t="shared" si="6"/>
        <v>115.51703588498596</v>
      </c>
      <c r="S21">
        <v>0</v>
      </c>
      <c r="T21">
        <v>0</v>
      </c>
      <c r="V21" s="1">
        <v>132.81972536226388</v>
      </c>
      <c r="W21" s="1">
        <v>115.51703588498596</v>
      </c>
      <c r="Y21" s="3"/>
      <c r="Z21" s="3"/>
      <c r="AA21" s="3"/>
      <c r="AC21" s="1">
        <v>136.81206661103101</v>
      </c>
      <c r="AD21" s="1">
        <v>115.51703588498596</v>
      </c>
    </row>
    <row r="22" spans="2:30" x14ac:dyDescent="0.25">
      <c r="B22" s="1" t="s">
        <v>35</v>
      </c>
      <c r="C22" s="1">
        <v>14971</v>
      </c>
      <c r="D22" s="1">
        <v>52893.124000000003</v>
      </c>
      <c r="E22" s="1">
        <v>52304.266000000003</v>
      </c>
      <c r="F22" s="1">
        <v>50026.097000000002</v>
      </c>
      <c r="G22" s="1">
        <v>51861.618999999999</v>
      </c>
      <c r="H22" s="1">
        <v>55209.002999999997</v>
      </c>
      <c r="I22" s="1">
        <v>44066.748</v>
      </c>
      <c r="K22" s="1" t="s">
        <v>35</v>
      </c>
      <c r="L22" s="6">
        <f t="shared" si="1"/>
        <v>253.30388083628353</v>
      </c>
      <c r="M22" s="6">
        <f t="shared" si="2"/>
        <v>249.37055640905754</v>
      </c>
      <c r="N22" s="6">
        <f t="shared" si="3"/>
        <v>234.15334313005144</v>
      </c>
      <c r="O22" s="6">
        <f t="shared" si="4"/>
        <v>246.41386012958387</v>
      </c>
      <c r="P22" s="6">
        <f t="shared" si="5"/>
        <v>268.77298109678713</v>
      </c>
      <c r="Q22" s="6">
        <f t="shared" si="6"/>
        <v>194.34739162380603</v>
      </c>
      <c r="S22">
        <v>800</v>
      </c>
      <c r="T22">
        <v>800</v>
      </c>
      <c r="V22" s="1">
        <v>234.15334313005144</v>
      </c>
      <c r="W22" s="1">
        <v>194.34739162380603</v>
      </c>
      <c r="AC22" s="1">
        <v>246.41386012958387</v>
      </c>
      <c r="AD22" s="1">
        <v>194.34739162380603</v>
      </c>
    </row>
    <row r="23" spans="2:30" x14ac:dyDescent="0.25">
      <c r="B23" s="1" t="s">
        <v>36</v>
      </c>
      <c r="C23" s="1">
        <v>12747</v>
      </c>
      <c r="D23" s="1">
        <v>60426.464</v>
      </c>
      <c r="E23" s="1">
        <v>56224.794999999998</v>
      </c>
      <c r="F23" s="1">
        <v>55199.945</v>
      </c>
      <c r="G23" s="1">
        <v>58950.237000000001</v>
      </c>
      <c r="H23" s="1">
        <v>61922.817999999999</v>
      </c>
      <c r="I23" s="1">
        <v>46733.784</v>
      </c>
      <c r="K23" s="1" t="s">
        <v>36</v>
      </c>
      <c r="L23" s="6">
        <f t="shared" si="1"/>
        <v>374.0445908841296</v>
      </c>
      <c r="M23" s="6">
        <f t="shared" si="2"/>
        <v>341.0825684474778</v>
      </c>
      <c r="N23" s="6">
        <f t="shared" si="3"/>
        <v>333.04263748332943</v>
      </c>
      <c r="O23" s="6">
        <f t="shared" si="4"/>
        <v>362.46361496822783</v>
      </c>
      <c r="P23" s="6">
        <f t="shared" si="5"/>
        <v>385.78346277555499</v>
      </c>
      <c r="Q23" s="6">
        <f t="shared" si="6"/>
        <v>266.62574723464343</v>
      </c>
      <c r="V23" s="1">
        <v>333.04263748332943</v>
      </c>
      <c r="W23" s="1">
        <v>266.62574723464343</v>
      </c>
      <c r="AC23" s="1">
        <v>362.46361496822783</v>
      </c>
      <c r="AD23" s="1">
        <v>266.62574723464343</v>
      </c>
    </row>
    <row r="24" spans="2:30" x14ac:dyDescent="0.25">
      <c r="B24" s="1" t="s">
        <v>37</v>
      </c>
      <c r="C24" s="1">
        <v>13332</v>
      </c>
      <c r="D24" s="1">
        <v>57822.764000000003</v>
      </c>
      <c r="E24" s="1">
        <v>54728.396999999997</v>
      </c>
      <c r="F24" s="1">
        <v>55478.5</v>
      </c>
      <c r="G24" s="1">
        <v>58073.707999999999</v>
      </c>
      <c r="H24" s="1">
        <v>60879.362000000001</v>
      </c>
      <c r="I24" s="1">
        <v>45402.082999999999</v>
      </c>
      <c r="K24" s="1" t="s">
        <v>37</v>
      </c>
      <c r="L24" s="6">
        <f t="shared" si="1"/>
        <v>333.71410141014104</v>
      </c>
      <c r="M24" s="6">
        <f t="shared" si="2"/>
        <v>310.50402790279026</v>
      </c>
      <c r="N24" s="6">
        <f t="shared" si="3"/>
        <v>316.13036303630361</v>
      </c>
      <c r="O24" s="6">
        <f>(G24-$C24)/$C24*100</f>
        <v>335.59636963696369</v>
      </c>
      <c r="P24" s="6">
        <f t="shared" si="5"/>
        <v>356.64087908790879</v>
      </c>
      <c r="Q24" s="6">
        <f t="shared" si="6"/>
        <v>240.54967746774679</v>
      </c>
      <c r="V24" s="1">
        <v>316.13036303630361</v>
      </c>
      <c r="W24" s="1">
        <v>240.54967746774679</v>
      </c>
      <c r="AC24" s="1">
        <v>335.59636963696369</v>
      </c>
      <c r="AD24" s="1">
        <v>240.54967746774679</v>
      </c>
    </row>
    <row r="25" spans="2:30" x14ac:dyDescent="0.25">
      <c r="B25" s="1" t="s">
        <v>38</v>
      </c>
      <c r="C25" s="1">
        <v>55539</v>
      </c>
      <c r="D25" s="1">
        <v>119664.63499999999</v>
      </c>
      <c r="E25" s="1">
        <v>119338.823</v>
      </c>
      <c r="F25" s="1">
        <v>119098.458</v>
      </c>
      <c r="G25" s="1">
        <v>123979.428</v>
      </c>
      <c r="H25" s="1">
        <v>126578.541</v>
      </c>
      <c r="I25" s="1">
        <v>118785.905</v>
      </c>
      <c r="K25" s="1" t="s">
        <v>38</v>
      </c>
      <c r="L25" s="6">
        <f t="shared" si="1"/>
        <v>115.4605502439727</v>
      </c>
      <c r="M25" s="6">
        <f t="shared" si="2"/>
        <v>114.87391382632023</v>
      </c>
      <c r="N25" s="6">
        <f t="shared" si="3"/>
        <v>114.44112785610112</v>
      </c>
      <c r="O25" s="6">
        <f t="shared" si="4"/>
        <v>123.22949278885108</v>
      </c>
      <c r="P25" s="6">
        <f t="shared" si="5"/>
        <v>127.90929076864906</v>
      </c>
      <c r="Q25" s="6">
        <f t="shared" si="6"/>
        <v>113.8783647526963</v>
      </c>
      <c r="V25" s="1">
        <v>114.44112785610112</v>
      </c>
      <c r="W25" s="1">
        <v>113.8783647526963</v>
      </c>
      <c r="AC25" s="1">
        <v>123.22949278885108</v>
      </c>
      <c r="AD25" s="1">
        <v>113.8783647526963</v>
      </c>
    </row>
    <row r="26" spans="2:30" x14ac:dyDescent="0.25">
      <c r="B26" s="1" t="s">
        <v>39</v>
      </c>
      <c r="C26" s="1">
        <v>28940</v>
      </c>
      <c r="D26" s="1">
        <v>92200.217999999993</v>
      </c>
      <c r="E26" s="1">
        <v>91817.228000000003</v>
      </c>
      <c r="F26" s="1">
        <v>93795.656000000003</v>
      </c>
      <c r="G26" s="1">
        <v>96745.065000000002</v>
      </c>
      <c r="H26" s="1">
        <v>99330.380999999994</v>
      </c>
      <c r="I26" s="1">
        <v>84322.004000000001</v>
      </c>
      <c r="K26" s="1" t="s">
        <v>39</v>
      </c>
      <c r="L26" s="6">
        <f t="shared" si="1"/>
        <v>218.5909398756047</v>
      </c>
      <c r="M26" s="6">
        <f t="shared" si="2"/>
        <v>217.26754664823775</v>
      </c>
      <c r="N26" s="6">
        <f t="shared" si="3"/>
        <v>224.10385625431931</v>
      </c>
      <c r="O26" s="6">
        <f t="shared" si="4"/>
        <v>234.29531789910158</v>
      </c>
      <c r="P26" s="6">
        <f t="shared" si="5"/>
        <v>243.22868348306841</v>
      </c>
      <c r="Q26" s="6">
        <f t="shared" si="6"/>
        <v>191.3683621285418</v>
      </c>
      <c r="V26" s="1">
        <v>224.10385625431931</v>
      </c>
      <c r="W26" s="1">
        <v>191.3683621285418</v>
      </c>
      <c r="AC26" s="1">
        <v>234.29531789910158</v>
      </c>
      <c r="AD26" s="1">
        <v>191.3683621285418</v>
      </c>
    </row>
    <row r="27" spans="2:30" x14ac:dyDescent="0.25">
      <c r="B27" s="1" t="s">
        <v>40</v>
      </c>
      <c r="C27" s="1">
        <v>10916</v>
      </c>
      <c r="D27" s="1">
        <v>80817.865000000005</v>
      </c>
      <c r="E27" s="1">
        <v>80395.748999999996</v>
      </c>
      <c r="F27" s="1">
        <v>81181.301000000007</v>
      </c>
      <c r="G27" s="1">
        <v>84846.005000000005</v>
      </c>
      <c r="H27" s="1">
        <v>86506.682000000001</v>
      </c>
      <c r="I27" s="1">
        <v>77560.623000000007</v>
      </c>
      <c r="K27" s="1" t="s">
        <v>40</v>
      </c>
      <c r="L27" s="6">
        <f t="shared" si="1"/>
        <v>640.36153352876511</v>
      </c>
      <c r="M27" s="6">
        <f t="shared" si="2"/>
        <v>636.49458592891165</v>
      </c>
      <c r="N27" s="6">
        <f t="shared" si="3"/>
        <v>643.69092158299748</v>
      </c>
      <c r="O27" s="6">
        <f t="shared" si="4"/>
        <v>677.26277940637601</v>
      </c>
      <c r="P27" s="6">
        <f t="shared" si="5"/>
        <v>692.47601685599113</v>
      </c>
      <c r="Q27" s="6">
        <f t="shared" si="6"/>
        <v>610.5223799926714</v>
      </c>
      <c r="V27" s="1">
        <v>643.69092158299748</v>
      </c>
      <c r="W27" s="1">
        <v>610.5223799926714</v>
      </c>
      <c r="AC27" s="1">
        <v>677.26277940637601</v>
      </c>
      <c r="AD27" s="1">
        <v>610.5223799926714</v>
      </c>
    </row>
    <row r="28" spans="2:30" x14ac:dyDescent="0.25">
      <c r="B28" s="1" t="s">
        <v>41</v>
      </c>
      <c r="C28" s="1">
        <v>13590</v>
      </c>
      <c r="D28" s="1">
        <v>112670.223</v>
      </c>
      <c r="E28" s="1">
        <v>113854.088</v>
      </c>
      <c r="F28" s="1">
        <v>113622.125</v>
      </c>
      <c r="G28" s="1">
        <v>115793.47900000001</v>
      </c>
      <c r="H28" s="1">
        <v>120768.621</v>
      </c>
      <c r="I28" s="1">
        <v>99691.6</v>
      </c>
      <c r="K28" s="1" t="s">
        <v>41</v>
      </c>
      <c r="L28" s="6">
        <f t="shared" si="1"/>
        <v>729.06713024282567</v>
      </c>
      <c r="M28" s="6">
        <f t="shared" si="2"/>
        <v>737.77842531272995</v>
      </c>
      <c r="N28" s="6">
        <f t="shared" si="3"/>
        <v>736.07155997056668</v>
      </c>
      <c r="O28" s="6">
        <f t="shared" si="4"/>
        <v>752.04914643119946</v>
      </c>
      <c r="P28" s="6">
        <f t="shared" si="5"/>
        <v>788.65799116997789</v>
      </c>
      <c r="Q28" s="6">
        <f t="shared" si="6"/>
        <v>633.56585724797651</v>
      </c>
      <c r="V28" s="1">
        <v>736.07155997056668</v>
      </c>
      <c r="W28" s="1">
        <v>633.56585724797651</v>
      </c>
      <c r="AC28" s="1">
        <v>752.04914643119946</v>
      </c>
      <c r="AD28" s="1">
        <v>633.56585724797651</v>
      </c>
    </row>
    <row r="29" spans="2:30" x14ac:dyDescent="0.25">
      <c r="B29" s="1" t="s">
        <v>42</v>
      </c>
      <c r="C29" s="1">
        <v>15700</v>
      </c>
      <c r="D29" s="1">
        <v>27690.352999999999</v>
      </c>
      <c r="E29" s="1">
        <v>27796.857</v>
      </c>
      <c r="F29" s="1">
        <v>27614.851999999999</v>
      </c>
      <c r="G29" s="1">
        <v>28023.796999999999</v>
      </c>
      <c r="H29" s="1">
        <v>28527.161</v>
      </c>
      <c r="I29" s="1">
        <v>26914.329000000002</v>
      </c>
      <c r="K29" s="1" t="s">
        <v>42</v>
      </c>
      <c r="L29" s="6">
        <f t="shared" si="1"/>
        <v>76.371675159235664</v>
      </c>
      <c r="M29" s="6">
        <f t="shared" si="2"/>
        <v>77.050044585987266</v>
      </c>
      <c r="N29" s="6">
        <f t="shared" si="3"/>
        <v>75.890777070063692</v>
      </c>
      <c r="O29" s="6">
        <f t="shared" si="4"/>
        <v>78.495522292993627</v>
      </c>
      <c r="P29" s="6">
        <f t="shared" si="5"/>
        <v>81.701662420382178</v>
      </c>
      <c r="Q29" s="6">
        <f t="shared" si="6"/>
        <v>71.428847133757969</v>
      </c>
      <c r="V29" s="1">
        <v>75.890777070063692</v>
      </c>
      <c r="W29" s="1">
        <v>71.428847133757969</v>
      </c>
      <c r="AC29" s="1">
        <v>78.495522292993627</v>
      </c>
      <c r="AD29" s="1">
        <v>71.428847133757969</v>
      </c>
    </row>
    <row r="30" spans="2:30" x14ac:dyDescent="0.25">
      <c r="B30" s="1" t="s">
        <v>43</v>
      </c>
      <c r="C30" s="1">
        <v>21220</v>
      </c>
      <c r="D30" s="1">
        <v>27103.111000000001</v>
      </c>
      <c r="E30" s="1">
        <v>25406.960999999999</v>
      </c>
      <c r="F30" s="1">
        <v>25901.512999999999</v>
      </c>
      <c r="G30" s="1">
        <v>26652.115000000002</v>
      </c>
      <c r="H30" s="1">
        <v>27328.920999999998</v>
      </c>
      <c r="I30" s="1">
        <v>22352.463</v>
      </c>
      <c r="K30" s="1" t="s">
        <v>43</v>
      </c>
      <c r="L30" s="6">
        <f t="shared" si="1"/>
        <v>27.724368520263905</v>
      </c>
      <c r="M30" s="6">
        <f t="shared" si="2"/>
        <v>19.73120169651272</v>
      </c>
      <c r="N30" s="6">
        <f t="shared" si="3"/>
        <v>22.061795475966065</v>
      </c>
      <c r="O30" s="6">
        <f t="shared" si="4"/>
        <v>25.599033930254482</v>
      </c>
      <c r="P30" s="6">
        <f t="shared" si="5"/>
        <v>28.788506126295939</v>
      </c>
      <c r="Q30" s="6">
        <f t="shared" si="6"/>
        <v>5.3367719132893479</v>
      </c>
      <c r="V30" s="1">
        <v>22.061795475966065</v>
      </c>
      <c r="W30" s="1">
        <v>5.3367719132893479</v>
      </c>
      <c r="AC30" s="1">
        <v>25.599033930254482</v>
      </c>
      <c r="AD30" s="1">
        <v>5.3367719132893479</v>
      </c>
    </row>
    <row r="31" spans="2:30" x14ac:dyDescent="0.25">
      <c r="B31" s="1" t="s">
        <v>44</v>
      </c>
      <c r="C31" s="1">
        <v>16876</v>
      </c>
      <c r="D31" s="1">
        <v>61382.826000000001</v>
      </c>
      <c r="E31" s="1">
        <v>60890.031000000003</v>
      </c>
      <c r="F31" s="1">
        <v>58880.970999999998</v>
      </c>
      <c r="G31" s="1">
        <v>60605.45</v>
      </c>
      <c r="H31" s="1">
        <v>62715.877999999997</v>
      </c>
      <c r="I31" s="1">
        <v>49435.856</v>
      </c>
      <c r="K31" s="1" t="s">
        <v>44</v>
      </c>
      <c r="L31" s="6">
        <f t="shared" si="1"/>
        <v>263.72852571699457</v>
      </c>
      <c r="M31" s="6">
        <f t="shared" si="2"/>
        <v>260.80843209291299</v>
      </c>
      <c r="N31" s="6">
        <f t="shared" si="3"/>
        <v>248.90359682389192</v>
      </c>
      <c r="O31" s="6">
        <f t="shared" si="4"/>
        <v>259.12212609623128</v>
      </c>
      <c r="P31" s="6">
        <f t="shared" si="5"/>
        <v>271.62762502962784</v>
      </c>
      <c r="Q31" s="6">
        <f t="shared" si="6"/>
        <v>192.93586157857311</v>
      </c>
      <c r="V31" s="1">
        <v>248.90359682389192</v>
      </c>
      <c r="W31" s="1">
        <v>192.93586157857311</v>
      </c>
      <c r="AC31" s="1">
        <v>259.12212609623128</v>
      </c>
      <c r="AD31" s="1">
        <v>192.93586157857311</v>
      </c>
    </row>
    <row r="32" spans="2:30" x14ac:dyDescent="0.25">
      <c r="B32" s="1" t="s">
        <v>45</v>
      </c>
      <c r="C32" s="1">
        <v>14138</v>
      </c>
      <c r="D32" s="1">
        <v>63885.220999999998</v>
      </c>
      <c r="E32" s="1">
        <v>63334.031999999999</v>
      </c>
      <c r="F32" s="1">
        <v>63394.023000000001</v>
      </c>
      <c r="G32" s="1">
        <v>65091.995999999999</v>
      </c>
      <c r="H32" s="1">
        <v>66951.081000000006</v>
      </c>
      <c r="I32" s="1">
        <v>60191.324999999997</v>
      </c>
      <c r="K32" s="1" t="s">
        <v>45</v>
      </c>
      <c r="L32" s="6">
        <f t="shared" si="1"/>
        <v>351.86887112745791</v>
      </c>
      <c r="M32" s="6">
        <f t="shared" si="2"/>
        <v>347.97023624274999</v>
      </c>
      <c r="N32" s="6">
        <f t="shared" si="3"/>
        <v>348.39456075824017</v>
      </c>
      <c r="O32" s="6">
        <f t="shared" si="4"/>
        <v>360.40455509973117</v>
      </c>
      <c r="P32" s="6">
        <f t="shared" si="5"/>
        <v>373.55411656528509</v>
      </c>
      <c r="Q32" s="6">
        <f t="shared" si="6"/>
        <v>325.74144150516338</v>
      </c>
      <c r="V32" s="1">
        <v>348.39456075824017</v>
      </c>
      <c r="W32" s="1">
        <v>325.74144150516338</v>
      </c>
      <c r="AC32" s="1">
        <v>360.40455509973117</v>
      </c>
      <c r="AD32" s="1">
        <v>325.74144150516338</v>
      </c>
    </row>
    <row r="33" spans="2:30" x14ac:dyDescent="0.25">
      <c r="B33" s="1" t="s">
        <v>46</v>
      </c>
      <c r="C33" s="1">
        <v>20557</v>
      </c>
      <c r="D33" s="1">
        <v>47877.578999999998</v>
      </c>
      <c r="E33" s="1">
        <v>46070.163999999997</v>
      </c>
      <c r="F33" s="1">
        <v>47084.163</v>
      </c>
      <c r="G33" s="1">
        <v>49828.667999999998</v>
      </c>
      <c r="H33" s="1">
        <v>52838.635000000002</v>
      </c>
      <c r="I33" s="1">
        <v>41713.182000000001</v>
      </c>
      <c r="K33" s="1" t="s">
        <v>46</v>
      </c>
      <c r="L33" s="6">
        <f t="shared" si="1"/>
        <v>132.90158583450889</v>
      </c>
      <c r="M33" s="6">
        <f t="shared" si="2"/>
        <v>124.10937393588557</v>
      </c>
      <c r="N33" s="6">
        <f t="shared" si="3"/>
        <v>129.04199542734835</v>
      </c>
      <c r="O33" s="6">
        <f t="shared" si="4"/>
        <v>142.39270321544973</v>
      </c>
      <c r="P33" s="6">
        <f t="shared" si="5"/>
        <v>157.03475701707447</v>
      </c>
      <c r="Q33" s="6">
        <f t="shared" si="6"/>
        <v>102.91473464026852</v>
      </c>
      <c r="V33" s="1">
        <v>129.04199542734835</v>
      </c>
      <c r="W33" s="1">
        <v>102.91473464026852</v>
      </c>
      <c r="AC33" s="1">
        <v>142.39270321544973</v>
      </c>
      <c r="AD33" s="1">
        <v>102.91473464026852</v>
      </c>
    </row>
    <row r="34" spans="2:30" x14ac:dyDescent="0.25">
      <c r="B34" s="1" t="s">
        <v>47</v>
      </c>
      <c r="C34" s="1">
        <v>25569</v>
      </c>
      <c r="D34" s="1">
        <v>62491.311999999998</v>
      </c>
      <c r="E34" s="1">
        <v>61036.309000000001</v>
      </c>
      <c r="F34" s="1">
        <v>60401.319000000003</v>
      </c>
      <c r="G34" s="1">
        <v>64096.402999999998</v>
      </c>
      <c r="H34" s="1">
        <v>66913.25</v>
      </c>
      <c r="I34" s="1">
        <v>50674.658000000003</v>
      </c>
      <c r="K34" s="1" t="s">
        <v>47</v>
      </c>
      <c r="L34" s="6">
        <f t="shared" si="1"/>
        <v>144.40264382650864</v>
      </c>
      <c r="M34" s="6">
        <f t="shared" si="2"/>
        <v>138.71214752239041</v>
      </c>
      <c r="N34" s="6">
        <f t="shared" si="3"/>
        <v>136.22871054792915</v>
      </c>
      <c r="O34" s="6">
        <f t="shared" si="4"/>
        <v>150.68013219132544</v>
      </c>
      <c r="P34" s="6">
        <f t="shared" si="5"/>
        <v>161.69678125855529</v>
      </c>
      <c r="Q34" s="6">
        <f t="shared" si="6"/>
        <v>98.18787594352537</v>
      </c>
      <c r="V34" s="1">
        <v>136.22871054792915</v>
      </c>
      <c r="W34" s="1">
        <v>98.18787594352537</v>
      </c>
      <c r="AC34" s="1">
        <v>150.68013219132544</v>
      </c>
      <c r="AD34" s="1">
        <v>98.18787594352537</v>
      </c>
    </row>
    <row r="35" spans="2:30" x14ac:dyDescent="0.25">
      <c r="B35" s="1" t="s">
        <v>48</v>
      </c>
      <c r="C35" s="1">
        <v>19565</v>
      </c>
      <c r="D35" s="1">
        <v>21739.575000000001</v>
      </c>
      <c r="E35" s="1">
        <v>22181.971000000001</v>
      </c>
      <c r="F35" s="1">
        <v>21422.664000000001</v>
      </c>
      <c r="G35" s="1">
        <v>24098.956999999999</v>
      </c>
      <c r="H35" s="1">
        <v>25579.414000000001</v>
      </c>
      <c r="I35" s="1">
        <v>20133.287</v>
      </c>
      <c r="K35" s="1" t="s">
        <v>48</v>
      </c>
      <c r="L35" s="6">
        <f t="shared" si="1"/>
        <v>11.11461794019934</v>
      </c>
      <c r="M35" s="6">
        <f t="shared" si="2"/>
        <v>13.375778175313066</v>
      </c>
      <c r="N35" s="6">
        <f t="shared" si="3"/>
        <v>9.4948326092512172</v>
      </c>
      <c r="O35" s="6">
        <f t="shared" si="4"/>
        <v>23.173815486838738</v>
      </c>
      <c r="P35" s="6">
        <f t="shared" si="5"/>
        <v>30.740679785330947</v>
      </c>
      <c r="Q35" s="6">
        <f t="shared" si="6"/>
        <v>2.9046102734474841</v>
      </c>
      <c r="V35" s="1">
        <v>9.4948326092512172</v>
      </c>
      <c r="W35" s="1">
        <v>2.9046102734474841</v>
      </c>
      <c r="AC35" s="1">
        <v>23.173815486838738</v>
      </c>
      <c r="AD35" s="1">
        <v>2.9046102734474841</v>
      </c>
    </row>
    <row r="36" spans="2:30" x14ac:dyDescent="0.25">
      <c r="B36" s="1" t="s">
        <v>49</v>
      </c>
      <c r="C36" s="1">
        <v>10856</v>
      </c>
      <c r="D36" s="1">
        <v>41779.052000000003</v>
      </c>
      <c r="E36" s="1">
        <v>41621.360999999997</v>
      </c>
      <c r="F36" s="1">
        <v>41845.758000000002</v>
      </c>
      <c r="G36" s="1">
        <v>45738.574000000001</v>
      </c>
      <c r="H36" s="1">
        <v>47222.199000000001</v>
      </c>
      <c r="I36" s="1">
        <v>39522.830999999998</v>
      </c>
      <c r="K36" s="1" t="s">
        <v>49</v>
      </c>
      <c r="L36" s="6">
        <f t="shared" si="1"/>
        <v>284.84756816507002</v>
      </c>
      <c r="M36" s="6">
        <f t="shared" si="2"/>
        <v>283.3949981577008</v>
      </c>
      <c r="N36" s="6">
        <f t="shared" si="3"/>
        <v>285.46203021370673</v>
      </c>
      <c r="O36" s="6">
        <f t="shared" si="4"/>
        <v>321.3206890198968</v>
      </c>
      <c r="P36" s="6">
        <f t="shared" si="5"/>
        <v>334.98709469417832</v>
      </c>
      <c r="Q36" s="6">
        <f t="shared" si="6"/>
        <v>264.06439756816502</v>
      </c>
      <c r="V36" s="1">
        <v>285.46203021370673</v>
      </c>
      <c r="W36" s="1">
        <v>264.06439756816502</v>
      </c>
      <c r="AC36" s="1">
        <v>321.3206890198968</v>
      </c>
      <c r="AD36" s="1">
        <v>264.06439756816502</v>
      </c>
    </row>
    <row r="37" spans="2:30" x14ac:dyDescent="0.25">
      <c r="B37" s="1" t="s">
        <v>50</v>
      </c>
      <c r="C37" s="1">
        <v>21245</v>
      </c>
      <c r="D37" s="1">
        <v>23266.952000000001</v>
      </c>
      <c r="E37" s="1">
        <v>23020.087</v>
      </c>
      <c r="F37" s="1">
        <v>23362.123</v>
      </c>
      <c r="G37" s="1">
        <v>24872.653999999999</v>
      </c>
      <c r="H37" s="1">
        <v>26058.005000000001</v>
      </c>
      <c r="I37" s="1">
        <v>21860.098999999998</v>
      </c>
      <c r="K37" s="1" t="s">
        <v>50</v>
      </c>
      <c r="L37" s="6">
        <f t="shared" si="1"/>
        <v>9.5173076017886622</v>
      </c>
      <c r="M37" s="6">
        <f t="shared" si="2"/>
        <v>8.3553165450694262</v>
      </c>
      <c r="N37" s="6">
        <f t="shared" si="3"/>
        <v>9.9652765356554465</v>
      </c>
      <c r="O37" s="6">
        <f t="shared" si="4"/>
        <v>17.075330666039061</v>
      </c>
      <c r="P37" s="6">
        <f t="shared" si="5"/>
        <v>22.654765827253478</v>
      </c>
      <c r="Q37" s="6">
        <f t="shared" si="6"/>
        <v>2.8952647681807409</v>
      </c>
      <c r="V37" s="1">
        <v>9.9652765356554465</v>
      </c>
      <c r="W37" s="1">
        <v>2.8952647681807409</v>
      </c>
      <c r="AC37" s="1">
        <v>17.075330666039061</v>
      </c>
      <c r="AD37" s="1">
        <v>2.8952647681807409</v>
      </c>
    </row>
    <row r="38" spans="2:30" x14ac:dyDescent="0.25">
      <c r="B38" s="3"/>
      <c r="C38" s="3"/>
      <c r="D38" s="3"/>
      <c r="E38" s="3"/>
      <c r="F38" s="3"/>
      <c r="G38" s="3"/>
      <c r="H38" s="3"/>
      <c r="I38" s="3"/>
      <c r="J38" s="3"/>
      <c r="K38" s="5" t="s">
        <v>19</v>
      </c>
      <c r="L38" s="7">
        <f>AVERAGE(L8:L37)</f>
        <v>153.90588850171341</v>
      </c>
      <c r="M38" s="7">
        <f t="shared" ref="M38:Q38" si="7">AVERAGE(M8:M37)</f>
        <v>149.19772285837723</v>
      </c>
      <c r="N38" s="7">
        <f t="shared" si="7"/>
        <v>146.06379645298981</v>
      </c>
      <c r="O38" s="7">
        <f t="shared" si="7"/>
        <v>153.97069372832021</v>
      </c>
      <c r="P38" s="7">
        <f t="shared" si="7"/>
        <v>166.6771868557511</v>
      </c>
      <c r="Q38" s="7">
        <f t="shared" si="7"/>
        <v>115.6376515720989</v>
      </c>
    </row>
    <row r="39" spans="2:30" x14ac:dyDescent="0.25">
      <c r="B39" s="3"/>
      <c r="C39" s="3"/>
      <c r="D39" s="3"/>
      <c r="E39" s="3"/>
      <c r="F39" s="3"/>
      <c r="G39" s="3"/>
      <c r="H39" s="3"/>
      <c r="I39" s="3"/>
      <c r="J39" s="3"/>
      <c r="K39" s="5" t="s">
        <v>52</v>
      </c>
      <c r="L39" s="7">
        <f>AVERAGE(L8:L19)</f>
        <v>40.436430388016142</v>
      </c>
      <c r="M39" s="7">
        <f t="shared" ref="M39:Q39" si="8">AVERAGE(M8:M19)</f>
        <v>36.784773885373134</v>
      </c>
      <c r="N39" s="7">
        <f t="shared" si="8"/>
        <v>29.977750511084889</v>
      </c>
      <c r="O39" s="7">
        <f t="shared" si="8"/>
        <v>29.153999663932382</v>
      </c>
      <c r="P39" s="7">
        <f t="shared" si="8"/>
        <v>41.941165256683043</v>
      </c>
      <c r="Q39" s="7">
        <f t="shared" si="8"/>
        <v>2.8982598178845009</v>
      </c>
    </row>
    <row r="40" spans="2:30" x14ac:dyDescent="0.25">
      <c r="B40" s="3"/>
      <c r="C40" s="3"/>
      <c r="D40" s="3"/>
      <c r="E40" s="3"/>
      <c r="F40" s="3"/>
      <c r="G40" s="3"/>
      <c r="H40" s="3"/>
      <c r="I40" s="3"/>
      <c r="J40" s="3"/>
      <c r="K40" s="5" t="s">
        <v>53</v>
      </c>
      <c r="L40" s="8">
        <f>AVERAGE(L20:L37)</f>
        <v>229.55219391084495</v>
      </c>
      <c r="M40" s="8">
        <f t="shared" ref="M40:Q40" si="9">AVERAGE(M20:M37)</f>
        <v>224.13968884037993</v>
      </c>
      <c r="N40" s="8">
        <f t="shared" si="9"/>
        <v>223.45449374759312</v>
      </c>
      <c r="O40" s="8">
        <f t="shared" si="9"/>
        <v>237.18182310457871</v>
      </c>
      <c r="P40" s="8">
        <f t="shared" si="9"/>
        <v>249.8345345884631</v>
      </c>
      <c r="Q40" s="8">
        <f t="shared" si="9"/>
        <v>190.79724607490849</v>
      </c>
    </row>
    <row r="41" spans="2:30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2:30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2:30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2:30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benchmark</vt:lpstr>
      <vt:lpstr>taillard-uchoa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Aldar</dc:creator>
  <cp:lastModifiedBy>Aldar</cp:lastModifiedBy>
  <dcterms:created xsi:type="dcterms:W3CDTF">2018-04-26T22:13:57Z</dcterms:created>
  <dcterms:modified xsi:type="dcterms:W3CDTF">2018-05-27T15:50:36Z</dcterms:modified>
</cp:coreProperties>
</file>