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Chaccour\Dropbox\01AAA Carlos Work\__AA BOHEMIA\__Management\Field operations\20210324 Clusters\"/>
    </mc:Choice>
  </mc:AlternateContent>
  <xr:revisionPtr revIDLastSave="0" documentId="8_{CB2D0D65-2FB1-4B53-ADB5-460A9C36CBDB}" xr6:coauthVersionLast="46" xr6:coauthVersionMax="46" xr10:uidLastSave="{00000000-0000-0000-0000-000000000000}"/>
  <bookViews>
    <workbookView xWindow="-28920" yWindow="15" windowWidth="29040" windowHeight="15840" xr2:uid="{1B06FF02-03EB-4040-AD6D-41B2653F62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6" i="1"/>
  <c r="O8" i="1"/>
  <c r="O14" i="1"/>
  <c r="O15" i="1"/>
  <c r="O19" i="1"/>
  <c r="O20" i="1"/>
  <c r="O25" i="1"/>
  <c r="O30" i="1"/>
  <c r="O31" i="1"/>
  <c r="O3" i="1"/>
  <c r="M5" i="1"/>
  <c r="M6" i="1"/>
  <c r="M8" i="1"/>
  <c r="M11" i="1"/>
  <c r="M12" i="1"/>
  <c r="M13" i="1"/>
  <c r="M14" i="1"/>
  <c r="M15" i="1"/>
  <c r="M18" i="1"/>
  <c r="M19" i="1"/>
  <c r="M25" i="1"/>
  <c r="M26" i="1"/>
  <c r="M27" i="1"/>
  <c r="M30" i="1"/>
  <c r="M31" i="1"/>
  <c r="M32" i="1"/>
  <c r="M33" i="1"/>
  <c r="M3" i="1"/>
  <c r="L4" i="1"/>
  <c r="M4" i="1" s="1"/>
  <c r="L5" i="1"/>
  <c r="L6" i="1"/>
  <c r="L7" i="1"/>
  <c r="M7" i="1" s="1"/>
  <c r="L8" i="1"/>
  <c r="L9" i="1"/>
  <c r="M9" i="1" s="1"/>
  <c r="L10" i="1"/>
  <c r="M10" i="1" s="1"/>
  <c r="L11" i="1"/>
  <c r="L12" i="1"/>
  <c r="L13" i="1"/>
  <c r="L14" i="1"/>
  <c r="L15" i="1"/>
  <c r="L16" i="1"/>
  <c r="M16" i="1" s="1"/>
  <c r="L17" i="1"/>
  <c r="M17" i="1" s="1"/>
  <c r="L18" i="1"/>
  <c r="L19" i="1"/>
  <c r="L20" i="1"/>
  <c r="M20" i="1" s="1"/>
  <c r="L21" i="1"/>
  <c r="M21" i="1" s="1"/>
  <c r="L22" i="1"/>
  <c r="M22" i="1" s="1"/>
  <c r="L23" i="1"/>
  <c r="M23" i="1" s="1"/>
  <c r="L24" i="1"/>
  <c r="M24" i="1" s="1"/>
  <c r="L25" i="1"/>
  <c r="L26" i="1"/>
  <c r="L27" i="1"/>
  <c r="L28" i="1"/>
  <c r="M28" i="1" s="1"/>
  <c r="L29" i="1"/>
  <c r="M29" i="1" s="1"/>
  <c r="L30" i="1"/>
  <c r="L31" i="1"/>
  <c r="L32" i="1"/>
  <c r="L33" i="1"/>
  <c r="L3" i="1"/>
  <c r="N4" i="1"/>
  <c r="O4" i="1" s="1"/>
  <c r="N5" i="1"/>
  <c r="N6" i="1"/>
  <c r="N7" i="1"/>
  <c r="O7" i="1" s="1"/>
  <c r="N8" i="1"/>
  <c r="N9" i="1"/>
  <c r="O9" i="1" s="1"/>
  <c r="N10" i="1"/>
  <c r="O10" i="1" s="1"/>
  <c r="N11" i="1"/>
  <c r="O11" i="1" s="1"/>
  <c r="N12" i="1"/>
  <c r="O12" i="1" s="1"/>
  <c r="N13" i="1"/>
  <c r="O13" i="1" s="1"/>
  <c r="N14" i="1"/>
  <c r="N15" i="1"/>
  <c r="N16" i="1"/>
  <c r="O16" i="1" s="1"/>
  <c r="N17" i="1"/>
  <c r="O17" i="1" s="1"/>
  <c r="N18" i="1"/>
  <c r="O18" i="1" s="1"/>
  <c r="N19" i="1"/>
  <c r="N20" i="1"/>
  <c r="N21" i="1"/>
  <c r="O21" i="1" s="1"/>
  <c r="N22" i="1"/>
  <c r="O22" i="1" s="1"/>
  <c r="N23" i="1"/>
  <c r="O23" i="1" s="1"/>
  <c r="N24" i="1"/>
  <c r="O24" i="1" s="1"/>
  <c r="N25" i="1"/>
  <c r="N26" i="1"/>
  <c r="O26" i="1" s="1"/>
  <c r="N27" i="1"/>
  <c r="O27" i="1" s="1"/>
  <c r="N28" i="1"/>
  <c r="O28" i="1" s="1"/>
  <c r="N29" i="1"/>
  <c r="O29" i="1" s="1"/>
  <c r="N30" i="1"/>
  <c r="N31" i="1"/>
  <c r="N32" i="1"/>
  <c r="O32" i="1" s="1"/>
  <c r="N33" i="1"/>
  <c r="O33" i="1" s="1"/>
  <c r="N3" i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" i="1"/>
  <c r="K3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" i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" i="1"/>
  <c r="C3" i="1" s="1"/>
  <c r="D3" i="1" s="1"/>
  <c r="E3" i="1" s="1"/>
  <c r="I3" i="1" s="1"/>
  <c r="H30" i="1" l="1"/>
  <c r="D30" i="1"/>
  <c r="E30" i="1" s="1"/>
  <c r="I30" i="1" s="1"/>
  <c r="H22" i="1"/>
  <c r="D22" i="1"/>
  <c r="E22" i="1" s="1"/>
  <c r="I22" i="1" s="1"/>
  <c r="H14" i="1"/>
  <c r="D14" i="1"/>
  <c r="E14" i="1" s="1"/>
  <c r="I14" i="1" s="1"/>
  <c r="H10" i="1"/>
  <c r="D10" i="1"/>
  <c r="E10" i="1" s="1"/>
  <c r="I10" i="1" s="1"/>
  <c r="D29" i="1"/>
  <c r="E29" i="1" s="1"/>
  <c r="I29" i="1" s="1"/>
  <c r="H29" i="1"/>
  <c r="D21" i="1"/>
  <c r="E21" i="1" s="1"/>
  <c r="I21" i="1" s="1"/>
  <c r="H21" i="1"/>
  <c r="D13" i="1"/>
  <c r="E13" i="1" s="1"/>
  <c r="I13" i="1" s="1"/>
  <c r="H13" i="1"/>
  <c r="D5" i="1"/>
  <c r="E5" i="1" s="1"/>
  <c r="I5" i="1" s="1"/>
  <c r="H5" i="1"/>
  <c r="H24" i="1"/>
  <c r="D24" i="1"/>
  <c r="E24" i="1"/>
  <c r="I24" i="1" s="1"/>
  <c r="H16" i="1"/>
  <c r="D16" i="1"/>
  <c r="E16" i="1"/>
  <c r="I16" i="1" s="1"/>
  <c r="H4" i="1"/>
  <c r="D4" i="1"/>
  <c r="E4" i="1" s="1"/>
  <c r="I4" i="1" s="1"/>
  <c r="H26" i="1"/>
  <c r="D26" i="1"/>
  <c r="E26" i="1"/>
  <c r="I26" i="1" s="1"/>
  <c r="H18" i="1"/>
  <c r="D18" i="1"/>
  <c r="E18" i="1"/>
  <c r="I18" i="1" s="1"/>
  <c r="H6" i="1"/>
  <c r="D6" i="1"/>
  <c r="E6" i="1" s="1"/>
  <c r="I6" i="1" s="1"/>
  <c r="D33" i="1"/>
  <c r="E33" i="1" s="1"/>
  <c r="I33" i="1" s="1"/>
  <c r="H33" i="1"/>
  <c r="D25" i="1"/>
  <c r="E25" i="1" s="1"/>
  <c r="I25" i="1" s="1"/>
  <c r="H25" i="1"/>
  <c r="D17" i="1"/>
  <c r="E17" i="1" s="1"/>
  <c r="I17" i="1" s="1"/>
  <c r="H17" i="1"/>
  <c r="D9" i="1"/>
  <c r="E9" i="1" s="1"/>
  <c r="I9" i="1" s="1"/>
  <c r="H9" i="1"/>
  <c r="H32" i="1"/>
  <c r="D32" i="1"/>
  <c r="E32" i="1" s="1"/>
  <c r="I32" i="1" s="1"/>
  <c r="H28" i="1"/>
  <c r="D28" i="1"/>
  <c r="E28" i="1" s="1"/>
  <c r="I28" i="1" s="1"/>
  <c r="H20" i="1"/>
  <c r="D20" i="1"/>
  <c r="E20" i="1" s="1"/>
  <c r="I20" i="1" s="1"/>
  <c r="H12" i="1"/>
  <c r="D12" i="1"/>
  <c r="E12" i="1" s="1"/>
  <c r="I12" i="1" s="1"/>
  <c r="H8" i="1"/>
  <c r="D8" i="1"/>
  <c r="E8" i="1" s="1"/>
  <c r="I8" i="1" s="1"/>
  <c r="D31" i="1"/>
  <c r="E31" i="1" s="1"/>
  <c r="I31" i="1" s="1"/>
  <c r="H31" i="1"/>
  <c r="D27" i="1"/>
  <c r="E27" i="1" s="1"/>
  <c r="I27" i="1" s="1"/>
  <c r="H27" i="1"/>
  <c r="D23" i="1"/>
  <c r="E23" i="1" s="1"/>
  <c r="I23" i="1" s="1"/>
  <c r="H23" i="1"/>
  <c r="D19" i="1"/>
  <c r="E19" i="1" s="1"/>
  <c r="I19" i="1" s="1"/>
  <c r="H19" i="1"/>
  <c r="D15" i="1"/>
  <c r="E15" i="1" s="1"/>
  <c r="I15" i="1" s="1"/>
  <c r="H15" i="1"/>
  <c r="D11" i="1"/>
  <c r="E11" i="1" s="1"/>
  <c r="I11" i="1" s="1"/>
  <c r="H11" i="1"/>
  <c r="D7" i="1"/>
  <c r="E7" i="1" s="1"/>
  <c r="I7" i="1" s="1"/>
  <c r="H7" i="1"/>
  <c r="H3" i="1"/>
</calcChain>
</file>

<file path=xl/sharedStrings.xml><?xml version="1.0" encoding="utf-8"?>
<sst xmlns="http://schemas.openxmlformats.org/spreadsheetml/2006/main" count="15" uniqueCount="13">
  <si>
    <t>Final size</t>
  </si>
  <si>
    <t>LFU</t>
  </si>
  <si>
    <t>Non-consenting</t>
  </si>
  <si>
    <t>Included</t>
  </si>
  <si>
    <t>Total clusters needed</t>
  </si>
  <si>
    <t>Total children in clusters</t>
  </si>
  <si>
    <t>Total children enrolled</t>
  </si>
  <si>
    <t>Total chilren completing trial</t>
  </si>
  <si>
    <t>Adult/child ratio</t>
  </si>
  <si>
    <r>
      <rPr>
        <b/>
        <sz val="11"/>
        <color rgb="FF9C0006"/>
        <rFont val="Calibri"/>
        <family val="2"/>
        <scheme val="minor"/>
      </rPr>
      <t>Max costs</t>
    </r>
    <r>
      <rPr>
        <sz val="11"/>
        <color rgb="FF9C0006"/>
        <rFont val="Calibri"/>
        <family val="2"/>
        <scheme val="minor"/>
      </rPr>
      <t xml:space="preserve">
adults affordable per cluster</t>
    </r>
  </si>
  <si>
    <r>
      <rPr>
        <b/>
        <sz val="11"/>
        <color rgb="FF9C5700"/>
        <rFont val="Calibri"/>
        <family val="2"/>
        <scheme val="minor"/>
      </rPr>
      <t>Costly but affordable</t>
    </r>
    <r>
      <rPr>
        <sz val="11"/>
        <color rgb="FF9C5700"/>
        <rFont val="Calibri"/>
        <family val="2"/>
        <scheme val="minor"/>
      </rPr>
      <t xml:space="preserve"> adults per cluster</t>
    </r>
  </si>
  <si>
    <r>
      <rPr>
        <b/>
        <sz val="11"/>
        <color rgb="FF006100"/>
        <rFont val="Calibri"/>
        <family val="2"/>
        <scheme val="minor"/>
      </rPr>
      <t xml:space="preserve">Ideal costs </t>
    </r>
    <r>
      <rPr>
        <sz val="11"/>
        <color rgb="FF006100"/>
        <rFont val="Calibri"/>
        <family val="2"/>
        <scheme val="minor"/>
      </rPr>
      <t xml:space="preserve">
adults per cluster</t>
    </r>
  </si>
  <si>
    <t>Total children eligible per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</si>
</sst>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3" borderId="0" xfId="2" applyAlignment="1">
      <alignment horizontal="center" vertical="center" wrapText="1"/>
    </xf>
    <xf numFmtId="0" fontId="3" fillId="4" borderId="0" xfId="3" applyAlignment="1">
      <alignment horizontal="center" vertical="center" wrapText="1"/>
    </xf>
    <xf numFmtId="0" fontId="1" fillId="2" borderId="0" xfId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85725</xdr:rowOff>
    </xdr:from>
    <xdr:to>
      <xdr:col>9</xdr:col>
      <xdr:colOff>139700</xdr:colOff>
      <xdr:row>34</xdr:row>
      <xdr:rowOff>171450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38619F2-80E6-480C-8A23-C8DC99295FA3}"/>
            </a:ext>
          </a:extLst>
        </xdr:cNvPr>
        <xdr:cNvSpPr/>
      </xdr:nvSpPr>
      <xdr:spPr>
        <a:xfrm>
          <a:off x="0" y="6248400"/>
          <a:ext cx="8045450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1C24-F5C0-478B-A51A-C8860E43562A}">
  <dimension ref="A2:O33"/>
  <sheetViews>
    <sheetView tabSelected="1" workbookViewId="0">
      <selection activeCell="I3" sqref="I3"/>
    </sheetView>
  </sheetViews>
  <sheetFormatPr defaultColWidth="15.54296875" defaultRowHeight="14" customHeight="1" x14ac:dyDescent="0.35"/>
  <cols>
    <col min="1" max="1" width="18.54296875" style="1" customWidth="1"/>
    <col min="2" max="2" width="10.6328125" style="1" customWidth="1"/>
    <col min="3" max="3" width="9.1796875" style="1" customWidth="1"/>
    <col min="4" max="4" width="7.1796875" style="1" customWidth="1"/>
    <col min="5" max="5" width="9.36328125" style="1" customWidth="1"/>
    <col min="6" max="6" width="13.7265625" style="1" customWidth="1"/>
    <col min="7" max="7" width="14.26953125" style="1" customWidth="1"/>
    <col min="8" max="8" width="14.54296875" style="1" customWidth="1"/>
    <col min="9" max="9" width="15.54296875" style="1"/>
    <col min="10" max="10" width="25.453125" style="1" customWidth="1"/>
    <col min="11" max="11" width="16.54296875" style="1" customWidth="1"/>
    <col min="12" max="13" width="20.7265625" style="1" customWidth="1"/>
    <col min="14" max="15" width="18" style="1" customWidth="1"/>
    <col min="16" max="16384" width="15.54296875" style="1"/>
  </cols>
  <sheetData>
    <row r="2" spans="1:15" s="3" customFormat="1" ht="29" customHeight="1" x14ac:dyDescent="0.35">
      <c r="A2" s="3" t="s">
        <v>12</v>
      </c>
      <c r="B2" s="3" t="s">
        <v>2</v>
      </c>
      <c r="C2" s="3" t="s">
        <v>3</v>
      </c>
      <c r="D2" s="3" t="s">
        <v>1</v>
      </c>
      <c r="E2" s="3" t="s">
        <v>0</v>
      </c>
      <c r="F2" s="3" t="s">
        <v>4</v>
      </c>
      <c r="G2" s="3" t="s">
        <v>5</v>
      </c>
      <c r="H2" s="3" t="s">
        <v>6</v>
      </c>
      <c r="I2" s="3" t="s">
        <v>7</v>
      </c>
      <c r="J2" s="4" t="s">
        <v>9</v>
      </c>
      <c r="K2" s="4" t="s">
        <v>8</v>
      </c>
      <c r="L2" s="5" t="s">
        <v>10</v>
      </c>
      <c r="M2" s="5" t="s">
        <v>8</v>
      </c>
      <c r="N2" s="6" t="s">
        <v>11</v>
      </c>
      <c r="O2" s="6" t="s">
        <v>8</v>
      </c>
    </row>
    <row r="3" spans="1:15" ht="14" customHeight="1" x14ac:dyDescent="0.35">
      <c r="A3" s="1">
        <v>35</v>
      </c>
      <c r="B3" s="2">
        <f>0.15*A3</f>
        <v>5.25</v>
      </c>
      <c r="C3" s="2">
        <f>A3-B3</f>
        <v>29.75</v>
      </c>
      <c r="D3" s="2">
        <f>C3*0.2</f>
        <v>5.95</v>
      </c>
      <c r="E3" s="2">
        <f>C3-D3</f>
        <v>23.8</v>
      </c>
      <c r="F3" s="1">
        <v>144</v>
      </c>
      <c r="G3" s="2">
        <f>F3*A3</f>
        <v>5040</v>
      </c>
      <c r="H3" s="2">
        <f>F3*C3</f>
        <v>4284</v>
      </c>
      <c r="I3" s="2">
        <f>F3*E3</f>
        <v>3427.2000000000003</v>
      </c>
      <c r="J3" s="2">
        <f>45000/F3</f>
        <v>312.5</v>
      </c>
      <c r="K3" s="2">
        <f>J3/A3</f>
        <v>8.9285714285714288</v>
      </c>
      <c r="L3" s="2">
        <f>37500/F3</f>
        <v>260.41666666666669</v>
      </c>
      <c r="M3" s="2">
        <f>L3/A3</f>
        <v>7.4404761904761907</v>
      </c>
      <c r="N3" s="2">
        <f>30000/F3</f>
        <v>208.33333333333334</v>
      </c>
      <c r="O3" s="2">
        <f>N3/A3</f>
        <v>5.9523809523809526</v>
      </c>
    </row>
    <row r="4" spans="1:15" ht="14" customHeight="1" x14ac:dyDescent="0.35">
      <c r="A4" s="1">
        <v>34</v>
      </c>
      <c r="B4" s="2">
        <f t="shared" ref="B4:B33" si="0">0.15*A4</f>
        <v>5.0999999999999996</v>
      </c>
      <c r="C4" s="2">
        <f t="shared" ref="C4:C33" si="1">A4-B4</f>
        <v>28.9</v>
      </c>
      <c r="D4" s="2">
        <f t="shared" ref="D4:D33" si="2">C4*0.2</f>
        <v>5.78</v>
      </c>
      <c r="E4" s="2">
        <f t="shared" ref="E4:E33" si="3">C4-D4</f>
        <v>23.119999999999997</v>
      </c>
      <c r="F4" s="1">
        <v>147</v>
      </c>
      <c r="G4" s="2">
        <f t="shared" ref="G4:G33" si="4">F4*A4</f>
        <v>4998</v>
      </c>
      <c r="H4" s="2">
        <f t="shared" ref="H4:H33" si="5">F4*C4</f>
        <v>4248.3</v>
      </c>
      <c r="I4" s="2">
        <f t="shared" ref="I4:I33" si="6">F4*E4</f>
        <v>3398.6399999999994</v>
      </c>
      <c r="J4" s="2">
        <f t="shared" ref="J4:J33" si="7">45000/F4</f>
        <v>306.12244897959181</v>
      </c>
      <c r="K4" s="2">
        <f t="shared" ref="K4:K33" si="8">J4/A4</f>
        <v>9.0036014405762295</v>
      </c>
      <c r="L4" s="2">
        <f t="shared" ref="L4:L33" si="9">37500/F4</f>
        <v>255.10204081632654</v>
      </c>
      <c r="M4" s="2">
        <f t="shared" ref="M4:M33" si="10">L4/A4</f>
        <v>7.5030012004801918</v>
      </c>
      <c r="N4" s="2">
        <f t="shared" ref="N4:N33" si="11">30000/F4</f>
        <v>204.08163265306123</v>
      </c>
      <c r="O4" s="2">
        <f t="shared" ref="O4:O33" si="12">N4/A4</f>
        <v>6.0024009603841542</v>
      </c>
    </row>
    <row r="5" spans="1:15" ht="14" customHeight="1" x14ac:dyDescent="0.35">
      <c r="A5" s="1">
        <v>33</v>
      </c>
      <c r="B5" s="2">
        <f t="shared" si="0"/>
        <v>4.95</v>
      </c>
      <c r="C5" s="2">
        <f t="shared" si="1"/>
        <v>28.05</v>
      </c>
      <c r="D5" s="2">
        <f t="shared" si="2"/>
        <v>5.61</v>
      </c>
      <c r="E5" s="2">
        <f t="shared" si="3"/>
        <v>22.44</v>
      </c>
      <c r="F5" s="1">
        <v>147</v>
      </c>
      <c r="G5" s="2">
        <f t="shared" si="4"/>
        <v>4851</v>
      </c>
      <c r="H5" s="2">
        <f t="shared" si="5"/>
        <v>4123.3500000000004</v>
      </c>
      <c r="I5" s="2">
        <f t="shared" si="6"/>
        <v>3298.6800000000003</v>
      </c>
      <c r="J5" s="2">
        <f t="shared" si="7"/>
        <v>306.12244897959181</v>
      </c>
      <c r="K5" s="2">
        <f t="shared" si="8"/>
        <v>9.2764378478664185</v>
      </c>
      <c r="L5" s="2">
        <f t="shared" si="9"/>
        <v>255.10204081632654</v>
      </c>
      <c r="M5" s="2">
        <f t="shared" si="10"/>
        <v>7.7303648732220163</v>
      </c>
      <c r="N5" s="2">
        <f t="shared" si="11"/>
        <v>204.08163265306123</v>
      </c>
      <c r="O5" s="2">
        <f t="shared" si="12"/>
        <v>6.1842918985776132</v>
      </c>
    </row>
    <row r="6" spans="1:15" ht="14" customHeight="1" x14ac:dyDescent="0.35">
      <c r="A6" s="1">
        <v>32</v>
      </c>
      <c r="B6" s="2">
        <f t="shared" si="0"/>
        <v>4.8</v>
      </c>
      <c r="C6" s="2">
        <f t="shared" si="1"/>
        <v>27.2</v>
      </c>
      <c r="D6" s="2">
        <f t="shared" si="2"/>
        <v>5.44</v>
      </c>
      <c r="E6" s="2">
        <f t="shared" si="3"/>
        <v>21.759999999999998</v>
      </c>
      <c r="F6" s="1">
        <v>147</v>
      </c>
      <c r="G6" s="2">
        <f t="shared" si="4"/>
        <v>4704</v>
      </c>
      <c r="H6" s="2">
        <f t="shared" si="5"/>
        <v>3998.4</v>
      </c>
      <c r="I6" s="2">
        <f t="shared" si="6"/>
        <v>3198.72</v>
      </c>
      <c r="J6" s="2">
        <f t="shared" si="7"/>
        <v>306.12244897959181</v>
      </c>
      <c r="K6" s="2">
        <f t="shared" si="8"/>
        <v>9.566326530612244</v>
      </c>
      <c r="L6" s="2">
        <f t="shared" si="9"/>
        <v>255.10204081632654</v>
      </c>
      <c r="M6" s="2">
        <f t="shared" si="10"/>
        <v>7.9719387755102042</v>
      </c>
      <c r="N6" s="2">
        <f t="shared" si="11"/>
        <v>204.08163265306123</v>
      </c>
      <c r="O6" s="2">
        <f t="shared" si="12"/>
        <v>6.3775510204081636</v>
      </c>
    </row>
    <row r="7" spans="1:15" ht="14" customHeight="1" x14ac:dyDescent="0.35">
      <c r="A7" s="1">
        <v>31</v>
      </c>
      <c r="B7" s="2">
        <f t="shared" si="0"/>
        <v>4.6499999999999995</v>
      </c>
      <c r="C7" s="2">
        <f t="shared" si="1"/>
        <v>26.35</v>
      </c>
      <c r="D7" s="2">
        <f t="shared" si="2"/>
        <v>5.2700000000000005</v>
      </c>
      <c r="E7" s="2">
        <f t="shared" si="3"/>
        <v>21.080000000000002</v>
      </c>
      <c r="F7" s="1">
        <v>147</v>
      </c>
      <c r="G7" s="2">
        <f t="shared" si="4"/>
        <v>4557</v>
      </c>
      <c r="H7" s="2">
        <f t="shared" si="5"/>
        <v>3873.4500000000003</v>
      </c>
      <c r="I7" s="2">
        <f t="shared" si="6"/>
        <v>3098.76</v>
      </c>
      <c r="J7" s="2">
        <f t="shared" si="7"/>
        <v>306.12244897959181</v>
      </c>
      <c r="K7" s="2">
        <f t="shared" si="8"/>
        <v>9.8749177090190905</v>
      </c>
      <c r="L7" s="2">
        <f t="shared" si="9"/>
        <v>255.10204081632654</v>
      </c>
      <c r="M7" s="2">
        <f t="shared" si="10"/>
        <v>8.2290980908492433</v>
      </c>
      <c r="N7" s="2">
        <f t="shared" si="11"/>
        <v>204.08163265306123</v>
      </c>
      <c r="O7" s="2">
        <f t="shared" si="12"/>
        <v>6.5832784726793943</v>
      </c>
    </row>
    <row r="8" spans="1:15" ht="14" customHeight="1" x14ac:dyDescent="0.35">
      <c r="A8" s="1">
        <v>30</v>
      </c>
      <c r="B8" s="2">
        <f t="shared" si="0"/>
        <v>4.5</v>
      </c>
      <c r="C8" s="2">
        <f t="shared" si="1"/>
        <v>25.5</v>
      </c>
      <c r="D8" s="2">
        <f t="shared" si="2"/>
        <v>5.1000000000000005</v>
      </c>
      <c r="E8" s="2">
        <f t="shared" si="3"/>
        <v>20.399999999999999</v>
      </c>
      <c r="F8" s="1">
        <v>149</v>
      </c>
      <c r="G8" s="2">
        <f t="shared" si="4"/>
        <v>4470</v>
      </c>
      <c r="H8" s="2">
        <f t="shared" si="5"/>
        <v>3799.5</v>
      </c>
      <c r="I8" s="2">
        <f t="shared" si="6"/>
        <v>3039.6</v>
      </c>
      <c r="J8" s="2">
        <f t="shared" si="7"/>
        <v>302.01342281879192</v>
      </c>
      <c r="K8" s="2">
        <f t="shared" si="8"/>
        <v>10.067114093959731</v>
      </c>
      <c r="L8" s="2">
        <f t="shared" si="9"/>
        <v>251.6778523489933</v>
      </c>
      <c r="M8" s="2">
        <f t="shared" si="10"/>
        <v>8.3892617449664435</v>
      </c>
      <c r="N8" s="2">
        <f t="shared" si="11"/>
        <v>201.34228187919464</v>
      </c>
      <c r="O8" s="2">
        <f t="shared" si="12"/>
        <v>6.7114093959731544</v>
      </c>
    </row>
    <row r="9" spans="1:15" ht="14" customHeight="1" x14ac:dyDescent="0.35">
      <c r="A9" s="1">
        <v>29</v>
      </c>
      <c r="B9" s="2">
        <f t="shared" si="0"/>
        <v>4.3499999999999996</v>
      </c>
      <c r="C9" s="2">
        <f t="shared" si="1"/>
        <v>24.65</v>
      </c>
      <c r="D9" s="2">
        <f t="shared" si="2"/>
        <v>4.93</v>
      </c>
      <c r="E9" s="2">
        <f t="shared" si="3"/>
        <v>19.72</v>
      </c>
      <c r="F9" s="1">
        <v>150</v>
      </c>
      <c r="G9" s="2">
        <f t="shared" si="4"/>
        <v>4350</v>
      </c>
      <c r="H9" s="2">
        <f t="shared" si="5"/>
        <v>3697.5</v>
      </c>
      <c r="I9" s="2">
        <f t="shared" si="6"/>
        <v>2958</v>
      </c>
      <c r="J9" s="2">
        <f t="shared" si="7"/>
        <v>300</v>
      </c>
      <c r="K9" s="2">
        <f t="shared" si="8"/>
        <v>10.344827586206897</v>
      </c>
      <c r="L9" s="2">
        <f t="shared" si="9"/>
        <v>250</v>
      </c>
      <c r="M9" s="2">
        <f t="shared" si="10"/>
        <v>8.6206896551724146</v>
      </c>
      <c r="N9" s="2">
        <f t="shared" si="11"/>
        <v>200</v>
      </c>
      <c r="O9" s="2">
        <f t="shared" si="12"/>
        <v>6.8965517241379306</v>
      </c>
    </row>
    <row r="10" spans="1:15" ht="14" customHeight="1" x14ac:dyDescent="0.35">
      <c r="A10" s="1">
        <v>28</v>
      </c>
      <c r="B10" s="2">
        <f t="shared" si="0"/>
        <v>4.2</v>
      </c>
      <c r="C10" s="2">
        <f t="shared" si="1"/>
        <v>23.8</v>
      </c>
      <c r="D10" s="2">
        <f t="shared" si="2"/>
        <v>4.7600000000000007</v>
      </c>
      <c r="E10" s="2">
        <f t="shared" si="3"/>
        <v>19.04</v>
      </c>
      <c r="F10" s="1">
        <v>150</v>
      </c>
      <c r="G10" s="2">
        <f t="shared" si="4"/>
        <v>4200</v>
      </c>
      <c r="H10" s="2">
        <f t="shared" si="5"/>
        <v>3570</v>
      </c>
      <c r="I10" s="2">
        <f t="shared" si="6"/>
        <v>2856</v>
      </c>
      <c r="J10" s="2">
        <f t="shared" si="7"/>
        <v>300</v>
      </c>
      <c r="K10" s="2">
        <f t="shared" si="8"/>
        <v>10.714285714285714</v>
      </c>
      <c r="L10" s="2">
        <f t="shared" si="9"/>
        <v>250</v>
      </c>
      <c r="M10" s="2">
        <f t="shared" si="10"/>
        <v>8.9285714285714288</v>
      </c>
      <c r="N10" s="2">
        <f t="shared" si="11"/>
        <v>200</v>
      </c>
      <c r="O10" s="2">
        <f t="shared" si="12"/>
        <v>7.1428571428571432</v>
      </c>
    </row>
    <row r="11" spans="1:15" ht="14" customHeight="1" x14ac:dyDescent="0.35">
      <c r="A11" s="1">
        <v>27</v>
      </c>
      <c r="B11" s="2">
        <f t="shared" si="0"/>
        <v>4.05</v>
      </c>
      <c r="C11" s="2">
        <f t="shared" si="1"/>
        <v>22.95</v>
      </c>
      <c r="D11" s="2">
        <f t="shared" si="2"/>
        <v>4.59</v>
      </c>
      <c r="E11" s="2">
        <f t="shared" si="3"/>
        <v>18.36</v>
      </c>
      <c r="F11" s="1">
        <v>153</v>
      </c>
      <c r="G11" s="2">
        <f t="shared" si="4"/>
        <v>4131</v>
      </c>
      <c r="H11" s="2">
        <f t="shared" si="5"/>
        <v>3511.35</v>
      </c>
      <c r="I11" s="2">
        <f t="shared" si="6"/>
        <v>2809.08</v>
      </c>
      <c r="J11" s="2">
        <f t="shared" si="7"/>
        <v>294.11764705882354</v>
      </c>
      <c r="K11" s="2">
        <f t="shared" si="8"/>
        <v>10.893246187363834</v>
      </c>
      <c r="L11" s="2">
        <f t="shared" si="9"/>
        <v>245.09803921568627</v>
      </c>
      <c r="M11" s="2">
        <f t="shared" si="10"/>
        <v>9.0777051561365294</v>
      </c>
      <c r="N11" s="2">
        <f t="shared" si="11"/>
        <v>196.07843137254903</v>
      </c>
      <c r="O11" s="2">
        <f t="shared" si="12"/>
        <v>7.2621641249092237</v>
      </c>
    </row>
    <row r="12" spans="1:15" ht="14" customHeight="1" x14ac:dyDescent="0.35">
      <c r="A12" s="1">
        <v>26</v>
      </c>
      <c r="B12" s="2">
        <f t="shared" si="0"/>
        <v>3.9</v>
      </c>
      <c r="C12" s="2">
        <f t="shared" si="1"/>
        <v>22.1</v>
      </c>
      <c r="D12" s="2">
        <f t="shared" si="2"/>
        <v>4.4200000000000008</v>
      </c>
      <c r="E12" s="2">
        <f t="shared" si="3"/>
        <v>17.68</v>
      </c>
      <c r="F12" s="1">
        <v>153</v>
      </c>
      <c r="G12" s="2">
        <f t="shared" si="4"/>
        <v>3978</v>
      </c>
      <c r="H12" s="2">
        <f t="shared" si="5"/>
        <v>3381.3</v>
      </c>
      <c r="I12" s="2">
        <f t="shared" si="6"/>
        <v>2705.04</v>
      </c>
      <c r="J12" s="2">
        <f t="shared" si="7"/>
        <v>294.11764705882354</v>
      </c>
      <c r="K12" s="2">
        <f t="shared" si="8"/>
        <v>11.312217194570136</v>
      </c>
      <c r="L12" s="2">
        <f t="shared" si="9"/>
        <v>245.09803921568627</v>
      </c>
      <c r="M12" s="2">
        <f t="shared" si="10"/>
        <v>9.42684766214178</v>
      </c>
      <c r="N12" s="2">
        <f t="shared" si="11"/>
        <v>196.07843137254903</v>
      </c>
      <c r="O12" s="2">
        <f t="shared" si="12"/>
        <v>7.5414781297134246</v>
      </c>
    </row>
    <row r="13" spans="1:15" ht="14" customHeight="1" x14ac:dyDescent="0.35">
      <c r="A13" s="1">
        <v>25</v>
      </c>
      <c r="B13" s="2">
        <f t="shared" si="0"/>
        <v>3.75</v>
      </c>
      <c r="C13" s="2">
        <f t="shared" si="1"/>
        <v>21.25</v>
      </c>
      <c r="D13" s="2">
        <f t="shared" si="2"/>
        <v>4.25</v>
      </c>
      <c r="E13" s="2">
        <f t="shared" si="3"/>
        <v>17</v>
      </c>
      <c r="F13" s="1">
        <v>153</v>
      </c>
      <c r="G13" s="2">
        <f t="shared" si="4"/>
        <v>3825</v>
      </c>
      <c r="H13" s="2">
        <f t="shared" si="5"/>
        <v>3251.25</v>
      </c>
      <c r="I13" s="2">
        <f t="shared" si="6"/>
        <v>2601</v>
      </c>
      <c r="J13" s="2">
        <f t="shared" si="7"/>
        <v>294.11764705882354</v>
      </c>
      <c r="K13" s="2">
        <f t="shared" si="8"/>
        <v>11.764705882352942</v>
      </c>
      <c r="L13" s="2">
        <f t="shared" si="9"/>
        <v>245.09803921568627</v>
      </c>
      <c r="M13" s="2">
        <f t="shared" si="10"/>
        <v>9.8039215686274517</v>
      </c>
      <c r="N13" s="2">
        <f t="shared" si="11"/>
        <v>196.07843137254903</v>
      </c>
      <c r="O13" s="2">
        <f t="shared" si="12"/>
        <v>7.8431372549019613</v>
      </c>
    </row>
    <row r="14" spans="1:15" ht="14" customHeight="1" x14ac:dyDescent="0.35">
      <c r="A14" s="1">
        <v>24</v>
      </c>
      <c r="B14" s="2">
        <f t="shared" si="0"/>
        <v>3.5999999999999996</v>
      </c>
      <c r="C14" s="2">
        <f t="shared" si="1"/>
        <v>20.399999999999999</v>
      </c>
      <c r="D14" s="2">
        <f t="shared" si="2"/>
        <v>4.08</v>
      </c>
      <c r="E14" s="2">
        <f t="shared" si="3"/>
        <v>16.32</v>
      </c>
      <c r="F14" s="1">
        <v>156</v>
      </c>
      <c r="G14" s="2">
        <f t="shared" si="4"/>
        <v>3744</v>
      </c>
      <c r="H14" s="2">
        <f t="shared" si="5"/>
        <v>3182.3999999999996</v>
      </c>
      <c r="I14" s="2">
        <f t="shared" si="6"/>
        <v>2545.92</v>
      </c>
      <c r="J14" s="2">
        <f t="shared" si="7"/>
        <v>288.46153846153845</v>
      </c>
      <c r="K14" s="2">
        <f t="shared" si="8"/>
        <v>12.019230769230768</v>
      </c>
      <c r="L14" s="2">
        <f t="shared" si="9"/>
        <v>240.38461538461539</v>
      </c>
      <c r="M14" s="2">
        <f t="shared" si="10"/>
        <v>10.016025641025641</v>
      </c>
      <c r="N14" s="2">
        <f t="shared" si="11"/>
        <v>192.30769230769232</v>
      </c>
      <c r="O14" s="2">
        <f t="shared" si="12"/>
        <v>8.0128205128205128</v>
      </c>
    </row>
    <row r="15" spans="1:15" ht="14" customHeight="1" thickBot="1" x14ac:dyDescent="0.4">
      <c r="A15" s="1">
        <v>23</v>
      </c>
      <c r="B15" s="2">
        <f t="shared" si="0"/>
        <v>3.4499999999999997</v>
      </c>
      <c r="C15" s="2">
        <f t="shared" si="1"/>
        <v>19.55</v>
      </c>
      <c r="D15" s="2">
        <f t="shared" si="2"/>
        <v>3.91</v>
      </c>
      <c r="E15" s="2">
        <f t="shared" si="3"/>
        <v>15.64</v>
      </c>
      <c r="F15" s="1">
        <v>156</v>
      </c>
      <c r="G15" s="2">
        <f t="shared" si="4"/>
        <v>3588</v>
      </c>
      <c r="H15" s="2">
        <f t="shared" si="5"/>
        <v>3049.8</v>
      </c>
      <c r="I15" s="2">
        <f t="shared" si="6"/>
        <v>2439.84</v>
      </c>
      <c r="J15" s="2">
        <f t="shared" si="7"/>
        <v>288.46153846153845</v>
      </c>
      <c r="K15" s="2">
        <f t="shared" si="8"/>
        <v>12.54180602006689</v>
      </c>
      <c r="L15" s="2">
        <f t="shared" si="9"/>
        <v>240.38461538461539</v>
      </c>
      <c r="M15" s="2">
        <f t="shared" si="10"/>
        <v>10.451505016722408</v>
      </c>
      <c r="N15" s="2">
        <f t="shared" si="11"/>
        <v>192.30769230769232</v>
      </c>
      <c r="O15" s="2">
        <f t="shared" si="12"/>
        <v>8.3612040133779271</v>
      </c>
    </row>
    <row r="16" spans="1:15" ht="14" customHeight="1" thickBot="1" x14ac:dyDescent="0.4">
      <c r="A16" s="7">
        <v>22</v>
      </c>
      <c r="B16" s="8">
        <f t="shared" si="0"/>
        <v>3.3</v>
      </c>
      <c r="C16" s="8">
        <f t="shared" si="1"/>
        <v>18.7</v>
      </c>
      <c r="D16" s="8">
        <f t="shared" si="2"/>
        <v>3.74</v>
      </c>
      <c r="E16" s="8">
        <f t="shared" si="3"/>
        <v>14.959999999999999</v>
      </c>
      <c r="F16" s="9">
        <v>159</v>
      </c>
      <c r="G16" s="8">
        <f t="shared" si="4"/>
        <v>3498</v>
      </c>
      <c r="H16" s="8">
        <f t="shared" si="5"/>
        <v>2973.2999999999997</v>
      </c>
      <c r="I16" s="8">
        <f t="shared" si="6"/>
        <v>2378.64</v>
      </c>
      <c r="J16" s="8">
        <f t="shared" si="7"/>
        <v>283.01886792452831</v>
      </c>
      <c r="K16" s="8">
        <f t="shared" si="8"/>
        <v>12.864493996569468</v>
      </c>
      <c r="L16" s="8">
        <f t="shared" si="9"/>
        <v>235.84905660377359</v>
      </c>
      <c r="M16" s="8">
        <f t="shared" si="10"/>
        <v>10.720411663807891</v>
      </c>
      <c r="N16" s="8">
        <f t="shared" si="11"/>
        <v>188.67924528301887</v>
      </c>
      <c r="O16" s="10">
        <f t="shared" si="12"/>
        <v>8.5763293310463116</v>
      </c>
    </row>
    <row r="17" spans="1:15" ht="14" customHeight="1" x14ac:dyDescent="0.35">
      <c r="A17" s="1">
        <v>21</v>
      </c>
      <c r="B17" s="2">
        <f t="shared" si="0"/>
        <v>3.15</v>
      </c>
      <c r="C17" s="2">
        <f t="shared" si="1"/>
        <v>17.850000000000001</v>
      </c>
      <c r="D17" s="2">
        <f t="shared" si="2"/>
        <v>3.5700000000000003</v>
      </c>
      <c r="E17" s="2">
        <f t="shared" si="3"/>
        <v>14.280000000000001</v>
      </c>
      <c r="F17" s="1">
        <v>159</v>
      </c>
      <c r="G17" s="2">
        <f t="shared" si="4"/>
        <v>3339</v>
      </c>
      <c r="H17" s="2">
        <f t="shared" si="5"/>
        <v>2838.15</v>
      </c>
      <c r="I17" s="2">
        <f t="shared" si="6"/>
        <v>2270.52</v>
      </c>
      <c r="J17" s="2">
        <f t="shared" si="7"/>
        <v>283.01886792452831</v>
      </c>
      <c r="K17" s="2">
        <f t="shared" si="8"/>
        <v>13.477088948787062</v>
      </c>
      <c r="L17" s="2">
        <f t="shared" si="9"/>
        <v>235.84905660377359</v>
      </c>
      <c r="M17" s="2">
        <f t="shared" si="10"/>
        <v>11.230907457322552</v>
      </c>
      <c r="N17" s="2">
        <f t="shared" si="11"/>
        <v>188.67924528301887</v>
      </c>
      <c r="O17" s="2">
        <f t="shared" si="12"/>
        <v>8.9847259658580416</v>
      </c>
    </row>
    <row r="18" spans="1:15" ht="14" customHeight="1" x14ac:dyDescent="0.35">
      <c r="A18" s="1">
        <v>20</v>
      </c>
      <c r="B18" s="2">
        <f t="shared" si="0"/>
        <v>3</v>
      </c>
      <c r="C18" s="2">
        <f t="shared" si="1"/>
        <v>17</v>
      </c>
      <c r="D18" s="2">
        <f t="shared" si="2"/>
        <v>3.4000000000000004</v>
      </c>
      <c r="E18" s="2">
        <f t="shared" si="3"/>
        <v>13.6</v>
      </c>
      <c r="F18" s="1">
        <v>159</v>
      </c>
      <c r="G18" s="2">
        <f t="shared" si="4"/>
        <v>3180</v>
      </c>
      <c r="H18" s="2">
        <f t="shared" si="5"/>
        <v>2703</v>
      </c>
      <c r="I18" s="2">
        <f t="shared" si="6"/>
        <v>2162.4</v>
      </c>
      <c r="J18" s="2">
        <f t="shared" si="7"/>
        <v>283.01886792452831</v>
      </c>
      <c r="K18" s="2">
        <f t="shared" si="8"/>
        <v>14.150943396226415</v>
      </c>
      <c r="L18" s="2">
        <f t="shared" si="9"/>
        <v>235.84905660377359</v>
      </c>
      <c r="M18" s="2">
        <f t="shared" si="10"/>
        <v>11.79245283018868</v>
      </c>
      <c r="N18" s="2">
        <f t="shared" si="11"/>
        <v>188.67924528301887</v>
      </c>
      <c r="O18" s="2">
        <f t="shared" si="12"/>
        <v>9.433962264150944</v>
      </c>
    </row>
    <row r="19" spans="1:15" ht="14" customHeight="1" x14ac:dyDescent="0.35">
      <c r="A19" s="1">
        <v>19</v>
      </c>
      <c r="B19" s="2">
        <f t="shared" si="0"/>
        <v>2.85</v>
      </c>
      <c r="C19" s="2">
        <f t="shared" si="1"/>
        <v>16.149999999999999</v>
      </c>
      <c r="D19" s="2">
        <f t="shared" si="2"/>
        <v>3.23</v>
      </c>
      <c r="E19" s="2">
        <f t="shared" si="3"/>
        <v>12.919999999999998</v>
      </c>
      <c r="F19" s="1">
        <v>162</v>
      </c>
      <c r="G19" s="2">
        <f t="shared" si="4"/>
        <v>3078</v>
      </c>
      <c r="H19" s="2">
        <f t="shared" si="5"/>
        <v>2616.2999999999997</v>
      </c>
      <c r="I19" s="2">
        <f t="shared" si="6"/>
        <v>2093.0399999999995</v>
      </c>
      <c r="J19" s="2">
        <f t="shared" si="7"/>
        <v>277.77777777777777</v>
      </c>
      <c r="K19" s="2">
        <f t="shared" si="8"/>
        <v>14.619883040935672</v>
      </c>
      <c r="L19" s="2">
        <f t="shared" si="9"/>
        <v>231.4814814814815</v>
      </c>
      <c r="M19" s="2">
        <f t="shared" si="10"/>
        <v>12.183235867446394</v>
      </c>
      <c r="N19" s="2">
        <f t="shared" si="11"/>
        <v>185.18518518518519</v>
      </c>
      <c r="O19" s="2">
        <f t="shared" si="12"/>
        <v>9.7465886939571149</v>
      </c>
    </row>
    <row r="20" spans="1:15" ht="14" customHeight="1" x14ac:dyDescent="0.35">
      <c r="A20" s="1">
        <v>18</v>
      </c>
      <c r="B20" s="2">
        <f t="shared" si="0"/>
        <v>2.6999999999999997</v>
      </c>
      <c r="C20" s="2">
        <f t="shared" si="1"/>
        <v>15.3</v>
      </c>
      <c r="D20" s="2">
        <f t="shared" si="2"/>
        <v>3.0600000000000005</v>
      </c>
      <c r="E20" s="2">
        <f t="shared" si="3"/>
        <v>12.24</v>
      </c>
      <c r="F20" s="1">
        <v>165</v>
      </c>
      <c r="G20" s="2">
        <f t="shared" si="4"/>
        <v>2970</v>
      </c>
      <c r="H20" s="2">
        <f t="shared" si="5"/>
        <v>2524.5</v>
      </c>
      <c r="I20" s="2">
        <f t="shared" si="6"/>
        <v>2019.6000000000001</v>
      </c>
      <c r="J20" s="2">
        <f t="shared" si="7"/>
        <v>272.72727272727275</v>
      </c>
      <c r="K20" s="2">
        <f t="shared" si="8"/>
        <v>15.151515151515152</v>
      </c>
      <c r="L20" s="2">
        <f t="shared" si="9"/>
        <v>227.27272727272728</v>
      </c>
      <c r="M20" s="2">
        <f t="shared" si="10"/>
        <v>12.626262626262626</v>
      </c>
      <c r="N20" s="2">
        <f t="shared" si="11"/>
        <v>181.81818181818181</v>
      </c>
      <c r="O20" s="2">
        <f t="shared" si="12"/>
        <v>10.1010101010101</v>
      </c>
    </row>
    <row r="21" spans="1:15" ht="14" customHeight="1" x14ac:dyDescent="0.35">
      <c r="A21" s="1">
        <v>17</v>
      </c>
      <c r="B21" s="2">
        <f t="shared" si="0"/>
        <v>2.5499999999999998</v>
      </c>
      <c r="C21" s="2">
        <f t="shared" si="1"/>
        <v>14.45</v>
      </c>
      <c r="D21" s="2">
        <f t="shared" si="2"/>
        <v>2.89</v>
      </c>
      <c r="E21" s="2">
        <f t="shared" si="3"/>
        <v>11.559999999999999</v>
      </c>
      <c r="F21" s="1">
        <v>165</v>
      </c>
      <c r="G21" s="2">
        <f t="shared" si="4"/>
        <v>2805</v>
      </c>
      <c r="H21" s="2">
        <f t="shared" si="5"/>
        <v>2384.25</v>
      </c>
      <c r="I21" s="2">
        <f t="shared" si="6"/>
        <v>1907.3999999999999</v>
      </c>
      <c r="J21" s="2">
        <f t="shared" si="7"/>
        <v>272.72727272727275</v>
      </c>
      <c r="K21" s="2">
        <f t="shared" si="8"/>
        <v>16.042780748663102</v>
      </c>
      <c r="L21" s="2">
        <f t="shared" si="9"/>
        <v>227.27272727272728</v>
      </c>
      <c r="M21" s="2">
        <f t="shared" si="10"/>
        <v>13.368983957219251</v>
      </c>
      <c r="N21" s="2">
        <f t="shared" si="11"/>
        <v>181.81818181818181</v>
      </c>
      <c r="O21" s="2">
        <f t="shared" si="12"/>
        <v>10.695187165775401</v>
      </c>
    </row>
    <row r="22" spans="1:15" ht="14" customHeight="1" thickBot="1" x14ac:dyDescent="0.4">
      <c r="A22" s="1">
        <v>16</v>
      </c>
      <c r="B22" s="2">
        <f t="shared" si="0"/>
        <v>2.4</v>
      </c>
      <c r="C22" s="2">
        <f t="shared" si="1"/>
        <v>13.6</v>
      </c>
      <c r="D22" s="2">
        <f t="shared" si="2"/>
        <v>2.72</v>
      </c>
      <c r="E22" s="2">
        <f t="shared" si="3"/>
        <v>10.879999999999999</v>
      </c>
      <c r="F22" s="1">
        <v>171</v>
      </c>
      <c r="G22" s="2">
        <f t="shared" si="4"/>
        <v>2736</v>
      </c>
      <c r="H22" s="2">
        <f t="shared" si="5"/>
        <v>2325.6</v>
      </c>
      <c r="I22" s="2">
        <f t="shared" si="6"/>
        <v>1860.4799999999998</v>
      </c>
      <c r="J22" s="2">
        <f t="shared" si="7"/>
        <v>263.15789473684208</v>
      </c>
      <c r="K22" s="2">
        <f t="shared" si="8"/>
        <v>16.44736842105263</v>
      </c>
      <c r="L22" s="2">
        <f t="shared" si="9"/>
        <v>219.2982456140351</v>
      </c>
      <c r="M22" s="2">
        <f t="shared" si="10"/>
        <v>13.706140350877194</v>
      </c>
      <c r="N22" s="2">
        <f t="shared" si="11"/>
        <v>175.43859649122808</v>
      </c>
      <c r="O22" s="2">
        <f t="shared" si="12"/>
        <v>10.964912280701755</v>
      </c>
    </row>
    <row r="23" spans="1:15" ht="14" customHeight="1" x14ac:dyDescent="0.35">
      <c r="A23" s="11">
        <v>15</v>
      </c>
      <c r="B23" s="12">
        <f t="shared" si="0"/>
        <v>2.25</v>
      </c>
      <c r="C23" s="12">
        <f t="shared" si="1"/>
        <v>12.75</v>
      </c>
      <c r="D23" s="12">
        <f t="shared" si="2"/>
        <v>2.5500000000000003</v>
      </c>
      <c r="E23" s="12">
        <f t="shared" si="3"/>
        <v>10.199999999999999</v>
      </c>
      <c r="F23" s="13">
        <v>174</v>
      </c>
      <c r="G23" s="12">
        <f t="shared" si="4"/>
        <v>2610</v>
      </c>
      <c r="H23" s="12">
        <f t="shared" si="5"/>
        <v>2218.5</v>
      </c>
      <c r="I23" s="12">
        <f t="shared" si="6"/>
        <v>1774.8</v>
      </c>
      <c r="J23" s="12">
        <f t="shared" si="7"/>
        <v>258.62068965517244</v>
      </c>
      <c r="K23" s="12">
        <f t="shared" si="8"/>
        <v>17.241379310344829</v>
      </c>
      <c r="L23" s="12">
        <f t="shared" si="9"/>
        <v>215.51724137931035</v>
      </c>
      <c r="M23" s="12">
        <f t="shared" si="10"/>
        <v>14.367816091954023</v>
      </c>
      <c r="N23" s="12">
        <f t="shared" si="11"/>
        <v>172.41379310344828</v>
      </c>
      <c r="O23" s="14">
        <f t="shared" si="12"/>
        <v>11.494252873563219</v>
      </c>
    </row>
    <row r="24" spans="1:15" ht="14" customHeight="1" thickBot="1" x14ac:dyDescent="0.4">
      <c r="A24" s="15">
        <v>14</v>
      </c>
      <c r="B24" s="16">
        <f t="shared" si="0"/>
        <v>2.1</v>
      </c>
      <c r="C24" s="16">
        <f t="shared" si="1"/>
        <v>11.9</v>
      </c>
      <c r="D24" s="16">
        <f t="shared" si="2"/>
        <v>2.3800000000000003</v>
      </c>
      <c r="E24" s="16">
        <f t="shared" si="3"/>
        <v>9.52</v>
      </c>
      <c r="F24" s="17">
        <v>174</v>
      </c>
      <c r="G24" s="16">
        <f t="shared" si="4"/>
        <v>2436</v>
      </c>
      <c r="H24" s="16">
        <f t="shared" si="5"/>
        <v>2070.6</v>
      </c>
      <c r="I24" s="16">
        <f t="shared" si="6"/>
        <v>1656.48</v>
      </c>
      <c r="J24" s="16">
        <f t="shared" si="7"/>
        <v>258.62068965517244</v>
      </c>
      <c r="K24" s="16">
        <f t="shared" si="8"/>
        <v>18.47290640394089</v>
      </c>
      <c r="L24" s="16">
        <f t="shared" si="9"/>
        <v>215.51724137931035</v>
      </c>
      <c r="M24" s="16">
        <f t="shared" si="10"/>
        <v>15.394088669950738</v>
      </c>
      <c r="N24" s="16">
        <f t="shared" si="11"/>
        <v>172.41379310344828</v>
      </c>
      <c r="O24" s="18">
        <f t="shared" si="12"/>
        <v>12.315270935960593</v>
      </c>
    </row>
    <row r="25" spans="1:15" ht="14" customHeight="1" x14ac:dyDescent="0.35">
      <c r="A25" s="1">
        <v>13</v>
      </c>
      <c r="B25" s="2">
        <f t="shared" si="0"/>
        <v>1.95</v>
      </c>
      <c r="C25" s="2">
        <f t="shared" si="1"/>
        <v>11.05</v>
      </c>
      <c r="D25" s="2">
        <f t="shared" si="2"/>
        <v>2.2100000000000004</v>
      </c>
      <c r="E25" s="2">
        <f t="shared" si="3"/>
        <v>8.84</v>
      </c>
      <c r="F25" s="1">
        <v>180</v>
      </c>
      <c r="G25" s="2">
        <f t="shared" si="4"/>
        <v>2340</v>
      </c>
      <c r="H25" s="2">
        <f t="shared" si="5"/>
        <v>1989.0000000000002</v>
      </c>
      <c r="I25" s="2">
        <f t="shared" si="6"/>
        <v>1591.2</v>
      </c>
      <c r="J25" s="2">
        <f t="shared" si="7"/>
        <v>250</v>
      </c>
      <c r="K25" s="2">
        <f t="shared" si="8"/>
        <v>19.23076923076923</v>
      </c>
      <c r="L25" s="2">
        <f t="shared" si="9"/>
        <v>208.33333333333334</v>
      </c>
      <c r="M25" s="2">
        <f t="shared" si="10"/>
        <v>16.025641025641026</v>
      </c>
      <c r="N25" s="2">
        <f t="shared" si="11"/>
        <v>166.66666666666666</v>
      </c>
      <c r="O25" s="2">
        <f t="shared" si="12"/>
        <v>12.820512820512819</v>
      </c>
    </row>
    <row r="26" spans="1:15" ht="14" customHeight="1" x14ac:dyDescent="0.35">
      <c r="A26" s="1">
        <v>12</v>
      </c>
      <c r="B26" s="2">
        <f t="shared" si="0"/>
        <v>1.7999999999999998</v>
      </c>
      <c r="C26" s="2">
        <f t="shared" si="1"/>
        <v>10.199999999999999</v>
      </c>
      <c r="D26" s="2">
        <f t="shared" si="2"/>
        <v>2.04</v>
      </c>
      <c r="E26" s="2">
        <f t="shared" si="3"/>
        <v>8.16</v>
      </c>
      <c r="F26" s="1">
        <v>186</v>
      </c>
      <c r="G26" s="2">
        <f t="shared" si="4"/>
        <v>2232</v>
      </c>
      <c r="H26" s="2">
        <f t="shared" si="5"/>
        <v>1897.1999999999998</v>
      </c>
      <c r="I26" s="2">
        <f t="shared" si="6"/>
        <v>1517.76</v>
      </c>
      <c r="J26" s="2">
        <f t="shared" si="7"/>
        <v>241.93548387096774</v>
      </c>
      <c r="K26" s="2">
        <f t="shared" si="8"/>
        <v>20.161290322580644</v>
      </c>
      <c r="L26" s="2">
        <f t="shared" si="9"/>
        <v>201.61290322580646</v>
      </c>
      <c r="M26" s="2">
        <f t="shared" si="10"/>
        <v>16.801075268817204</v>
      </c>
      <c r="N26" s="2">
        <f t="shared" si="11"/>
        <v>161.29032258064515</v>
      </c>
      <c r="O26" s="2">
        <f t="shared" si="12"/>
        <v>13.440860215053762</v>
      </c>
    </row>
    <row r="27" spans="1:15" ht="14" customHeight="1" x14ac:dyDescent="0.35">
      <c r="A27" s="1">
        <v>11</v>
      </c>
      <c r="B27" s="2">
        <f t="shared" si="0"/>
        <v>1.65</v>
      </c>
      <c r="C27" s="2">
        <f t="shared" si="1"/>
        <v>9.35</v>
      </c>
      <c r="D27" s="2">
        <f t="shared" si="2"/>
        <v>1.87</v>
      </c>
      <c r="E27" s="2">
        <f t="shared" si="3"/>
        <v>7.4799999999999995</v>
      </c>
      <c r="F27" s="1">
        <v>195</v>
      </c>
      <c r="G27" s="2">
        <f t="shared" si="4"/>
        <v>2145</v>
      </c>
      <c r="H27" s="2">
        <f t="shared" si="5"/>
        <v>1823.25</v>
      </c>
      <c r="I27" s="2">
        <f t="shared" si="6"/>
        <v>1458.6</v>
      </c>
      <c r="J27" s="2">
        <f t="shared" si="7"/>
        <v>230.76923076923077</v>
      </c>
      <c r="K27" s="2">
        <f t="shared" si="8"/>
        <v>20.97902097902098</v>
      </c>
      <c r="L27" s="2">
        <f t="shared" si="9"/>
        <v>192.30769230769232</v>
      </c>
      <c r="M27" s="2">
        <f t="shared" si="10"/>
        <v>17.482517482517483</v>
      </c>
      <c r="N27" s="2">
        <f t="shared" si="11"/>
        <v>153.84615384615384</v>
      </c>
      <c r="O27" s="2">
        <f t="shared" si="12"/>
        <v>13.986013986013985</v>
      </c>
    </row>
    <row r="28" spans="1:15" ht="14" customHeight="1" x14ac:dyDescent="0.35">
      <c r="A28" s="1">
        <v>10</v>
      </c>
      <c r="B28" s="2">
        <f t="shared" si="0"/>
        <v>1.5</v>
      </c>
      <c r="C28" s="2">
        <f t="shared" si="1"/>
        <v>8.5</v>
      </c>
      <c r="D28" s="2">
        <f t="shared" si="2"/>
        <v>1.7000000000000002</v>
      </c>
      <c r="E28" s="2">
        <f t="shared" si="3"/>
        <v>6.8</v>
      </c>
      <c r="F28" s="1">
        <v>195</v>
      </c>
      <c r="G28" s="2">
        <f t="shared" si="4"/>
        <v>1950</v>
      </c>
      <c r="H28" s="2">
        <f t="shared" si="5"/>
        <v>1657.5</v>
      </c>
      <c r="I28" s="2">
        <f t="shared" si="6"/>
        <v>1326</v>
      </c>
      <c r="J28" s="2">
        <f t="shared" si="7"/>
        <v>230.76923076923077</v>
      </c>
      <c r="K28" s="2">
        <f t="shared" si="8"/>
        <v>23.076923076923077</v>
      </c>
      <c r="L28" s="2">
        <f t="shared" si="9"/>
        <v>192.30769230769232</v>
      </c>
      <c r="M28" s="2">
        <f t="shared" si="10"/>
        <v>19.230769230769234</v>
      </c>
      <c r="N28" s="2">
        <f t="shared" si="11"/>
        <v>153.84615384615384</v>
      </c>
      <c r="O28" s="2">
        <f t="shared" si="12"/>
        <v>15.384615384615383</v>
      </c>
    </row>
    <row r="29" spans="1:15" ht="14" customHeight="1" thickBot="1" x14ac:dyDescent="0.4">
      <c r="A29" s="1">
        <v>9</v>
      </c>
      <c r="B29" s="2">
        <f t="shared" si="0"/>
        <v>1.3499999999999999</v>
      </c>
      <c r="C29" s="2">
        <f t="shared" si="1"/>
        <v>7.65</v>
      </c>
      <c r="D29" s="2">
        <f t="shared" si="2"/>
        <v>1.5300000000000002</v>
      </c>
      <c r="E29" s="2">
        <f t="shared" si="3"/>
        <v>6.12</v>
      </c>
      <c r="F29" s="1">
        <v>207</v>
      </c>
      <c r="G29" s="2">
        <f t="shared" si="4"/>
        <v>1863</v>
      </c>
      <c r="H29" s="2">
        <f t="shared" si="5"/>
        <v>1583.5500000000002</v>
      </c>
      <c r="I29" s="2">
        <f t="shared" si="6"/>
        <v>1266.8399999999999</v>
      </c>
      <c r="J29" s="2">
        <f t="shared" si="7"/>
        <v>217.39130434782609</v>
      </c>
      <c r="K29" s="2">
        <f t="shared" si="8"/>
        <v>24.154589371980677</v>
      </c>
      <c r="L29" s="2">
        <f t="shared" si="9"/>
        <v>181.15942028985506</v>
      </c>
      <c r="M29" s="2">
        <f t="shared" si="10"/>
        <v>20.128824476650564</v>
      </c>
      <c r="N29" s="2">
        <f t="shared" si="11"/>
        <v>144.92753623188406</v>
      </c>
      <c r="O29" s="2">
        <f t="shared" si="12"/>
        <v>16.103059581320451</v>
      </c>
    </row>
    <row r="30" spans="1:15" ht="14" customHeight="1" thickBot="1" x14ac:dyDescent="0.4">
      <c r="A30" s="7">
        <v>8</v>
      </c>
      <c r="B30" s="8">
        <f t="shared" si="0"/>
        <v>1.2</v>
      </c>
      <c r="C30" s="8">
        <f t="shared" si="1"/>
        <v>6.8</v>
      </c>
      <c r="D30" s="8">
        <f t="shared" si="2"/>
        <v>1.36</v>
      </c>
      <c r="E30" s="8">
        <f t="shared" si="3"/>
        <v>5.4399999999999995</v>
      </c>
      <c r="F30" s="9">
        <v>225</v>
      </c>
      <c r="G30" s="8">
        <f t="shared" si="4"/>
        <v>1800</v>
      </c>
      <c r="H30" s="8">
        <f t="shared" si="5"/>
        <v>1530</v>
      </c>
      <c r="I30" s="8">
        <f t="shared" si="6"/>
        <v>1224</v>
      </c>
      <c r="J30" s="8">
        <f t="shared" si="7"/>
        <v>200</v>
      </c>
      <c r="K30" s="8">
        <f t="shared" si="8"/>
        <v>25</v>
      </c>
      <c r="L30" s="8">
        <f t="shared" si="9"/>
        <v>166.66666666666666</v>
      </c>
      <c r="M30" s="8">
        <f t="shared" si="10"/>
        <v>20.833333333333332</v>
      </c>
      <c r="N30" s="8">
        <f t="shared" si="11"/>
        <v>133.33333333333334</v>
      </c>
      <c r="O30" s="10">
        <f t="shared" si="12"/>
        <v>16.666666666666668</v>
      </c>
    </row>
    <row r="31" spans="1:15" ht="14" customHeight="1" x14ac:dyDescent="0.35">
      <c r="A31" s="1">
        <v>7</v>
      </c>
      <c r="B31" s="2">
        <f t="shared" si="0"/>
        <v>1.05</v>
      </c>
      <c r="C31" s="2">
        <f t="shared" si="1"/>
        <v>5.95</v>
      </c>
      <c r="D31" s="2">
        <f t="shared" si="2"/>
        <v>1.1900000000000002</v>
      </c>
      <c r="E31" s="2">
        <f t="shared" si="3"/>
        <v>4.76</v>
      </c>
      <c r="F31" s="1">
        <v>225</v>
      </c>
      <c r="G31" s="2">
        <f t="shared" si="4"/>
        <v>1575</v>
      </c>
      <c r="H31" s="2">
        <f t="shared" si="5"/>
        <v>1338.75</v>
      </c>
      <c r="I31" s="2">
        <f t="shared" si="6"/>
        <v>1071</v>
      </c>
      <c r="J31" s="2">
        <f t="shared" si="7"/>
        <v>200</v>
      </c>
      <c r="K31" s="2">
        <f t="shared" si="8"/>
        <v>28.571428571428573</v>
      </c>
      <c r="L31" s="2">
        <f t="shared" si="9"/>
        <v>166.66666666666666</v>
      </c>
      <c r="M31" s="2">
        <f t="shared" si="10"/>
        <v>23.809523809523807</v>
      </c>
      <c r="N31" s="2">
        <f t="shared" si="11"/>
        <v>133.33333333333334</v>
      </c>
      <c r="O31" s="2">
        <f t="shared" si="12"/>
        <v>19.047619047619047</v>
      </c>
    </row>
    <row r="32" spans="1:15" ht="14" customHeight="1" x14ac:dyDescent="0.35">
      <c r="A32" s="1">
        <v>6</v>
      </c>
      <c r="B32" s="2">
        <f t="shared" si="0"/>
        <v>0.89999999999999991</v>
      </c>
      <c r="C32" s="2">
        <f t="shared" si="1"/>
        <v>5.0999999999999996</v>
      </c>
      <c r="D32" s="2">
        <f t="shared" si="2"/>
        <v>1.02</v>
      </c>
      <c r="E32" s="2">
        <f t="shared" si="3"/>
        <v>4.08</v>
      </c>
      <c r="F32" s="1">
        <v>249</v>
      </c>
      <c r="G32" s="2">
        <f t="shared" si="4"/>
        <v>1494</v>
      </c>
      <c r="H32" s="2">
        <f t="shared" si="5"/>
        <v>1269.8999999999999</v>
      </c>
      <c r="I32" s="2">
        <f t="shared" si="6"/>
        <v>1015.9200000000001</v>
      </c>
      <c r="J32" s="2">
        <f t="shared" si="7"/>
        <v>180.72289156626505</v>
      </c>
      <c r="K32" s="2">
        <f t="shared" si="8"/>
        <v>30.120481927710841</v>
      </c>
      <c r="L32" s="2">
        <f t="shared" si="9"/>
        <v>150.60240963855421</v>
      </c>
      <c r="M32" s="2">
        <f t="shared" si="10"/>
        <v>25.100401606425702</v>
      </c>
      <c r="N32" s="2">
        <f t="shared" si="11"/>
        <v>120.48192771084338</v>
      </c>
      <c r="O32" s="2">
        <f t="shared" si="12"/>
        <v>20.080321285140563</v>
      </c>
    </row>
    <row r="33" spans="1:15" ht="14" customHeight="1" x14ac:dyDescent="0.35">
      <c r="A33" s="1">
        <v>5</v>
      </c>
      <c r="B33" s="2">
        <f t="shared" si="0"/>
        <v>0.75</v>
      </c>
      <c r="C33" s="2">
        <f t="shared" si="1"/>
        <v>4.25</v>
      </c>
      <c r="D33" s="2">
        <f t="shared" si="2"/>
        <v>0.85000000000000009</v>
      </c>
      <c r="E33" s="2">
        <f t="shared" si="3"/>
        <v>3.4</v>
      </c>
      <c r="F33" s="1">
        <v>291</v>
      </c>
      <c r="G33" s="2">
        <f t="shared" si="4"/>
        <v>1455</v>
      </c>
      <c r="H33" s="2">
        <f t="shared" si="5"/>
        <v>1236.75</v>
      </c>
      <c r="I33" s="2">
        <f t="shared" si="6"/>
        <v>989.4</v>
      </c>
      <c r="J33" s="2">
        <f t="shared" si="7"/>
        <v>154.63917525773195</v>
      </c>
      <c r="K33" s="2">
        <f t="shared" si="8"/>
        <v>30.927835051546388</v>
      </c>
      <c r="L33" s="2">
        <f t="shared" si="9"/>
        <v>128.86597938144331</v>
      </c>
      <c r="M33" s="2">
        <f t="shared" si="10"/>
        <v>25.773195876288661</v>
      </c>
      <c r="N33" s="2">
        <f t="shared" si="11"/>
        <v>103.09278350515464</v>
      </c>
      <c r="O33" s="2">
        <f t="shared" si="12"/>
        <v>20.618556701030929</v>
      </c>
    </row>
  </sheetData>
  <pageMargins left="0.7" right="0.7" top="0.75" bottom="0.75" header="0.3" footer="0.3"/>
  <pageSetup orientation="portrait" r:id="rId1"/>
  <ignoredErrors>
    <ignoredError sqref="D3 D4:D3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Chaccour</dc:creator>
  <cp:lastModifiedBy>Carlos Chaccour</cp:lastModifiedBy>
  <dcterms:created xsi:type="dcterms:W3CDTF">2021-03-31T11:38:28Z</dcterms:created>
  <dcterms:modified xsi:type="dcterms:W3CDTF">2021-03-31T14:16:41Z</dcterms:modified>
</cp:coreProperties>
</file>