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99C36CD1-65C3-41E9-9A87-F9F7DEC7A1E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I13" i="1"/>
  <c r="O3" i="1"/>
  <c r="O4" i="1"/>
  <c r="O6" i="1"/>
  <c r="O7" i="1"/>
  <c r="O2" i="1"/>
  <c r="F13" i="1"/>
  <c r="D7" i="1"/>
  <c r="D6" i="1"/>
  <c r="D5" i="1"/>
  <c r="D4" i="1"/>
  <c r="D2" i="1"/>
  <c r="C7" i="1"/>
  <c r="C6" i="1"/>
  <c r="C5" i="1"/>
  <c r="C4" i="1"/>
  <c r="C3" i="1"/>
  <c r="C2" i="1"/>
  <c r="J2" i="1"/>
  <c r="J3" i="1"/>
  <c r="J4" i="1"/>
  <c r="J5" i="1"/>
  <c r="J6" i="1"/>
  <c r="J7" i="1"/>
  <c r="H9" i="1"/>
  <c r="G9" i="1"/>
  <c r="I10" i="1"/>
  <c r="I9" i="1"/>
  <c r="J9" i="1"/>
  <c r="J10" i="1"/>
  <c r="E10" i="1"/>
  <c r="F10" i="1"/>
  <c r="H10" i="1"/>
  <c r="F9" i="1"/>
  <c r="E9" i="1"/>
  <c r="F3" i="1"/>
  <c r="F4" i="1"/>
  <c r="F6" i="1"/>
  <c r="F7" i="1"/>
  <c r="F2" i="1"/>
  <c r="E3" i="1"/>
  <c r="H3" i="1" s="1"/>
  <c r="E4" i="1"/>
  <c r="H4" i="1" s="1"/>
  <c r="E5" i="1"/>
  <c r="H5" i="1" s="1"/>
  <c r="E6" i="1"/>
  <c r="H6" i="1" s="1"/>
  <c r="E7" i="1"/>
  <c r="H7" i="1" s="1"/>
  <c r="E2" i="1"/>
  <c r="H2" i="1" s="1"/>
  <c r="G7" i="1" l="1"/>
  <c r="I7" i="1" s="1"/>
  <c r="G6" i="1"/>
  <c r="I6" i="1" s="1"/>
  <c r="G5" i="1"/>
  <c r="I5" i="1" s="1"/>
  <c r="O5" i="1" s="1"/>
  <c r="G4" i="1"/>
  <c r="I4" i="1" s="1"/>
  <c r="G3" i="1"/>
  <c r="I3" i="1" s="1"/>
  <c r="G2" i="1"/>
  <c r="I2" i="1" s="1"/>
  <c r="G10" i="1"/>
</calcChain>
</file>

<file path=xl/sharedStrings.xml><?xml version="1.0" encoding="utf-8"?>
<sst xmlns="http://schemas.openxmlformats.org/spreadsheetml/2006/main" count="15" uniqueCount="15">
  <si>
    <t>cycle</t>
  </si>
  <si>
    <t>A</t>
  </si>
  <si>
    <t>max</t>
  </si>
  <si>
    <t>min</t>
  </si>
  <si>
    <t>mean</t>
  </si>
  <si>
    <t>alt</t>
  </si>
  <si>
    <t>e</t>
  </si>
  <si>
    <t>mean/Sut</t>
  </si>
  <si>
    <t>N</t>
  </si>
  <si>
    <t>1/b</t>
  </si>
  <si>
    <t>a</t>
  </si>
  <si>
    <t>b</t>
  </si>
  <si>
    <t>Sut</t>
  </si>
  <si>
    <t>e/a</t>
  </si>
  <si>
    <t>1/N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</si>
</sst>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G15" sqref="G15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0.1</v>
      </c>
      <c r="C2">
        <f>10000/100</f>
        <v>100</v>
      </c>
      <c r="D2">
        <f>8000/100</f>
        <v>80</v>
      </c>
      <c r="E2">
        <f>(C2+D2)/2</f>
        <v>90</v>
      </c>
      <c r="F2">
        <f>(C2-D2)/2</f>
        <v>10</v>
      </c>
      <c r="G2">
        <f t="shared" ref="G2:G8" si="0">F2/(1-H2)</f>
        <v>10.000003600001296</v>
      </c>
      <c r="H2">
        <f t="shared" ref="H2:H8" si="1">(E2/M2)^2</f>
        <v>3.5999999999999994E-7</v>
      </c>
      <c r="I2">
        <f t="shared" ref="I2:I8" si="2">(G2/K2)^(1/L2)</f>
        <v>41277200441.000259</v>
      </c>
      <c r="J2">
        <f t="shared" ref="J2:J8" si="3">1/L2</f>
        <v>-5.8823529411764701</v>
      </c>
      <c r="K2">
        <v>637.78</v>
      </c>
      <c r="L2">
        <v>-0.17</v>
      </c>
      <c r="M2">
        <v>150000</v>
      </c>
      <c r="O2">
        <f>1/I2</f>
        <v>2.4226449209639451E-11</v>
      </c>
    </row>
    <row r="3" spans="1:15">
      <c r="A3">
        <v>2</v>
      </c>
      <c r="B3">
        <v>0.1</v>
      </c>
      <c r="C3">
        <f>10000/100</f>
        <v>100</v>
      </c>
      <c r="D3">
        <v>0</v>
      </c>
      <c r="E3">
        <f>(C3+D3)/2</f>
        <v>50</v>
      </c>
      <c r="F3">
        <f>(C3-D3)/2</f>
        <v>50</v>
      </c>
      <c r="G3">
        <f t="shared" si="0"/>
        <v>50.000005555556172</v>
      </c>
      <c r="H3">
        <f t="shared" si="1"/>
        <v>1.1111111111111111E-7</v>
      </c>
      <c r="I3">
        <f t="shared" si="2"/>
        <v>3192439.0122177675</v>
      </c>
      <c r="J3">
        <f t="shared" si="3"/>
        <v>-5.8823529411764701</v>
      </c>
      <c r="K3">
        <v>637.78</v>
      </c>
      <c r="L3">
        <v>-0.17</v>
      </c>
      <c r="M3">
        <v>150000</v>
      </c>
      <c r="O3">
        <f t="shared" ref="O3:O7" si="4">1/I3</f>
        <v>3.1324012649040592E-7</v>
      </c>
    </row>
    <row r="4" spans="1:15">
      <c r="A4">
        <v>3</v>
      </c>
      <c r="B4">
        <v>0.1</v>
      </c>
      <c r="C4">
        <f>6000/100</f>
        <v>60</v>
      </c>
      <c r="D4">
        <f>-4000/100</f>
        <v>-40</v>
      </c>
      <c r="E4">
        <f>(C4+D4)/2</f>
        <v>10</v>
      </c>
      <c r="F4">
        <f>(C4-D4)/2</f>
        <v>50</v>
      </c>
      <c r="G4">
        <f t="shared" si="0"/>
        <v>50.000000222222226</v>
      </c>
      <c r="H4">
        <f t="shared" si="1"/>
        <v>4.4444444444444451E-9</v>
      </c>
      <c r="I4">
        <f t="shared" si="2"/>
        <v>3192441.0153174959</v>
      </c>
      <c r="J4">
        <f t="shared" si="3"/>
        <v>-5.8823529411764701</v>
      </c>
      <c r="K4">
        <v>637.78</v>
      </c>
      <c r="L4">
        <v>-0.17</v>
      </c>
      <c r="M4">
        <v>150000</v>
      </c>
      <c r="O4">
        <f t="shared" si="4"/>
        <v>3.1323992994763211E-7</v>
      </c>
    </row>
    <row r="5" spans="1:15">
      <c r="A5">
        <v>4</v>
      </c>
      <c r="B5">
        <v>0.1</v>
      </c>
      <c r="C5">
        <f>-2000/100</f>
        <v>-20</v>
      </c>
      <c r="D5">
        <f>2000/100</f>
        <v>20</v>
      </c>
      <c r="E5">
        <f>(C5+D5)/2</f>
        <v>0</v>
      </c>
      <c r="F5">
        <f>ABS((C5-D5)/2)</f>
        <v>20</v>
      </c>
      <c r="G5">
        <f t="shared" si="0"/>
        <v>20</v>
      </c>
      <c r="H5">
        <f t="shared" si="1"/>
        <v>0</v>
      </c>
      <c r="I5">
        <f>(G5/K5)^(1/L5)</f>
        <v>699755746.43940401</v>
      </c>
      <c r="J5">
        <f t="shared" si="3"/>
        <v>-5.8823529411764701</v>
      </c>
      <c r="K5">
        <v>637.78</v>
      </c>
      <c r="L5">
        <v>-0.17</v>
      </c>
      <c r="M5">
        <v>150000</v>
      </c>
      <c r="O5">
        <f t="shared" si="4"/>
        <v>1.4290700792217015E-9</v>
      </c>
    </row>
    <row r="6" spans="1:15">
      <c r="A6">
        <v>5</v>
      </c>
      <c r="B6">
        <v>0.1</v>
      </c>
      <c r="C6">
        <f>12000/100</f>
        <v>120</v>
      </c>
      <c r="D6">
        <f>2000/100</f>
        <v>20</v>
      </c>
      <c r="E6">
        <f>(C6+D6)/2</f>
        <v>70</v>
      </c>
      <c r="F6">
        <f>(C6-D6)/2</f>
        <v>50</v>
      </c>
      <c r="G6">
        <f t="shared" si="0"/>
        <v>50.000010888891261</v>
      </c>
      <c r="H6">
        <f t="shared" si="1"/>
        <v>2.1777777777777778E-7</v>
      </c>
      <c r="I6">
        <f t="shared" si="2"/>
        <v>3192437.0091190739</v>
      </c>
      <c r="J6">
        <f t="shared" si="3"/>
        <v>-5.8823529411764701</v>
      </c>
      <c r="K6">
        <v>637.78</v>
      </c>
      <c r="L6">
        <v>-0.17</v>
      </c>
      <c r="M6">
        <v>150000</v>
      </c>
      <c r="O6">
        <f t="shared" si="4"/>
        <v>3.1324032303332479E-7</v>
      </c>
    </row>
    <row r="7" spans="1:15">
      <c r="A7">
        <v>6</v>
      </c>
      <c r="B7">
        <v>0.1</v>
      </c>
      <c r="C7">
        <f>14000/100</f>
        <v>140</v>
      </c>
      <c r="D7">
        <f>-6000/100</f>
        <v>-60</v>
      </c>
      <c r="E7">
        <f>(C7+D7)/2</f>
        <v>40</v>
      </c>
      <c r="F7">
        <f>(C7-D7)/2</f>
        <v>100</v>
      </c>
      <c r="G7">
        <f t="shared" si="0"/>
        <v>100.00000711111161</v>
      </c>
      <c r="H7">
        <f t="shared" si="1"/>
        <v>7.1111111111111121E-8</v>
      </c>
      <c r="I7">
        <f t="shared" si="2"/>
        <v>54120.030308568443</v>
      </c>
      <c r="J7">
        <f t="shared" si="3"/>
        <v>-5.8823529411764701</v>
      </c>
      <c r="K7">
        <v>637.78</v>
      </c>
      <c r="L7">
        <v>-0.17</v>
      </c>
      <c r="M7">
        <v>150000</v>
      </c>
      <c r="O7">
        <f t="shared" si="4"/>
        <v>1.8477447154010131E-5</v>
      </c>
    </row>
    <row r="9" spans="1:15">
      <c r="C9">
        <v>60</v>
      </c>
      <c r="D9">
        <v>40</v>
      </c>
      <c r="E9">
        <f t="shared" ref="E9" si="5">(C9+D9)/2</f>
        <v>50</v>
      </c>
      <c r="F9">
        <f t="shared" ref="F9" si="6">(C9-D9)/2</f>
        <v>10</v>
      </c>
      <c r="G9">
        <f>F9/(1-H9)</f>
        <v>11.231466430225113</v>
      </c>
      <c r="H9">
        <f>(E9/M9)^2</f>
        <v>0.10964431384588397</v>
      </c>
      <c r="I9">
        <f>(G9/K9)^(1/L9)</f>
        <v>2257763579826192</v>
      </c>
      <c r="J9">
        <f t="shared" ref="J8:J10" si="7">1/L9</f>
        <v>-12.004801920768308</v>
      </c>
      <c r="K9">
        <v>213.5</v>
      </c>
      <c r="L9">
        <v>-8.3299999999999999E-2</v>
      </c>
      <c r="M9">
        <v>151</v>
      </c>
    </row>
    <row r="10" spans="1:15">
      <c r="C10">
        <v>80</v>
      </c>
      <c r="D10">
        <v>-60</v>
      </c>
      <c r="E10">
        <f t="shared" ref="E10" si="8">(C10+D10)/2</f>
        <v>10</v>
      </c>
      <c r="F10">
        <f t="shared" ref="F10" si="9">(C10-D10)/2</f>
        <v>70</v>
      </c>
      <c r="G10">
        <f>F10/(1-H10)</f>
        <v>70.308356460067841</v>
      </c>
      <c r="H10">
        <f t="shared" ref="H10" si="10">(E10/M10)^2</f>
        <v>4.3857725538353591E-3</v>
      </c>
      <c r="I10">
        <f>(G10/K10)^(1/L10)</f>
        <v>618027.22158293182</v>
      </c>
      <c r="J10">
        <f t="shared" si="7"/>
        <v>-12.004801920768308</v>
      </c>
      <c r="K10">
        <v>213.5</v>
      </c>
      <c r="L10">
        <v>-8.3299999999999999E-2</v>
      </c>
      <c r="M10">
        <v>151</v>
      </c>
    </row>
    <row r="13" spans="1:15">
      <c r="F13">
        <f>1/((1/I3)+(1/I4)+(1/I6)+(1/I7))</f>
        <v>51500.817422297856</v>
      </c>
      <c r="I13">
        <f>1/(SUM(O2:O4)+SUM(O6:O7))</f>
        <v>51500.753165738352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2022-10-06T19:52:36Z</dcterms:created>
  <dcterms:modified xsi:type="dcterms:W3CDTF">2022-10-06T23:23:20Z</dcterms:modified>
  <cp:category/>
  <cp:contentStatus/>
</cp:coreProperties>
</file>