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03"/>
  <workbookPr defaultThemeVersion="166925"/>
  <xr:revisionPtr revIDLastSave="0" documentId="8_{6563CA6F-C671-4E51-9C1A-8C415475F80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L16" i="1"/>
  <c r="L13" i="1"/>
  <c r="F13" i="1"/>
  <c r="I2" i="1"/>
  <c r="G2" i="1"/>
  <c r="I3" i="1"/>
  <c r="J20" i="1"/>
  <c r="I20" i="1"/>
  <c r="C7" i="1"/>
  <c r="C6" i="1"/>
  <c r="C5" i="1"/>
  <c r="C4" i="1"/>
  <c r="C3" i="1"/>
  <c r="C2" i="1"/>
  <c r="D7" i="1"/>
  <c r="D6" i="1"/>
  <c r="D5" i="1"/>
  <c r="D4" i="1"/>
  <c r="D2" i="1"/>
  <c r="J2" i="1"/>
  <c r="J3" i="1"/>
  <c r="J4" i="1"/>
  <c r="J6" i="1"/>
  <c r="J7" i="1"/>
  <c r="J9" i="1"/>
  <c r="J10" i="1"/>
  <c r="E10" i="1"/>
  <c r="F10" i="1"/>
  <c r="H10" i="1"/>
  <c r="F9" i="1"/>
  <c r="E9" i="1"/>
  <c r="H9" i="1" s="1"/>
  <c r="F3" i="1"/>
  <c r="F4" i="1"/>
  <c r="F5" i="1"/>
  <c r="F6" i="1"/>
  <c r="F7" i="1"/>
  <c r="F2" i="1"/>
  <c r="E3" i="1"/>
  <c r="H3" i="1" s="1"/>
  <c r="E4" i="1"/>
  <c r="H4" i="1" s="1"/>
  <c r="E5" i="1"/>
  <c r="H5" i="1" s="1"/>
  <c r="G5" i="1" s="1"/>
  <c r="I5" i="1" s="1"/>
  <c r="O5" i="1" s="1"/>
  <c r="E6" i="1"/>
  <c r="H6" i="1" s="1"/>
  <c r="E7" i="1"/>
  <c r="H7" i="1" s="1"/>
  <c r="E2" i="1"/>
  <c r="H2" i="1" s="1"/>
  <c r="G9" i="1" l="1"/>
  <c r="I9" i="1" s="1"/>
  <c r="G7" i="1"/>
  <c r="I7" i="1" s="1"/>
  <c r="O7" i="1" s="1"/>
  <c r="G6" i="1"/>
  <c r="I6" i="1" s="1"/>
  <c r="O6" i="1" s="1"/>
  <c r="G4" i="1"/>
  <c r="I4" i="1" s="1"/>
  <c r="O4" i="1" s="1"/>
  <c r="G3" i="1"/>
  <c r="O2" i="1"/>
  <c r="G10" i="1"/>
  <c r="I10" i="1" s="1"/>
  <c r="O3" i="1" l="1"/>
</calcChain>
</file>

<file path=xl/sharedStrings.xml><?xml version="1.0" encoding="utf-8"?>
<sst xmlns="http://schemas.openxmlformats.org/spreadsheetml/2006/main" count="18" uniqueCount="18">
  <si>
    <t>cycle</t>
  </si>
  <si>
    <t>A</t>
  </si>
  <si>
    <t>max</t>
  </si>
  <si>
    <t>min</t>
  </si>
  <si>
    <t>mean</t>
  </si>
  <si>
    <t>alt</t>
  </si>
  <si>
    <t>e</t>
  </si>
  <si>
    <t>mean/Sut</t>
  </si>
  <si>
    <t>N</t>
  </si>
  <si>
    <t>1/b</t>
  </si>
  <si>
    <t>a</t>
  </si>
  <si>
    <t>b</t>
  </si>
  <si>
    <t>Sut</t>
  </si>
  <si>
    <t>e/a</t>
  </si>
  <si>
    <t>1/N</t>
  </si>
  <si>
    <t>n</t>
  </si>
  <si>
    <t>number of cycles for the block</t>
  </si>
  <si>
    <t>hours until 100 percent damaged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</si>
</sst>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tabSelected="1" workbookViewId="0">
      <selection activeCell="F12" sqref="F12"/>
    </sheetView>
  </sheetViews>
  <sheetFormatPr defaultRowHeight="15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t="s">
        <v>15</v>
      </c>
    </row>
    <row r="2" spans="1:17">
      <c r="A2">
        <v>1</v>
      </c>
      <c r="B2">
        <v>0.1</v>
      </c>
      <c r="C2">
        <f>10000/100</f>
        <v>100</v>
      </c>
      <c r="D2">
        <f>8000/100</f>
        <v>80</v>
      </c>
      <c r="E2">
        <f>(C2+D2)/2</f>
        <v>90</v>
      </c>
      <c r="F2">
        <f>(C2-D2)/2</f>
        <v>10</v>
      </c>
      <c r="G2">
        <f>F2/(1-H2)</f>
        <v>15.625</v>
      </c>
      <c r="H2">
        <f>(E2/M2)^2</f>
        <v>0.36</v>
      </c>
      <c r="I2">
        <f>(G2/K2)^(1/L2)</f>
        <v>2989464178.9867506</v>
      </c>
      <c r="J2">
        <f t="shared" ref="J2:J8" si="0">1/L2</f>
        <v>-5.8823529411764701</v>
      </c>
      <c r="K2">
        <v>637.78</v>
      </c>
      <c r="L2">
        <v>-0.17</v>
      </c>
      <c r="M2">
        <v>150</v>
      </c>
      <c r="O2">
        <f>1/I2</f>
        <v>3.3450810584354959E-10</v>
      </c>
    </row>
    <row r="3" spans="1:17">
      <c r="A3">
        <v>2</v>
      </c>
      <c r="B3">
        <v>0.1</v>
      </c>
      <c r="C3">
        <f>10000/100</f>
        <v>100</v>
      </c>
      <c r="D3">
        <v>0</v>
      </c>
      <c r="E3">
        <f>(C3+D3)/2</f>
        <v>50</v>
      </c>
      <c r="F3">
        <f>(C3-D3)/2</f>
        <v>50</v>
      </c>
      <c r="G3">
        <f t="shared" ref="G2:G8" si="1">F3/(1-H3)</f>
        <v>56.25</v>
      </c>
      <c r="H3">
        <f t="shared" ref="H2:H8" si="2">(E3/M3)^2</f>
        <v>0.1111111111111111</v>
      </c>
      <c r="I3">
        <f>(G3/K3)^(1/L3)</f>
        <v>1596708.7392479018</v>
      </c>
      <c r="J3">
        <f t="shared" si="0"/>
        <v>-5.8823529411764701</v>
      </c>
      <c r="K3">
        <v>637.78</v>
      </c>
      <c r="L3">
        <v>-0.17</v>
      </c>
      <c r="M3">
        <v>150</v>
      </c>
      <c r="O3">
        <f t="shared" ref="O3:O7" si="3">1/I3</f>
        <v>6.2628829881085908E-7</v>
      </c>
    </row>
    <row r="4" spans="1:17">
      <c r="A4">
        <v>3</v>
      </c>
      <c r="B4">
        <v>0.1</v>
      </c>
      <c r="C4">
        <f>6000/100</f>
        <v>60</v>
      </c>
      <c r="D4">
        <f>-4000/100</f>
        <v>-40</v>
      </c>
      <c r="E4">
        <f>(C4+D4)/2</f>
        <v>10</v>
      </c>
      <c r="F4">
        <f>(C4-D4)/2</f>
        <v>50</v>
      </c>
      <c r="G4">
        <f t="shared" si="1"/>
        <v>50.223214285714285</v>
      </c>
      <c r="H4">
        <f t="shared" si="2"/>
        <v>4.4444444444444444E-3</v>
      </c>
      <c r="I4">
        <f>(G4/K4)^(1/L4)</f>
        <v>3109878.9356897771</v>
      </c>
      <c r="J4">
        <f t="shared" si="0"/>
        <v>-5.8823529411764701</v>
      </c>
      <c r="K4">
        <v>637.78</v>
      </c>
      <c r="L4">
        <v>-0.17</v>
      </c>
      <c r="M4">
        <v>150</v>
      </c>
      <c r="O4">
        <f t="shared" si="3"/>
        <v>3.2155592570621982E-7</v>
      </c>
    </row>
    <row r="5" spans="1:17">
      <c r="A5">
        <v>4</v>
      </c>
      <c r="B5">
        <v>0.1</v>
      </c>
      <c r="C5">
        <f>-2000/100</f>
        <v>-20</v>
      </c>
      <c r="D5">
        <f>2000/100</f>
        <v>20</v>
      </c>
      <c r="E5">
        <f>(C5+D5)/2</f>
        <v>0</v>
      </c>
      <c r="F5">
        <f>(C5-D5)/2</f>
        <v>-20</v>
      </c>
      <c r="G5">
        <f>ABS(F5/(1-H5))</f>
        <v>20</v>
      </c>
      <c r="H5">
        <f t="shared" si="2"/>
        <v>0</v>
      </c>
      <c r="I5">
        <f>(G5/K5)^(1/L5)</f>
        <v>699755746.43940401</v>
      </c>
      <c r="K5">
        <v>637.78</v>
      </c>
      <c r="L5">
        <v>-0.17</v>
      </c>
      <c r="M5">
        <v>150</v>
      </c>
      <c r="O5">
        <f t="shared" si="3"/>
        <v>1.4290700792217015E-9</v>
      </c>
    </row>
    <row r="6" spans="1:17">
      <c r="A6">
        <v>5</v>
      </c>
      <c r="B6">
        <v>0.1</v>
      </c>
      <c r="C6">
        <f>12000/100</f>
        <v>120</v>
      </c>
      <c r="D6">
        <f>2000/100</f>
        <v>20</v>
      </c>
      <c r="E6">
        <f>(C6+D6)/2</f>
        <v>70</v>
      </c>
      <c r="F6">
        <f>(C6-D6)/2</f>
        <v>50</v>
      </c>
      <c r="G6">
        <f t="shared" si="1"/>
        <v>63.920454545454554</v>
      </c>
      <c r="H6">
        <f t="shared" si="2"/>
        <v>0.21777777777777779</v>
      </c>
      <c r="I6">
        <f t="shared" ref="I2:I8" si="4">(G6/K6)^(1/L6)</f>
        <v>752754.19689842826</v>
      </c>
      <c r="J6">
        <f t="shared" si="0"/>
        <v>-5.8823529411764701</v>
      </c>
      <c r="K6">
        <v>637.78</v>
      </c>
      <c r="L6">
        <v>-0.17</v>
      </c>
      <c r="M6">
        <v>150</v>
      </c>
      <c r="O6">
        <f t="shared" si="3"/>
        <v>1.3284548981862847E-6</v>
      </c>
    </row>
    <row r="7" spans="1:17">
      <c r="A7">
        <v>6</v>
      </c>
      <c r="B7">
        <v>0.1</v>
      </c>
      <c r="C7">
        <f>14000/100</f>
        <v>140</v>
      </c>
      <c r="D7">
        <f>-6000/100</f>
        <v>-60</v>
      </c>
      <c r="E7">
        <f>(C7+D7)/2</f>
        <v>40</v>
      </c>
      <c r="F7">
        <f>(C7-D7)/2</f>
        <v>100</v>
      </c>
      <c r="G7">
        <f t="shared" si="1"/>
        <v>107.6555023923445</v>
      </c>
      <c r="H7">
        <f t="shared" si="2"/>
        <v>7.1111111111111111E-2</v>
      </c>
      <c r="I7">
        <f t="shared" si="4"/>
        <v>35067.902408725742</v>
      </c>
      <c r="J7">
        <f t="shared" si="0"/>
        <v>-5.8823529411764701</v>
      </c>
      <c r="K7">
        <v>637.78</v>
      </c>
      <c r="L7">
        <v>-0.17</v>
      </c>
      <c r="M7">
        <v>150</v>
      </c>
      <c r="O7">
        <f t="shared" si="3"/>
        <v>2.8516105364522055E-5</v>
      </c>
    </row>
    <row r="9" spans="1:17">
      <c r="C9">
        <v>60</v>
      </c>
      <c r="D9">
        <v>40</v>
      </c>
      <c r="E9">
        <f t="shared" ref="E9" si="5">(C9+D9)/2</f>
        <v>50</v>
      </c>
      <c r="F9">
        <f t="shared" ref="F9" si="6">(C9-D9)/2</f>
        <v>10</v>
      </c>
      <c r="G9">
        <f>F9/(1-H9)</f>
        <v>11.231466430225113</v>
      </c>
      <c r="H9">
        <f>(E9/M9)^2</f>
        <v>0.10964431384588397</v>
      </c>
      <c r="I9">
        <f>(G9/K9)^(1/L9)</f>
        <v>2257763579826192</v>
      </c>
      <c r="J9">
        <f t="shared" ref="J8:J10" si="7">1/L9</f>
        <v>-12.004801920768308</v>
      </c>
      <c r="K9">
        <v>213.5</v>
      </c>
      <c r="L9">
        <v>-8.3299999999999999E-2</v>
      </c>
      <c r="M9">
        <v>151</v>
      </c>
    </row>
    <row r="10" spans="1:17">
      <c r="C10">
        <v>80</v>
      </c>
      <c r="D10">
        <v>-60</v>
      </c>
      <c r="E10">
        <f t="shared" ref="E10" si="8">(C10+D10)/2</f>
        <v>10</v>
      </c>
      <c r="F10">
        <f t="shared" ref="F10" si="9">(C10-D10)/2</f>
        <v>70</v>
      </c>
      <c r="G10">
        <f>F10/(1-H10)</f>
        <v>70.308356460067841</v>
      </c>
      <c r="H10">
        <f t="shared" ref="H10" si="10">(E10/M10)^2</f>
        <v>4.3857725538353591E-3</v>
      </c>
      <c r="I10">
        <f>(G10/K10)^(1/L10)</f>
        <v>618027.22158293182</v>
      </c>
      <c r="J10">
        <f t="shared" si="7"/>
        <v>-12.004801920768308</v>
      </c>
      <c r="K10">
        <v>213.5</v>
      </c>
      <c r="L10">
        <v>-8.3299999999999999E-2</v>
      </c>
      <c r="M10">
        <v>151</v>
      </c>
    </row>
    <row r="13" spans="1:17">
      <c r="F13">
        <f>1/(O7+O6)</f>
        <v>33506.943684123558</v>
      </c>
      <c r="L13">
        <f>(F13*5)/3600</f>
        <v>46.537421783504946</v>
      </c>
    </row>
    <row r="14" spans="1:17">
      <c r="F14" s="1" t="s">
        <v>16</v>
      </c>
      <c r="L14" t="s">
        <v>17</v>
      </c>
    </row>
    <row r="16" spans="1:17">
      <c r="F16" s="1">
        <f>1/(O6+O7)</f>
        <v>33506.943684123558</v>
      </c>
      <c r="L16" s="1">
        <f>(F16*5)/3600</f>
        <v>46.537421783504946</v>
      </c>
    </row>
    <row r="20" spans="9:10">
      <c r="I20">
        <f>1/0.1/1000</f>
        <v>0.01</v>
      </c>
      <c r="J20">
        <f>1/100</f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2022-10-06T19:52:36Z</dcterms:created>
  <dcterms:modified xsi:type="dcterms:W3CDTF">2022-10-07T01:35:18Z</dcterms:modified>
  <cp:category/>
  <cp:contentStatus/>
</cp:coreProperties>
</file>