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d. Levelizer"/>
  </sheets>
  <definedNames>
    <definedName name="_xlnm._FilterDatabase" localSheetId="0">'Prod. Levelizer'!$A$1:$I$17</definedName>
  </definedNames>
  <calcPr fullCalcOnLoad="1"/>
</workbook>
</file>

<file path=xl/sharedStrings.xml><?xml version="1.0" encoding="utf-8"?>
<sst xmlns="http://schemas.openxmlformats.org/spreadsheetml/2006/main" count="49" uniqueCount="32">
  <si>
    <t>Date</t>
  </si>
  <si>
    <t>Part Number</t>
  </si>
  <si>
    <t>Salidas (Ordenes)</t>
  </si>
  <si>
    <t>Entradas (Producción)</t>
  </si>
  <si>
    <t>Inventario</t>
  </si>
  <si>
    <t>Minimo Inventario</t>
  </si>
  <si>
    <t>Maximo Inventario</t>
  </si>
  <si>
    <t>Ajuste % (Producción) 1</t>
  </si>
  <si>
    <t>Entradas Ajustadas (Producción)</t>
  </si>
  <si>
    <t>Inventario Forecast</t>
  </si>
  <si>
    <t>Ajuste % (Producción) 2</t>
  </si>
  <si>
    <t>A100</t>
  </si>
  <si>
    <t>Hoy</t>
  </si>
  <si>
    <t>A200</t>
  </si>
  <si>
    <t>* Depende de datos de ayer</t>
  </si>
  <si>
    <t>Calcular:</t>
  </si>
  <si>
    <t>* Depende de datos de dia del renglón</t>
  </si>
  <si>
    <t>Ajuste % (Producción)</t>
  </si>
  <si>
    <t>Es un % que sirve para incrementar o disminuir la Producción (Entradas), en base a si el inventario está fuera o dentro de los rangos de Minimo y Maximo Inventario</t>
  </si>
  <si>
    <t xml:space="preserve">H  = </t>
  </si>
  <si>
    <r>
      <t xml:space="preserve">Si </t>
    </r>
    <r>
      <rPr>
        <b/>
        <sz val="12"/>
        <color rgb="FF548235"/>
        <rFont val="Calibri"/>
        <family val="2"/>
        <scheme val="minor"/>
      </rPr>
      <t>Inventario</t>
    </r>
    <r>
      <rPr>
        <sz val="12"/>
        <color rgb="FF000000"/>
        <rFont val="Calibri"/>
        <family val="2"/>
        <scheme val="minor"/>
      </rPr>
      <t xml:space="preserve"> es menor que Minimo Inventario, entonces 110%</t>
    </r>
  </si>
  <si>
    <r>
      <t xml:space="preserve">Si </t>
    </r>
    <r>
      <rPr>
        <b/>
        <sz val="12"/>
        <color rgb="FF548235"/>
        <rFont val="Calibri"/>
        <family val="2"/>
        <scheme val="minor"/>
      </rPr>
      <t>Inventario</t>
    </r>
    <r>
      <rPr>
        <sz val="12"/>
        <color rgb="FF000000"/>
        <rFont val="Calibri"/>
        <family val="2"/>
        <scheme val="minor"/>
      </rPr>
      <t xml:space="preserve"> está entre Minimo Inventario y Maximo Inventario, entonces 100%</t>
    </r>
  </si>
  <si>
    <r>
      <t xml:space="preserve">Si </t>
    </r>
    <r>
      <rPr>
        <b/>
        <sz val="12"/>
        <color rgb="FF548235"/>
        <rFont val="Calibri"/>
        <family val="2"/>
        <scheme val="minor"/>
      </rPr>
      <t>Inventario</t>
    </r>
    <r>
      <rPr>
        <sz val="12"/>
        <color rgb="FF000000"/>
        <rFont val="Calibri"/>
        <family val="2"/>
        <scheme val="minor"/>
      </rPr>
      <t xml:space="preserve"> es mayor que Maximo Inventario, entonces 90%</t>
    </r>
  </si>
  <si>
    <t>Ajuste % (Producción)2</t>
  </si>
  <si>
    <t>Es igual a la anterior, pero depende ya del Inventario Forecast y no del Inventario del día de ayer</t>
  </si>
  <si>
    <t xml:space="preserve">K = </t>
  </si>
  <si>
    <r>
      <t xml:space="preserve">Si </t>
    </r>
    <r>
      <rPr>
        <b/>
        <sz val="12"/>
        <color rgb="FF0070c0"/>
        <rFont val="Calibri"/>
        <family val="2"/>
        <scheme val="minor"/>
      </rPr>
      <t>Inventario Forecast</t>
    </r>
    <r>
      <rPr>
        <sz val="12"/>
        <color rgb="FF000000"/>
        <rFont val="Calibri"/>
        <family val="2"/>
        <scheme val="minor"/>
      </rPr>
      <t xml:space="preserve"> es menor que Minimo Inventario, entonces 110%</t>
    </r>
  </si>
  <si>
    <r>
      <t xml:space="preserve">Si </t>
    </r>
    <r>
      <rPr>
        <b/>
        <sz val="12"/>
        <color rgb="FF0070c0"/>
        <rFont val="Calibri"/>
        <family val="2"/>
        <scheme val="minor"/>
      </rPr>
      <t>Inventario Forecast</t>
    </r>
    <r>
      <rPr>
        <sz val="12"/>
        <color rgb="FF000000"/>
        <rFont val="Calibri"/>
        <family val="2"/>
        <scheme val="minor"/>
      </rPr>
      <t xml:space="preserve"> está entre Minimo Inventario y Maximo Inventario, entonces 100%</t>
    </r>
  </si>
  <si>
    <r>
      <t xml:space="preserve">Si </t>
    </r>
    <r>
      <rPr>
        <b/>
        <sz val="12"/>
        <color rgb="FF0070c0"/>
        <rFont val="Calibri"/>
        <family val="2"/>
        <scheme val="minor"/>
      </rPr>
      <t xml:space="preserve">Inventario Forecast </t>
    </r>
    <r>
      <rPr>
        <sz val="12"/>
        <color rgb="FF000000"/>
        <rFont val="Calibri"/>
        <family val="2"/>
        <scheme val="minor"/>
      </rPr>
      <t>es mayor que Maximo Inventario, entonces 90%</t>
    </r>
  </si>
  <si>
    <t>Para el día de hoy, multiplica 'Entradas (Producción)' * 'Ajuste % (Producción) 1'</t>
  </si>
  <si>
    <t>Para el día de mañana en adelante se usa Ajuste % (Producción) 2</t>
  </si>
  <si>
    <t>Es el Inventario que queremos predecir, el día de hoy usa en base el 'Inventario' de ayer como base, pero para mañana en adelante se usa a si mismo pero un día anterior con el objetivo de acumular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</si>
</sst>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-mmm-yyyy"/>
    <numFmt numFmtId="165" formatCode="#,##0%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ff99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c6c6c6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xfId="0" numFmtId="0" borderId="0" fontId="0" fillId="0"/>
    <xf xfId="0" numFmtId="0" borderId="0" fontId="0" fillId="0" applyAlignment="1">
      <alignment wrapText="1"/>
    </xf>
    <xf xfId="0" numFmtId="1" applyNumberFormat="1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1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2" applyBorder="1" fontId="1" applyFont="1" fillId="3" applyFill="1" applyAlignment="1">
      <alignment horizontal="center" wrapText="1"/>
    </xf>
    <xf xfId="0" numFmtId="0" borderId="3" applyBorder="1" fontId="1" applyFont="1" fillId="3" applyFill="1" applyAlignment="1">
      <alignment horizontal="center" wrapText="1"/>
    </xf>
    <xf xfId="0" numFmtId="0" borderId="4" applyBorder="1" fontId="2" applyFont="1" fillId="0" applyAlignment="1">
      <alignment horizontal="left" wrapText="1"/>
    </xf>
    <xf xfId="0" numFmtId="164" applyNumberFormat="1" borderId="5" applyBorder="1" fontId="3" applyFont="1" fillId="0" applyAlignment="1">
      <alignment horizontal="left"/>
    </xf>
    <xf xfId="0" numFmtId="0" borderId="6" applyBorder="1" fontId="3" applyFont="1" fillId="0" applyAlignment="1">
      <alignment horizontal="center"/>
    </xf>
    <xf xfId="0" numFmtId="1" applyNumberFormat="1" borderId="7" applyBorder="1" fontId="3" applyFont="1" fillId="2" applyFill="1" applyAlignment="1">
      <alignment horizontal="left"/>
    </xf>
    <xf xfId="0" numFmtId="3" applyNumberFormat="1" borderId="7" applyBorder="1" fontId="3" applyFont="1" fillId="2" applyFill="1" applyAlignment="1">
      <alignment horizontal="left"/>
    </xf>
    <xf xfId="0" numFmtId="1" applyNumberFormat="1" borderId="7" applyBorder="1" fontId="3" applyFont="1" fillId="2" applyFill="1" applyAlignment="1">
      <alignment horizontal="right"/>
    </xf>
    <xf xfId="0" numFmtId="165" applyNumberFormat="1" borderId="6" applyBorder="1" fontId="3" applyFont="1" fillId="0" applyAlignment="1">
      <alignment horizontal="left"/>
    </xf>
    <xf xfId="0" numFmtId="1" applyNumberFormat="1" borderId="6" applyBorder="1" fontId="3" applyFont="1" fillId="0" applyAlignment="1">
      <alignment horizontal="left"/>
    </xf>
    <xf xfId="0" numFmtId="165" applyNumberFormat="1" borderId="8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9" applyBorder="1" fontId="3" applyFont="1" fillId="0" applyAlignment="1">
      <alignment horizontal="left"/>
    </xf>
    <xf xfId="0" numFmtId="0" borderId="10" applyBorder="1" fontId="3" applyFont="1" fillId="0" applyAlignment="1">
      <alignment horizontal="center"/>
    </xf>
    <xf xfId="0" numFmtId="1" applyNumberFormat="1" borderId="11" applyBorder="1" fontId="3" applyFont="1" fillId="2" applyFill="1" applyAlignment="1">
      <alignment horizontal="left"/>
    </xf>
    <xf xfId="0" numFmtId="3" applyNumberFormat="1" borderId="11" applyBorder="1" fontId="3" applyFont="1" fillId="2" applyFill="1" applyAlignment="1">
      <alignment horizontal="left"/>
    </xf>
    <xf xfId="0" numFmtId="3" applyNumberFormat="1" borderId="11" applyBorder="1" fontId="3" applyFont="1" fillId="2" applyFill="1" applyAlignment="1">
      <alignment horizontal="right"/>
    </xf>
    <xf xfId="0" numFmtId="1" applyNumberFormat="1" borderId="11" applyBorder="1" fontId="3" applyFont="1" fillId="2" applyFill="1" applyAlignment="1">
      <alignment horizontal="right"/>
    </xf>
    <xf xfId="0" numFmtId="165" applyNumberFormat="1" borderId="11" applyBorder="1" fontId="3" applyFont="1" fillId="3" applyFill="1" applyAlignment="1">
      <alignment horizontal="right"/>
    </xf>
    <xf xfId="0" numFmtId="1" applyNumberFormat="1" borderId="10" applyBorder="1" fontId="3" applyFont="1" fillId="0" applyAlignment="1">
      <alignment horizontal="left"/>
    </xf>
    <xf xfId="0" numFmtId="165" applyNumberFormat="1" borderId="12" applyBorder="1" fontId="3" applyFont="1" fillId="0" applyAlignment="1">
      <alignment horizontal="left"/>
    </xf>
    <xf xfId="0" numFmtId="164" applyNumberFormat="1" borderId="13" applyBorder="1" fontId="3" applyFont="1" fillId="0" applyAlignment="1">
      <alignment horizontal="left"/>
    </xf>
    <xf xfId="0" numFmtId="0" borderId="14" applyBorder="1" fontId="3" applyFont="1" fillId="0" applyAlignment="1">
      <alignment horizontal="center"/>
    </xf>
    <xf xfId="0" numFmtId="1" applyNumberFormat="1" borderId="14" applyBorder="1" fontId="3" applyFont="1" fillId="2" applyFill="1" applyAlignment="1">
      <alignment horizontal="right"/>
    </xf>
    <xf xfId="0" numFmtId="3" applyNumberFormat="1" borderId="14" applyBorder="1" fontId="3" applyFont="1" fillId="2" applyFill="1" applyAlignment="1">
      <alignment horizontal="right"/>
    </xf>
    <xf xfId="0" numFmtId="3" applyNumberFormat="1" borderId="14" applyBorder="1" fontId="3" applyFont="1" fillId="2" applyFill="1" applyAlignment="1">
      <alignment horizontal="left"/>
    </xf>
    <xf xfId="0" numFmtId="166" applyNumberFormat="1" borderId="14" applyBorder="1" fontId="3" applyFont="1" fillId="0" applyAlignment="1">
      <alignment horizontal="right"/>
    </xf>
    <xf xfId="0" numFmtId="4" applyNumberFormat="1" borderId="14" applyBorder="1" fontId="3" applyFont="1" fillId="3" applyFill="1" applyAlignment="1">
      <alignment horizontal="right"/>
    </xf>
    <xf xfId="0" numFmtId="1" applyNumberFormat="1" borderId="14" applyBorder="1" fontId="3" applyFont="1" fillId="3" applyFill="1" applyAlignment="1">
      <alignment horizontal="right"/>
    </xf>
    <xf xfId="0" numFmtId="165" applyNumberFormat="1" borderId="15" applyBorder="1" fontId="3" applyFont="1" fillId="4" applyFill="1" applyAlignment="1">
      <alignment horizontal="right"/>
    </xf>
    <xf xfId="0" numFmtId="0" borderId="16" applyBorder="1" fontId="3" applyFont="1" fillId="0" applyAlignment="1">
      <alignment horizontal="left"/>
    </xf>
    <xf xfId="0" numFmtId="3" applyNumberFormat="1" borderId="7" applyBorder="1" fontId="3" applyFont="1" fillId="2" applyFill="1" applyAlignment="1">
      <alignment horizontal="right"/>
    </xf>
    <xf xfId="0" numFmtId="166" applyNumberFormat="1" borderId="6" applyBorder="1" fontId="3" applyFont="1" fillId="0" applyAlignment="1">
      <alignment horizontal="right"/>
    </xf>
    <xf xfId="0" numFmtId="4" applyNumberFormat="1" borderId="7" applyBorder="1" fontId="3" applyFont="1" fillId="4" applyFill="1" applyAlignment="1">
      <alignment horizontal="right"/>
    </xf>
    <xf xfId="0" numFmtId="1" applyNumberFormat="1" borderId="7" applyBorder="1" fontId="3" applyFont="1" fillId="4" applyFill="1" applyAlignment="1">
      <alignment horizontal="right"/>
    </xf>
    <xf xfId="0" numFmtId="165" applyNumberFormat="1" borderId="17" applyBorder="1" fontId="3" applyFont="1" fillId="4" applyFill="1" applyAlignment="1">
      <alignment horizontal="right"/>
    </xf>
    <xf xfId="0" numFmtId="164" applyNumberFormat="1" borderId="18" applyBorder="1" fontId="3" applyFont="1" fillId="0" applyAlignment="1">
      <alignment horizontal="left"/>
    </xf>
    <xf xfId="0" numFmtId="0" borderId="19" applyBorder="1" fontId="3" applyFont="1" fillId="0" applyAlignment="1">
      <alignment horizontal="center"/>
    </xf>
    <xf xfId="0" numFmtId="1" applyNumberFormat="1" borderId="19" applyBorder="1" fontId="3" applyFont="1" fillId="2" applyFill="1" applyAlignment="1">
      <alignment horizontal="right"/>
    </xf>
    <xf xfId="0" numFmtId="3" applyNumberFormat="1" borderId="19" applyBorder="1" fontId="3" applyFont="1" fillId="2" applyFill="1" applyAlignment="1">
      <alignment horizontal="right"/>
    </xf>
    <xf xfId="0" numFmtId="3" applyNumberFormat="1" borderId="19" applyBorder="1" fontId="3" applyFont="1" fillId="2" applyFill="1" applyAlignment="1">
      <alignment horizontal="left"/>
    </xf>
    <xf xfId="0" numFmtId="166" applyNumberFormat="1" borderId="19" applyBorder="1" fontId="3" applyFont="1" fillId="0" applyAlignment="1">
      <alignment horizontal="right"/>
    </xf>
    <xf xfId="0" numFmtId="3" applyNumberFormat="1" borderId="19" applyBorder="1" fontId="3" applyFont="1" fillId="4" applyFill="1" applyAlignment="1">
      <alignment horizontal="right"/>
    </xf>
    <xf xfId="0" numFmtId="1" applyNumberFormat="1" borderId="19" applyBorder="1" fontId="3" applyFont="1" fillId="4" applyFill="1" applyAlignment="1">
      <alignment horizontal="right"/>
    </xf>
    <xf xfId="0" numFmtId="165" applyNumberFormat="1" borderId="20" applyBorder="1" fontId="3" applyFont="1" fillId="4" applyFill="1" applyAlignment="1">
      <alignment horizontal="right"/>
    </xf>
    <xf xfId="0" numFmtId="164" applyNumberFormat="1" borderId="21" applyBorder="1" fontId="3" applyFont="1" fillId="0" applyAlignment="1">
      <alignment horizontal="left"/>
    </xf>
    <xf xfId="0" numFmtId="0" borderId="22" applyBorder="1" fontId="3" applyFont="1" fillId="0" applyAlignment="1">
      <alignment horizontal="center"/>
    </xf>
    <xf xfId="0" numFmtId="1" applyNumberFormat="1" borderId="22" applyBorder="1" fontId="3" applyFont="1" fillId="2" applyFill="1" applyAlignment="1">
      <alignment horizontal="right"/>
    </xf>
    <xf xfId="0" numFmtId="3" applyNumberFormat="1" borderId="22" applyBorder="1" fontId="3" applyFont="1" fillId="2" applyFill="1" applyAlignment="1">
      <alignment horizontal="right"/>
    </xf>
    <xf xfId="0" numFmtId="3" applyNumberFormat="1" borderId="22" applyBorder="1" fontId="3" applyFont="1" fillId="2" applyFill="1" applyAlignment="1">
      <alignment horizontal="left"/>
    </xf>
    <xf xfId="0" numFmtId="166" applyNumberFormat="1" borderId="22" applyBorder="1" fontId="3" applyFont="1" fillId="0" applyAlignment="1">
      <alignment horizontal="right"/>
    </xf>
    <xf xfId="0" numFmtId="3" applyNumberFormat="1" borderId="22" applyBorder="1" fontId="3" applyFont="1" fillId="4" applyFill="1" applyAlignment="1">
      <alignment horizontal="right"/>
    </xf>
    <xf xfId="0" numFmtId="1" applyNumberFormat="1" borderId="22" applyBorder="1" fontId="3" applyFont="1" fillId="4" applyFill="1" applyAlignment="1">
      <alignment horizontal="right"/>
    </xf>
    <xf xfId="0" numFmtId="165" applyNumberFormat="1" borderId="23" applyBorder="1" fontId="3" applyFont="1" fillId="4" applyFill="1" applyAlignment="1">
      <alignment horizontal="right"/>
    </xf>
    <xf xfId="0" numFmtId="165" applyNumberFormat="1" borderId="14" applyBorder="1" fontId="3" applyFont="1" fillId="0" applyAlignment="1">
      <alignment horizontal="left"/>
    </xf>
    <xf xfId="0" numFmtId="3" applyNumberFormat="1" borderId="14" applyBorder="1" fontId="3" applyFont="1" fillId="3" applyFill="1" applyAlignment="1">
      <alignment horizontal="right"/>
    </xf>
    <xf xfId="0" numFmtId="165" applyNumberFormat="1" borderId="19" applyBorder="1" fontId="3" applyFont="1" fillId="0" applyAlignment="1">
      <alignment horizontal="left"/>
    </xf>
    <xf xfId="0" numFmtId="165" applyNumberFormat="1" borderId="22" applyBorder="1" fontId="3" applyFont="1" fillId="0" applyAlignment="1">
      <alignment horizontal="left"/>
    </xf>
    <xf xfId="0" numFmtId="1" applyNumberFormat="1" borderId="4" applyBorder="1" fontId="2" applyFont="1" fillId="0" applyAlignment="1">
      <alignment horizontal="left"/>
    </xf>
    <xf xfId="0" numFmtId="0" borderId="4" applyBorder="1" fontId="3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0" borderId="24" applyBorder="1" fontId="3" applyFont="1" fillId="3" applyFill="1" applyAlignment="1">
      <alignment horizontal="left"/>
    </xf>
    <xf xfId="0" numFmtId="1" applyNumberFormat="1" borderId="24" applyBorder="1" fontId="3" applyFont="1" fillId="3" applyFill="1" applyAlignment="1">
      <alignment horizontal="left"/>
    </xf>
    <xf xfId="0" numFmtId="165" applyNumberFormat="1" borderId="24" applyBorder="1" fontId="3" applyFont="1" fillId="3" applyFill="1" applyAlignment="1">
      <alignment horizontal="left"/>
    </xf>
    <xf xfId="0" numFmtId="1" applyNumberFormat="1" borderId="4" applyBorder="1" fontId="1" applyFont="1" fillId="0" applyAlignment="1">
      <alignment horizontal="left"/>
    </xf>
    <xf xfId="0" numFmtId="0" borderId="24" applyBorder="1" fontId="3" applyFont="1" fillId="4" applyFill="1" applyAlignment="1">
      <alignment horizontal="left"/>
    </xf>
    <xf xfId="0" numFmtId="1" applyNumberFormat="1" borderId="24" applyBorder="1" fontId="3" applyFont="1" fillId="4" applyFill="1" applyAlignment="1">
      <alignment horizontal="left"/>
    </xf>
    <xf xfId="0" numFmtId="165" applyNumberFormat="1" borderId="24" applyBorder="1" fontId="3" applyFont="1" fillId="4" applyFill="1" applyAlignment="1">
      <alignment horizontal="left"/>
    </xf>
    <xf xfId="0" numFmtId="1" applyNumberFormat="1" borderId="4" applyBorder="1" fontId="2" applyFont="1" fillId="0" applyAlignment="1">
      <alignment horizontal="left" wrapText="1"/>
    </xf>
    <xf xfId="0" numFmtId="1" applyNumberFormat="1" borderId="25" applyBorder="1" fontId="1" applyFont="1" fillId="3" applyFill="1" applyAlignment="1">
      <alignment horizontal="center" wrapText="1"/>
    </xf>
    <xf xfId="0" numFmtId="3" applyNumberFormat="1" borderId="4" applyBorder="1" fontId="2" applyFont="1" fillId="0" applyAlignment="1">
      <alignment horizontal="left" wrapText="1"/>
    </xf>
    <xf xfId="0" numFmtId="3" applyNumberFormat="1" borderId="4" applyBorder="1" fontId="2" applyFont="1" fillId="0" applyAlignment="1">
      <alignment horizontal="right" wrapText="1"/>
    </xf>
    <xf xfId="0" numFmtId="165" applyNumberFormat="1" borderId="4" applyBorder="1" fontId="2" applyFont="1" fillId="0" applyAlignment="1">
      <alignment horizontal="right" wrapText="1"/>
    </xf>
    <xf xfId="0" numFmtId="3" applyNumberFormat="1" borderId="4" applyBorder="1" fontId="3" applyFont="1" fillId="0" applyAlignment="1">
      <alignment horizontal="right"/>
    </xf>
    <xf xfId="0" numFmtId="3" applyNumberFormat="1" borderId="4" applyBorder="1" fontId="2" applyFont="1" fillId="0" applyAlignment="1">
      <alignment horizontal="left"/>
    </xf>
    <xf xfId="0" numFmtId="165" applyNumberFormat="1" borderId="4" applyBorder="1" fontId="2" applyFont="1" fillId="0" applyAlignment="1">
      <alignment horizontal="right"/>
    </xf>
    <xf xfId="0" numFmtId="1" applyNumberFormat="1" borderId="2" applyBorder="1" fontId="1" applyFont="1" fillId="3" applyFill="1" applyAlignment="1">
      <alignment horizontal="center" wrapText="1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4" width="13.576428571428572" customWidth="1" bestFit="1"/>
    <col min="2" max="2" style="85" width="12.005" customWidth="1" bestFit="1"/>
    <col min="3" max="3" style="86" width="12.147857142857141" customWidth="1" bestFit="1"/>
    <col min="4" max="4" style="87" width="12.147857142857141" customWidth="1" bestFit="1"/>
    <col min="5" max="5" style="87" width="12.147857142857141" customWidth="1" bestFit="1"/>
    <col min="6" max="6" style="84" width="12.147857142857141" customWidth="1" bestFit="1"/>
    <col min="7" max="7" style="84" width="12.147857142857141" customWidth="1" bestFit="1"/>
    <col min="8" max="8" style="85" width="11.719285714285713" customWidth="1" bestFit="1"/>
    <col min="9" max="9" style="85" width="13.290714285714287" customWidth="1" bestFit="1"/>
    <col min="10" max="10" style="85" width="11.862142857142858" customWidth="1" bestFit="1"/>
    <col min="11" max="11" style="85" width="12.43357142857143" customWidth="1" bestFit="1"/>
    <col min="12" max="12" style="85" width="4.576428571428571" customWidth="1" bestFit="1"/>
  </cols>
  <sheetData>
    <row x14ac:dyDescent="0.25" r="1" customHeight="1" ht="18" customFormat="1" s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/>
    </row>
    <row x14ac:dyDescent="0.25" r="2" customHeight="1" ht="18">
      <c r="A2" s="9">
        <v>45318</v>
      </c>
      <c r="B2" s="10" t="s">
        <v>11</v>
      </c>
      <c r="C2" s="11"/>
      <c r="D2" s="12"/>
      <c r="E2" s="12"/>
      <c r="F2" s="13">
        <v>2500</v>
      </c>
      <c r="G2" s="13">
        <v>3000</v>
      </c>
      <c r="H2" s="14"/>
      <c r="I2" s="15"/>
      <c r="J2" s="15"/>
      <c r="K2" s="16"/>
      <c r="L2" s="17"/>
    </row>
    <row x14ac:dyDescent="0.25" r="3" customHeight="1" ht="19.5">
      <c r="A3" s="18">
        <v>45319</v>
      </c>
      <c r="B3" s="19" t="s">
        <v>11</v>
      </c>
      <c r="C3" s="20"/>
      <c r="D3" s="21"/>
      <c r="E3" s="22">
        <v>2300</v>
      </c>
      <c r="F3" s="23">
        <v>2500</v>
      </c>
      <c r="G3" s="23">
        <v>3000</v>
      </c>
      <c r="H3" s="24">
        <f>IF(AND(E3&gt;F3,E3&lt;G3),1,IF(E3&gt;G3,0.9,1.1))</f>
      </c>
      <c r="I3" s="25"/>
      <c r="J3" s="25"/>
      <c r="K3" s="26"/>
      <c r="L3" s="17"/>
    </row>
    <row x14ac:dyDescent="0.25" r="4" customHeight="1" ht="19.5">
      <c r="A4" s="27">
        <v>45320</v>
      </c>
      <c r="B4" s="28" t="s">
        <v>11</v>
      </c>
      <c r="C4" s="29">
        <v>500</v>
      </c>
      <c r="D4" s="30">
        <v>460</v>
      </c>
      <c r="E4" s="31"/>
      <c r="F4" s="29">
        <v>2500</v>
      </c>
      <c r="G4" s="29">
        <v>3000</v>
      </c>
      <c r="H4" s="32"/>
      <c r="I4" s="33">
        <f>D4*H3</f>
      </c>
      <c r="J4" s="34">
        <f>E3+I4-C4</f>
      </c>
      <c r="K4" s="35">
        <f>IF(AND(J4&gt;F4,J4&lt;G4),1,IF(J4&gt;G4,0.9,1.1))</f>
      </c>
      <c r="L4" s="36" t="s">
        <v>12</v>
      </c>
    </row>
    <row x14ac:dyDescent="0.25" r="5" customHeight="1" ht="18.75">
      <c r="A5" s="9">
        <v>45321</v>
      </c>
      <c r="B5" s="10" t="s">
        <v>11</v>
      </c>
      <c r="C5" s="13">
        <v>500</v>
      </c>
      <c r="D5" s="37">
        <v>700</v>
      </c>
      <c r="E5" s="12"/>
      <c r="F5" s="13">
        <v>2500</v>
      </c>
      <c r="G5" s="13">
        <v>3000</v>
      </c>
      <c r="H5" s="38"/>
      <c r="I5" s="39">
        <f>D5*K4</f>
      </c>
      <c r="J5" s="40">
        <f>J4+I5-C5</f>
      </c>
      <c r="K5" s="41">
        <f>IF(AND(J5&gt;F5,J5&lt;G5),1,IF(J5&gt;G5,0.9,1.1))</f>
      </c>
      <c r="L5" s="17"/>
    </row>
    <row x14ac:dyDescent="0.25" r="6" customHeight="1" ht="18.75">
      <c r="A6" s="42">
        <v>45322</v>
      </c>
      <c r="B6" s="43" t="s">
        <v>11</v>
      </c>
      <c r="C6" s="44">
        <v>500</v>
      </c>
      <c r="D6" s="45">
        <v>700</v>
      </c>
      <c r="E6" s="46"/>
      <c r="F6" s="44">
        <v>2500</v>
      </c>
      <c r="G6" s="44">
        <v>3000</v>
      </c>
      <c r="H6" s="47"/>
      <c r="I6" s="48">
        <f>D6*K5</f>
      </c>
      <c r="J6" s="49">
        <f>J5+I6-C6</f>
      </c>
      <c r="K6" s="50">
        <f>IF(AND(J6&gt;F6,J6&lt;G6),1,IF(J6&gt;G6,0.9,1.1))</f>
      </c>
      <c r="L6" s="17"/>
    </row>
    <row x14ac:dyDescent="0.25" r="7" customHeight="1" ht="18.75">
      <c r="A7" s="42">
        <f>A6+1</f>
        <v>25568.75</v>
      </c>
      <c r="B7" s="43" t="s">
        <v>11</v>
      </c>
      <c r="C7" s="44">
        <v>500</v>
      </c>
      <c r="D7" s="45">
        <v>700</v>
      </c>
      <c r="E7" s="46"/>
      <c r="F7" s="44">
        <v>2000</v>
      </c>
      <c r="G7" s="44">
        <v>2500</v>
      </c>
      <c r="H7" s="47"/>
      <c r="I7" s="48">
        <f>D7*K6</f>
      </c>
      <c r="J7" s="49">
        <f>J6+I7-C7</f>
      </c>
      <c r="K7" s="50">
        <f>IF(AND(J7&gt;F7,J7&lt;G7),1,IF(J7&gt;G7,0.9,1.1))</f>
      </c>
      <c r="L7" s="17"/>
    </row>
    <row x14ac:dyDescent="0.25" r="8" customHeight="1" ht="18.75">
      <c r="A8" s="42">
        <f>A7+1</f>
        <v>25568.75</v>
      </c>
      <c r="B8" s="43" t="s">
        <v>11</v>
      </c>
      <c r="C8" s="44">
        <v>500</v>
      </c>
      <c r="D8" s="45">
        <v>700</v>
      </c>
      <c r="E8" s="46"/>
      <c r="F8" s="44">
        <v>2000</v>
      </c>
      <c r="G8" s="44">
        <v>2500</v>
      </c>
      <c r="H8" s="47"/>
      <c r="I8" s="48">
        <f>D8*K7</f>
      </c>
      <c r="J8" s="49">
        <f>J7+I8-C8</f>
      </c>
      <c r="K8" s="50">
        <f>IF(AND(J8&gt;F8,J8&lt;G8),1,IF(J8&gt;G8,0.9,1.1))</f>
      </c>
      <c r="L8" s="17"/>
    </row>
    <row x14ac:dyDescent="0.25" r="9" customHeight="1" ht="19.5">
      <c r="A9" s="51">
        <f>A8+1</f>
        <v>25568.75</v>
      </c>
      <c r="B9" s="52" t="s">
        <v>11</v>
      </c>
      <c r="C9" s="53">
        <v>0</v>
      </c>
      <c r="D9" s="54">
        <v>0</v>
      </c>
      <c r="E9" s="55"/>
      <c r="F9" s="53">
        <v>2000</v>
      </c>
      <c r="G9" s="53">
        <v>2500</v>
      </c>
      <c r="H9" s="56"/>
      <c r="I9" s="57">
        <f>D9*K8</f>
      </c>
      <c r="J9" s="58">
        <f>J8+I9-C9</f>
      </c>
      <c r="K9" s="59">
        <f>IF(AND(J9&gt;F9,J9&lt;G9),1,IF(J9&gt;G9,0.9,1.1))</f>
      </c>
      <c r="L9" s="17"/>
    </row>
    <row x14ac:dyDescent="0.25" r="10" customHeight="1" ht="18">
      <c r="A10" s="9">
        <v>45318</v>
      </c>
      <c r="B10" s="10" t="s">
        <v>13</v>
      </c>
      <c r="C10" s="11"/>
      <c r="D10" s="12"/>
      <c r="E10" s="12"/>
      <c r="F10" s="13">
        <v>7500</v>
      </c>
      <c r="G10" s="13">
        <v>8500</v>
      </c>
      <c r="H10" s="14"/>
      <c r="I10" s="15"/>
      <c r="J10" s="15"/>
      <c r="K10" s="16"/>
      <c r="L10" s="17"/>
    </row>
    <row x14ac:dyDescent="0.25" r="11" customHeight="1" ht="19.5">
      <c r="A11" s="18">
        <v>45319</v>
      </c>
      <c r="B11" s="19" t="s">
        <v>13</v>
      </c>
      <c r="C11" s="20"/>
      <c r="D11" s="21"/>
      <c r="E11" s="22">
        <v>8600</v>
      </c>
      <c r="F11" s="23">
        <v>7500</v>
      </c>
      <c r="G11" s="23">
        <v>8500</v>
      </c>
      <c r="H11" s="24">
        <f>IF(AND(E11&gt;F11,E11&lt;G11),1,IF(E11&gt;G11,0.9,1.1))</f>
      </c>
      <c r="I11" s="25"/>
      <c r="J11" s="25"/>
      <c r="K11" s="26"/>
      <c r="L11" s="17"/>
    </row>
    <row x14ac:dyDescent="0.25" r="12" customHeight="1" ht="19.5">
      <c r="A12" s="27">
        <v>45320</v>
      </c>
      <c r="B12" s="28" t="s">
        <v>13</v>
      </c>
      <c r="C12" s="29">
        <v>1100</v>
      </c>
      <c r="D12" s="30">
        <v>1100</v>
      </c>
      <c r="E12" s="31"/>
      <c r="F12" s="29">
        <v>7500</v>
      </c>
      <c r="G12" s="29">
        <v>8500</v>
      </c>
      <c r="H12" s="60"/>
      <c r="I12" s="61">
        <f>D12*H11</f>
      </c>
      <c r="J12" s="34">
        <f>E11+I12-C12</f>
      </c>
      <c r="K12" s="35">
        <f>IF(AND(J12&gt;F12,J12&lt;G12),1,IF(J12&gt;G12,0.9,1.1))</f>
      </c>
      <c r="L12" s="36" t="s">
        <v>12</v>
      </c>
    </row>
    <row x14ac:dyDescent="0.25" r="13" customHeight="1" ht="18.75">
      <c r="A13" s="9">
        <v>45321</v>
      </c>
      <c r="B13" s="10" t="s">
        <v>13</v>
      </c>
      <c r="C13" s="13">
        <v>1100</v>
      </c>
      <c r="D13" s="37">
        <v>800</v>
      </c>
      <c r="E13" s="12"/>
      <c r="F13" s="13">
        <v>7500</v>
      </c>
      <c r="G13" s="13">
        <v>8500</v>
      </c>
      <c r="H13" s="14"/>
      <c r="I13" s="40">
        <f>D13*K12</f>
      </c>
      <c r="J13" s="40">
        <f>J12+I13-C13</f>
      </c>
      <c r="K13" s="41">
        <f>IF(AND(J13&gt;F13,J13&lt;G13),1,IF(J13&gt;G13,0.9,1.1))</f>
      </c>
      <c r="L13" s="17"/>
    </row>
    <row x14ac:dyDescent="0.25" r="14" customHeight="1" ht="18.75">
      <c r="A14" s="42">
        <v>45322</v>
      </c>
      <c r="B14" s="43" t="s">
        <v>13</v>
      </c>
      <c r="C14" s="44">
        <v>1100</v>
      </c>
      <c r="D14" s="45">
        <v>800</v>
      </c>
      <c r="E14" s="46"/>
      <c r="F14" s="44">
        <v>7500</v>
      </c>
      <c r="G14" s="44">
        <v>8500</v>
      </c>
      <c r="H14" s="62"/>
      <c r="I14" s="49">
        <f>D14*K13</f>
      </c>
      <c r="J14" s="49">
        <f>J13+I14-C14</f>
      </c>
      <c r="K14" s="50">
        <f>IF(AND(J14&gt;F14,J14&lt;G14),1,IF(J14&gt;G14,0.9,1.1))</f>
      </c>
      <c r="L14" s="17"/>
    </row>
    <row x14ac:dyDescent="0.25" r="15" customHeight="1" ht="18.75">
      <c r="A15" s="42">
        <f>A14+1</f>
        <v>25568.75</v>
      </c>
      <c r="B15" s="43" t="s">
        <v>13</v>
      </c>
      <c r="C15" s="44">
        <v>1100</v>
      </c>
      <c r="D15" s="45">
        <v>800</v>
      </c>
      <c r="E15" s="46"/>
      <c r="F15" s="44">
        <v>6500</v>
      </c>
      <c r="G15" s="44">
        <v>7500</v>
      </c>
      <c r="H15" s="62"/>
      <c r="I15" s="49">
        <f>D15*K14</f>
      </c>
      <c r="J15" s="49">
        <f>J14+I15-C15</f>
      </c>
      <c r="K15" s="50">
        <f>IF(AND(J15&gt;F15,J15&lt;G15),1,IF(J15&gt;G15,0.9,1.1))</f>
      </c>
      <c r="L15" s="17"/>
    </row>
    <row x14ac:dyDescent="0.25" r="16" customHeight="1" ht="18.75">
      <c r="A16" s="42">
        <f>A15+1</f>
        <v>25568.75</v>
      </c>
      <c r="B16" s="43" t="s">
        <v>13</v>
      </c>
      <c r="C16" s="44">
        <v>1100</v>
      </c>
      <c r="D16" s="45">
        <v>800</v>
      </c>
      <c r="E16" s="46"/>
      <c r="F16" s="44">
        <v>6500</v>
      </c>
      <c r="G16" s="44">
        <v>7500</v>
      </c>
      <c r="H16" s="62"/>
      <c r="I16" s="49">
        <f>D16*K15</f>
      </c>
      <c r="J16" s="49">
        <f>J15+I16-C16</f>
      </c>
      <c r="K16" s="50">
        <f>IF(AND(J16&gt;F16,J16&lt;G16),1,IF(J16&gt;G16,0.9,1.1))</f>
      </c>
      <c r="L16" s="17"/>
    </row>
    <row x14ac:dyDescent="0.25" r="17" customHeight="1" ht="19.5">
      <c r="A17" s="51">
        <f>A16+1</f>
        <v>25568.75</v>
      </c>
      <c r="B17" s="52" t="s">
        <v>13</v>
      </c>
      <c r="C17" s="53">
        <v>0</v>
      </c>
      <c r="D17" s="54">
        <v>0</v>
      </c>
      <c r="E17" s="55"/>
      <c r="F17" s="53">
        <v>6500</v>
      </c>
      <c r="G17" s="53">
        <v>7500</v>
      </c>
      <c r="H17" s="63"/>
      <c r="I17" s="58">
        <f>D17*K16</f>
      </c>
      <c r="J17" s="58">
        <f>J16+I17-C17</f>
      </c>
      <c r="K17" s="59">
        <f>IF(AND(J17&gt;F17,J17&lt;G17),1,IF(J17&gt;G17,0.9,1.1))</f>
      </c>
      <c r="L17" s="17"/>
    </row>
    <row x14ac:dyDescent="0.25" r="18" customHeight="1" ht="18.75">
      <c r="A18" s="64"/>
      <c r="B18" s="65"/>
      <c r="C18" s="66"/>
      <c r="D18" s="67"/>
      <c r="E18" s="67"/>
      <c r="F18" s="64"/>
      <c r="G18" s="64"/>
      <c r="H18" s="68" t="s">
        <v>14</v>
      </c>
      <c r="I18" s="69"/>
      <c r="J18" s="69"/>
      <c r="K18" s="70"/>
      <c r="L18" s="17"/>
    </row>
    <row x14ac:dyDescent="0.25" r="19" customHeight="1" ht="18.75">
      <c r="A19" s="64"/>
      <c r="B19" s="17"/>
      <c r="C19" s="71" t="s">
        <v>15</v>
      </c>
      <c r="D19" s="67"/>
      <c r="E19" s="67"/>
      <c r="F19" s="64"/>
      <c r="G19" s="64"/>
      <c r="H19" s="72" t="s">
        <v>16</v>
      </c>
      <c r="I19" s="73"/>
      <c r="J19" s="73"/>
      <c r="K19" s="74"/>
      <c r="L19" s="17"/>
    </row>
    <row x14ac:dyDescent="0.25" r="20" customHeight="1" ht="186" customFormat="1" s="1">
      <c r="A20" s="75"/>
      <c r="B20" s="8"/>
      <c r="C20" s="76" t="s">
        <v>17</v>
      </c>
      <c r="D20" s="77" t="s">
        <v>18</v>
      </c>
      <c r="E20" s="78"/>
      <c r="F20" s="75"/>
      <c r="G20" s="75"/>
      <c r="H20" s="79"/>
      <c r="I20" s="75"/>
      <c r="J20" s="75"/>
      <c r="K20" s="79"/>
      <c r="L20" s="8"/>
    </row>
    <row x14ac:dyDescent="0.25" r="21" customHeight="1" ht="19.5">
      <c r="A21" s="64"/>
      <c r="B21" s="17"/>
      <c r="C21" s="66"/>
      <c r="D21" s="80" t="s">
        <v>19</v>
      </c>
      <c r="E21" s="81" t="s">
        <v>20</v>
      </c>
      <c r="F21" s="64"/>
      <c r="G21" s="64"/>
      <c r="H21" s="82"/>
      <c r="I21" s="64"/>
      <c r="J21" s="64"/>
      <c r="K21" s="82"/>
      <c r="L21" s="17"/>
    </row>
    <row x14ac:dyDescent="0.25" r="22" customHeight="1" ht="19.5">
      <c r="A22" s="64"/>
      <c r="B22" s="17"/>
      <c r="C22" s="66"/>
      <c r="D22" s="67"/>
      <c r="E22" s="81" t="s">
        <v>21</v>
      </c>
      <c r="F22" s="64"/>
      <c r="G22" s="64"/>
      <c r="H22" s="82"/>
      <c r="I22" s="64"/>
      <c r="J22" s="64"/>
      <c r="K22" s="82"/>
      <c r="L22" s="17"/>
    </row>
    <row x14ac:dyDescent="0.25" r="23" customHeight="1" ht="18">
      <c r="A23" s="64"/>
      <c r="B23" s="17"/>
      <c r="C23" s="66"/>
      <c r="D23" s="67"/>
      <c r="E23" s="81" t="s">
        <v>22</v>
      </c>
      <c r="F23" s="64"/>
      <c r="G23" s="64"/>
      <c r="H23" s="82"/>
      <c r="I23" s="64"/>
      <c r="J23" s="64"/>
      <c r="K23" s="82"/>
      <c r="L23" s="17"/>
    </row>
    <row x14ac:dyDescent="0.25" r="24" customHeight="1" ht="18" customFormat="1" s="1">
      <c r="A24" s="75"/>
      <c r="B24" s="8"/>
      <c r="C24" s="76" t="s">
        <v>23</v>
      </c>
      <c r="D24" s="77" t="s">
        <v>24</v>
      </c>
      <c r="E24" s="78"/>
      <c r="F24" s="75"/>
      <c r="G24" s="75"/>
      <c r="H24" s="79"/>
      <c r="I24" s="75"/>
      <c r="J24" s="75"/>
      <c r="K24" s="79"/>
      <c r="L24" s="8"/>
    </row>
    <row x14ac:dyDescent="0.25" r="25" customHeight="1" ht="18">
      <c r="A25" s="64"/>
      <c r="B25" s="17"/>
      <c r="C25" s="66"/>
      <c r="D25" s="80" t="s">
        <v>25</v>
      </c>
      <c r="E25" s="81" t="s">
        <v>26</v>
      </c>
      <c r="F25" s="64"/>
      <c r="G25" s="64"/>
      <c r="H25" s="82"/>
      <c r="I25" s="64"/>
      <c r="J25" s="64"/>
      <c r="K25" s="82"/>
      <c r="L25" s="17"/>
    </row>
    <row x14ac:dyDescent="0.25" r="26" customHeight="1" ht="18">
      <c r="A26" s="64"/>
      <c r="B26" s="17"/>
      <c r="C26" s="66"/>
      <c r="D26" s="67"/>
      <c r="E26" s="81" t="s">
        <v>27</v>
      </c>
      <c r="F26" s="64"/>
      <c r="G26" s="64"/>
      <c r="H26" s="82"/>
      <c r="I26" s="64"/>
      <c r="J26" s="64"/>
      <c r="K26" s="82"/>
      <c r="L26" s="17"/>
    </row>
    <row x14ac:dyDescent="0.25" r="27" customHeight="1" ht="18">
      <c r="A27" s="64"/>
      <c r="B27" s="17"/>
      <c r="C27" s="66"/>
      <c r="D27" s="67"/>
      <c r="E27" s="81" t="s">
        <v>28</v>
      </c>
      <c r="F27" s="64"/>
      <c r="G27" s="64"/>
      <c r="H27" s="82"/>
      <c r="I27" s="64"/>
      <c r="J27" s="64"/>
      <c r="K27" s="82"/>
      <c r="L27" s="17"/>
    </row>
    <row x14ac:dyDescent="0.25" r="28" customHeight="1" ht="18" customFormat="1" s="1">
      <c r="A28" s="75"/>
      <c r="B28" s="8"/>
      <c r="C28" s="76" t="s">
        <v>8</v>
      </c>
      <c r="D28" s="77" t="s">
        <v>29</v>
      </c>
      <c r="E28" s="78"/>
      <c r="F28" s="75"/>
      <c r="G28" s="75"/>
      <c r="H28" s="79"/>
      <c r="I28" s="75"/>
      <c r="J28" s="75"/>
      <c r="K28" s="79"/>
      <c r="L28" s="8"/>
    </row>
    <row x14ac:dyDescent="0.25" r="29" customHeight="1" ht="18">
      <c r="A29" s="64"/>
      <c r="B29" s="17"/>
      <c r="C29" s="66"/>
      <c r="D29" s="81" t="s">
        <v>30</v>
      </c>
      <c r="E29" s="67"/>
      <c r="F29" s="64"/>
      <c r="G29" s="64"/>
      <c r="H29" s="82"/>
      <c r="I29" s="64"/>
      <c r="J29" s="64"/>
      <c r="K29" s="82"/>
      <c r="L29" s="17"/>
    </row>
    <row x14ac:dyDescent="0.25" r="30" customHeight="1" ht="18">
      <c r="A30" s="64"/>
      <c r="B30" s="17"/>
      <c r="C30" s="66"/>
      <c r="D30" s="67"/>
      <c r="E30" s="67"/>
      <c r="F30" s="64"/>
      <c r="G30" s="64"/>
      <c r="H30" s="82"/>
      <c r="I30" s="64"/>
      <c r="J30" s="64"/>
      <c r="K30" s="82"/>
      <c r="L30" s="17"/>
    </row>
    <row x14ac:dyDescent="0.25" r="31" customHeight="1" ht="18" customFormat="1" s="1">
      <c r="A31" s="75"/>
      <c r="B31" s="8"/>
      <c r="C31" s="83" t="s">
        <v>9</v>
      </c>
      <c r="D31" s="77" t="s">
        <v>31</v>
      </c>
      <c r="E31" s="78"/>
      <c r="F31" s="75"/>
      <c r="G31" s="75"/>
      <c r="H31" s="79"/>
      <c r="I31" s="75"/>
      <c r="J31" s="75"/>
      <c r="K31" s="79"/>
      <c r="L31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Prod. Levelizer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2024-02-04T01:38:40.196Z</dcterms:created>
  <dcterms:modified xsi:type="dcterms:W3CDTF">2024-02-04T01:38:40.196Z</dcterms:modified>
</cp:coreProperties>
</file>