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993bfc77b63c25c4/Documents/Kobra Laptop/Documents/^NPresenting Org/Election Data Analysis/"/>
    </mc:Choice>
  </mc:AlternateContent>
  <xr:revisionPtr revIDLastSave="0" documentId="8_{16723D54-AF06-46F0-B459-B14280FC4A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deral" sheetId="2" r:id="rId1"/>
    <sheet name="Amend &amp; Stats" sheetId="3" r:id="rId2"/>
  </sheets>
  <definedNames>
    <definedName name="_xlnm.Print_Titles" localSheetId="1">'Amend &amp; Stats'!$1:$6</definedName>
    <definedName name="_xlnm.Print_Titles" localSheetId="0">Federal!$1:$6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2" l="1"/>
  <c r="S51" i="2"/>
  <c r="K51" i="2" l="1"/>
  <c r="F39" i="3" l="1"/>
  <c r="O51" i="2"/>
  <c r="H41" i="3" l="1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2" i="3"/>
  <c r="H43" i="3"/>
  <c r="H44" i="3"/>
  <c r="H45" i="3"/>
  <c r="H46" i="3"/>
  <c r="H47" i="3"/>
  <c r="H48" i="3"/>
  <c r="H49" i="3"/>
  <c r="H50" i="3"/>
  <c r="N51" i="2" l="1"/>
  <c r="I51" i="2" l="1"/>
  <c r="J51" i="2"/>
  <c r="L51" i="2"/>
  <c r="M51" i="2"/>
  <c r="P51" i="2"/>
  <c r="Q51" i="2"/>
  <c r="R51" i="2"/>
  <c r="T51" i="2"/>
  <c r="D51" i="3"/>
  <c r="E51" i="3"/>
  <c r="G51" i="3"/>
  <c r="C51" i="3"/>
  <c r="B51" i="3"/>
  <c r="C51" i="2"/>
  <c r="D51" i="2"/>
  <c r="E51" i="2"/>
  <c r="F51" i="2"/>
  <c r="G51" i="2"/>
  <c r="H51" i="2"/>
  <c r="O53" i="2" l="1"/>
  <c r="K53" i="2"/>
  <c r="I53" i="2"/>
  <c r="J53" i="2"/>
  <c r="Q53" i="2"/>
  <c r="L53" i="2"/>
  <c r="P53" i="2"/>
  <c r="M53" i="2"/>
  <c r="N53" i="2"/>
  <c r="T53" i="2"/>
  <c r="R53" i="2"/>
  <c r="B53" i="3"/>
  <c r="C53" i="3"/>
  <c r="B52" i="3"/>
  <c r="F51" i="3"/>
  <c r="H51" i="3" s="1"/>
  <c r="B51" i="2" l="1"/>
  <c r="D53" i="2" l="1"/>
  <c r="C53" i="2"/>
  <c r="E53" i="2"/>
  <c r="F53" i="2"/>
  <c r="G53" i="2"/>
  <c r="H53" i="2"/>
  <c r="B53" i="2"/>
</calcChain>
</file>

<file path=xl/sharedStrings.xml><?xml version="1.0" encoding="utf-8"?>
<sst xmlns="http://schemas.openxmlformats.org/spreadsheetml/2006/main" count="160" uniqueCount="92">
  <si>
    <t>Issued by Lawerence Denney, Secretary of State</t>
  </si>
  <si>
    <t>State of Idaho</t>
  </si>
  <si>
    <t>UNITED STATES</t>
  </si>
  <si>
    <t>REPRESENTATIVE</t>
  </si>
  <si>
    <t>PRESIDENT</t>
  </si>
  <si>
    <t>SENATOR</t>
  </si>
  <si>
    <t>DISTRICT 1</t>
  </si>
  <si>
    <t>DISTRICT 2</t>
  </si>
  <si>
    <t>DEM</t>
  </si>
  <si>
    <t>CON</t>
  </si>
  <si>
    <t>IND</t>
  </si>
  <si>
    <t>LIB</t>
  </si>
  <si>
    <t>REP</t>
  </si>
  <si>
    <t>W/I</t>
  </si>
  <si>
    <t>Counties</t>
  </si>
  <si>
    <t>Joseph R. Biden</t>
  </si>
  <si>
    <t>Don Blankenship</t>
  </si>
  <si>
    <t>Rocky "Rocky" De La Fuente</t>
  </si>
  <si>
    <t>Jo Jorgensen</t>
  </si>
  <si>
    <t>Brock Pierce</t>
  </si>
  <si>
    <t>Donald J. Trump</t>
  </si>
  <si>
    <t>Kanye West</t>
  </si>
  <si>
    <t>Natalie M Fleming</t>
  </si>
  <si>
    <t>Paulette Jordan</t>
  </si>
  <si>
    <t>Jim Risch</t>
  </si>
  <si>
    <t>Ray J. Writz</t>
  </si>
  <si>
    <t>Joe Evans</t>
  </si>
  <si>
    <t>Russ Fulcher</t>
  </si>
  <si>
    <t>Pro-Life</t>
  </si>
  <si>
    <t>Rudy Soto</t>
  </si>
  <si>
    <t>Idaho Sierra Law</t>
  </si>
  <si>
    <t>Mike Simpson</t>
  </si>
  <si>
    <t>C. Aaron Swisher</t>
  </si>
  <si>
    <t>Ada</t>
  </si>
  <si>
    <t>Adams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</si>
  <si>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</si>
  <si>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</si>
  <si>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</si>
  <si>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</si>
  <si>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</si>
  <si>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</si>
  <si>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</si>
  <si>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</si>
  <si>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</si>
  <si>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Butte</t>
  </si>
  <si>
    <t>Camas</t>
  </si>
  <si>
    <t>Canyon</t>
  </si>
  <si>
    <t>Caribou</t>
  </si>
  <si>
    <t>Cassia</t>
  </si>
  <si>
    <t>Clark</t>
  </si>
  <si>
    <t>Clearwater</t>
  </si>
  <si>
    <t>Custer</t>
  </si>
  <si>
    <t>Elmore</t>
  </si>
  <si>
    <t>Franklin</t>
  </si>
  <si>
    <t>Fremont</t>
  </si>
  <si>
    <t>Gem</t>
  </si>
  <si>
    <t>Gooding</t>
  </si>
  <si>
    <t>Idaho</t>
  </si>
  <si>
    <t>Jefferson</t>
  </si>
  <si>
    <t>Jerome</t>
  </si>
  <si>
    <t>Kootenai</t>
  </si>
  <si>
    <t>Latah</t>
  </si>
  <si>
    <t>Lemhi</t>
  </si>
  <si>
    <t>Lewis</t>
  </si>
  <si>
    <t>Lincoln</t>
  </si>
  <si>
    <t>Madison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</si>
  <si>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</si>
  <si>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</si>
  <si>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</si>
  <si>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</si>
  <si>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</si>
  <si>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</si>
  <si>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</si>
  <si>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</si>
  <si>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</si>
  <si>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</si>
  <si>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Washington</t>
  </si>
  <si>
    <t>TOTAL</t>
  </si>
  <si>
    <t>Plurality</t>
  </si>
  <si>
    <t>Percentage</t>
  </si>
  <si>
    <t>CONSTITUTIONAL</t>
  </si>
  <si>
    <t>AMENDMENT</t>
  </si>
  <si>
    <t>VOTING</t>
  </si>
  <si>
    <t>HJR 4</t>
  </si>
  <si>
    <t>STATISTICS</t>
  </si>
  <si>
    <t>YES</t>
  </si>
  <si>
    <t>NO</t>
  </si>
  <si>
    <t>Total Number of Registered Voters at Cutoff</t>
  </si>
  <si>
    <t>Number Election
Day Registrants</t>
  </si>
  <si>
    <t>Total Number of
Registered Voters</t>
  </si>
  <si>
    <t>Number of
Ballots Cast</t>
  </si>
  <si>
    <t>% of Registered
Voters That Voted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</si>
</sst>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4" fontId="1" fillId="0" borderId="23" xfId="0" applyNumberFormat="1" applyFont="1" applyBorder="1"/>
    <xf numFmtId="0" fontId="1" fillId="0" borderId="25" xfId="0" applyFont="1" applyBorder="1"/>
    <xf numFmtId="0" fontId="3" fillId="0" borderId="1" xfId="0" applyFont="1" applyFill="1" applyBorder="1" applyAlignment="1" applyProtection="1">
      <alignment horizontal="center" vertical="center" textRotation="90"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 textRotation="90" wrapText="1"/>
      <protection locked="0"/>
    </xf>
    <xf numFmtId="164" fontId="2" fillId="0" borderId="1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0" fontId="1" fillId="2" borderId="12" xfId="0" applyFont="1" applyFill="1" applyBorder="1"/>
    <xf numFmtId="164" fontId="1" fillId="2" borderId="13" xfId="0" applyNumberFormat="1" applyFont="1" applyFill="1" applyBorder="1"/>
    <xf numFmtId="164" fontId="1" fillId="0" borderId="24" xfId="0" applyNumberFormat="1" applyFont="1" applyBorder="1"/>
    <xf numFmtId="164" fontId="1" fillId="0" borderId="15" xfId="0" applyNumberFormat="1" applyFont="1" applyBorder="1"/>
    <xf numFmtId="3" fontId="1" fillId="0" borderId="26" xfId="0" applyNumberFormat="1" applyFont="1" applyBorder="1"/>
    <xf numFmtId="3" fontId="1" fillId="0" borderId="28" xfId="0" applyNumberFormat="1" applyFont="1" applyBorder="1"/>
    <xf numFmtId="3" fontId="1" fillId="0" borderId="27" xfId="0" applyNumberFormat="1" applyFont="1" applyBorder="1"/>
    <xf numFmtId="3" fontId="1" fillId="0" borderId="25" xfId="0" applyNumberFormat="1" applyFont="1" applyBorder="1"/>
    <xf numFmtId="3" fontId="1" fillId="0" borderId="12" xfId="0" applyNumberFormat="1" applyFont="1" applyBorder="1"/>
    <xf numFmtId="3" fontId="1" fillId="0" borderId="19" xfId="0" applyNumberFormat="1" applyFont="1" applyBorder="1"/>
    <xf numFmtId="3" fontId="1" fillId="0" borderId="21" xfId="0" applyNumberFormat="1" applyFont="1" applyBorder="1"/>
    <xf numFmtId="3" fontId="1" fillId="0" borderId="22" xfId="0" applyNumberFormat="1" applyFont="1" applyBorder="1"/>
    <xf numFmtId="3" fontId="1" fillId="0" borderId="20" xfId="0" applyNumberFormat="1" applyFont="1" applyBorder="1"/>
    <xf numFmtId="3" fontId="1" fillId="0" borderId="18" xfId="0" applyNumberFormat="1" applyFont="1" applyBorder="1"/>
    <xf numFmtId="3" fontId="1" fillId="0" borderId="5" xfId="0" applyNumberFormat="1" applyFont="1" applyBorder="1"/>
    <xf numFmtId="3" fontId="1" fillId="0" borderId="23" xfId="0" applyNumberFormat="1" applyFont="1" applyBorder="1"/>
    <xf numFmtId="3" fontId="1" fillId="0" borderId="24" xfId="0" applyNumberFormat="1" applyFont="1" applyBorder="1"/>
    <xf numFmtId="3" fontId="1" fillId="0" borderId="15" xfId="0" applyNumberFormat="1" applyFont="1" applyBorder="1"/>
    <xf numFmtId="3" fontId="1" fillId="0" borderId="13" xfId="0" applyNumberFormat="1" applyFont="1" applyBorder="1"/>
    <xf numFmtId="3" fontId="2" fillId="0" borderId="6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4" xfId="0" applyNumberFormat="1" applyFont="1" applyBorder="1"/>
    <xf numFmtId="3" fontId="1" fillId="0" borderId="16" xfId="0" applyNumberFormat="1" applyFont="1" applyBorder="1"/>
    <xf numFmtId="3" fontId="1" fillId="0" borderId="17" xfId="0" applyNumberFormat="1" applyFont="1" applyBorder="1"/>
    <xf numFmtId="3" fontId="1" fillId="0" borderId="32" xfId="0" applyNumberFormat="1" applyFont="1" applyBorder="1"/>
    <xf numFmtId="3" fontId="1" fillId="0" borderId="33" xfId="0" applyNumberFormat="1" applyFont="1" applyBorder="1"/>
    <xf numFmtId="3" fontId="1" fillId="0" borderId="34" xfId="0" applyNumberFormat="1" applyFont="1" applyBorder="1"/>
    <xf numFmtId="3" fontId="1" fillId="0" borderId="35" xfId="0" applyNumberFormat="1" applyFont="1" applyBorder="1"/>
    <xf numFmtId="3" fontId="1" fillId="0" borderId="36" xfId="0" applyNumberFormat="1" applyFont="1" applyBorder="1"/>
    <xf numFmtId="3" fontId="1" fillId="0" borderId="37" xfId="0" applyNumberFormat="1" applyFont="1" applyBorder="1"/>
    <xf numFmtId="0" fontId="1" fillId="0" borderId="32" xfId="0" applyFont="1" applyBorder="1"/>
    <xf numFmtId="0" fontId="1" fillId="0" borderId="35" xfId="0" applyFont="1" applyBorder="1"/>
    <xf numFmtId="164" fontId="1" fillId="0" borderId="37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workbookViewId="0">
      <pane ySplit="6" topLeftCell="A7" activePane="bottomLeft" state="frozen"/>
      <selection activeCell="B5" sqref="B5:T5"/>
      <selection pane="bottomLeft" activeCell="P44" sqref="P44"/>
    </sheetView>
  </sheetViews>
  <sheetFormatPr defaultColWidth="8.85546875" defaultRowHeight="12.75" x14ac:dyDescent="0.2"/>
  <cols>
    <col min="1" max="1" width="10.7109375" style="1" customWidth="1"/>
    <col min="2" max="2" width="7.85546875" style="1" customWidth="1"/>
    <col min="3" max="3" width="7.7109375" style="1" customWidth="1"/>
    <col min="4" max="4" width="7.85546875" style="1" customWidth="1"/>
    <col min="5" max="5" width="7.42578125" style="1" customWidth="1"/>
    <col min="6" max="6" width="8.42578125" style="1" customWidth="1"/>
    <col min="7" max="7" width="8.28515625" style="1" customWidth="1"/>
    <col min="8" max="8" width="8.5703125" style="1" customWidth="1"/>
    <col min="9" max="9" width="8.140625" style="1" customWidth="1"/>
    <col min="10" max="10" width="7.85546875" style="1" customWidth="1"/>
    <col min="11" max="11" width="8.5703125" style="1" customWidth="1"/>
    <col min="12" max="12" width="7.7109375" style="1" customWidth="1"/>
    <col min="13" max="13" width="8.42578125" style="1" customWidth="1"/>
    <col min="14" max="14" width="7.85546875" style="1" customWidth="1"/>
    <col min="15" max="15" width="8.28515625" style="1" customWidth="1"/>
    <col min="16" max="16" width="8.140625" style="1" customWidth="1"/>
    <col min="17" max="17" width="8.5703125" style="1" customWidth="1"/>
    <col min="18" max="19" width="8.140625" style="1" customWidth="1"/>
    <col min="20" max="20" width="8" style="1" customWidth="1"/>
    <col min="21" max="16384" width="8.85546875" style="1"/>
  </cols>
  <sheetData>
    <row r="1" spans="1:20" x14ac:dyDescent="0.2">
      <c r="A1" s="2" t="s">
        <v>0</v>
      </c>
      <c r="T1" s="7" t="s">
        <v>1</v>
      </c>
    </row>
    <row r="2" spans="1:20" x14ac:dyDescent="0.2">
      <c r="A2" s="4"/>
      <c r="B2" s="61"/>
      <c r="C2" s="62"/>
      <c r="D2" s="62"/>
      <c r="E2" s="62"/>
      <c r="F2" s="62"/>
      <c r="G2" s="62"/>
      <c r="H2" s="62"/>
      <c r="I2" s="60"/>
      <c r="J2" s="60"/>
      <c r="K2" s="60"/>
      <c r="L2" s="60"/>
      <c r="M2" s="60" t="s">
        <v>2</v>
      </c>
      <c r="N2" s="60"/>
      <c r="O2" s="60"/>
      <c r="P2" s="60"/>
      <c r="Q2" s="60" t="s">
        <v>2</v>
      </c>
      <c r="R2" s="60"/>
      <c r="S2" s="60"/>
      <c r="T2" s="60"/>
    </row>
    <row r="3" spans="1:20" x14ac:dyDescent="0.2">
      <c r="A3" s="5"/>
      <c r="B3" s="63" t="s">
        <v>2</v>
      </c>
      <c r="C3" s="64"/>
      <c r="D3" s="64"/>
      <c r="E3" s="64"/>
      <c r="F3" s="64"/>
      <c r="G3" s="64"/>
      <c r="H3" s="64"/>
      <c r="I3" s="67" t="s">
        <v>2</v>
      </c>
      <c r="J3" s="67"/>
      <c r="K3" s="67"/>
      <c r="L3" s="67"/>
      <c r="M3" s="67" t="s">
        <v>3</v>
      </c>
      <c r="N3" s="67"/>
      <c r="O3" s="67"/>
      <c r="P3" s="67"/>
      <c r="Q3" s="67" t="s">
        <v>3</v>
      </c>
      <c r="R3" s="67"/>
      <c r="S3" s="67"/>
      <c r="T3" s="67"/>
    </row>
    <row r="4" spans="1:20" x14ac:dyDescent="0.2">
      <c r="A4" s="5"/>
      <c r="B4" s="65" t="s">
        <v>4</v>
      </c>
      <c r="C4" s="66"/>
      <c r="D4" s="66"/>
      <c r="E4" s="66"/>
      <c r="F4" s="66"/>
      <c r="G4" s="66"/>
      <c r="H4" s="66"/>
      <c r="I4" s="59" t="s">
        <v>5</v>
      </c>
      <c r="J4" s="59"/>
      <c r="K4" s="59"/>
      <c r="L4" s="59"/>
      <c r="M4" s="59" t="s">
        <v>6</v>
      </c>
      <c r="N4" s="59"/>
      <c r="O4" s="59"/>
      <c r="P4" s="59"/>
      <c r="Q4" s="59" t="s">
        <v>7</v>
      </c>
      <c r="R4" s="59"/>
      <c r="S4" s="59"/>
      <c r="T4" s="59"/>
    </row>
    <row r="5" spans="1:20" x14ac:dyDescent="0.2">
      <c r="A5" s="6"/>
      <c r="B5" s="3" t="s">
        <v>8</v>
      </c>
      <c r="C5" s="3" t="s">
        <v>9</v>
      </c>
      <c r="D5" s="3" t="s">
        <v>10</v>
      </c>
      <c r="E5" s="3" t="s">
        <v>11</v>
      </c>
      <c r="F5" s="3" t="s">
        <v>10</v>
      </c>
      <c r="G5" s="3" t="s">
        <v>12</v>
      </c>
      <c r="H5" s="3" t="s">
        <v>10</v>
      </c>
      <c r="I5" s="3" t="s">
        <v>10</v>
      </c>
      <c r="J5" s="3" t="s">
        <v>8</v>
      </c>
      <c r="K5" s="3" t="s">
        <v>12</v>
      </c>
      <c r="L5" s="3" t="s">
        <v>9</v>
      </c>
      <c r="M5" s="3" t="s">
        <v>11</v>
      </c>
      <c r="N5" s="3" t="s">
        <v>12</v>
      </c>
      <c r="O5" s="3" t="s">
        <v>13</v>
      </c>
      <c r="P5" s="3" t="s">
        <v>8</v>
      </c>
      <c r="Q5" s="3" t="s">
        <v>11</v>
      </c>
      <c r="R5" s="3" t="s">
        <v>9</v>
      </c>
      <c r="S5" s="3" t="s">
        <v>12</v>
      </c>
      <c r="T5" s="3" t="s">
        <v>8</v>
      </c>
    </row>
    <row r="6" spans="1:20" s="11" customFormat="1" ht="99" customHeight="1" x14ac:dyDescent="0.25">
      <c r="A6" s="12" t="s">
        <v>14</v>
      </c>
      <c r="B6" s="13" t="s">
        <v>15</v>
      </c>
      <c r="C6" s="13" t="s">
        <v>16</v>
      </c>
      <c r="D6" s="13" t="s">
        <v>17</v>
      </c>
      <c r="E6" s="13" t="s">
        <v>18</v>
      </c>
      <c r="F6" s="13" t="s">
        <v>19</v>
      </c>
      <c r="G6" s="13" t="s">
        <v>20</v>
      </c>
      <c r="H6" s="13" t="s">
        <v>21</v>
      </c>
      <c r="I6" s="13" t="s">
        <v>22</v>
      </c>
      <c r="J6" s="13" t="s">
        <v>23</v>
      </c>
      <c r="K6" s="13" t="s">
        <v>24</v>
      </c>
      <c r="L6" s="13" t="s">
        <v>25</v>
      </c>
      <c r="M6" s="13" t="s">
        <v>26</v>
      </c>
      <c r="N6" s="13" t="s">
        <v>27</v>
      </c>
      <c r="O6" s="13" t="s">
        <v>28</v>
      </c>
      <c r="P6" s="13" t="s">
        <v>29</v>
      </c>
      <c r="Q6" s="13" t="s">
        <v>30</v>
      </c>
      <c r="R6" s="13" t="s">
        <v>28</v>
      </c>
      <c r="S6" s="13" t="s">
        <v>31</v>
      </c>
      <c r="T6" s="13" t="s">
        <v>32</v>
      </c>
    </row>
    <row r="7" spans="1:20" x14ac:dyDescent="0.2">
      <c r="A7" s="19" t="s">
        <v>33</v>
      </c>
      <c r="B7" s="48">
        <v>120539</v>
      </c>
      <c r="C7" s="49">
        <v>438</v>
      </c>
      <c r="D7" s="49">
        <v>356</v>
      </c>
      <c r="E7" s="49">
        <v>5310</v>
      </c>
      <c r="F7" s="49">
        <v>875</v>
      </c>
      <c r="G7" s="49">
        <v>130699</v>
      </c>
      <c r="H7" s="49">
        <v>1172</v>
      </c>
      <c r="I7" s="48">
        <v>6940</v>
      </c>
      <c r="J7" s="49">
        <v>118718</v>
      </c>
      <c r="K7" s="50">
        <v>130446</v>
      </c>
      <c r="L7" s="50">
        <v>1910</v>
      </c>
      <c r="M7" s="48">
        <v>4982</v>
      </c>
      <c r="N7" s="49">
        <v>88402</v>
      </c>
      <c r="O7" s="50">
        <v>1</v>
      </c>
      <c r="P7" s="47">
        <v>43705</v>
      </c>
      <c r="Q7" s="53">
        <v>2707</v>
      </c>
      <c r="R7" s="49">
        <v>1515</v>
      </c>
      <c r="S7" s="50">
        <v>50086</v>
      </c>
      <c r="T7" s="47">
        <v>63610</v>
      </c>
    </row>
    <row r="8" spans="1:20" x14ac:dyDescent="0.2">
      <c r="A8" s="17" t="s">
        <v>34</v>
      </c>
      <c r="B8" s="36">
        <v>591</v>
      </c>
      <c r="C8" s="37">
        <v>6</v>
      </c>
      <c r="D8" s="37">
        <v>3</v>
      </c>
      <c r="E8" s="37">
        <v>34</v>
      </c>
      <c r="F8" s="37">
        <v>6</v>
      </c>
      <c r="G8" s="37">
        <v>1941</v>
      </c>
      <c r="H8" s="37">
        <v>5</v>
      </c>
      <c r="I8" s="36">
        <v>62</v>
      </c>
      <c r="J8" s="37">
        <v>625</v>
      </c>
      <c r="K8" s="51">
        <v>1828</v>
      </c>
      <c r="L8" s="51">
        <v>46</v>
      </c>
      <c r="M8" s="36">
        <v>86</v>
      </c>
      <c r="N8" s="37">
        <v>1884</v>
      </c>
      <c r="O8" s="51">
        <v>0</v>
      </c>
      <c r="P8" s="38">
        <v>553</v>
      </c>
      <c r="Q8" s="54"/>
      <c r="R8" s="37"/>
      <c r="S8" s="51"/>
      <c r="T8" s="38"/>
    </row>
    <row r="9" spans="1:20" x14ac:dyDescent="0.2">
      <c r="A9" s="17" t="s">
        <v>35</v>
      </c>
      <c r="B9" s="36">
        <v>14682</v>
      </c>
      <c r="C9" s="37">
        <v>87</v>
      </c>
      <c r="D9" s="37">
        <v>89</v>
      </c>
      <c r="E9" s="37">
        <v>947</v>
      </c>
      <c r="F9" s="37">
        <v>212</v>
      </c>
      <c r="G9" s="37">
        <v>23331</v>
      </c>
      <c r="H9" s="37">
        <v>205</v>
      </c>
      <c r="I9" s="36">
        <v>1433</v>
      </c>
      <c r="J9" s="37">
        <v>15472</v>
      </c>
      <c r="K9" s="51">
        <v>22048</v>
      </c>
      <c r="L9" s="51">
        <v>460</v>
      </c>
      <c r="M9" s="36"/>
      <c r="N9" s="37"/>
      <c r="O9" s="51"/>
      <c r="P9" s="38"/>
      <c r="Q9" s="54">
        <v>915</v>
      </c>
      <c r="R9" s="37">
        <v>745</v>
      </c>
      <c r="S9" s="51">
        <v>24116</v>
      </c>
      <c r="T9" s="38">
        <v>13193</v>
      </c>
    </row>
    <row r="10" spans="1:20" x14ac:dyDescent="0.2">
      <c r="A10" s="17" t="s">
        <v>36</v>
      </c>
      <c r="B10" s="36">
        <v>350</v>
      </c>
      <c r="C10" s="37">
        <v>8</v>
      </c>
      <c r="D10" s="37">
        <v>4</v>
      </c>
      <c r="E10" s="37">
        <v>25</v>
      </c>
      <c r="F10" s="37">
        <v>3</v>
      </c>
      <c r="G10" s="37">
        <v>2914</v>
      </c>
      <c r="H10" s="37">
        <v>11</v>
      </c>
      <c r="I10" s="36">
        <v>91</v>
      </c>
      <c r="J10" s="37">
        <v>355</v>
      </c>
      <c r="K10" s="51">
        <v>2791</v>
      </c>
      <c r="L10" s="51">
        <v>64</v>
      </c>
      <c r="M10" s="36"/>
      <c r="N10" s="37"/>
      <c r="O10" s="51"/>
      <c r="P10" s="38"/>
      <c r="Q10" s="54">
        <v>41</v>
      </c>
      <c r="R10" s="37">
        <v>63</v>
      </c>
      <c r="S10" s="51">
        <v>2870</v>
      </c>
      <c r="T10" s="38">
        <v>309</v>
      </c>
    </row>
    <row r="11" spans="1:20" x14ac:dyDescent="0.2">
      <c r="A11" s="17" t="s">
        <v>37</v>
      </c>
      <c r="B11" s="36">
        <v>977</v>
      </c>
      <c r="C11" s="37">
        <v>9</v>
      </c>
      <c r="D11" s="37">
        <v>6</v>
      </c>
      <c r="E11" s="37">
        <v>58</v>
      </c>
      <c r="F11" s="37">
        <v>17</v>
      </c>
      <c r="G11" s="37">
        <v>3878</v>
      </c>
      <c r="H11" s="37">
        <v>28</v>
      </c>
      <c r="I11" s="36">
        <v>103</v>
      </c>
      <c r="J11" s="37">
        <v>1081</v>
      </c>
      <c r="K11" s="51">
        <v>3584</v>
      </c>
      <c r="L11" s="51">
        <v>105</v>
      </c>
      <c r="M11" s="36">
        <v>165</v>
      </c>
      <c r="N11" s="37">
        <v>3680</v>
      </c>
      <c r="O11" s="51">
        <v>0</v>
      </c>
      <c r="P11" s="38">
        <v>945</v>
      </c>
      <c r="Q11" s="54"/>
      <c r="R11" s="37"/>
      <c r="S11" s="51"/>
      <c r="T11" s="38"/>
    </row>
    <row r="12" spans="1:20" x14ac:dyDescent="0.2">
      <c r="A12" s="17" t="s">
        <v>38</v>
      </c>
      <c r="B12" s="36">
        <v>4124</v>
      </c>
      <c r="C12" s="37">
        <v>56</v>
      </c>
      <c r="D12" s="37">
        <v>49</v>
      </c>
      <c r="E12" s="37">
        <v>307</v>
      </c>
      <c r="F12" s="37">
        <v>65</v>
      </c>
      <c r="G12" s="37">
        <v>15295</v>
      </c>
      <c r="H12" s="37">
        <v>100</v>
      </c>
      <c r="I12" s="36">
        <v>625</v>
      </c>
      <c r="J12" s="37">
        <v>4313</v>
      </c>
      <c r="K12" s="51">
        <v>14644</v>
      </c>
      <c r="L12" s="51">
        <v>253</v>
      </c>
      <c r="M12" s="36"/>
      <c r="N12" s="37"/>
      <c r="O12" s="51"/>
      <c r="P12" s="38"/>
      <c r="Q12" s="54">
        <v>319</v>
      </c>
      <c r="R12" s="37">
        <v>441</v>
      </c>
      <c r="S12" s="51">
        <v>15487</v>
      </c>
      <c r="T12" s="38">
        <v>3324</v>
      </c>
    </row>
    <row r="13" spans="1:20" x14ac:dyDescent="0.2">
      <c r="A13" s="17" t="s">
        <v>39</v>
      </c>
      <c r="B13" s="36">
        <v>8919</v>
      </c>
      <c r="C13" s="37">
        <v>47</v>
      </c>
      <c r="D13" s="37">
        <v>34</v>
      </c>
      <c r="E13" s="37">
        <v>168</v>
      </c>
      <c r="F13" s="37">
        <v>36</v>
      </c>
      <c r="G13" s="37">
        <v>4032</v>
      </c>
      <c r="H13" s="37">
        <v>53</v>
      </c>
      <c r="I13" s="36">
        <v>288</v>
      </c>
      <c r="J13" s="37">
        <v>8739</v>
      </c>
      <c r="K13" s="51">
        <v>4226</v>
      </c>
      <c r="L13" s="51">
        <v>54</v>
      </c>
      <c r="M13" s="36"/>
      <c r="N13" s="37"/>
      <c r="O13" s="51"/>
      <c r="P13" s="38"/>
      <c r="Q13" s="54">
        <v>269</v>
      </c>
      <c r="R13" s="37">
        <v>161</v>
      </c>
      <c r="S13" s="51">
        <v>5026</v>
      </c>
      <c r="T13" s="38">
        <v>7703</v>
      </c>
    </row>
    <row r="14" spans="1:20" x14ac:dyDescent="0.2">
      <c r="A14" s="17" t="s">
        <v>40</v>
      </c>
      <c r="B14" s="36">
        <v>1204</v>
      </c>
      <c r="C14" s="37">
        <v>12</v>
      </c>
      <c r="D14" s="37">
        <v>7</v>
      </c>
      <c r="E14" s="37">
        <v>67</v>
      </c>
      <c r="F14" s="37">
        <v>15</v>
      </c>
      <c r="G14" s="37">
        <v>3485</v>
      </c>
      <c r="H14" s="37">
        <v>30</v>
      </c>
      <c r="I14" s="36">
        <v>128</v>
      </c>
      <c r="J14" s="37">
        <v>1247</v>
      </c>
      <c r="K14" s="51">
        <v>3323</v>
      </c>
      <c r="L14" s="51">
        <v>93</v>
      </c>
      <c r="M14" s="36">
        <v>178</v>
      </c>
      <c r="N14" s="37">
        <v>3444</v>
      </c>
      <c r="O14" s="51">
        <v>0</v>
      </c>
      <c r="P14" s="38">
        <v>1125</v>
      </c>
      <c r="Q14" s="54"/>
      <c r="R14" s="37"/>
      <c r="S14" s="51"/>
      <c r="T14" s="38"/>
    </row>
    <row r="15" spans="1:20" x14ac:dyDescent="0.2">
      <c r="A15" s="17" t="s">
        <v>41</v>
      </c>
      <c r="B15" s="36">
        <v>8310</v>
      </c>
      <c r="C15" s="37">
        <v>56</v>
      </c>
      <c r="D15" s="37">
        <v>37</v>
      </c>
      <c r="E15" s="37">
        <v>401</v>
      </c>
      <c r="F15" s="37">
        <v>60</v>
      </c>
      <c r="G15" s="37">
        <v>18369</v>
      </c>
      <c r="H15" s="37">
        <v>102</v>
      </c>
      <c r="I15" s="36">
        <v>601</v>
      </c>
      <c r="J15" s="37">
        <v>8079</v>
      </c>
      <c r="K15" s="51">
        <v>17964</v>
      </c>
      <c r="L15" s="51">
        <v>377</v>
      </c>
      <c r="M15" s="36">
        <v>907</v>
      </c>
      <c r="N15" s="37">
        <v>18213</v>
      </c>
      <c r="O15" s="51">
        <v>0</v>
      </c>
      <c r="P15" s="38">
        <v>7601</v>
      </c>
      <c r="Q15" s="54"/>
      <c r="R15" s="37"/>
      <c r="S15" s="51"/>
      <c r="T15" s="38"/>
    </row>
    <row r="16" spans="1:20" x14ac:dyDescent="0.2">
      <c r="A16" s="17" t="s">
        <v>42</v>
      </c>
      <c r="B16" s="36">
        <v>14254</v>
      </c>
      <c r="C16" s="37">
        <v>113</v>
      </c>
      <c r="D16" s="37">
        <v>90</v>
      </c>
      <c r="E16" s="37">
        <v>1288</v>
      </c>
      <c r="F16" s="37">
        <v>186</v>
      </c>
      <c r="G16" s="37">
        <v>37805</v>
      </c>
      <c r="H16" s="37">
        <v>259</v>
      </c>
      <c r="I16" s="36">
        <v>1972</v>
      </c>
      <c r="J16" s="37">
        <v>13913</v>
      </c>
      <c r="K16" s="51">
        <v>36490</v>
      </c>
      <c r="L16" s="51">
        <v>653</v>
      </c>
      <c r="M16" s="36"/>
      <c r="N16" s="37"/>
      <c r="O16" s="51"/>
      <c r="P16" s="38"/>
      <c r="Q16" s="54">
        <v>972</v>
      </c>
      <c r="R16" s="37">
        <v>1440</v>
      </c>
      <c r="S16" s="51">
        <v>38637</v>
      </c>
      <c r="T16" s="38">
        <v>10731</v>
      </c>
    </row>
    <row r="17" spans="1:20" x14ac:dyDescent="0.2">
      <c r="A17" s="17" t="s">
        <v>43</v>
      </c>
      <c r="B17" s="36">
        <v>1220</v>
      </c>
      <c r="C17" s="37">
        <v>29</v>
      </c>
      <c r="D17" s="37">
        <v>14</v>
      </c>
      <c r="E17" s="37">
        <v>82</v>
      </c>
      <c r="F17" s="37">
        <v>16</v>
      </c>
      <c r="G17" s="37">
        <v>4937</v>
      </c>
      <c r="H17" s="37">
        <v>15</v>
      </c>
      <c r="I17" s="36">
        <v>131</v>
      </c>
      <c r="J17" s="37">
        <v>1212</v>
      </c>
      <c r="K17" s="51">
        <v>4800</v>
      </c>
      <c r="L17" s="51">
        <v>115</v>
      </c>
      <c r="M17" s="36">
        <v>166</v>
      </c>
      <c r="N17" s="37">
        <v>4855</v>
      </c>
      <c r="O17" s="51">
        <v>2</v>
      </c>
      <c r="P17" s="38">
        <v>1175</v>
      </c>
      <c r="Q17" s="54"/>
      <c r="R17" s="37"/>
      <c r="S17" s="51"/>
      <c r="T17" s="38"/>
    </row>
    <row r="18" spans="1:20" x14ac:dyDescent="0.2">
      <c r="A18" s="17" t="s">
        <v>44</v>
      </c>
      <c r="B18" s="36">
        <v>188</v>
      </c>
      <c r="C18" s="37">
        <v>5</v>
      </c>
      <c r="D18" s="37">
        <v>2</v>
      </c>
      <c r="E18" s="37">
        <v>11</v>
      </c>
      <c r="F18" s="37">
        <v>2</v>
      </c>
      <c r="G18" s="37">
        <v>1202</v>
      </c>
      <c r="H18" s="37">
        <v>5</v>
      </c>
      <c r="I18" s="36">
        <v>39</v>
      </c>
      <c r="J18" s="37">
        <v>222</v>
      </c>
      <c r="K18" s="51">
        <v>1120</v>
      </c>
      <c r="L18" s="51">
        <v>29</v>
      </c>
      <c r="M18" s="36"/>
      <c r="N18" s="37"/>
      <c r="O18" s="51"/>
      <c r="P18" s="38"/>
      <c r="Q18" s="54">
        <v>16</v>
      </c>
      <c r="R18" s="37">
        <v>46</v>
      </c>
      <c r="S18" s="51">
        <v>1159</v>
      </c>
      <c r="T18" s="38">
        <v>173</v>
      </c>
    </row>
    <row r="19" spans="1:20" x14ac:dyDescent="0.2">
      <c r="A19" s="17" t="s">
        <v>45</v>
      </c>
      <c r="B19" s="36">
        <v>149</v>
      </c>
      <c r="C19" s="37">
        <v>83</v>
      </c>
      <c r="D19" s="37">
        <v>2</v>
      </c>
      <c r="E19" s="37">
        <v>7</v>
      </c>
      <c r="F19" s="37">
        <v>3</v>
      </c>
      <c r="G19" s="37">
        <v>507</v>
      </c>
      <c r="H19" s="37">
        <v>3</v>
      </c>
      <c r="I19" s="36">
        <v>17</v>
      </c>
      <c r="J19" s="37">
        <v>156</v>
      </c>
      <c r="K19" s="51">
        <v>488</v>
      </c>
      <c r="L19" s="51">
        <v>14</v>
      </c>
      <c r="M19" s="36"/>
      <c r="N19" s="37"/>
      <c r="O19" s="51"/>
      <c r="P19" s="38"/>
      <c r="Q19" s="54">
        <v>14</v>
      </c>
      <c r="R19" s="37">
        <v>16</v>
      </c>
      <c r="S19" s="51">
        <v>518</v>
      </c>
      <c r="T19" s="38">
        <v>114</v>
      </c>
    </row>
    <row r="20" spans="1:20" x14ac:dyDescent="0.2">
      <c r="A20" s="17" t="s">
        <v>46</v>
      </c>
      <c r="B20" s="36">
        <v>25881</v>
      </c>
      <c r="C20" s="37">
        <v>197</v>
      </c>
      <c r="D20" s="37">
        <v>230</v>
      </c>
      <c r="E20" s="37">
        <v>1696</v>
      </c>
      <c r="F20" s="37">
        <v>305</v>
      </c>
      <c r="G20" s="37">
        <v>61759</v>
      </c>
      <c r="H20" s="37">
        <v>342</v>
      </c>
      <c r="I20" s="36">
        <v>2550</v>
      </c>
      <c r="J20" s="37">
        <v>26603</v>
      </c>
      <c r="K20" s="51">
        <v>59060</v>
      </c>
      <c r="L20" s="51">
        <v>1384</v>
      </c>
      <c r="M20" s="36">
        <v>3434</v>
      </c>
      <c r="N20" s="37">
        <v>60042</v>
      </c>
      <c r="O20" s="51">
        <v>0</v>
      </c>
      <c r="P20" s="38">
        <v>25367</v>
      </c>
      <c r="Q20" s="54"/>
      <c r="R20" s="37"/>
      <c r="S20" s="51"/>
      <c r="T20" s="38"/>
    </row>
    <row r="21" spans="1:20" x14ac:dyDescent="0.2">
      <c r="A21" s="17" t="s">
        <v>47</v>
      </c>
      <c r="B21" s="36">
        <v>431</v>
      </c>
      <c r="C21" s="37">
        <v>11</v>
      </c>
      <c r="D21" s="37">
        <v>5</v>
      </c>
      <c r="E21" s="37">
        <v>41</v>
      </c>
      <c r="F21" s="37">
        <v>12</v>
      </c>
      <c r="G21" s="37">
        <v>2906</v>
      </c>
      <c r="H21" s="37">
        <v>10</v>
      </c>
      <c r="I21" s="36">
        <v>97</v>
      </c>
      <c r="J21" s="37">
        <v>442</v>
      </c>
      <c r="K21" s="51">
        <v>2603</v>
      </c>
      <c r="L21" s="51">
        <v>54</v>
      </c>
      <c r="M21" s="36"/>
      <c r="N21" s="37"/>
      <c r="O21" s="51"/>
      <c r="P21" s="38"/>
      <c r="Q21" s="54">
        <v>56</v>
      </c>
      <c r="R21" s="37">
        <v>90</v>
      </c>
      <c r="S21" s="51">
        <v>2682</v>
      </c>
      <c r="T21" s="38">
        <v>331</v>
      </c>
    </row>
    <row r="22" spans="1:20" x14ac:dyDescent="0.2">
      <c r="A22" s="17" t="s">
        <v>48</v>
      </c>
      <c r="B22" s="36">
        <v>1464</v>
      </c>
      <c r="C22" s="37">
        <v>38</v>
      </c>
      <c r="D22" s="37">
        <v>26</v>
      </c>
      <c r="E22" s="37">
        <v>121</v>
      </c>
      <c r="F22" s="37">
        <v>25</v>
      </c>
      <c r="G22" s="37">
        <v>7907</v>
      </c>
      <c r="H22" s="37">
        <v>48</v>
      </c>
      <c r="I22" s="36">
        <v>322</v>
      </c>
      <c r="J22" s="37">
        <v>1508</v>
      </c>
      <c r="K22" s="51">
        <v>7564</v>
      </c>
      <c r="L22" s="51">
        <v>192</v>
      </c>
      <c r="M22" s="36"/>
      <c r="N22" s="37"/>
      <c r="O22" s="51"/>
      <c r="P22" s="38"/>
      <c r="Q22" s="54">
        <v>179</v>
      </c>
      <c r="R22" s="37">
        <v>346</v>
      </c>
      <c r="S22" s="51">
        <v>7810</v>
      </c>
      <c r="T22" s="38">
        <v>1149</v>
      </c>
    </row>
    <row r="23" spans="1:20" x14ac:dyDescent="0.2">
      <c r="A23" s="17" t="s">
        <v>49</v>
      </c>
      <c r="B23" s="36">
        <v>41</v>
      </c>
      <c r="C23" s="37">
        <v>0</v>
      </c>
      <c r="D23" s="37">
        <v>0</v>
      </c>
      <c r="E23" s="37">
        <v>4</v>
      </c>
      <c r="F23" s="37">
        <v>1</v>
      </c>
      <c r="G23" s="37">
        <v>264</v>
      </c>
      <c r="H23" s="37">
        <v>1</v>
      </c>
      <c r="I23" s="36">
        <v>12</v>
      </c>
      <c r="J23" s="37">
        <v>42</v>
      </c>
      <c r="K23" s="51">
        <v>254</v>
      </c>
      <c r="L23" s="51">
        <v>3</v>
      </c>
      <c r="M23" s="36"/>
      <c r="N23" s="37"/>
      <c r="O23" s="51"/>
      <c r="P23" s="38"/>
      <c r="Q23" s="54">
        <v>3</v>
      </c>
      <c r="R23" s="37">
        <v>3</v>
      </c>
      <c r="S23" s="51">
        <v>270</v>
      </c>
      <c r="T23" s="38">
        <v>29</v>
      </c>
    </row>
    <row r="24" spans="1:20" x14ac:dyDescent="0.2">
      <c r="A24" s="17" t="s">
        <v>50</v>
      </c>
      <c r="B24" s="36">
        <v>877</v>
      </c>
      <c r="C24" s="37">
        <v>9</v>
      </c>
      <c r="D24" s="37">
        <v>5</v>
      </c>
      <c r="E24" s="37">
        <v>47</v>
      </c>
      <c r="F24" s="37">
        <v>16</v>
      </c>
      <c r="G24" s="37">
        <v>3453</v>
      </c>
      <c r="H24" s="37">
        <v>12</v>
      </c>
      <c r="I24" s="36">
        <v>104</v>
      </c>
      <c r="J24" s="37">
        <v>883</v>
      </c>
      <c r="K24" s="51">
        <v>3357</v>
      </c>
      <c r="L24" s="51">
        <v>35</v>
      </c>
      <c r="M24" s="36">
        <v>105</v>
      </c>
      <c r="N24" s="37">
        <v>3364</v>
      </c>
      <c r="O24" s="51">
        <v>0</v>
      </c>
      <c r="P24" s="38">
        <v>847</v>
      </c>
      <c r="Q24" s="54"/>
      <c r="R24" s="37"/>
      <c r="S24" s="51"/>
      <c r="T24" s="38"/>
    </row>
    <row r="25" spans="1:20" x14ac:dyDescent="0.2">
      <c r="A25" s="17" t="s">
        <v>51</v>
      </c>
      <c r="B25" s="36">
        <v>603</v>
      </c>
      <c r="C25" s="37">
        <v>6</v>
      </c>
      <c r="D25" s="37">
        <v>2</v>
      </c>
      <c r="E25" s="37">
        <v>17</v>
      </c>
      <c r="F25" s="37">
        <v>10</v>
      </c>
      <c r="G25" s="37">
        <v>2089</v>
      </c>
      <c r="H25" s="37">
        <v>12</v>
      </c>
      <c r="I25" s="36">
        <v>74</v>
      </c>
      <c r="J25" s="37">
        <v>603</v>
      </c>
      <c r="K25" s="51">
        <v>1978</v>
      </c>
      <c r="L25" s="51">
        <v>53</v>
      </c>
      <c r="M25" s="36"/>
      <c r="N25" s="37"/>
      <c r="O25" s="51"/>
      <c r="P25" s="38"/>
      <c r="Q25" s="54">
        <v>43</v>
      </c>
      <c r="R25" s="37">
        <v>105</v>
      </c>
      <c r="S25" s="51">
        <v>2050</v>
      </c>
      <c r="T25" s="38">
        <v>458</v>
      </c>
    </row>
    <row r="26" spans="1:20" x14ac:dyDescent="0.2">
      <c r="A26" s="17" t="s">
        <v>52</v>
      </c>
      <c r="B26" s="36">
        <v>2601</v>
      </c>
      <c r="C26" s="37">
        <v>18</v>
      </c>
      <c r="D26" s="37">
        <v>34</v>
      </c>
      <c r="E26" s="37">
        <v>225</v>
      </c>
      <c r="F26" s="37">
        <v>39</v>
      </c>
      <c r="G26" s="37">
        <v>7246</v>
      </c>
      <c r="H26" s="37">
        <v>42</v>
      </c>
      <c r="I26" s="36">
        <v>317</v>
      </c>
      <c r="J26" s="37">
        <v>2814</v>
      </c>
      <c r="K26" s="51">
        <v>6797</v>
      </c>
      <c r="L26" s="51">
        <v>191</v>
      </c>
      <c r="M26" s="36"/>
      <c r="N26" s="37"/>
      <c r="O26" s="51"/>
      <c r="P26" s="38"/>
      <c r="Q26" s="54">
        <v>230</v>
      </c>
      <c r="R26" s="37">
        <v>266</v>
      </c>
      <c r="S26" s="51">
        <v>7254</v>
      </c>
      <c r="T26" s="38">
        <v>2237</v>
      </c>
    </row>
    <row r="27" spans="1:20" x14ac:dyDescent="0.2">
      <c r="A27" s="17" t="s">
        <v>53</v>
      </c>
      <c r="B27" s="36">
        <v>657</v>
      </c>
      <c r="C27" s="37">
        <v>28</v>
      </c>
      <c r="D27" s="37">
        <v>7</v>
      </c>
      <c r="E27" s="37">
        <v>87</v>
      </c>
      <c r="F27" s="37">
        <v>28</v>
      </c>
      <c r="G27" s="37">
        <v>5845</v>
      </c>
      <c r="H27" s="37">
        <v>12</v>
      </c>
      <c r="I27" s="36">
        <v>217</v>
      </c>
      <c r="J27" s="37">
        <v>585</v>
      </c>
      <c r="K27" s="51">
        <v>5678</v>
      </c>
      <c r="L27" s="51">
        <v>134</v>
      </c>
      <c r="M27" s="36"/>
      <c r="N27" s="37"/>
      <c r="O27" s="51"/>
      <c r="P27" s="38"/>
      <c r="Q27" s="54">
        <v>89</v>
      </c>
      <c r="R27" s="37">
        <v>202</v>
      </c>
      <c r="S27" s="51">
        <v>5803</v>
      </c>
      <c r="T27" s="38">
        <v>493</v>
      </c>
    </row>
    <row r="28" spans="1:20" x14ac:dyDescent="0.2">
      <c r="A28" s="17" t="s">
        <v>54</v>
      </c>
      <c r="B28" s="36">
        <v>998</v>
      </c>
      <c r="C28" s="37">
        <v>16</v>
      </c>
      <c r="D28" s="37">
        <v>14</v>
      </c>
      <c r="E28" s="37">
        <v>88</v>
      </c>
      <c r="F28" s="37">
        <v>24</v>
      </c>
      <c r="G28" s="37">
        <v>5548</v>
      </c>
      <c r="H28" s="37">
        <v>31</v>
      </c>
      <c r="I28" s="36">
        <v>205</v>
      </c>
      <c r="J28" s="37">
        <v>1001</v>
      </c>
      <c r="K28" s="51">
        <v>5391</v>
      </c>
      <c r="L28" s="51">
        <v>109</v>
      </c>
      <c r="M28" s="36"/>
      <c r="N28" s="37"/>
      <c r="O28" s="51"/>
      <c r="P28" s="38"/>
      <c r="Q28" s="54">
        <v>102</v>
      </c>
      <c r="R28" s="37">
        <v>187</v>
      </c>
      <c r="S28" s="51">
        <v>5569</v>
      </c>
      <c r="T28" s="38">
        <v>793</v>
      </c>
    </row>
    <row r="29" spans="1:20" x14ac:dyDescent="0.2">
      <c r="A29" s="17" t="s">
        <v>55</v>
      </c>
      <c r="B29" s="36">
        <v>1803</v>
      </c>
      <c r="C29" s="37">
        <v>14</v>
      </c>
      <c r="D29" s="37">
        <v>15</v>
      </c>
      <c r="E29" s="37">
        <v>121</v>
      </c>
      <c r="F29" s="37">
        <v>24</v>
      </c>
      <c r="G29" s="37">
        <v>7951</v>
      </c>
      <c r="H29" s="37">
        <v>30</v>
      </c>
      <c r="I29" s="36">
        <v>268</v>
      </c>
      <c r="J29" s="37">
        <v>1957</v>
      </c>
      <c r="K29" s="51">
        <v>7546</v>
      </c>
      <c r="L29" s="51">
        <v>141</v>
      </c>
      <c r="M29" s="36">
        <v>287</v>
      </c>
      <c r="N29" s="37">
        <v>7728</v>
      </c>
      <c r="O29" s="51">
        <v>2</v>
      </c>
      <c r="P29" s="38">
        <v>1818</v>
      </c>
      <c r="Q29" s="54"/>
      <c r="R29" s="37"/>
      <c r="S29" s="51"/>
      <c r="T29" s="38"/>
    </row>
    <row r="30" spans="1:20" x14ac:dyDescent="0.2">
      <c r="A30" s="17" t="s">
        <v>56</v>
      </c>
      <c r="B30" s="36">
        <v>1256</v>
      </c>
      <c r="C30" s="37">
        <v>16</v>
      </c>
      <c r="D30" s="37">
        <v>13</v>
      </c>
      <c r="E30" s="37">
        <v>67</v>
      </c>
      <c r="F30" s="37">
        <v>16</v>
      </c>
      <c r="G30" s="37">
        <v>4659</v>
      </c>
      <c r="H30" s="37">
        <v>23</v>
      </c>
      <c r="I30" s="36">
        <v>186</v>
      </c>
      <c r="J30" s="37">
        <v>1335</v>
      </c>
      <c r="K30" s="51">
        <v>4442</v>
      </c>
      <c r="L30" s="51">
        <v>76</v>
      </c>
      <c r="M30" s="36"/>
      <c r="N30" s="37"/>
      <c r="O30" s="51"/>
      <c r="P30" s="38"/>
      <c r="Q30" s="54">
        <v>115</v>
      </c>
      <c r="R30" s="37">
        <v>147</v>
      </c>
      <c r="S30" s="51">
        <v>4684</v>
      </c>
      <c r="T30" s="38">
        <v>1036</v>
      </c>
    </row>
    <row r="31" spans="1:20" x14ac:dyDescent="0.2">
      <c r="A31" s="17" t="s">
        <v>57</v>
      </c>
      <c r="B31" s="36">
        <v>1561</v>
      </c>
      <c r="C31" s="37">
        <v>25</v>
      </c>
      <c r="D31" s="37">
        <v>14</v>
      </c>
      <c r="E31" s="37">
        <v>118</v>
      </c>
      <c r="F31" s="37">
        <v>35</v>
      </c>
      <c r="G31" s="37">
        <v>7826</v>
      </c>
      <c r="H31" s="37">
        <v>23</v>
      </c>
      <c r="I31" s="36">
        <v>214</v>
      </c>
      <c r="J31" s="37">
        <v>1532</v>
      </c>
      <c r="K31" s="51">
        <v>7629</v>
      </c>
      <c r="L31" s="51">
        <v>106</v>
      </c>
      <c r="M31" s="36">
        <v>250</v>
      </c>
      <c r="N31" s="37">
        <v>7604</v>
      </c>
      <c r="O31" s="51">
        <v>0</v>
      </c>
      <c r="P31" s="38">
        <v>1508</v>
      </c>
      <c r="Q31" s="54"/>
      <c r="R31" s="37"/>
      <c r="S31" s="51"/>
      <c r="T31" s="38"/>
    </row>
    <row r="32" spans="1:20" x14ac:dyDescent="0.2">
      <c r="A32" s="17" t="s">
        <v>58</v>
      </c>
      <c r="B32" s="36">
        <v>1661</v>
      </c>
      <c r="C32" s="37">
        <v>50</v>
      </c>
      <c r="D32" s="37">
        <v>26</v>
      </c>
      <c r="E32" s="37">
        <v>252</v>
      </c>
      <c r="F32" s="37">
        <v>41</v>
      </c>
      <c r="G32" s="37">
        <v>12099</v>
      </c>
      <c r="H32" s="37">
        <v>44</v>
      </c>
      <c r="I32" s="36">
        <v>481</v>
      </c>
      <c r="J32" s="37">
        <v>1647</v>
      </c>
      <c r="K32" s="51">
        <v>11702</v>
      </c>
      <c r="L32" s="51">
        <v>236</v>
      </c>
      <c r="M32" s="36"/>
      <c r="N32" s="37"/>
      <c r="O32" s="51"/>
      <c r="P32" s="38"/>
      <c r="Q32" s="54">
        <v>199</v>
      </c>
      <c r="R32" s="37">
        <v>385</v>
      </c>
      <c r="S32" s="51">
        <v>12058</v>
      </c>
      <c r="T32" s="38">
        <v>1245</v>
      </c>
    </row>
    <row r="33" spans="1:20" x14ac:dyDescent="0.2">
      <c r="A33" s="17" t="s">
        <v>59</v>
      </c>
      <c r="B33" s="36">
        <v>1893</v>
      </c>
      <c r="C33" s="37">
        <v>17</v>
      </c>
      <c r="D33" s="37">
        <v>10</v>
      </c>
      <c r="E33" s="37">
        <v>100</v>
      </c>
      <c r="F33" s="37">
        <v>23</v>
      </c>
      <c r="G33" s="37">
        <v>5734</v>
      </c>
      <c r="H33" s="37">
        <v>35</v>
      </c>
      <c r="I33" s="36">
        <v>249</v>
      </c>
      <c r="J33" s="37">
        <v>1978</v>
      </c>
      <c r="K33" s="51">
        <v>5450</v>
      </c>
      <c r="L33" s="51">
        <v>111</v>
      </c>
      <c r="M33" s="36"/>
      <c r="N33" s="37"/>
      <c r="O33" s="51"/>
      <c r="P33" s="38"/>
      <c r="Q33" s="54">
        <v>152</v>
      </c>
      <c r="R33" s="37">
        <v>256</v>
      </c>
      <c r="S33" s="51">
        <v>5808</v>
      </c>
      <c r="T33" s="38">
        <v>1470</v>
      </c>
    </row>
    <row r="34" spans="1:20" x14ac:dyDescent="0.2">
      <c r="A34" s="17" t="s">
        <v>60</v>
      </c>
      <c r="B34" s="36">
        <v>24312</v>
      </c>
      <c r="C34" s="37">
        <v>144</v>
      </c>
      <c r="D34" s="37">
        <v>117</v>
      </c>
      <c r="E34" s="37">
        <v>1594</v>
      </c>
      <c r="F34" s="37">
        <v>195</v>
      </c>
      <c r="G34" s="37">
        <v>62837</v>
      </c>
      <c r="H34" s="37">
        <v>268</v>
      </c>
      <c r="I34" s="36">
        <v>2538</v>
      </c>
      <c r="J34" s="37">
        <v>22945</v>
      </c>
      <c r="K34" s="51">
        <v>61289</v>
      </c>
      <c r="L34" s="51">
        <v>1183</v>
      </c>
      <c r="M34" s="36">
        <v>3101</v>
      </c>
      <c r="N34" s="37">
        <v>62442</v>
      </c>
      <c r="O34" s="51">
        <v>0</v>
      </c>
      <c r="P34" s="38">
        <v>21913</v>
      </c>
      <c r="Q34" s="54"/>
      <c r="R34" s="37"/>
      <c r="S34" s="51"/>
      <c r="T34" s="38"/>
    </row>
    <row r="35" spans="1:20" x14ac:dyDescent="0.2">
      <c r="A35" s="17" t="s">
        <v>61</v>
      </c>
      <c r="B35" s="36">
        <v>10236</v>
      </c>
      <c r="C35" s="37">
        <v>38</v>
      </c>
      <c r="D35" s="37">
        <v>37</v>
      </c>
      <c r="E35" s="37">
        <v>608</v>
      </c>
      <c r="F35" s="37">
        <v>54</v>
      </c>
      <c r="G35" s="37">
        <v>9472</v>
      </c>
      <c r="H35" s="37">
        <v>125</v>
      </c>
      <c r="I35" s="36">
        <v>532</v>
      </c>
      <c r="J35" s="37">
        <v>10373</v>
      </c>
      <c r="K35" s="51">
        <v>9501</v>
      </c>
      <c r="L35" s="51">
        <v>187</v>
      </c>
      <c r="M35" s="36">
        <v>841</v>
      </c>
      <c r="N35" s="37">
        <v>9704</v>
      </c>
      <c r="O35" s="51">
        <v>1</v>
      </c>
      <c r="P35" s="38">
        <v>9840</v>
      </c>
      <c r="Q35" s="54"/>
      <c r="R35" s="37"/>
      <c r="S35" s="51"/>
      <c r="T35" s="38"/>
    </row>
    <row r="36" spans="1:20" x14ac:dyDescent="0.2">
      <c r="A36" s="17" t="s">
        <v>62</v>
      </c>
      <c r="B36" s="36">
        <v>1032</v>
      </c>
      <c r="C36" s="37">
        <v>7</v>
      </c>
      <c r="D36" s="37">
        <v>8</v>
      </c>
      <c r="E36" s="37">
        <v>78</v>
      </c>
      <c r="F36" s="37">
        <v>11</v>
      </c>
      <c r="G36" s="37">
        <v>3592</v>
      </c>
      <c r="H36" s="37">
        <v>10</v>
      </c>
      <c r="I36" s="36">
        <v>141</v>
      </c>
      <c r="J36" s="37">
        <v>1020</v>
      </c>
      <c r="K36" s="51">
        <v>3497</v>
      </c>
      <c r="L36" s="51">
        <v>44</v>
      </c>
      <c r="M36" s="36"/>
      <c r="N36" s="37"/>
      <c r="O36" s="51"/>
      <c r="P36" s="38"/>
      <c r="Q36" s="54">
        <v>64</v>
      </c>
      <c r="R36" s="37">
        <v>95</v>
      </c>
      <c r="S36" s="51">
        <v>3623</v>
      </c>
      <c r="T36" s="38">
        <v>860</v>
      </c>
    </row>
    <row r="37" spans="1:20" x14ac:dyDescent="0.2">
      <c r="A37" s="17" t="s">
        <v>63</v>
      </c>
      <c r="B37" s="36">
        <v>349</v>
      </c>
      <c r="C37" s="37">
        <v>7</v>
      </c>
      <c r="D37" s="37">
        <v>2</v>
      </c>
      <c r="E37" s="37">
        <v>16</v>
      </c>
      <c r="F37" s="37">
        <v>4</v>
      </c>
      <c r="G37" s="37">
        <v>1489</v>
      </c>
      <c r="H37" s="37">
        <v>3</v>
      </c>
      <c r="I37" s="36">
        <v>38</v>
      </c>
      <c r="J37" s="37">
        <v>357</v>
      </c>
      <c r="K37" s="51">
        <v>1420</v>
      </c>
      <c r="L37" s="51">
        <v>33</v>
      </c>
      <c r="M37" s="36">
        <v>40</v>
      </c>
      <c r="N37" s="37">
        <v>1457</v>
      </c>
      <c r="O37" s="51">
        <v>0</v>
      </c>
      <c r="P37" s="38">
        <v>338</v>
      </c>
      <c r="Q37" s="54"/>
      <c r="R37" s="37"/>
      <c r="S37" s="51"/>
      <c r="T37" s="38"/>
    </row>
    <row r="38" spans="1:20" x14ac:dyDescent="0.2">
      <c r="A38" s="17" t="s">
        <v>64</v>
      </c>
      <c r="B38" s="36">
        <v>414</v>
      </c>
      <c r="C38" s="37">
        <v>6</v>
      </c>
      <c r="D38" s="37">
        <v>4</v>
      </c>
      <c r="E38" s="37">
        <v>21</v>
      </c>
      <c r="F38" s="37">
        <v>12</v>
      </c>
      <c r="G38" s="37">
        <v>1469</v>
      </c>
      <c r="H38" s="37">
        <v>14</v>
      </c>
      <c r="I38" s="36">
        <v>71</v>
      </c>
      <c r="J38" s="37">
        <v>470</v>
      </c>
      <c r="K38" s="51">
        <v>1371</v>
      </c>
      <c r="L38" s="51">
        <v>19</v>
      </c>
      <c r="M38" s="36"/>
      <c r="N38" s="37"/>
      <c r="O38" s="51"/>
      <c r="P38" s="38"/>
      <c r="Q38" s="54">
        <v>40</v>
      </c>
      <c r="R38" s="37">
        <v>39</v>
      </c>
      <c r="S38" s="51">
        <v>1501</v>
      </c>
      <c r="T38" s="38">
        <v>325</v>
      </c>
    </row>
    <row r="39" spans="1:20" x14ac:dyDescent="0.2">
      <c r="A39" s="17" t="s">
        <v>65</v>
      </c>
      <c r="B39" s="36">
        <v>2666</v>
      </c>
      <c r="C39" s="37">
        <v>65</v>
      </c>
      <c r="D39" s="37">
        <v>39</v>
      </c>
      <c r="E39" s="37">
        <v>644</v>
      </c>
      <c r="F39" s="37">
        <v>64</v>
      </c>
      <c r="G39" s="37">
        <v>13559</v>
      </c>
      <c r="H39" s="37">
        <v>75</v>
      </c>
      <c r="I39" s="36">
        <v>783</v>
      </c>
      <c r="J39" s="37">
        <v>2288</v>
      </c>
      <c r="K39" s="51">
        <v>13517</v>
      </c>
      <c r="L39" s="51">
        <v>353</v>
      </c>
      <c r="M39" s="36"/>
      <c r="N39" s="37"/>
      <c r="O39" s="51"/>
      <c r="P39" s="38"/>
      <c r="Q39" s="54">
        <v>382</v>
      </c>
      <c r="R39" s="37">
        <v>552</v>
      </c>
      <c r="S39" s="51">
        <v>13986</v>
      </c>
      <c r="T39" s="38">
        <v>1833</v>
      </c>
    </row>
    <row r="40" spans="1:20" x14ac:dyDescent="0.2">
      <c r="A40" s="17" t="s">
        <v>66</v>
      </c>
      <c r="B40" s="36">
        <v>1550</v>
      </c>
      <c r="C40" s="37">
        <v>11</v>
      </c>
      <c r="D40" s="37">
        <v>18</v>
      </c>
      <c r="E40" s="37">
        <v>87</v>
      </c>
      <c r="F40" s="37">
        <v>19</v>
      </c>
      <c r="G40" s="37">
        <v>6265</v>
      </c>
      <c r="H40" s="37">
        <v>43</v>
      </c>
      <c r="I40" s="36">
        <v>307</v>
      </c>
      <c r="J40" s="37">
        <v>1587</v>
      </c>
      <c r="K40" s="51">
        <v>5930</v>
      </c>
      <c r="L40" s="51">
        <v>99</v>
      </c>
      <c r="M40" s="36"/>
      <c r="N40" s="37"/>
      <c r="O40" s="51"/>
      <c r="P40" s="38"/>
      <c r="Q40" s="54">
        <v>141</v>
      </c>
      <c r="R40" s="37">
        <v>210</v>
      </c>
      <c r="S40" s="51">
        <v>6248</v>
      </c>
      <c r="T40" s="38">
        <v>1252</v>
      </c>
    </row>
    <row r="41" spans="1:20" x14ac:dyDescent="0.2">
      <c r="A41" s="17" t="s">
        <v>67</v>
      </c>
      <c r="B41" s="36">
        <v>6686</v>
      </c>
      <c r="C41" s="37">
        <v>39</v>
      </c>
      <c r="D41" s="37">
        <v>36</v>
      </c>
      <c r="E41" s="37">
        <v>296</v>
      </c>
      <c r="F41" s="37">
        <v>67</v>
      </c>
      <c r="G41" s="37">
        <v>13738</v>
      </c>
      <c r="H41" s="37">
        <v>105</v>
      </c>
      <c r="I41" s="36">
        <v>684</v>
      </c>
      <c r="J41" s="37">
        <v>6510</v>
      </c>
      <c r="K41" s="51">
        <v>13487</v>
      </c>
      <c r="L41" s="51">
        <v>155</v>
      </c>
      <c r="M41" s="36">
        <v>860</v>
      </c>
      <c r="N41" s="37">
        <v>13525</v>
      </c>
      <c r="O41" s="51">
        <v>0</v>
      </c>
      <c r="P41" s="38">
        <v>6177</v>
      </c>
      <c r="Q41" s="54"/>
      <c r="R41" s="37"/>
      <c r="S41" s="51"/>
      <c r="T41" s="38"/>
    </row>
    <row r="42" spans="1:20" x14ac:dyDescent="0.2">
      <c r="A42" s="17" t="s">
        <v>68</v>
      </c>
      <c r="B42" s="36">
        <v>249</v>
      </c>
      <c r="C42" s="37">
        <v>9</v>
      </c>
      <c r="D42" s="37">
        <v>2</v>
      </c>
      <c r="E42" s="37">
        <v>27</v>
      </c>
      <c r="F42" s="37">
        <v>6</v>
      </c>
      <c r="G42" s="37">
        <v>2148</v>
      </c>
      <c r="H42" s="37">
        <v>10</v>
      </c>
      <c r="I42" s="36">
        <v>68</v>
      </c>
      <c r="J42" s="37">
        <v>253</v>
      </c>
      <c r="K42" s="51">
        <v>2039</v>
      </c>
      <c r="L42" s="51">
        <v>54</v>
      </c>
      <c r="M42" s="36"/>
      <c r="N42" s="37"/>
      <c r="O42" s="51"/>
      <c r="P42" s="38"/>
      <c r="Q42" s="54">
        <v>34</v>
      </c>
      <c r="R42" s="37">
        <v>70</v>
      </c>
      <c r="S42" s="51">
        <v>2099</v>
      </c>
      <c r="T42" s="38">
        <v>195</v>
      </c>
    </row>
    <row r="43" spans="1:20" x14ac:dyDescent="0.2">
      <c r="A43" s="17" t="s">
        <v>69</v>
      </c>
      <c r="B43" s="36">
        <v>816</v>
      </c>
      <c r="C43" s="37">
        <v>14</v>
      </c>
      <c r="D43" s="37">
        <v>9</v>
      </c>
      <c r="E43" s="37">
        <v>57</v>
      </c>
      <c r="F43" s="37">
        <v>15</v>
      </c>
      <c r="G43" s="37">
        <v>3819</v>
      </c>
      <c r="H43" s="37">
        <v>12</v>
      </c>
      <c r="I43" s="36">
        <v>106</v>
      </c>
      <c r="J43" s="37">
        <v>910</v>
      </c>
      <c r="K43" s="51">
        <v>3643</v>
      </c>
      <c r="L43" s="51">
        <v>82</v>
      </c>
      <c r="M43" s="36">
        <v>141</v>
      </c>
      <c r="N43" s="37">
        <v>3703</v>
      </c>
      <c r="O43" s="51">
        <v>1</v>
      </c>
      <c r="P43" s="38">
        <v>838</v>
      </c>
      <c r="Q43" s="54"/>
      <c r="R43" s="37"/>
      <c r="S43" s="51"/>
      <c r="T43" s="38"/>
    </row>
    <row r="44" spans="1:20" x14ac:dyDescent="0.2">
      <c r="A44" s="17" t="s">
        <v>70</v>
      </c>
      <c r="B44" s="36">
        <v>2161</v>
      </c>
      <c r="C44" s="37">
        <v>22</v>
      </c>
      <c r="D44" s="37">
        <v>14</v>
      </c>
      <c r="E44" s="37">
        <v>166</v>
      </c>
      <c r="F44" s="37">
        <v>35</v>
      </c>
      <c r="G44" s="37">
        <v>8862</v>
      </c>
      <c r="H44" s="37">
        <v>33</v>
      </c>
      <c r="I44" s="36">
        <v>306</v>
      </c>
      <c r="J44" s="37">
        <v>2308</v>
      </c>
      <c r="K44" s="51">
        <v>8488</v>
      </c>
      <c r="L44" s="51">
        <v>131</v>
      </c>
      <c r="M44" s="36">
        <v>320</v>
      </c>
      <c r="N44" s="37">
        <v>8678</v>
      </c>
      <c r="O44" s="51">
        <v>0</v>
      </c>
      <c r="P44" s="38">
        <v>2140</v>
      </c>
      <c r="Q44" s="54"/>
      <c r="R44" s="37"/>
      <c r="S44" s="51"/>
      <c r="T44" s="38"/>
    </row>
    <row r="45" spans="1:20" x14ac:dyDescent="0.2">
      <c r="A45" s="17" t="s">
        <v>71</v>
      </c>
      <c r="B45" s="36">
        <v>865</v>
      </c>
      <c r="C45" s="37">
        <v>13</v>
      </c>
      <c r="D45" s="37">
        <v>10</v>
      </c>
      <c r="E45" s="37">
        <v>41</v>
      </c>
      <c r="F45" s="37">
        <v>15</v>
      </c>
      <c r="G45" s="37">
        <v>2116</v>
      </c>
      <c r="H45" s="37">
        <v>14</v>
      </c>
      <c r="I45" s="36">
        <v>91</v>
      </c>
      <c r="J45" s="37">
        <v>876</v>
      </c>
      <c r="K45" s="51">
        <v>2053</v>
      </c>
      <c r="L45" s="51">
        <v>35</v>
      </c>
      <c r="M45" s="36"/>
      <c r="N45" s="37"/>
      <c r="O45" s="51"/>
      <c r="P45" s="38"/>
      <c r="Q45" s="54">
        <v>54</v>
      </c>
      <c r="R45" s="37">
        <v>67</v>
      </c>
      <c r="S45" s="51">
        <v>2223</v>
      </c>
      <c r="T45" s="38">
        <v>696</v>
      </c>
    </row>
    <row r="46" spans="1:20" x14ac:dyDescent="0.2">
      <c r="A46" s="17" t="s">
        <v>72</v>
      </c>
      <c r="B46" s="36">
        <v>1693</v>
      </c>
      <c r="C46" s="37">
        <v>14</v>
      </c>
      <c r="D46" s="37">
        <v>10</v>
      </c>
      <c r="E46" s="37">
        <v>71</v>
      </c>
      <c r="F46" s="37">
        <v>22</v>
      </c>
      <c r="G46" s="37">
        <v>4216</v>
      </c>
      <c r="H46" s="37">
        <v>23</v>
      </c>
      <c r="I46" s="36">
        <v>181</v>
      </c>
      <c r="J46" s="37">
        <v>1747</v>
      </c>
      <c r="K46" s="51">
        <v>3904</v>
      </c>
      <c r="L46" s="51">
        <v>97</v>
      </c>
      <c r="M46" s="36">
        <v>218</v>
      </c>
      <c r="N46" s="37">
        <v>3991</v>
      </c>
      <c r="O46" s="51">
        <v>0</v>
      </c>
      <c r="P46" s="38">
        <v>1653</v>
      </c>
      <c r="Q46" s="54"/>
      <c r="R46" s="37"/>
      <c r="S46" s="51"/>
      <c r="T46" s="38"/>
    </row>
    <row r="47" spans="1:20" x14ac:dyDescent="0.2">
      <c r="A47" s="17" t="s">
        <v>73</v>
      </c>
      <c r="B47" s="36">
        <v>3318</v>
      </c>
      <c r="C47" s="37">
        <v>1</v>
      </c>
      <c r="D47" s="37">
        <v>5</v>
      </c>
      <c r="E47" s="37">
        <v>109</v>
      </c>
      <c r="F47" s="37">
        <v>17</v>
      </c>
      <c r="G47" s="37">
        <v>2858</v>
      </c>
      <c r="H47" s="37">
        <v>39</v>
      </c>
      <c r="I47" s="36">
        <v>180</v>
      </c>
      <c r="J47" s="37">
        <v>3251</v>
      </c>
      <c r="K47" s="51">
        <v>2837</v>
      </c>
      <c r="L47" s="51">
        <v>42</v>
      </c>
      <c r="M47" s="36"/>
      <c r="N47" s="37"/>
      <c r="O47" s="51"/>
      <c r="P47" s="38"/>
      <c r="Q47" s="54">
        <v>132</v>
      </c>
      <c r="R47" s="37">
        <v>72</v>
      </c>
      <c r="S47" s="51">
        <v>3056</v>
      </c>
      <c r="T47" s="38">
        <v>2981</v>
      </c>
    </row>
    <row r="48" spans="1:20" x14ac:dyDescent="0.2">
      <c r="A48" s="17" t="s">
        <v>74</v>
      </c>
      <c r="B48" s="36">
        <v>9391</v>
      </c>
      <c r="C48" s="37">
        <v>82</v>
      </c>
      <c r="D48" s="37">
        <v>71</v>
      </c>
      <c r="E48" s="37">
        <v>770</v>
      </c>
      <c r="F48" s="37">
        <v>131</v>
      </c>
      <c r="G48" s="37">
        <v>25897</v>
      </c>
      <c r="H48" s="37">
        <v>159</v>
      </c>
      <c r="I48" s="36">
        <v>1318</v>
      </c>
      <c r="J48" s="37">
        <v>9776</v>
      </c>
      <c r="K48" s="51">
        <v>24355</v>
      </c>
      <c r="L48" s="51">
        <v>591</v>
      </c>
      <c r="M48" s="36"/>
      <c r="N48" s="37"/>
      <c r="O48" s="51"/>
      <c r="P48" s="38"/>
      <c r="Q48" s="54">
        <v>672</v>
      </c>
      <c r="R48" s="37">
        <v>1054</v>
      </c>
      <c r="S48" s="51">
        <v>26046</v>
      </c>
      <c r="T48" s="38">
        <v>7611</v>
      </c>
    </row>
    <row r="49" spans="1:20" x14ac:dyDescent="0.2">
      <c r="A49" s="17" t="s">
        <v>75</v>
      </c>
      <c r="B49" s="36">
        <v>2976</v>
      </c>
      <c r="C49" s="37">
        <v>7</v>
      </c>
      <c r="D49" s="37">
        <v>9</v>
      </c>
      <c r="E49" s="37">
        <v>73</v>
      </c>
      <c r="F49" s="37">
        <v>21</v>
      </c>
      <c r="G49" s="37">
        <v>3947</v>
      </c>
      <c r="H49" s="37">
        <v>30</v>
      </c>
      <c r="I49" s="36">
        <v>155</v>
      </c>
      <c r="J49" s="37">
        <v>2984</v>
      </c>
      <c r="K49" s="51">
        <v>3862</v>
      </c>
      <c r="L49" s="51">
        <v>35</v>
      </c>
      <c r="M49" s="36">
        <v>217</v>
      </c>
      <c r="N49" s="37">
        <v>3934</v>
      </c>
      <c r="O49" s="51">
        <v>0</v>
      </c>
      <c r="P49" s="38">
        <v>2777</v>
      </c>
      <c r="Q49" s="54"/>
      <c r="R49" s="37"/>
      <c r="S49" s="51"/>
      <c r="T49" s="38"/>
    </row>
    <row r="50" spans="1:20" x14ac:dyDescent="0.2">
      <c r="A50" s="10" t="s">
        <v>76</v>
      </c>
      <c r="B50" s="41">
        <v>1073</v>
      </c>
      <c r="C50" s="42">
        <v>13</v>
      </c>
      <c r="D50" s="42">
        <v>6</v>
      </c>
      <c r="E50" s="42">
        <v>57</v>
      </c>
      <c r="F50" s="42">
        <v>25</v>
      </c>
      <c r="G50" s="42">
        <v>4154</v>
      </c>
      <c r="H50" s="42">
        <v>16</v>
      </c>
      <c r="I50" s="41">
        <v>104</v>
      </c>
      <c r="J50" s="42">
        <v>1147</v>
      </c>
      <c r="K50" s="52">
        <v>4050</v>
      </c>
      <c r="L50" s="52">
        <v>50</v>
      </c>
      <c r="M50" s="41">
        <v>155</v>
      </c>
      <c r="N50" s="42">
        <v>4086</v>
      </c>
      <c r="O50" s="52">
        <v>0</v>
      </c>
      <c r="P50" s="43">
        <v>1060</v>
      </c>
      <c r="Q50" s="55"/>
      <c r="R50" s="42"/>
      <c r="S50" s="52"/>
      <c r="T50" s="43"/>
    </row>
    <row r="51" spans="1:20" x14ac:dyDescent="0.2">
      <c r="A51" s="8" t="s">
        <v>77</v>
      </c>
      <c r="B51" s="46">
        <f t="shared" ref="B51:H51" si="0">SUM(B7:B50)</f>
        <v>287021</v>
      </c>
      <c r="C51" s="46">
        <f t="shared" si="0"/>
        <v>1886</v>
      </c>
      <c r="D51" s="46">
        <f t="shared" si="0"/>
        <v>1491</v>
      </c>
      <c r="E51" s="46">
        <f t="shared" si="0"/>
        <v>16404</v>
      </c>
      <c r="F51" s="46">
        <f t="shared" si="0"/>
        <v>2808</v>
      </c>
      <c r="G51" s="46">
        <f t="shared" si="0"/>
        <v>554119</v>
      </c>
      <c r="H51" s="46">
        <f t="shared" si="0"/>
        <v>3632</v>
      </c>
      <c r="I51" s="45">
        <f t="shared" ref="I51:T51" si="1">SUM(I7:I50)</f>
        <v>25329</v>
      </c>
      <c r="J51" s="45">
        <f t="shared" si="1"/>
        <v>285864</v>
      </c>
      <c r="K51" s="45">
        <f t="shared" si="1"/>
        <v>538446</v>
      </c>
      <c r="L51" s="45">
        <f t="shared" si="1"/>
        <v>10188</v>
      </c>
      <c r="M51" s="45">
        <f t="shared" si="1"/>
        <v>16453</v>
      </c>
      <c r="N51" s="45">
        <f t="shared" ref="N51:O51" si="2">SUM(N7:N50)</f>
        <v>310736</v>
      </c>
      <c r="O51" s="45">
        <f t="shared" si="2"/>
        <v>7</v>
      </c>
      <c r="P51" s="45">
        <f t="shared" si="1"/>
        <v>131380</v>
      </c>
      <c r="Q51" s="45">
        <f t="shared" si="1"/>
        <v>7940</v>
      </c>
      <c r="R51" s="45">
        <f t="shared" si="1"/>
        <v>8573</v>
      </c>
      <c r="S51" s="45">
        <f t="shared" si="1"/>
        <v>250669</v>
      </c>
      <c r="T51" s="46">
        <f t="shared" si="1"/>
        <v>124151</v>
      </c>
    </row>
    <row r="52" spans="1:20" x14ac:dyDescent="0.2">
      <c r="A52" s="9" t="s">
        <v>78</v>
      </c>
      <c r="B52" s="15"/>
      <c r="C52" s="16"/>
      <c r="D52" s="16"/>
      <c r="E52" s="16"/>
      <c r="F52" s="16"/>
      <c r="G52" s="16"/>
      <c r="H52" s="16"/>
      <c r="I52" s="48"/>
      <c r="J52" s="16"/>
      <c r="K52" s="56"/>
      <c r="L52" s="56"/>
      <c r="M52" s="48"/>
      <c r="N52" s="16"/>
      <c r="O52" s="56"/>
      <c r="P52" s="47"/>
      <c r="Q52" s="57"/>
      <c r="R52" s="49"/>
      <c r="S52" s="50"/>
      <c r="T52" s="47"/>
    </row>
    <row r="53" spans="1:20" x14ac:dyDescent="0.2">
      <c r="A53" s="10" t="s">
        <v>79</v>
      </c>
      <c r="B53" s="18">
        <f>B51/SUM($B$51:$H$51)</f>
        <v>0.3309129647286424</v>
      </c>
      <c r="C53" s="18">
        <f t="shared" ref="C53:H53" si="3">C51/SUM($B$51:$H$51)</f>
        <v>2.1744118077709281E-3</v>
      </c>
      <c r="D53" s="18">
        <f t="shared" si="3"/>
        <v>1.7190074259737294E-3</v>
      </c>
      <c r="E53" s="18">
        <f t="shared" si="3"/>
        <v>1.8912540453167714E-2</v>
      </c>
      <c r="F53" s="18">
        <f t="shared" si="3"/>
        <v>3.2374063394595789E-3</v>
      </c>
      <c r="G53" s="18">
        <f t="shared" si="3"/>
        <v>0.63885625477742258</v>
      </c>
      <c r="H53" s="18">
        <f t="shared" si="3"/>
        <v>4.1874144675631024E-3</v>
      </c>
      <c r="I53" s="58">
        <f>I51/(SUM($I$51:$L$51))</f>
        <v>2.9458251485473239E-2</v>
      </c>
      <c r="J53" s="28">
        <f>J51/(SUM($I$51:$L$51))</f>
        <v>0.33246687996538837</v>
      </c>
      <c r="K53" s="28">
        <f>K51/(SUM($I$51:$L$51))</f>
        <v>0.62622597336440933</v>
      </c>
      <c r="L53" s="29">
        <f>L51/(SUM($I$51:$L$51))</f>
        <v>1.1848895184729022E-2</v>
      </c>
      <c r="M53" s="58">
        <f>M51/(SUM($M$51:$P$51))</f>
        <v>3.5878458532500608E-2</v>
      </c>
      <c r="N53" s="28">
        <f>N51/(SUM($M$51:$P$51))</f>
        <v>0.67761069048532852</v>
      </c>
      <c r="O53" s="28">
        <f>O51/(SUM($M$51:$P$51))</f>
        <v>1.5264645336868916E-5</v>
      </c>
      <c r="P53" s="29">
        <f>P51/(SUM($M$51:$P$51))</f>
        <v>0.28649558633683403</v>
      </c>
      <c r="Q53" s="58">
        <f>Q51/(SUM($Q$51:$T$51))</f>
        <v>2.0289625459646899E-2</v>
      </c>
      <c r="R53" s="28">
        <f>R51/(SUM($Q$51:$T$51))</f>
        <v>2.1907173685837892E-2</v>
      </c>
      <c r="S53" s="28">
        <f>S51/(SUM($Q$51:$T$51))</f>
        <v>0.64055165294007921</v>
      </c>
      <c r="T53" s="29">
        <f>T51/(SUM($Q$51:$T$51))</f>
        <v>0.31725154791443605</v>
      </c>
    </row>
  </sheetData>
  <mergeCells count="12">
    <mergeCell ref="Q4:T4"/>
    <mergeCell ref="I2:L2"/>
    <mergeCell ref="B2:H2"/>
    <mergeCell ref="B3:H3"/>
    <mergeCell ref="B4:H4"/>
    <mergeCell ref="I4:L4"/>
    <mergeCell ref="M4:P4"/>
    <mergeCell ref="M2:P2"/>
    <mergeCell ref="Q2:T2"/>
    <mergeCell ref="I3:L3"/>
    <mergeCell ref="M3:P3"/>
    <mergeCell ref="Q3:T3"/>
  </mergeCells>
  <printOptions horizontalCentered="1"/>
  <pageMargins left="0.5" right="0.5" top="0.75" bottom="0.75" header="0.3" footer="0.3"/>
  <pageSetup paperSize="5" orientation="landscape" r:id="rId1"/>
  <headerFooter>
    <oddHeader>&amp;C&amp;"Arial,Regular"&amp;10ABSTRACT OF VOTES
Cast at the General Election
November 3, 2020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pane ySplit="6" topLeftCell="A7" activePane="bottomLeft" state="frozen"/>
      <selection activeCell="B5" sqref="B5:T5"/>
      <selection pane="bottomLeft" activeCell="J8" sqref="J8"/>
    </sheetView>
  </sheetViews>
  <sheetFormatPr defaultColWidth="8.85546875" defaultRowHeight="12.75" x14ac:dyDescent="0.2"/>
  <cols>
    <col min="1" max="1" width="10.7109375" style="1" customWidth="1"/>
    <col min="2" max="3" width="9" style="1" bestFit="1" customWidth="1"/>
    <col min="4" max="5" width="9.28515625" style="1" bestFit="1" customWidth="1"/>
    <col min="6" max="6" width="9.28515625" style="1" customWidth="1"/>
    <col min="7" max="8" width="9" style="1" bestFit="1" customWidth="1"/>
    <col min="9" max="16384" width="8.85546875" style="1"/>
  </cols>
  <sheetData>
    <row r="1" spans="1:8" x14ac:dyDescent="0.2">
      <c r="A1" s="2" t="s">
        <v>0</v>
      </c>
      <c r="C1" s="7"/>
      <c r="H1" s="7" t="s">
        <v>1</v>
      </c>
    </row>
    <row r="2" spans="1:8" x14ac:dyDescent="0.2">
      <c r="A2" s="4"/>
      <c r="B2" s="61" t="s">
        <v>80</v>
      </c>
      <c r="C2" s="71"/>
      <c r="D2" s="60"/>
      <c r="E2" s="60"/>
      <c r="F2" s="60"/>
      <c r="G2" s="60"/>
      <c r="H2" s="60"/>
    </row>
    <row r="3" spans="1:8" x14ac:dyDescent="0.2">
      <c r="A3" s="5"/>
      <c r="B3" s="63" t="s">
        <v>81</v>
      </c>
      <c r="C3" s="68"/>
      <c r="D3" s="67" t="s">
        <v>82</v>
      </c>
      <c r="E3" s="67"/>
      <c r="F3" s="67"/>
      <c r="G3" s="67"/>
      <c r="H3" s="67"/>
    </row>
    <row r="4" spans="1:8" x14ac:dyDescent="0.2">
      <c r="A4" s="5"/>
      <c r="B4" s="63" t="s">
        <v>83</v>
      </c>
      <c r="C4" s="68"/>
      <c r="D4" s="67" t="s">
        <v>84</v>
      </c>
      <c r="E4" s="67"/>
      <c r="F4" s="67"/>
      <c r="G4" s="67"/>
      <c r="H4" s="67"/>
    </row>
    <row r="5" spans="1:8" x14ac:dyDescent="0.2">
      <c r="A5" s="6"/>
      <c r="B5" s="69"/>
      <c r="C5" s="70"/>
      <c r="D5" s="59"/>
      <c r="E5" s="59"/>
      <c r="F5" s="59"/>
      <c r="G5" s="59"/>
      <c r="H5" s="59"/>
    </row>
    <row r="6" spans="1:8" s="11" customFormat="1" ht="99" customHeight="1" x14ac:dyDescent="0.25">
      <c r="A6" s="12" t="s">
        <v>14</v>
      </c>
      <c r="B6" s="13" t="s">
        <v>85</v>
      </c>
      <c r="C6" s="13" t="s">
        <v>86</v>
      </c>
      <c r="D6" s="20" t="s">
        <v>87</v>
      </c>
      <c r="E6" s="20" t="s">
        <v>88</v>
      </c>
      <c r="F6" s="20" t="s">
        <v>89</v>
      </c>
      <c r="G6" s="20" t="s">
        <v>90</v>
      </c>
      <c r="H6" s="21" t="s">
        <v>91</v>
      </c>
    </row>
    <row r="7" spans="1:8" x14ac:dyDescent="0.2">
      <c r="A7" s="19" t="s">
        <v>33</v>
      </c>
      <c r="B7" s="31">
        <v>146047</v>
      </c>
      <c r="C7" s="32">
        <v>80532</v>
      </c>
      <c r="D7" s="33">
        <v>299311</v>
      </c>
      <c r="E7" s="33">
        <v>21832</v>
      </c>
      <c r="F7" s="30">
        <v>321143</v>
      </c>
      <c r="G7" s="34">
        <v>262808</v>
      </c>
      <c r="H7" s="23">
        <f t="shared" ref="H7:H51" si="0">G7/F7</f>
        <v>0.81835194913169518</v>
      </c>
    </row>
    <row r="8" spans="1:8" x14ac:dyDescent="0.2">
      <c r="A8" s="17" t="s">
        <v>34</v>
      </c>
      <c r="B8" s="36">
        <v>1680</v>
      </c>
      <c r="C8" s="38">
        <v>723</v>
      </c>
      <c r="D8" s="39">
        <v>2983</v>
      </c>
      <c r="E8" s="39">
        <v>199</v>
      </c>
      <c r="F8" s="35">
        <v>3182</v>
      </c>
      <c r="G8" s="39">
        <v>2618</v>
      </c>
      <c r="H8" s="24">
        <f t="shared" si="0"/>
        <v>0.82275298554368326</v>
      </c>
    </row>
    <row r="9" spans="1:8" x14ac:dyDescent="0.2">
      <c r="A9" s="17" t="s">
        <v>35</v>
      </c>
      <c r="B9" s="36">
        <v>24623</v>
      </c>
      <c r="C9" s="38">
        <v>11767</v>
      </c>
      <c r="D9" s="39">
        <v>46733</v>
      </c>
      <c r="E9" s="39">
        <v>4597</v>
      </c>
      <c r="F9" s="35">
        <v>51330</v>
      </c>
      <c r="G9" s="39">
        <v>40070</v>
      </c>
      <c r="H9" s="24">
        <f t="shared" si="0"/>
        <v>0.78063510617572573</v>
      </c>
    </row>
    <row r="10" spans="1:8" x14ac:dyDescent="0.2">
      <c r="A10" s="17" t="s">
        <v>36</v>
      </c>
      <c r="B10" s="36">
        <v>2384</v>
      </c>
      <c r="C10" s="38">
        <v>817</v>
      </c>
      <c r="D10" s="39">
        <v>3656</v>
      </c>
      <c r="E10" s="39">
        <v>350</v>
      </c>
      <c r="F10" s="35">
        <v>4006</v>
      </c>
      <c r="G10" s="39">
        <v>3365</v>
      </c>
      <c r="H10" s="24">
        <f t="shared" si="0"/>
        <v>0.83999001497753367</v>
      </c>
    </row>
    <row r="11" spans="1:8" x14ac:dyDescent="0.2">
      <c r="A11" s="17" t="s">
        <v>37</v>
      </c>
      <c r="B11" s="36">
        <v>3058</v>
      </c>
      <c r="C11" s="38">
        <v>1585</v>
      </c>
      <c r="D11" s="39">
        <v>5828</v>
      </c>
      <c r="E11" s="39">
        <v>335</v>
      </c>
      <c r="F11" s="35">
        <v>6163</v>
      </c>
      <c r="G11" s="39">
        <v>5047</v>
      </c>
      <c r="H11" s="24">
        <f t="shared" si="0"/>
        <v>0.81891935745578448</v>
      </c>
    </row>
    <row r="12" spans="1:8" x14ac:dyDescent="0.2">
      <c r="A12" s="17" t="s">
        <v>38</v>
      </c>
      <c r="B12" s="36">
        <v>12918</v>
      </c>
      <c r="C12" s="38">
        <v>5164</v>
      </c>
      <c r="D12" s="39">
        <v>22715</v>
      </c>
      <c r="E12" s="39">
        <v>2677</v>
      </c>
      <c r="F12" s="35">
        <v>25392</v>
      </c>
      <c r="G12" s="39">
        <v>20255</v>
      </c>
      <c r="H12" s="24">
        <f t="shared" si="0"/>
        <v>0.79769218651543794</v>
      </c>
    </row>
    <row r="13" spans="1:8" x14ac:dyDescent="0.2">
      <c r="A13" s="17" t="s">
        <v>39</v>
      </c>
      <c r="B13" s="36">
        <v>8234</v>
      </c>
      <c r="C13" s="38">
        <v>4256</v>
      </c>
      <c r="D13" s="39">
        <v>15390</v>
      </c>
      <c r="E13" s="39">
        <v>1212</v>
      </c>
      <c r="F13" s="35">
        <v>16602</v>
      </c>
      <c r="G13" s="39">
        <v>13453</v>
      </c>
      <c r="H13" s="24">
        <f t="shared" si="0"/>
        <v>0.8103240573424888</v>
      </c>
    </row>
    <row r="14" spans="1:8" x14ac:dyDescent="0.2">
      <c r="A14" s="17" t="s">
        <v>40</v>
      </c>
      <c r="B14" s="36">
        <v>3039</v>
      </c>
      <c r="C14" s="38">
        <v>1477</v>
      </c>
      <c r="D14" s="39">
        <v>5675</v>
      </c>
      <c r="E14" s="39">
        <v>347</v>
      </c>
      <c r="F14" s="35">
        <v>6022</v>
      </c>
      <c r="G14" s="39">
        <v>4885</v>
      </c>
      <c r="H14" s="24">
        <f t="shared" si="0"/>
        <v>0.81119229491863165</v>
      </c>
    </row>
    <row r="15" spans="1:8" x14ac:dyDescent="0.2">
      <c r="A15" s="17" t="s">
        <v>41</v>
      </c>
      <c r="B15" s="36">
        <v>15695</v>
      </c>
      <c r="C15" s="38">
        <v>8236</v>
      </c>
      <c r="D15" s="39">
        <v>31223</v>
      </c>
      <c r="E15" s="39">
        <v>1723</v>
      </c>
      <c r="F15" s="35">
        <v>32946</v>
      </c>
      <c r="G15" s="39">
        <v>27681</v>
      </c>
      <c r="H15" s="24">
        <f t="shared" si="0"/>
        <v>0.84019304316153709</v>
      </c>
    </row>
    <row r="16" spans="1:8" x14ac:dyDescent="0.2">
      <c r="A16" s="17" t="s">
        <v>42</v>
      </c>
      <c r="B16" s="36">
        <v>33328</v>
      </c>
      <c r="C16" s="38">
        <v>13752</v>
      </c>
      <c r="D16" s="39">
        <v>61745</v>
      </c>
      <c r="E16" s="39">
        <v>7716</v>
      </c>
      <c r="F16" s="35">
        <v>69461</v>
      </c>
      <c r="G16" s="39">
        <v>54629</v>
      </c>
      <c r="H16" s="24">
        <f t="shared" si="0"/>
        <v>0.78647010552684238</v>
      </c>
    </row>
    <row r="17" spans="1:8" x14ac:dyDescent="0.2">
      <c r="A17" s="17" t="s">
        <v>43</v>
      </c>
      <c r="B17" s="36">
        <v>3549</v>
      </c>
      <c r="C17" s="38">
        <v>2253</v>
      </c>
      <c r="D17" s="39">
        <v>7420</v>
      </c>
      <c r="E17" s="39">
        <v>354</v>
      </c>
      <c r="F17" s="35">
        <v>7774</v>
      </c>
      <c r="G17" s="39">
        <v>6426</v>
      </c>
      <c r="H17" s="24">
        <f t="shared" si="0"/>
        <v>0.82660149215333156</v>
      </c>
    </row>
    <row r="18" spans="1:8" x14ac:dyDescent="0.2">
      <c r="A18" s="17" t="s">
        <v>44</v>
      </c>
      <c r="B18" s="36">
        <v>921</v>
      </c>
      <c r="C18" s="38">
        <v>424</v>
      </c>
      <c r="D18" s="39">
        <v>1535</v>
      </c>
      <c r="E18" s="39">
        <v>118</v>
      </c>
      <c r="F18" s="35">
        <v>1653</v>
      </c>
      <c r="G18" s="39">
        <v>1427</v>
      </c>
      <c r="H18" s="24">
        <f t="shared" si="0"/>
        <v>0.86327888687235332</v>
      </c>
    </row>
    <row r="19" spans="1:8" x14ac:dyDescent="0.2">
      <c r="A19" s="17" t="s">
        <v>45</v>
      </c>
      <c r="B19" s="36">
        <v>397</v>
      </c>
      <c r="C19" s="38">
        <v>230</v>
      </c>
      <c r="D19" s="39">
        <v>795</v>
      </c>
      <c r="E19" s="39">
        <v>40</v>
      </c>
      <c r="F19" s="35">
        <v>835</v>
      </c>
      <c r="G19" s="39">
        <v>682</v>
      </c>
      <c r="H19" s="24">
        <f t="shared" si="0"/>
        <v>0.81676646706586831</v>
      </c>
    </row>
    <row r="20" spans="1:8" x14ac:dyDescent="0.2">
      <c r="A20" s="17" t="s">
        <v>46</v>
      </c>
      <c r="B20" s="36">
        <v>56924</v>
      </c>
      <c r="C20" s="38">
        <v>24335</v>
      </c>
      <c r="D20" s="39">
        <v>107870</v>
      </c>
      <c r="E20" s="39">
        <v>8578</v>
      </c>
      <c r="F20" s="35">
        <v>116448</v>
      </c>
      <c r="G20" s="39">
        <v>91407</v>
      </c>
      <c r="H20" s="24">
        <f t="shared" si="0"/>
        <v>0.78495981038746909</v>
      </c>
    </row>
    <row r="21" spans="1:8" x14ac:dyDescent="0.2">
      <c r="A21" s="17" t="s">
        <v>47</v>
      </c>
      <c r="B21" s="36">
        <v>2332</v>
      </c>
      <c r="C21" s="38">
        <v>713</v>
      </c>
      <c r="D21" s="39">
        <v>3947</v>
      </c>
      <c r="E21" s="39">
        <v>455</v>
      </c>
      <c r="F21" s="35">
        <v>4402</v>
      </c>
      <c r="G21" s="39">
        <v>3457</v>
      </c>
      <c r="H21" s="24">
        <f t="shared" si="0"/>
        <v>0.7853248523398455</v>
      </c>
    </row>
    <row r="22" spans="1:8" x14ac:dyDescent="0.2">
      <c r="A22" s="17" t="s">
        <v>48</v>
      </c>
      <c r="B22" s="36">
        <v>7078</v>
      </c>
      <c r="C22" s="38">
        <v>2151</v>
      </c>
      <c r="D22" s="39">
        <v>10550</v>
      </c>
      <c r="E22" s="39">
        <v>1284</v>
      </c>
      <c r="F22" s="35">
        <v>11834</v>
      </c>
      <c r="G22" s="39">
        <v>9719</v>
      </c>
      <c r="H22" s="24">
        <f t="shared" si="0"/>
        <v>0.82127767449721145</v>
      </c>
    </row>
    <row r="23" spans="1:8" x14ac:dyDescent="0.2">
      <c r="A23" s="17" t="s">
        <v>49</v>
      </c>
      <c r="B23" s="36">
        <v>220</v>
      </c>
      <c r="C23" s="38">
        <v>77</v>
      </c>
      <c r="D23" s="39">
        <v>390</v>
      </c>
      <c r="E23" s="39">
        <v>37</v>
      </c>
      <c r="F23" s="35">
        <v>427</v>
      </c>
      <c r="G23" s="39">
        <v>320</v>
      </c>
      <c r="H23" s="24">
        <f t="shared" si="0"/>
        <v>0.74941451990632324</v>
      </c>
    </row>
    <row r="24" spans="1:8" x14ac:dyDescent="0.2">
      <c r="A24" s="17" t="s">
        <v>50</v>
      </c>
      <c r="B24" s="36">
        <v>2715</v>
      </c>
      <c r="C24" s="38">
        <v>1224</v>
      </c>
      <c r="D24" s="39">
        <v>4977</v>
      </c>
      <c r="E24" s="39">
        <v>319</v>
      </c>
      <c r="F24" s="35">
        <v>5296</v>
      </c>
      <c r="G24" s="39">
        <v>4463</v>
      </c>
      <c r="H24" s="24">
        <f t="shared" si="0"/>
        <v>0.84271148036253773</v>
      </c>
    </row>
    <row r="25" spans="1:8" x14ac:dyDescent="0.2">
      <c r="A25" s="17" t="s">
        <v>51</v>
      </c>
      <c r="B25" s="36">
        <v>1698</v>
      </c>
      <c r="C25" s="38">
        <v>918</v>
      </c>
      <c r="D25" s="39">
        <v>3105</v>
      </c>
      <c r="E25" s="39">
        <v>194</v>
      </c>
      <c r="F25" s="35">
        <v>3299</v>
      </c>
      <c r="G25" s="39">
        <v>2777</v>
      </c>
      <c r="H25" s="24">
        <f t="shared" si="0"/>
        <v>0.84177023340406187</v>
      </c>
    </row>
    <row r="26" spans="1:8" x14ac:dyDescent="0.2">
      <c r="A26" s="17" t="s">
        <v>52</v>
      </c>
      <c r="B26" s="36">
        <v>6367</v>
      </c>
      <c r="C26" s="38">
        <v>2760</v>
      </c>
      <c r="D26" s="39">
        <v>12216</v>
      </c>
      <c r="E26" s="39">
        <v>1271</v>
      </c>
      <c r="F26" s="35">
        <v>13487</v>
      </c>
      <c r="G26" s="39">
        <v>10366</v>
      </c>
      <c r="H26" s="24">
        <f t="shared" si="0"/>
        <v>0.76859197745977603</v>
      </c>
    </row>
    <row r="27" spans="1:8" x14ac:dyDescent="0.2">
      <c r="A27" s="17" t="s">
        <v>53</v>
      </c>
      <c r="B27" s="36">
        <v>4622</v>
      </c>
      <c r="C27" s="38">
        <v>1577</v>
      </c>
      <c r="D27" s="39">
        <v>7190</v>
      </c>
      <c r="E27" s="39">
        <v>902</v>
      </c>
      <c r="F27" s="35">
        <v>8092</v>
      </c>
      <c r="G27" s="39">
        <v>6770</v>
      </c>
      <c r="H27" s="24">
        <f t="shared" si="0"/>
        <v>0.83662876915472073</v>
      </c>
    </row>
    <row r="28" spans="1:8" x14ac:dyDescent="0.2">
      <c r="A28" s="17" t="s">
        <v>54</v>
      </c>
      <c r="B28" s="36">
        <v>4724</v>
      </c>
      <c r="C28" s="38">
        <v>1725</v>
      </c>
      <c r="D28" s="39">
        <v>6925</v>
      </c>
      <c r="E28" s="39">
        <v>749</v>
      </c>
      <c r="F28" s="35">
        <v>7674</v>
      </c>
      <c r="G28" s="39">
        <v>6764</v>
      </c>
      <c r="H28" s="24">
        <f t="shared" si="0"/>
        <v>0.88141777430284074</v>
      </c>
    </row>
    <row r="29" spans="1:8" x14ac:dyDescent="0.2">
      <c r="A29" s="17" t="s">
        <v>55</v>
      </c>
      <c r="B29" s="36">
        <v>6465</v>
      </c>
      <c r="C29" s="38">
        <v>2681</v>
      </c>
      <c r="D29" s="39">
        <v>10926</v>
      </c>
      <c r="E29" s="39">
        <v>1221</v>
      </c>
      <c r="F29" s="35">
        <v>12147</v>
      </c>
      <c r="G29" s="39">
        <v>10067</v>
      </c>
      <c r="H29" s="24">
        <f t="shared" si="0"/>
        <v>0.82876430394336054</v>
      </c>
    </row>
    <row r="30" spans="1:8" x14ac:dyDescent="0.2">
      <c r="A30" s="17" t="s">
        <v>56</v>
      </c>
      <c r="B30" s="36">
        <v>4014</v>
      </c>
      <c r="C30" s="38">
        <v>1614</v>
      </c>
      <c r="D30" s="39">
        <v>6730</v>
      </c>
      <c r="E30" s="39">
        <v>593</v>
      </c>
      <c r="F30" s="35">
        <v>7323</v>
      </c>
      <c r="G30" s="39">
        <v>6120</v>
      </c>
      <c r="H30" s="24">
        <f t="shared" si="0"/>
        <v>0.83572306431790255</v>
      </c>
    </row>
    <row r="31" spans="1:8" x14ac:dyDescent="0.2">
      <c r="A31" s="17" t="s">
        <v>57</v>
      </c>
      <c r="B31" s="36">
        <v>5735</v>
      </c>
      <c r="C31" s="38">
        <v>3028</v>
      </c>
      <c r="D31" s="39">
        <v>10862</v>
      </c>
      <c r="E31" s="39">
        <v>550</v>
      </c>
      <c r="F31" s="35">
        <v>11412</v>
      </c>
      <c r="G31" s="39">
        <v>9717</v>
      </c>
      <c r="H31" s="24">
        <f t="shared" si="0"/>
        <v>0.85147213459516302</v>
      </c>
    </row>
    <row r="32" spans="1:8" x14ac:dyDescent="0.2">
      <c r="A32" s="17" t="s">
        <v>58</v>
      </c>
      <c r="B32" s="36">
        <v>9243</v>
      </c>
      <c r="C32" s="38">
        <v>3807</v>
      </c>
      <c r="D32" s="39">
        <v>15568</v>
      </c>
      <c r="E32" s="39">
        <v>1491</v>
      </c>
      <c r="F32" s="35">
        <v>17059</v>
      </c>
      <c r="G32" s="39">
        <v>14338</v>
      </c>
      <c r="H32" s="24">
        <f t="shared" si="0"/>
        <v>0.84049475350254998</v>
      </c>
    </row>
    <row r="33" spans="1:8" x14ac:dyDescent="0.2">
      <c r="A33" s="17" t="s">
        <v>59</v>
      </c>
      <c r="B33" s="36">
        <v>5288</v>
      </c>
      <c r="C33" s="38">
        <v>1869</v>
      </c>
      <c r="D33" s="39">
        <v>9330</v>
      </c>
      <c r="E33" s="39">
        <v>1399</v>
      </c>
      <c r="F33" s="35">
        <v>10729</v>
      </c>
      <c r="G33" s="39">
        <v>7924</v>
      </c>
      <c r="H33" s="24">
        <f t="shared" si="0"/>
        <v>0.73855904557740704</v>
      </c>
    </row>
    <row r="34" spans="1:8" x14ac:dyDescent="0.2">
      <c r="A34" s="17" t="s">
        <v>60</v>
      </c>
      <c r="B34" s="36">
        <v>53762</v>
      </c>
      <c r="C34" s="38">
        <v>25067</v>
      </c>
      <c r="D34" s="39">
        <v>95316</v>
      </c>
      <c r="E34" s="39">
        <v>8236</v>
      </c>
      <c r="F34" s="35">
        <v>103552</v>
      </c>
      <c r="G34" s="39">
        <v>90519</v>
      </c>
      <c r="H34" s="24">
        <f t="shared" si="0"/>
        <v>0.87414052843016066</v>
      </c>
    </row>
    <row r="35" spans="1:8" x14ac:dyDescent="0.2">
      <c r="A35" s="17" t="s">
        <v>61</v>
      </c>
      <c r="B35" s="36">
        <v>12663</v>
      </c>
      <c r="C35" s="38">
        <v>6127</v>
      </c>
      <c r="D35" s="39">
        <v>25401</v>
      </c>
      <c r="E35" s="39">
        <v>2075</v>
      </c>
      <c r="F35" s="35">
        <v>27476</v>
      </c>
      <c r="G35" s="39">
        <v>20930</v>
      </c>
      <c r="H35" s="24">
        <f t="shared" si="0"/>
        <v>0.76175571407774056</v>
      </c>
    </row>
    <row r="36" spans="1:8" x14ac:dyDescent="0.2">
      <c r="A36" s="17" t="s">
        <v>62</v>
      </c>
      <c r="B36" s="36">
        <v>2927</v>
      </c>
      <c r="C36" s="38">
        <v>1327</v>
      </c>
      <c r="D36" s="39">
        <v>5750</v>
      </c>
      <c r="E36" s="39">
        <v>172</v>
      </c>
      <c r="F36" s="35">
        <v>5922</v>
      </c>
      <c r="G36" s="39">
        <v>4790</v>
      </c>
      <c r="H36" s="24">
        <f t="shared" si="0"/>
        <v>0.80884836203985144</v>
      </c>
    </row>
    <row r="37" spans="1:8" x14ac:dyDescent="0.2">
      <c r="A37" s="17" t="s">
        <v>63</v>
      </c>
      <c r="B37" s="36">
        <v>1265</v>
      </c>
      <c r="C37" s="38">
        <v>520</v>
      </c>
      <c r="D37" s="39">
        <v>2242</v>
      </c>
      <c r="E37" s="39">
        <v>146</v>
      </c>
      <c r="F37" s="35">
        <v>2388</v>
      </c>
      <c r="G37" s="39">
        <v>1890</v>
      </c>
      <c r="H37" s="24">
        <f t="shared" si="0"/>
        <v>0.79145728643216084</v>
      </c>
    </row>
    <row r="38" spans="1:8" x14ac:dyDescent="0.2">
      <c r="A38" s="17" t="s">
        <v>64</v>
      </c>
      <c r="B38" s="36">
        <v>1165</v>
      </c>
      <c r="C38" s="38">
        <v>615</v>
      </c>
      <c r="D38" s="39">
        <v>2320</v>
      </c>
      <c r="E38" s="39">
        <v>173</v>
      </c>
      <c r="F38" s="35">
        <v>2493</v>
      </c>
      <c r="G38" s="39">
        <v>1971</v>
      </c>
      <c r="H38" s="24">
        <f t="shared" si="0"/>
        <v>0.79061371841155237</v>
      </c>
    </row>
    <row r="39" spans="1:8" x14ac:dyDescent="0.2">
      <c r="A39" s="17" t="s">
        <v>65</v>
      </c>
      <c r="B39" s="36">
        <v>11495</v>
      </c>
      <c r="C39" s="38">
        <v>4282</v>
      </c>
      <c r="D39" s="39">
        <v>20656</v>
      </c>
      <c r="E39" s="39">
        <v>3971</v>
      </c>
      <c r="F39" s="35">
        <f>D39+E39</f>
        <v>24627</v>
      </c>
      <c r="G39" s="39">
        <v>17479</v>
      </c>
      <c r="H39" s="24">
        <f t="shared" si="0"/>
        <v>0.70974946197263167</v>
      </c>
    </row>
    <row r="40" spans="1:8" x14ac:dyDescent="0.2">
      <c r="A40" s="17" t="s">
        <v>66</v>
      </c>
      <c r="B40" s="36">
        <v>5555</v>
      </c>
      <c r="C40" s="38">
        <v>1892</v>
      </c>
      <c r="D40" s="39">
        <v>8641</v>
      </c>
      <c r="E40" s="39">
        <v>1341</v>
      </c>
      <c r="F40" s="35">
        <v>9982</v>
      </c>
      <c r="G40" s="39">
        <v>8073</v>
      </c>
      <c r="H40" s="24">
        <f t="shared" si="0"/>
        <v>0.80875576036866359</v>
      </c>
    </row>
    <row r="41" spans="1:8" x14ac:dyDescent="0.2">
      <c r="A41" s="17" t="s">
        <v>67</v>
      </c>
      <c r="B41" s="36">
        <v>12954</v>
      </c>
      <c r="C41" s="38">
        <v>5990</v>
      </c>
      <c r="D41" s="39">
        <v>23692</v>
      </c>
      <c r="E41" s="39">
        <v>2367</v>
      </c>
      <c r="F41" s="35">
        <v>26059</v>
      </c>
      <c r="G41" s="39">
        <v>21302</v>
      </c>
      <c r="H41" s="24">
        <f t="shared" si="0"/>
        <v>0.81745270348056331</v>
      </c>
    </row>
    <row r="42" spans="1:8" x14ac:dyDescent="0.2">
      <c r="A42" s="17" t="s">
        <v>68</v>
      </c>
      <c r="B42" s="36">
        <v>1614</v>
      </c>
      <c r="C42" s="38">
        <v>659</v>
      </c>
      <c r="D42" s="39">
        <v>2867</v>
      </c>
      <c r="E42" s="39">
        <v>248</v>
      </c>
      <c r="F42" s="35">
        <v>3115</v>
      </c>
      <c r="G42" s="39">
        <v>2478</v>
      </c>
      <c r="H42" s="24">
        <f t="shared" si="0"/>
        <v>0.79550561797752806</v>
      </c>
    </row>
    <row r="43" spans="1:8" x14ac:dyDescent="0.2">
      <c r="A43" s="17" t="s">
        <v>69</v>
      </c>
      <c r="B43" s="36">
        <v>3145</v>
      </c>
      <c r="C43" s="38">
        <v>1318</v>
      </c>
      <c r="D43" s="39">
        <v>5773</v>
      </c>
      <c r="E43" s="39">
        <v>542</v>
      </c>
      <c r="F43" s="35">
        <v>6315</v>
      </c>
      <c r="G43" s="39">
        <v>4857</v>
      </c>
      <c r="H43" s="24">
        <f t="shared" si="0"/>
        <v>0.76912114014251787</v>
      </c>
    </row>
    <row r="44" spans="1:8" x14ac:dyDescent="0.2">
      <c r="A44" s="17" t="s">
        <v>70</v>
      </c>
      <c r="B44" s="36">
        <v>7428</v>
      </c>
      <c r="C44" s="38">
        <v>3065</v>
      </c>
      <c r="D44" s="39">
        <v>13071</v>
      </c>
      <c r="E44" s="39">
        <v>1078</v>
      </c>
      <c r="F44" s="35">
        <v>14149</v>
      </c>
      <c r="G44" s="39">
        <v>11390</v>
      </c>
      <c r="H44" s="24">
        <f t="shared" si="0"/>
        <v>0.80500388720050886</v>
      </c>
    </row>
    <row r="45" spans="1:8" x14ac:dyDescent="0.2">
      <c r="A45" s="17" t="s">
        <v>71</v>
      </c>
      <c r="B45" s="36">
        <v>2017</v>
      </c>
      <c r="C45" s="38">
        <v>877</v>
      </c>
      <c r="D45" s="39">
        <v>3545</v>
      </c>
      <c r="E45" s="39">
        <v>286</v>
      </c>
      <c r="F45" s="35">
        <v>3831</v>
      </c>
      <c r="G45" s="39">
        <v>3113</v>
      </c>
      <c r="H45" s="24">
        <f t="shared" si="0"/>
        <v>0.81258157139128162</v>
      </c>
    </row>
    <row r="46" spans="1:8" x14ac:dyDescent="0.2">
      <c r="A46" s="17" t="s">
        <v>72</v>
      </c>
      <c r="B46" s="36">
        <v>3185</v>
      </c>
      <c r="C46" s="38">
        <v>2272</v>
      </c>
      <c r="D46" s="39">
        <v>7418</v>
      </c>
      <c r="E46" s="39">
        <v>518</v>
      </c>
      <c r="F46" s="35">
        <v>7936</v>
      </c>
      <c r="G46" s="39">
        <v>6125</v>
      </c>
      <c r="H46" s="24">
        <f t="shared" si="0"/>
        <v>0.77179939516129037</v>
      </c>
    </row>
    <row r="47" spans="1:8" x14ac:dyDescent="0.2">
      <c r="A47" s="17" t="s">
        <v>73</v>
      </c>
      <c r="B47" s="36">
        <v>3734</v>
      </c>
      <c r="C47" s="38">
        <v>1887</v>
      </c>
      <c r="D47" s="39">
        <v>7087</v>
      </c>
      <c r="E47" s="39">
        <v>713</v>
      </c>
      <c r="F47" s="35">
        <v>7800</v>
      </c>
      <c r="G47" s="39">
        <v>6444</v>
      </c>
      <c r="H47" s="24">
        <f t="shared" si="0"/>
        <v>0.82615384615384613</v>
      </c>
    </row>
    <row r="48" spans="1:8" x14ac:dyDescent="0.2">
      <c r="A48" s="17" t="s">
        <v>74</v>
      </c>
      <c r="B48" s="36">
        <v>22284</v>
      </c>
      <c r="C48" s="38">
        <v>8922</v>
      </c>
      <c r="D48" s="39">
        <v>41496</v>
      </c>
      <c r="E48" s="39">
        <v>3959</v>
      </c>
      <c r="F48" s="35">
        <v>45455</v>
      </c>
      <c r="G48" s="39">
        <v>37028</v>
      </c>
      <c r="H48" s="24">
        <f t="shared" si="0"/>
        <v>0.81460785392146073</v>
      </c>
    </row>
    <row r="49" spans="1:8" x14ac:dyDescent="0.2">
      <c r="A49" s="17" t="s">
        <v>75</v>
      </c>
      <c r="B49" s="36">
        <v>3754</v>
      </c>
      <c r="C49" s="38">
        <v>2016</v>
      </c>
      <c r="D49" s="39">
        <v>8185</v>
      </c>
      <c r="E49" s="39">
        <v>382</v>
      </c>
      <c r="F49" s="35">
        <v>8567</v>
      </c>
      <c r="G49" s="39">
        <v>7153</v>
      </c>
      <c r="H49" s="24">
        <f t="shared" si="0"/>
        <v>0.83494805649585624</v>
      </c>
    </row>
    <row r="50" spans="1:8" x14ac:dyDescent="0.2">
      <c r="A50" s="10" t="s">
        <v>76</v>
      </c>
      <c r="B50" s="41">
        <v>3534</v>
      </c>
      <c r="C50" s="43">
        <v>1435</v>
      </c>
      <c r="D50" s="44">
        <v>6032</v>
      </c>
      <c r="E50" s="44">
        <v>580</v>
      </c>
      <c r="F50" s="40">
        <v>6612</v>
      </c>
      <c r="G50" s="44">
        <v>5430</v>
      </c>
      <c r="H50" s="25">
        <f t="shared" si="0"/>
        <v>0.82123411978221417</v>
      </c>
    </row>
    <row r="51" spans="1:8" x14ac:dyDescent="0.2">
      <c r="A51" s="8" t="s">
        <v>77</v>
      </c>
      <c r="B51" s="46">
        <f t="shared" ref="B51:C51" si="1">SUM(B7:B50)</f>
        <v>525779</v>
      </c>
      <c r="C51" s="46">
        <f t="shared" si="1"/>
        <v>247966</v>
      </c>
      <c r="D51" s="46">
        <f>SUM(D7:D50)</f>
        <v>995087</v>
      </c>
      <c r="E51" s="46">
        <f>SUM(E7:E50)</f>
        <v>87330</v>
      </c>
      <c r="F51" s="46">
        <f>SUM(F7:F50)</f>
        <v>1082417</v>
      </c>
      <c r="G51" s="46">
        <f>SUM(G7:G50)</f>
        <v>878527</v>
      </c>
      <c r="H51" s="22">
        <f t="shared" si="0"/>
        <v>0.81163451793532437</v>
      </c>
    </row>
    <row r="52" spans="1:8" x14ac:dyDescent="0.2">
      <c r="A52" s="9" t="s">
        <v>78</v>
      </c>
      <c r="B52" s="48">
        <f>B51-C51</f>
        <v>277813</v>
      </c>
      <c r="C52" s="14"/>
      <c r="D52" s="26"/>
      <c r="E52" s="26"/>
      <c r="F52" s="26"/>
      <c r="G52" s="26"/>
      <c r="H52" s="26"/>
    </row>
    <row r="53" spans="1:8" x14ac:dyDescent="0.2">
      <c r="A53" s="10" t="s">
        <v>79</v>
      </c>
      <c r="B53" s="18">
        <f>B51/(SUM($B$51:$C$51))</f>
        <v>0.67952490807695043</v>
      </c>
      <c r="C53" s="29">
        <f>C51/(SUM($B$51:$C$51))</f>
        <v>0.32047509192304957</v>
      </c>
      <c r="D53" s="27"/>
      <c r="E53" s="27"/>
      <c r="F53" s="27"/>
      <c r="G53" s="27"/>
      <c r="H53" s="27"/>
    </row>
  </sheetData>
  <mergeCells count="8">
    <mergeCell ref="D5:H5"/>
    <mergeCell ref="D2:H2"/>
    <mergeCell ref="D3:H3"/>
    <mergeCell ref="D4:H4"/>
    <mergeCell ref="B4:C4"/>
    <mergeCell ref="B5:C5"/>
    <mergeCell ref="B2:C2"/>
    <mergeCell ref="B3:C3"/>
  </mergeCells>
  <printOptions horizontalCentered="1" verticalCentered="1"/>
  <pageMargins left="0.7" right="0.7" top="0.75" bottom="0.75" header="0.3" footer="0.3"/>
  <pageSetup orientation="landscape" r:id="rId1"/>
  <headerFooter>
    <oddHeader>&amp;C&amp;"Arial,Regular"&amp;10ABSTRACT OF VOTES
Cast at the General Election
November 3, 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Federal</vt:lpstr>
      <vt:lpstr>Amend &amp; Stats</vt:lpstr>
      <vt:lpstr>'Amend &amp; Stats'!Print_Titles</vt:lpstr>
      <vt:lpstr>Federal!Print_Titles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Betsie</dc:creator>
  <cp:keywords/>
  <dc:description/>
  <cp:lastModifiedBy>Teresa Koberstein</cp:lastModifiedBy>
  <cp:revision/>
  <cp:lastPrinted>2020-11-18T19:07:33Z</cp:lastPrinted>
  <dcterms:created xsi:type="dcterms:W3CDTF">2016-05-17T14:54:23Z</dcterms:created>
  <dcterms:modified xsi:type="dcterms:W3CDTF">2020-12-22T20:11:01Z</dcterms:modified>
  <cp:category/>
  <cp:contentStatus/>
</cp:coreProperties>
</file>