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riz\OneDrive\Área de Trabalho\Em desenvolvimento - Corso\Dados\"/>
    </mc:Choice>
  </mc:AlternateContent>
  <xr:revisionPtr revIDLastSave="0" documentId="13_ncr:1_{DD387630-E25A-41B0-9C78-A124A6F2C91D}" xr6:coauthVersionLast="47" xr6:coauthVersionMax="47" xr10:uidLastSave="{00000000-0000-0000-0000-000000000000}"/>
  <bookViews>
    <workbookView xWindow="-108" yWindow="-108" windowWidth="23256" windowHeight="12576" xr2:uid="{01F31189-2473-4EC5-9DFD-735E216733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52" i="1"/>
  <c r="M43" i="1" l="1"/>
  <c r="M44" i="1"/>
  <c r="M45" i="1"/>
  <c r="M46" i="1"/>
  <c r="M47" i="1"/>
  <c r="M38" i="1"/>
  <c r="M39" i="1"/>
  <c r="M40" i="1"/>
  <c r="M41" i="1"/>
  <c r="M42" i="1"/>
  <c r="M33" i="1" l="1"/>
  <c r="M34" i="1"/>
  <c r="M35" i="1"/>
  <c r="M36" i="1"/>
  <c r="M37" i="1"/>
  <c r="M31" i="1" l="1"/>
  <c r="M32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I7" i="1" l="1"/>
  <c r="L49" i="1" l="1"/>
  <c r="L50" i="1"/>
  <c r="L51" i="1"/>
  <c r="L48" i="1"/>
  <c r="L52" i="1"/>
  <c r="K50" i="1"/>
  <c r="K49" i="1"/>
  <c r="L44" i="1"/>
  <c r="L46" i="1"/>
  <c r="L38" i="1"/>
  <c r="L40" i="1"/>
  <c r="L42" i="1"/>
  <c r="K51" i="1"/>
  <c r="K48" i="1"/>
  <c r="K52" i="1"/>
  <c r="L43" i="1"/>
  <c r="L45" i="1"/>
  <c r="L47" i="1"/>
  <c r="L39" i="1"/>
  <c r="L41" i="1"/>
  <c r="K42" i="1"/>
  <c r="K44" i="1"/>
  <c r="K45" i="1"/>
  <c r="L34" i="1"/>
  <c r="K40" i="1"/>
  <c r="K43" i="1"/>
  <c r="L35" i="1"/>
  <c r="K38" i="1"/>
  <c r="K39" i="1"/>
  <c r="L36" i="1"/>
  <c r="K46" i="1"/>
  <c r="L33" i="1"/>
  <c r="L37" i="1"/>
  <c r="K41" i="1"/>
  <c r="K47" i="1"/>
  <c r="K33" i="1"/>
  <c r="L32" i="1"/>
  <c r="K36" i="1"/>
  <c r="K35" i="1"/>
  <c r="K34" i="1"/>
  <c r="L31" i="1"/>
  <c r="K37" i="1"/>
  <c r="K32" i="1"/>
  <c r="L16" i="1"/>
  <c r="L19" i="1"/>
  <c r="L22" i="1"/>
  <c r="L24" i="1"/>
  <c r="L26" i="1"/>
  <c r="L28" i="1"/>
  <c r="L30" i="1"/>
  <c r="L21" i="1"/>
  <c r="L25" i="1"/>
  <c r="L29" i="1"/>
  <c r="K31" i="1"/>
  <c r="L13" i="1"/>
  <c r="L17" i="1"/>
  <c r="L20" i="1"/>
  <c r="L14" i="1"/>
  <c r="L18" i="1"/>
  <c r="L23" i="1"/>
  <c r="L27" i="1"/>
  <c r="L15" i="1"/>
  <c r="K19" i="1"/>
  <c r="K27" i="1"/>
  <c r="K13" i="1"/>
  <c r="K29" i="1"/>
  <c r="K18" i="1"/>
  <c r="K28" i="1"/>
  <c r="K20" i="1"/>
  <c r="K21" i="1"/>
  <c r="K24" i="1"/>
  <c r="K15" i="1"/>
  <c r="K30" i="1"/>
  <c r="K25" i="1"/>
  <c r="K17" i="1"/>
  <c r="K26" i="1"/>
  <c r="K16" i="1"/>
  <c r="K14" i="1"/>
  <c r="K23" i="1"/>
  <c r="K22" i="1"/>
</calcChain>
</file>

<file path=xl/sharedStrings.xml><?xml version="1.0" encoding="utf-8"?>
<sst xmlns="http://schemas.openxmlformats.org/spreadsheetml/2006/main" count="78" uniqueCount="41">
  <si>
    <t>cm</t>
  </si>
  <si>
    <t>sigma</t>
  </si>
  <si>
    <t>wi</t>
  </si>
  <si>
    <t>wf</t>
  </si>
  <si>
    <t>ESDD</t>
  </si>
  <si>
    <t>NSDD</t>
  </si>
  <si>
    <t>Sa</t>
  </si>
  <si>
    <t>ml</t>
  </si>
  <si>
    <t>cm^2</t>
  </si>
  <si>
    <t>sigma/m</t>
  </si>
  <si>
    <t>g</t>
  </si>
  <si>
    <t>mg/cm^2</t>
  </si>
  <si>
    <t>sigma/cm</t>
  </si>
  <si>
    <t>g/l</t>
  </si>
  <si>
    <t>-</t>
  </si>
  <si>
    <t>CALCULATION OF PIN POLLUTION LEVEL 15kv</t>
  </si>
  <si>
    <t>Used Values</t>
  </si>
  <si>
    <t>Sample</t>
  </si>
  <si>
    <t>Solution</t>
  </si>
  <si>
    <t>Side Measure</t>
  </si>
  <si>
    <t>Lower edge measure</t>
  </si>
  <si>
    <t>Lower center measurement</t>
  </si>
  <si>
    <t>Smaller circumstance</t>
  </si>
  <si>
    <t>Greater circumstance</t>
  </si>
  <si>
    <t>Approximate measurement area</t>
  </si>
  <si>
    <t>Data input</t>
  </si>
  <si>
    <t>Output</t>
  </si>
  <si>
    <t>1 Extraction</t>
  </si>
  <si>
    <t>2 Extraction</t>
  </si>
  <si>
    <t>3 Extraction</t>
  </si>
  <si>
    <t>4 Extraction</t>
  </si>
  <si>
    <t>5 Extraction</t>
  </si>
  <si>
    <t>6 Extraction</t>
  </si>
  <si>
    <t>7 Extraction</t>
  </si>
  <si>
    <t>8 Extraction</t>
  </si>
  <si>
    <t>Measured values</t>
  </si>
  <si>
    <t>Kaolin mass</t>
  </si>
  <si>
    <t>Total area</t>
  </si>
  <si>
    <t>Side area</t>
  </si>
  <si>
    <t>Lower area</t>
  </si>
  <si>
    <t>Measuring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</si>
</sst>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4" xfId="0" applyBorder="1" applyAlignment="1"/>
    <xf numFmtId="11" fontId="0" fillId="0" borderId="3" xfId="0" applyNumberFormat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3" borderId="6" xfId="0" applyFill="1" applyBorder="1" applyAlignment="1"/>
    <xf numFmtId="11" fontId="0" fillId="0" borderId="2" xfId="0" applyNumberFormat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textRotation="135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0070C0"/>
        </patternFill>
      </fill>
    </dxf>
    <dxf>
      <font>
        <b val="0"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NSDD/ESDD - 8g- cond=40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8445495254726"/>
          <c:y val="0.13467592592592595"/>
          <c:w val="0.77654718306276471"/>
          <c:h val="0.65975320793234182"/>
        </c:manualLayout>
      </c:layout>
      <c:scatterChart>
        <c:scatterStyle val="lineMarker"/>
        <c:varyColors val="0"/>
        <c:ser>
          <c:idx val="0"/>
          <c:order val="0"/>
          <c:tx>
            <c:v>Amostra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5A-4A1F-9D6B-CDFFC6E1FECB}"/>
              </c:ext>
            </c:extLst>
          </c:dPt>
          <c:xVal>
            <c:numRef>
              <c:f>Planilha1!#REF!</c:f>
              <c:numCache>
                <c:formatCode>General</c:formatCode>
                <c:ptCount val="1"/>
                <c:pt idx="0">
                  <c:v>0.8599737532808398</c:v>
                </c:pt>
              </c:numCache>
            </c:numRef>
          </c:xVal>
          <c:yVal>
            <c:numRef>
              <c:f>Planilha1!#REF!</c:f>
              <c:numCache>
                <c:formatCode>General</c:formatCode>
                <c:ptCount val="1"/>
                <c:pt idx="0">
                  <c:v>0.11697228058449714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D-4492-B15C-D5EB162641DB}"/>
            </c:ext>
          </c:extLst>
        </c:ser>
        <c:ser>
          <c:idx val="1"/>
          <c:order val="1"/>
          <c:tx>
            <c:v>Amostra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Planilha1!#REF!</c:f>
              <c:numCache>
                <c:formatCode>General</c:formatCode>
                <c:ptCount val="1"/>
                <c:pt idx="0">
                  <c:v>0.84330708661417353</c:v>
                </c:pt>
              </c:numCache>
            </c:numRef>
          </c:xVal>
          <c:yVal>
            <c:numRef>
              <c:f>Planilha1!#REF!</c:f>
              <c:numCache>
                <c:formatCode>General</c:formatCode>
                <c:ptCount val="1"/>
                <c:pt idx="0">
                  <c:v>0.13508332216812224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4D-4492-B15C-D5EB162641DB}"/>
            </c:ext>
          </c:extLst>
        </c:ser>
        <c:ser>
          <c:idx val="2"/>
          <c:order val="2"/>
          <c:tx>
            <c:v>Amostra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Planilha1!#REF!</c:f>
              <c:numCache>
                <c:formatCode>General</c:formatCode>
                <c:ptCount val="1"/>
                <c:pt idx="0">
                  <c:v>0.76364829396325473</c:v>
                </c:pt>
              </c:numCache>
            </c:numRef>
          </c:xVal>
          <c:yVal>
            <c:numRef>
              <c:f>Planilha1!#REF!</c:f>
              <c:numCache>
                <c:formatCode>General</c:formatCode>
                <c:ptCount val="1"/>
                <c:pt idx="0">
                  <c:v>0.1154107889870564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4D-4492-B15C-D5EB162641DB}"/>
            </c:ext>
          </c:extLst>
        </c:ser>
        <c:ser>
          <c:idx val="4"/>
          <c:order val="3"/>
          <c:tx>
            <c:v>Amostra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Planilha1!#REF!</c:f>
              <c:numCache>
                <c:formatCode>General</c:formatCode>
                <c:ptCount val="1"/>
                <c:pt idx="0">
                  <c:v>0.56167979002624668</c:v>
                </c:pt>
              </c:numCache>
            </c:numRef>
          </c:xVal>
          <c:yVal>
            <c:numRef>
              <c:f>Planilha1!#REF!</c:f>
              <c:numCache>
                <c:formatCode>General</c:formatCode>
                <c:ptCount val="1"/>
                <c:pt idx="0">
                  <c:v>0.10894839513744471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4D-4492-B15C-D5EB162641DB}"/>
            </c:ext>
          </c:extLst>
        </c:ser>
        <c:ser>
          <c:idx val="5"/>
          <c:order val="4"/>
          <c:tx>
            <c:v>Amostra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Planilha1!#REF!</c:f>
              <c:numCache>
                <c:formatCode>General</c:formatCode>
                <c:ptCount val="1"/>
                <c:pt idx="0">
                  <c:v>0.46482939632545939</c:v>
                </c:pt>
              </c:numCache>
            </c:numRef>
          </c:xVal>
          <c:yVal>
            <c:numRef>
              <c:f>Planilha1!#REF!</c:f>
              <c:numCache>
                <c:formatCode>General</c:formatCode>
                <c:ptCount val="1"/>
                <c:pt idx="0">
                  <c:v>0.16632417761684928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4D-4492-B15C-D5EB1626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4048"/>
        <c:axId val="1868195600"/>
      </c:scatterChart>
      <c:valAx>
        <c:axId val="10095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NSDD</a:t>
                </a:r>
              </a:p>
            </c:rich>
          </c:tx>
          <c:layout>
            <c:manualLayout>
              <c:xMode val="edge"/>
              <c:yMode val="edge"/>
              <c:x val="0.4814244653211685"/>
              <c:y val="0.87104855461176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95600"/>
        <c:crosses val="autoZero"/>
        <c:crossBetween val="midCat"/>
      </c:valAx>
      <c:valAx>
        <c:axId val="18681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21513317998435"/>
          <c:y val="0.88898734196581242"/>
          <c:w val="0.62390029312947892"/>
          <c:h val="0.11101265803418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NSDD/ESDD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38445495254726"/>
          <c:y val="0.13467592592592595"/>
          <c:w val="0.77654718306276471"/>
          <c:h val="0.65975320793234182"/>
        </c:manualLayout>
      </c:layout>
      <c:scatterChart>
        <c:scatterStyle val="lineMarker"/>
        <c:varyColors val="0"/>
        <c:ser>
          <c:idx val="2"/>
          <c:order val="0"/>
          <c:tx>
            <c:v>Extração 1</c:v>
          </c:tx>
          <c:spPr>
            <a:ln w="19050">
              <a:noFill/>
            </a:ln>
          </c:spPr>
          <c:xVal>
            <c:numRef>
              <c:f>Planilha1!$L$13:$L$17</c:f>
              <c:numCache>
                <c:formatCode>0.00E+00</c:formatCode>
                <c:ptCount val="5"/>
                <c:pt idx="0">
                  <c:v>1.0291338582677163</c:v>
                </c:pt>
                <c:pt idx="1">
                  <c:v>1.8413385826771649</c:v>
                </c:pt>
                <c:pt idx="2">
                  <c:v>2.4522309711286088</c:v>
                </c:pt>
                <c:pt idx="3">
                  <c:v>1.3814960629921258</c:v>
                </c:pt>
                <c:pt idx="4">
                  <c:v>1.0972440944881889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F6-4169-A048-C20B41D486D4}"/>
            </c:ext>
          </c:extLst>
        </c:ser>
        <c:ser>
          <c:idx val="4"/>
          <c:order val="1"/>
          <c:tx>
            <c:v>Extração 2</c:v>
          </c:tx>
          <c:spPr>
            <a:ln w="19050">
              <a:noFill/>
            </a:ln>
          </c:spPr>
          <c:xVal>
            <c:numRef>
              <c:f>Planilha1!$L$18:$L$22</c:f>
              <c:numCache>
                <c:formatCode>0.00E+00</c:formatCode>
                <c:ptCount val="5"/>
                <c:pt idx="0">
                  <c:v>1.079133858267717</c:v>
                </c:pt>
                <c:pt idx="1">
                  <c:v>0.81141732283464574</c:v>
                </c:pt>
                <c:pt idx="2">
                  <c:v>0.77296587926509186</c:v>
                </c:pt>
                <c:pt idx="3">
                  <c:v>0.54199475065616776</c:v>
                </c:pt>
                <c:pt idx="4">
                  <c:v>0.40433070866141735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F6-4169-A048-C20B41D486D4}"/>
            </c:ext>
          </c:extLst>
        </c:ser>
        <c:ser>
          <c:idx val="5"/>
          <c:order val="2"/>
          <c:tx>
            <c:v>Extração 3</c:v>
          </c:tx>
          <c:spPr>
            <a:ln w="19050">
              <a:noFill/>
            </a:ln>
          </c:spPr>
          <c:xVal>
            <c:numRef>
              <c:f>Planilha1!$L$23:$L$27</c:f>
              <c:numCache>
                <c:formatCode>0.00E+00</c:formatCode>
                <c:ptCount val="5"/>
                <c:pt idx="0">
                  <c:v>2.6182414698162728</c:v>
                </c:pt>
                <c:pt idx="1">
                  <c:v>2.0083989501312338</c:v>
                </c:pt>
                <c:pt idx="2">
                  <c:v>1.6652230971128608</c:v>
                </c:pt>
                <c:pt idx="3">
                  <c:v>1.8385826771653546</c:v>
                </c:pt>
                <c:pt idx="4">
                  <c:v>1.0910761154855648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F6-4169-A048-C20B41D486D4}"/>
            </c:ext>
          </c:extLst>
        </c:ser>
        <c:ser>
          <c:idx val="3"/>
          <c:order val="3"/>
          <c:tx>
            <c:v>Extração 4</c:v>
          </c:tx>
          <c:spPr>
            <a:ln w="19050">
              <a:noFill/>
            </a:ln>
          </c:spPr>
          <c:xVal>
            <c:numRef>
              <c:f>Planilha1!$L$28:$L$32</c:f>
              <c:numCache>
                <c:formatCode>0.00E+00</c:formatCode>
                <c:ptCount val="5"/>
                <c:pt idx="0">
                  <c:v>1.5031496062992125</c:v>
                </c:pt>
                <c:pt idx="1">
                  <c:v>0.98569553805774301</c:v>
                </c:pt>
                <c:pt idx="2">
                  <c:v>0.78727034120734896</c:v>
                </c:pt>
                <c:pt idx="3">
                  <c:v>0.59265091863517061</c:v>
                </c:pt>
                <c:pt idx="4">
                  <c:v>0.39265091863517049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7F6-4169-A048-C20B41D486D4}"/>
            </c:ext>
          </c:extLst>
        </c:ser>
        <c:ser>
          <c:idx val="1"/>
          <c:order val="4"/>
          <c:tx>
            <c:v>Extração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Planilha1!$L$33:$L$37</c:f>
              <c:numCache>
                <c:formatCode>0.00E+00</c:formatCode>
                <c:ptCount val="5"/>
                <c:pt idx="0">
                  <c:v>2.6370078740157483</c:v>
                </c:pt>
                <c:pt idx="1">
                  <c:v>2.1383202099737537</c:v>
                </c:pt>
                <c:pt idx="2">
                  <c:v>2.1446194225721786</c:v>
                </c:pt>
                <c:pt idx="3">
                  <c:v>1.8801837270341208</c:v>
                </c:pt>
                <c:pt idx="4">
                  <c:v>1.5677165354330707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7F6-4169-A048-C20B41D4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4048"/>
        <c:axId val="1868195600"/>
      </c:scatterChart>
      <c:valAx>
        <c:axId val="10095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NSDD</a:t>
                </a:r>
              </a:p>
            </c:rich>
          </c:tx>
          <c:layout>
            <c:manualLayout>
              <c:xMode val="edge"/>
              <c:yMode val="edge"/>
              <c:x val="0.4814244653211685"/>
              <c:y val="0.871048554611761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95600"/>
        <c:crosses val="autoZero"/>
        <c:crossBetween val="midCat"/>
      </c:valAx>
      <c:valAx>
        <c:axId val="1868195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6495533762657666E-2"/>
          <c:y val="0.88898745832272741"/>
          <c:w val="7.06420585567899E-2"/>
          <c:h val="0.11101274197713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58509210646249E-2"/>
          <c:y val="9.7358004609646359E-2"/>
          <c:w val="0.90356266745797875"/>
          <c:h val="0.836281155188747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Planilha1!$L$13:$L$42</c:f>
              <c:numCache>
                <c:formatCode>0.00E+00</c:formatCode>
                <c:ptCount val="30"/>
                <c:pt idx="0">
                  <c:v>1.0291338582677163</c:v>
                </c:pt>
                <c:pt idx="1">
                  <c:v>1.8413385826771649</c:v>
                </c:pt>
                <c:pt idx="2">
                  <c:v>2.4522309711286088</c:v>
                </c:pt>
                <c:pt idx="3">
                  <c:v>1.3814960629921258</c:v>
                </c:pt>
                <c:pt idx="4">
                  <c:v>1.0972440944881889</c:v>
                </c:pt>
                <c:pt idx="5">
                  <c:v>1.079133858267717</c:v>
                </c:pt>
                <c:pt idx="6">
                  <c:v>0.81141732283464574</c:v>
                </c:pt>
                <c:pt idx="7">
                  <c:v>0.77296587926509186</c:v>
                </c:pt>
                <c:pt idx="8">
                  <c:v>0.54199475065616776</c:v>
                </c:pt>
                <c:pt idx="9">
                  <c:v>0.40433070866141735</c:v>
                </c:pt>
                <c:pt idx="10">
                  <c:v>2.6182414698162728</c:v>
                </c:pt>
                <c:pt idx="11">
                  <c:v>2.0083989501312338</c:v>
                </c:pt>
                <c:pt idx="12">
                  <c:v>1.6652230971128608</c:v>
                </c:pt>
                <c:pt idx="13">
                  <c:v>1.8385826771653546</c:v>
                </c:pt>
                <c:pt idx="14">
                  <c:v>1.0910761154855648</c:v>
                </c:pt>
                <c:pt idx="15">
                  <c:v>1.5031496062992125</c:v>
                </c:pt>
                <c:pt idx="16">
                  <c:v>0.98569553805774301</c:v>
                </c:pt>
                <c:pt idx="17">
                  <c:v>0.78727034120734896</c:v>
                </c:pt>
                <c:pt idx="18">
                  <c:v>0.59265091863517061</c:v>
                </c:pt>
                <c:pt idx="19">
                  <c:v>0.39265091863517049</c:v>
                </c:pt>
                <c:pt idx="20">
                  <c:v>2.6370078740157483</c:v>
                </c:pt>
                <c:pt idx="21">
                  <c:v>2.1383202099737537</c:v>
                </c:pt>
                <c:pt idx="22">
                  <c:v>2.1446194225721786</c:v>
                </c:pt>
                <c:pt idx="23">
                  <c:v>1.8801837270341208</c:v>
                </c:pt>
                <c:pt idx="24">
                  <c:v>1.5677165354330707</c:v>
                </c:pt>
                <c:pt idx="25">
                  <c:v>1.688188976377953</c:v>
                </c:pt>
                <c:pt idx="26">
                  <c:v>1.4431758530183725</c:v>
                </c:pt>
                <c:pt idx="27">
                  <c:v>0.90787401574803117</c:v>
                </c:pt>
                <c:pt idx="28">
                  <c:v>0.98188976377952775</c:v>
                </c:pt>
                <c:pt idx="29">
                  <c:v>0.63307086614173247</c:v>
                </c:pt>
              </c:numCache>
            </c:numRef>
          </c:xVal>
          <c:yVal>
            <c:numRef>
              <c:f>Planilha1!$N$13:$N$42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E-4265-BC76-EB17556E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00432"/>
        <c:axId val="441643312"/>
      </c:scatterChart>
      <c:valAx>
        <c:axId val="48770043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3312"/>
        <c:crosses val="autoZero"/>
        <c:crossBetween val="midCat"/>
      </c:valAx>
      <c:valAx>
        <c:axId val="44164331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67369</xdr:colOff>
      <xdr:row>6</xdr:row>
      <xdr:rowOff>14191</xdr:rowOff>
    </xdr:from>
    <xdr:to>
      <xdr:col>75</xdr:col>
      <xdr:colOff>456952</xdr:colOff>
      <xdr:row>13</xdr:row>
      <xdr:rowOff>137456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C5A93E-AA4E-4B05-8722-997E8302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389644</xdr:colOff>
      <xdr:row>2</xdr:row>
      <xdr:rowOff>173050</xdr:rowOff>
    </xdr:from>
    <xdr:to>
      <xdr:col>63</xdr:col>
      <xdr:colOff>362431</xdr:colOff>
      <xdr:row>14</xdr:row>
      <xdr:rowOff>173049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9268CF-538E-40DD-B8A6-67BDBFCA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128868</xdr:colOff>
      <xdr:row>16</xdr:row>
      <xdr:rowOff>173692</xdr:rowOff>
    </xdr:from>
    <xdr:to>
      <xdr:col>76</xdr:col>
      <xdr:colOff>89647</xdr:colOff>
      <xdr:row>36</xdr:row>
      <xdr:rowOff>94130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35F337-AE0C-4667-8A0C-9B297FEA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EB3B-612C-45AA-8CA5-3B9257E99FA2}">
  <dimension ref="A1:M52"/>
  <sheetViews>
    <sheetView tabSelected="1" zoomScale="85" zoomScaleNormal="85" workbookViewId="0">
      <selection activeCell="N2" sqref="N2"/>
    </sheetView>
  </sheetViews>
  <sheetFormatPr defaultRowHeight="14.4" x14ac:dyDescent="0.3"/>
  <cols>
    <col min="1" max="1" width="9.6640625" bestFit="1" customWidth="1"/>
    <col min="2" max="2" width="14.77734375" customWidth="1"/>
    <col min="7" max="7" width="11.6640625" customWidth="1"/>
    <col min="8" max="8" width="9.44140625" bestFit="1" customWidth="1"/>
    <col min="9" max="10" width="9.77734375" bestFit="1" customWidth="1"/>
    <col min="11" max="11" width="9.44140625" bestFit="1" customWidth="1"/>
    <col min="12" max="12" width="9.77734375" bestFit="1" customWidth="1"/>
  </cols>
  <sheetData>
    <row r="1" spans="1:13" x14ac:dyDescent="0.3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17" t="s">
        <v>25</v>
      </c>
      <c r="B3" s="25"/>
      <c r="C3" s="25"/>
      <c r="D3" s="25"/>
      <c r="E3" s="25"/>
      <c r="F3" s="3"/>
      <c r="G3" s="2"/>
    </row>
    <row r="4" spans="1:13" x14ac:dyDescent="0.3">
      <c r="A4" s="24" t="s">
        <v>19</v>
      </c>
      <c r="B4" s="24"/>
      <c r="C4" s="19">
        <v>19</v>
      </c>
      <c r="D4" s="19"/>
      <c r="E4" s="44" t="s">
        <v>0</v>
      </c>
      <c r="G4" s="31" t="s">
        <v>24</v>
      </c>
      <c r="H4" s="31"/>
      <c r="I4" s="31"/>
      <c r="J4" s="31"/>
    </row>
    <row r="5" spans="1:13" x14ac:dyDescent="0.3">
      <c r="A5" s="23" t="s">
        <v>20</v>
      </c>
      <c r="B5" s="23"/>
      <c r="C5" s="16">
        <v>5</v>
      </c>
      <c r="D5" s="16"/>
      <c r="E5" s="14" t="s">
        <v>0</v>
      </c>
      <c r="G5" s="29" t="s">
        <v>38</v>
      </c>
      <c r="H5" s="30"/>
      <c r="I5" s="12">
        <v>613</v>
      </c>
      <c r="J5" s="14" t="s">
        <v>8</v>
      </c>
    </row>
    <row r="6" spans="1:13" x14ac:dyDescent="0.3">
      <c r="A6" s="23" t="s">
        <v>21</v>
      </c>
      <c r="B6" s="23"/>
      <c r="C6" s="16">
        <v>4.5</v>
      </c>
      <c r="D6" s="16"/>
      <c r="E6" s="14" t="s">
        <v>0</v>
      </c>
      <c r="G6" s="29" t="s">
        <v>39</v>
      </c>
      <c r="H6" s="30"/>
      <c r="I6" s="12">
        <v>149</v>
      </c>
      <c r="J6" s="14" t="s">
        <v>8</v>
      </c>
    </row>
    <row r="7" spans="1:13" x14ac:dyDescent="0.3">
      <c r="A7" s="23" t="s">
        <v>23</v>
      </c>
      <c r="B7" s="23"/>
      <c r="C7" s="16">
        <v>32</v>
      </c>
      <c r="D7" s="16"/>
      <c r="E7" s="45" t="s">
        <v>0</v>
      </c>
      <c r="G7" s="29" t="s">
        <v>37</v>
      </c>
      <c r="H7" s="30"/>
      <c r="I7" s="12">
        <f>I6+I5</f>
        <v>762</v>
      </c>
      <c r="J7" s="14" t="s">
        <v>8</v>
      </c>
    </row>
    <row r="8" spans="1:13" x14ac:dyDescent="0.3">
      <c r="A8" s="23" t="s">
        <v>22</v>
      </c>
      <c r="B8" s="23"/>
      <c r="C8" s="16">
        <v>22</v>
      </c>
      <c r="D8" s="16"/>
      <c r="E8" s="45" t="s">
        <v>0</v>
      </c>
      <c r="G8" s="29" t="s">
        <v>40</v>
      </c>
      <c r="H8" s="30"/>
      <c r="I8" s="12">
        <v>300</v>
      </c>
      <c r="J8" s="14" t="s">
        <v>7</v>
      </c>
    </row>
    <row r="9" spans="1:13" x14ac:dyDescent="0.3">
      <c r="A9" s="41"/>
      <c r="B9" s="41"/>
      <c r="C9" s="42"/>
    </row>
    <row r="10" spans="1:13" x14ac:dyDescent="0.3">
      <c r="E10" s="18" t="s">
        <v>12</v>
      </c>
      <c r="F10" s="18"/>
      <c r="G10" s="15" t="s">
        <v>13</v>
      </c>
      <c r="H10" s="12" t="s">
        <v>9</v>
      </c>
      <c r="I10" s="12" t="s">
        <v>10</v>
      </c>
      <c r="J10" s="12" t="s">
        <v>10</v>
      </c>
      <c r="K10" s="12" t="s">
        <v>11</v>
      </c>
      <c r="L10" s="12" t="s">
        <v>11</v>
      </c>
    </row>
    <row r="11" spans="1:13" x14ac:dyDescent="0.3">
      <c r="A11" s="41"/>
      <c r="B11" s="41"/>
      <c r="E11" s="16" t="s">
        <v>16</v>
      </c>
      <c r="F11" s="16"/>
      <c r="G11" s="16"/>
      <c r="H11" s="16" t="s">
        <v>35</v>
      </c>
      <c r="I11" s="16"/>
      <c r="J11" s="16"/>
      <c r="K11" s="16" t="s">
        <v>26</v>
      </c>
      <c r="L11" s="16"/>
    </row>
    <row r="12" spans="1:13" x14ac:dyDescent="0.3">
      <c r="C12" s="6" t="s">
        <v>17</v>
      </c>
      <c r="E12" s="27" t="s">
        <v>18</v>
      </c>
      <c r="F12" s="27"/>
      <c r="G12" s="32" t="s">
        <v>36</v>
      </c>
      <c r="H12" s="10" t="s">
        <v>1</v>
      </c>
      <c r="I12" s="8" t="s">
        <v>2</v>
      </c>
      <c r="J12" s="9" t="s">
        <v>3</v>
      </c>
      <c r="K12" s="10" t="s">
        <v>4</v>
      </c>
      <c r="L12" s="9" t="s">
        <v>5</v>
      </c>
      <c r="M12" s="13" t="s">
        <v>6</v>
      </c>
    </row>
    <row r="13" spans="1:13" x14ac:dyDescent="0.3">
      <c r="B13" s="43" t="s">
        <v>27</v>
      </c>
      <c r="C13" s="6">
        <v>1</v>
      </c>
      <c r="E13" s="16">
        <v>60</v>
      </c>
      <c r="F13" s="16"/>
      <c r="G13" s="12">
        <v>16</v>
      </c>
      <c r="H13" s="4">
        <v>9.0899999999999995E-2</v>
      </c>
      <c r="I13" s="28">
        <v>2.2124000000000001</v>
      </c>
      <c r="J13" s="33">
        <v>2.9965999999999999</v>
      </c>
      <c r="K13" s="34">
        <f>M13*($I$8/$I$7)</f>
        <v>0.20000377110689463</v>
      </c>
      <c r="L13" s="35">
        <f>(1000*(J13-I13))/$I$7</f>
        <v>1.0291338582677163</v>
      </c>
      <c r="M13" s="38">
        <f>(5.7*H13)^1.03</f>
        <v>0.5080095786115123</v>
      </c>
    </row>
    <row r="14" spans="1:13" x14ac:dyDescent="0.3">
      <c r="B14" s="43"/>
      <c r="C14" s="6">
        <v>2</v>
      </c>
      <c r="E14" s="20">
        <v>60</v>
      </c>
      <c r="F14" s="20"/>
      <c r="G14" s="11">
        <v>16</v>
      </c>
      <c r="H14" s="7">
        <v>0.1109</v>
      </c>
      <c r="I14" s="7">
        <v>2.0937000000000001</v>
      </c>
      <c r="J14" s="7">
        <v>3.4967999999999999</v>
      </c>
      <c r="K14" s="7">
        <f>M14*($I$8/$I$7)</f>
        <v>0.24546912654513572</v>
      </c>
      <c r="L14" s="7">
        <f>(1000*(J14-I14))/$I$7</f>
        <v>1.8413385826771649</v>
      </c>
      <c r="M14" s="39">
        <f>(5.7*H14)^1.03</f>
        <v>0.62349158142464467</v>
      </c>
    </row>
    <row r="15" spans="1:13" x14ac:dyDescent="0.3">
      <c r="B15" s="43"/>
      <c r="C15" s="6">
        <v>3</v>
      </c>
      <c r="E15" s="16">
        <v>60</v>
      </c>
      <c r="F15" s="16"/>
      <c r="G15" s="12">
        <v>16</v>
      </c>
      <c r="H15" s="28">
        <v>0.1205</v>
      </c>
      <c r="I15" s="28">
        <v>2.4283999999999999</v>
      </c>
      <c r="J15" s="28">
        <v>4.2969999999999997</v>
      </c>
      <c r="K15" s="36">
        <f>M15*($I$8/$I$7)</f>
        <v>0.2673831547415047</v>
      </c>
      <c r="L15" s="7">
        <f>(1000*(J15-I15))/$I$7</f>
        <v>2.4522309711286088</v>
      </c>
      <c r="M15" s="38">
        <f>(5.7*H15)^1.03</f>
        <v>0.67915321304342191</v>
      </c>
    </row>
    <row r="16" spans="1:13" x14ac:dyDescent="0.3">
      <c r="B16" s="43"/>
      <c r="C16" s="6">
        <v>4</v>
      </c>
      <c r="E16" s="20">
        <v>60</v>
      </c>
      <c r="F16" s="20"/>
      <c r="G16" s="11">
        <v>16</v>
      </c>
      <c r="H16" s="7">
        <v>9.2700000000000005E-2</v>
      </c>
      <c r="I16" s="7">
        <v>2.4108000000000001</v>
      </c>
      <c r="J16" s="7">
        <v>3.4634999999999998</v>
      </c>
      <c r="K16" s="7">
        <f>M16*($I$8/$I$7)</f>
        <v>0.20408425992899648</v>
      </c>
      <c r="L16" s="7">
        <f>(1000*(J16-I16))/$I$7</f>
        <v>1.3814960629921258</v>
      </c>
      <c r="M16" s="39">
        <f>(5.7*H16)^1.03</f>
        <v>0.51837402021965107</v>
      </c>
    </row>
    <row r="17" spans="2:13" x14ac:dyDescent="0.3">
      <c r="B17" s="43"/>
      <c r="C17" s="6">
        <v>5</v>
      </c>
      <c r="E17" s="16">
        <v>60</v>
      </c>
      <c r="F17" s="16"/>
      <c r="G17" s="12">
        <v>16</v>
      </c>
      <c r="H17" s="28">
        <v>8.3099999999999993E-2</v>
      </c>
      <c r="I17" s="28">
        <v>2.1101999999999999</v>
      </c>
      <c r="J17" s="28">
        <v>2.9462999999999999</v>
      </c>
      <c r="K17" s="36">
        <f>M17*($I$8/$I$7)</f>
        <v>0.1823502819768425</v>
      </c>
      <c r="L17" s="7">
        <f>(1000*(J17-I17))/$I$7</f>
        <v>1.0972440944881889</v>
      </c>
      <c r="M17" s="38">
        <f>(5.7*H17)^1.03</f>
        <v>0.46316971622117992</v>
      </c>
    </row>
    <row r="18" spans="2:13" x14ac:dyDescent="0.3">
      <c r="B18" s="43" t="s">
        <v>28</v>
      </c>
      <c r="C18" s="6">
        <v>1</v>
      </c>
      <c r="E18" s="20">
        <v>40</v>
      </c>
      <c r="F18" s="20"/>
      <c r="G18" s="11">
        <v>8</v>
      </c>
      <c r="H18" s="7">
        <v>6.2100000000000002E-2</v>
      </c>
      <c r="I18" s="7">
        <v>2.4001999999999999</v>
      </c>
      <c r="J18" s="7">
        <v>3.2225000000000001</v>
      </c>
      <c r="K18" s="7">
        <f>M18*($I$8/$I$7)</f>
        <v>0.13508332216812224</v>
      </c>
      <c r="L18" s="7">
        <f>(1000*(J18-I18))/$I$7</f>
        <v>1.079133858267717</v>
      </c>
      <c r="M18" s="39">
        <f>(5.7*H18)^1.03</f>
        <v>0.34311163830703051</v>
      </c>
    </row>
    <row r="19" spans="2:13" x14ac:dyDescent="0.3">
      <c r="B19" s="43"/>
      <c r="C19" s="6">
        <v>2</v>
      </c>
      <c r="E19" s="16">
        <v>40</v>
      </c>
      <c r="F19" s="16"/>
      <c r="G19" s="12">
        <v>8</v>
      </c>
      <c r="H19" s="28">
        <v>6.1800000000000001E-2</v>
      </c>
      <c r="I19" s="28">
        <v>2.4148000000000001</v>
      </c>
      <c r="J19" s="28">
        <v>3.0331000000000001</v>
      </c>
      <c r="K19" s="36">
        <f>M19*($I$8/$I$7)</f>
        <v>0.13441121722251295</v>
      </c>
      <c r="L19" s="7">
        <f>(1000*(J19-I19))/$I$7</f>
        <v>0.81141732283464574</v>
      </c>
      <c r="M19" s="38">
        <f>(5.7*H19)^1.03</f>
        <v>0.34140449174518289</v>
      </c>
    </row>
    <row r="20" spans="2:13" x14ac:dyDescent="0.3">
      <c r="B20" s="43"/>
      <c r="C20" s="6">
        <v>3</v>
      </c>
      <c r="E20" s="20">
        <v>40</v>
      </c>
      <c r="F20" s="20"/>
      <c r="G20" s="11">
        <v>8</v>
      </c>
      <c r="H20" s="7">
        <v>5.0799999999999998E-2</v>
      </c>
      <c r="I20" s="7">
        <v>2.2138</v>
      </c>
      <c r="J20" s="7">
        <v>2.8028</v>
      </c>
      <c r="K20" s="7">
        <f>M20*($I$8/$I$7)</f>
        <v>0.10983911078817468</v>
      </c>
      <c r="L20" s="7">
        <f>(1000*(J20-I20))/$I$7</f>
        <v>0.77296587926509186</v>
      </c>
      <c r="M20" s="39">
        <f>(5.7*H20)^1.03</f>
        <v>0.27899134140196369</v>
      </c>
    </row>
    <row r="21" spans="2:13" x14ac:dyDescent="0.3">
      <c r="B21" s="43"/>
      <c r="C21" s="6">
        <v>4</v>
      </c>
      <c r="E21" s="16">
        <v>40</v>
      </c>
      <c r="F21" s="16"/>
      <c r="G21" s="12">
        <v>8</v>
      </c>
      <c r="H21" s="28">
        <v>4.7300000000000002E-2</v>
      </c>
      <c r="I21" s="28">
        <v>2.1505000000000001</v>
      </c>
      <c r="J21" s="28">
        <v>2.5634999999999999</v>
      </c>
      <c r="K21" s="28">
        <f>M21*($I$8/$I$7)</f>
        <v>0.10205266719250768</v>
      </c>
      <c r="L21" s="7">
        <f>(1000*(J21-I21))/$I$7</f>
        <v>0.54199475065616776</v>
      </c>
      <c r="M21" s="40">
        <f t="shared" ref="M21:M30" si="0">(5.7*H21)^1.03</f>
        <v>0.2592137746689695</v>
      </c>
    </row>
    <row r="22" spans="2:13" x14ac:dyDescent="0.3">
      <c r="B22" s="43"/>
      <c r="C22" s="6">
        <v>5</v>
      </c>
      <c r="E22" s="20">
        <v>40</v>
      </c>
      <c r="F22" s="20"/>
      <c r="G22" s="11">
        <v>8</v>
      </c>
      <c r="H22" s="7">
        <v>5.8500000000000003E-2</v>
      </c>
      <c r="I22" s="7">
        <v>2.234</v>
      </c>
      <c r="J22" s="7">
        <v>2.5421</v>
      </c>
      <c r="K22" s="7">
        <f>M22*($I$8/$I$7)</f>
        <v>0.12702462655606264</v>
      </c>
      <c r="L22" s="7">
        <f>(1000*(J22-I22))/$I$7</f>
        <v>0.40433070866141735</v>
      </c>
      <c r="M22" s="39">
        <f t="shared" si="0"/>
        <v>0.32264255145239906</v>
      </c>
    </row>
    <row r="23" spans="2:13" x14ac:dyDescent="0.3">
      <c r="B23" s="43" t="s">
        <v>29</v>
      </c>
      <c r="C23" s="1">
        <v>1</v>
      </c>
      <c r="E23" s="16" t="s">
        <v>14</v>
      </c>
      <c r="F23" s="16"/>
      <c r="G23" s="12">
        <v>16</v>
      </c>
      <c r="H23" s="28">
        <v>3.0000000000000001E-3</v>
      </c>
      <c r="I23" s="28">
        <v>2.1958000000000002</v>
      </c>
      <c r="J23" s="28">
        <v>4.1909000000000001</v>
      </c>
      <c r="K23" s="28">
        <f>M23*($I$8/$I$7)</f>
        <v>5.9587103772869472E-3</v>
      </c>
      <c r="L23" s="7">
        <f>(1000*(J23-I23))/$I$7</f>
        <v>2.6182414698162728</v>
      </c>
      <c r="M23" s="40">
        <f t="shared" si="0"/>
        <v>1.5135124358308844E-2</v>
      </c>
    </row>
    <row r="24" spans="2:13" x14ac:dyDescent="0.3">
      <c r="B24" s="43"/>
      <c r="C24" s="1">
        <v>2</v>
      </c>
      <c r="E24" s="20" t="s">
        <v>14</v>
      </c>
      <c r="F24" s="20"/>
      <c r="G24" s="11">
        <v>16</v>
      </c>
      <c r="H24" s="7">
        <v>4.9399999999999999E-3</v>
      </c>
      <c r="I24" s="7">
        <v>2.1231</v>
      </c>
      <c r="J24" s="7">
        <v>3.6535000000000002</v>
      </c>
      <c r="K24" s="7">
        <f>M24*($I$8/$I$7)</f>
        <v>9.9599266969120359E-3</v>
      </c>
      <c r="L24" s="7">
        <f>(1000*(J24-I24))/$I$7</f>
        <v>2.0083989501312338</v>
      </c>
      <c r="M24" s="37">
        <f t="shared" si="0"/>
        <v>2.529821381015657E-2</v>
      </c>
    </row>
    <row r="25" spans="2:13" x14ac:dyDescent="0.3">
      <c r="B25" s="43"/>
      <c r="C25" s="1">
        <v>3</v>
      </c>
      <c r="E25" s="16" t="s">
        <v>14</v>
      </c>
      <c r="F25" s="16"/>
      <c r="G25" s="12">
        <v>16</v>
      </c>
      <c r="H25" s="28">
        <v>1.5299999999999999E-3</v>
      </c>
      <c r="I25" s="28">
        <v>2.2504</v>
      </c>
      <c r="J25" s="28">
        <v>3.5192999999999999</v>
      </c>
      <c r="K25" s="28">
        <f>M25*($I$8/$I$7)</f>
        <v>2.9781705069668561E-3</v>
      </c>
      <c r="L25" s="7">
        <f>(1000*(J25-I25))/$I$7</f>
        <v>1.6652230971128608</v>
      </c>
      <c r="M25" s="40">
        <f t="shared" si="0"/>
        <v>7.5645530876958141E-3</v>
      </c>
    </row>
    <row r="26" spans="2:13" x14ac:dyDescent="0.3">
      <c r="B26" s="43"/>
      <c r="C26" s="1">
        <v>4</v>
      </c>
      <c r="E26" s="20" t="s">
        <v>14</v>
      </c>
      <c r="F26" s="20"/>
      <c r="G26" s="11">
        <v>16</v>
      </c>
      <c r="H26" s="7">
        <v>2E-3</v>
      </c>
      <c r="I26" s="7">
        <v>2.2519999999999998</v>
      </c>
      <c r="J26" s="7">
        <v>3.653</v>
      </c>
      <c r="K26" s="7">
        <f>M26*($I$8/$I$7)</f>
        <v>3.9244453010056123E-3</v>
      </c>
      <c r="L26" s="7">
        <f>(1000*(J26-I26))/$I$7</f>
        <v>1.8385826771653546</v>
      </c>
      <c r="M26" s="37">
        <f t="shared" si="0"/>
        <v>9.9680910645542544E-3</v>
      </c>
    </row>
    <row r="27" spans="2:13" x14ac:dyDescent="0.3">
      <c r="B27" s="43"/>
      <c r="C27" s="1">
        <v>5</v>
      </c>
      <c r="E27" s="16" t="s">
        <v>14</v>
      </c>
      <c r="F27" s="16"/>
      <c r="G27" s="12">
        <v>16</v>
      </c>
      <c r="H27" s="28">
        <v>1.07E-3</v>
      </c>
      <c r="I27" s="28">
        <v>2.1225999999999998</v>
      </c>
      <c r="J27" s="28">
        <v>2.9540000000000002</v>
      </c>
      <c r="K27" s="28">
        <f>M27*($I$8/$I$7)</f>
        <v>2.0605477151741081E-3</v>
      </c>
      <c r="L27" s="7">
        <f>(1000*(J27-I27))/$I$7</f>
        <v>1.0910761154855648</v>
      </c>
      <c r="M27" s="40">
        <f t="shared" si="0"/>
        <v>5.2337911965422345E-3</v>
      </c>
    </row>
    <row r="28" spans="2:13" x14ac:dyDescent="0.3">
      <c r="B28" s="43" t="s">
        <v>30</v>
      </c>
      <c r="C28" s="1">
        <v>1</v>
      </c>
      <c r="E28" s="26" t="s">
        <v>14</v>
      </c>
      <c r="F28" s="20"/>
      <c r="G28" s="11">
        <v>8</v>
      </c>
      <c r="H28" s="7">
        <v>1.33E-3</v>
      </c>
      <c r="I28" s="7">
        <v>2.1335999999999999</v>
      </c>
      <c r="J28" s="7">
        <v>3.2789999999999999</v>
      </c>
      <c r="K28" s="7">
        <f>M28*($I$8/$I$7)</f>
        <v>2.5780098651728106E-3</v>
      </c>
      <c r="L28" s="7">
        <f>(1000*(J28-I28))/$I$7</f>
        <v>1.5031496062992125</v>
      </c>
      <c r="M28" s="37">
        <f t="shared" si="0"/>
        <v>6.548145057538938E-3</v>
      </c>
    </row>
    <row r="29" spans="2:13" x14ac:dyDescent="0.3">
      <c r="B29" s="43"/>
      <c r="C29" s="1">
        <v>2</v>
      </c>
      <c r="E29" s="16" t="s">
        <v>14</v>
      </c>
      <c r="F29" s="16"/>
      <c r="G29" s="12">
        <v>8</v>
      </c>
      <c r="H29" s="28">
        <v>1.7799999999999999E-3</v>
      </c>
      <c r="I29" s="28">
        <v>2.3906000000000001</v>
      </c>
      <c r="J29" s="28">
        <v>3.1417000000000002</v>
      </c>
      <c r="K29" s="28">
        <f>M29*($I$8/$I$7)</f>
        <v>3.4805669107926436E-3</v>
      </c>
      <c r="L29" s="7">
        <f>(1000*(J29-I29))/$I$7</f>
        <v>0.98569553805774301</v>
      </c>
      <c r="M29" s="40">
        <f t="shared" si="0"/>
        <v>8.8406399534133144E-3</v>
      </c>
    </row>
    <row r="30" spans="2:13" x14ac:dyDescent="0.3">
      <c r="B30" s="43"/>
      <c r="C30" s="1">
        <v>3</v>
      </c>
      <c r="E30" s="20" t="s">
        <v>14</v>
      </c>
      <c r="F30" s="20"/>
      <c r="G30" s="11">
        <v>8</v>
      </c>
      <c r="H30" s="7">
        <v>1.0499999999999999E-3</v>
      </c>
      <c r="I30" s="7">
        <v>2.2201</v>
      </c>
      <c r="J30" s="7">
        <v>2.82</v>
      </c>
      <c r="K30" s="7">
        <f>M30*($I$8/$I$7)</f>
        <v>2.0208885476694699E-3</v>
      </c>
      <c r="L30" s="7">
        <f>(1000*(J30-I30))/$I$7</f>
        <v>0.78727034120734896</v>
      </c>
      <c r="M30" s="37">
        <f t="shared" si="0"/>
        <v>5.1330569110804528E-3</v>
      </c>
    </row>
    <row r="31" spans="2:13" x14ac:dyDescent="0.3">
      <c r="B31" s="43"/>
      <c r="C31" s="1">
        <v>4</v>
      </c>
      <c r="E31" s="16" t="s">
        <v>14</v>
      </c>
      <c r="F31" s="16"/>
      <c r="G31" s="12">
        <v>8</v>
      </c>
      <c r="H31" s="28">
        <v>8.1999999999999998E-4</v>
      </c>
      <c r="I31" s="28">
        <v>2.2239</v>
      </c>
      <c r="J31" s="28">
        <v>2.6755</v>
      </c>
      <c r="K31" s="28">
        <f>M31*($I$8/$I$7)</f>
        <v>1.5665550201903811E-3</v>
      </c>
      <c r="L31" s="7">
        <f>(1000*(J31-I31))/$I$7</f>
        <v>0.59265091863517061</v>
      </c>
      <c r="M31" s="40">
        <f t="shared" ref="M31:M52" si="1">(5.7*H31)^1.03</f>
        <v>3.9790497512835676E-3</v>
      </c>
    </row>
    <row r="32" spans="2:13" x14ac:dyDescent="0.3">
      <c r="B32" s="43"/>
      <c r="C32" s="1">
        <v>5</v>
      </c>
      <c r="E32" s="20" t="s">
        <v>14</v>
      </c>
      <c r="F32" s="20"/>
      <c r="G32" s="11">
        <v>8</v>
      </c>
      <c r="H32" s="7">
        <v>6.4000000000000005E-4</v>
      </c>
      <c r="I32" s="7">
        <v>2.4241999999999999</v>
      </c>
      <c r="J32" s="7">
        <v>2.7233999999999998</v>
      </c>
      <c r="K32" s="7">
        <f>M32*($I$8/$I$7)</f>
        <v>1.2136200924385463E-3</v>
      </c>
      <c r="L32" s="7">
        <f>(1000*(J32-I32))/$I$7</f>
        <v>0.39265091863517049</v>
      </c>
      <c r="M32" s="37">
        <f t="shared" si="1"/>
        <v>3.0825950347939074E-3</v>
      </c>
    </row>
    <row r="33" spans="2:13" x14ac:dyDescent="0.3">
      <c r="B33" s="43" t="s">
        <v>31</v>
      </c>
      <c r="C33" s="1">
        <v>1</v>
      </c>
      <c r="E33" s="21" t="s">
        <v>14</v>
      </c>
      <c r="F33" s="21"/>
      <c r="G33" s="13">
        <v>20</v>
      </c>
      <c r="H33" s="5">
        <v>1.58E-3</v>
      </c>
      <c r="I33" s="5">
        <v>2.1920999999999999</v>
      </c>
      <c r="J33" s="5">
        <v>4.2015000000000002</v>
      </c>
      <c r="K33" s="5">
        <f>M33*($I$8/$I$7)</f>
        <v>3.0784647445017375E-3</v>
      </c>
      <c r="L33" s="5">
        <f>(1000*(J33-I33))/$I$7</f>
        <v>2.6370078740157483</v>
      </c>
      <c r="M33" s="40">
        <f t="shared" si="1"/>
        <v>7.8193004510344125E-3</v>
      </c>
    </row>
    <row r="34" spans="2:13" x14ac:dyDescent="0.3">
      <c r="B34" s="43"/>
      <c r="C34" s="1">
        <v>2</v>
      </c>
      <c r="E34" s="20" t="s">
        <v>14</v>
      </c>
      <c r="F34" s="20"/>
      <c r="G34" s="11">
        <v>20</v>
      </c>
      <c r="H34" s="7">
        <v>1.2999999999999999E-3</v>
      </c>
      <c r="I34" s="7">
        <v>2.1427999999999998</v>
      </c>
      <c r="J34" s="7">
        <v>3.7722000000000002</v>
      </c>
      <c r="K34" s="7">
        <f>M34*($I$8/$I$7)</f>
        <v>2.5181351634848844E-3</v>
      </c>
      <c r="L34" s="7">
        <f>(1000*(J34-I34))/$I$7</f>
        <v>2.1383202099737537</v>
      </c>
      <c r="M34" s="37">
        <f t="shared" si="1"/>
        <v>6.3960633152516056E-3</v>
      </c>
    </row>
    <row r="35" spans="2:13" x14ac:dyDescent="0.3">
      <c r="B35" s="43"/>
      <c r="C35" s="1">
        <v>3</v>
      </c>
      <c r="E35" s="21" t="s">
        <v>14</v>
      </c>
      <c r="F35" s="21"/>
      <c r="G35" s="13">
        <v>20</v>
      </c>
      <c r="H35" s="5">
        <v>1.25E-3</v>
      </c>
      <c r="I35" s="5">
        <v>2.0884999999999998</v>
      </c>
      <c r="J35" s="5">
        <v>3.7227000000000001</v>
      </c>
      <c r="K35" s="5">
        <f>M35*($I$8/$I$7)</f>
        <v>2.4184365521100659E-3</v>
      </c>
      <c r="L35" s="5">
        <f>(1000*(J35-I35))/$I$7</f>
        <v>2.1446194225721786</v>
      </c>
      <c r="M35" s="40">
        <f t="shared" si="1"/>
        <v>6.142828842359567E-3</v>
      </c>
    </row>
    <row r="36" spans="2:13" x14ac:dyDescent="0.3">
      <c r="B36" s="43"/>
      <c r="C36" s="1">
        <v>4</v>
      </c>
      <c r="E36" s="20" t="s">
        <v>14</v>
      </c>
      <c r="F36" s="20"/>
      <c r="G36" s="11">
        <v>20</v>
      </c>
      <c r="H36" s="7">
        <v>1.16E-3</v>
      </c>
      <c r="I36" s="7">
        <v>2.3609</v>
      </c>
      <c r="J36" s="7">
        <v>3.7936000000000001</v>
      </c>
      <c r="K36" s="7">
        <f>M36*($I$8/$I$7)</f>
        <v>2.2392836731641905E-3</v>
      </c>
      <c r="L36" s="7">
        <f>(1000*(J36-I36))/$I$7</f>
        <v>1.8801837270341208</v>
      </c>
      <c r="M36" s="37">
        <f t="shared" si="1"/>
        <v>5.6877805298370439E-3</v>
      </c>
    </row>
    <row r="37" spans="2:13" x14ac:dyDescent="0.3">
      <c r="B37" s="43"/>
      <c r="C37" s="1">
        <v>5</v>
      </c>
      <c r="E37" s="21" t="s">
        <v>14</v>
      </c>
      <c r="F37" s="21"/>
      <c r="G37" s="13">
        <v>20</v>
      </c>
      <c r="H37" s="5">
        <v>8.5999999999999998E-4</v>
      </c>
      <c r="I37" s="5">
        <v>2.3854000000000002</v>
      </c>
      <c r="J37" s="5">
        <v>3.58</v>
      </c>
      <c r="K37" s="5">
        <f>M37*($I$8/$I$7)</f>
        <v>1.6453215631942045E-3</v>
      </c>
      <c r="L37" s="5">
        <f>(1000*(J37-I37))/$I$7</f>
        <v>1.5677165354330707</v>
      </c>
      <c r="M37" s="40">
        <f t="shared" si="1"/>
        <v>4.1791167705132791E-3</v>
      </c>
    </row>
    <row r="38" spans="2:13" x14ac:dyDescent="0.3">
      <c r="B38" s="43" t="s">
        <v>32</v>
      </c>
      <c r="C38" s="1">
        <v>1</v>
      </c>
      <c r="E38" s="20" t="s">
        <v>14</v>
      </c>
      <c r="F38" s="20"/>
      <c r="G38" s="11">
        <v>10</v>
      </c>
      <c r="H38" s="7">
        <v>9.5E-4</v>
      </c>
      <c r="I38" s="7">
        <v>2.1966999999999999</v>
      </c>
      <c r="J38" s="7">
        <v>3.4830999999999999</v>
      </c>
      <c r="K38" s="7">
        <f>M38*($I$8/$I$7)</f>
        <v>1.8229413582601121E-3</v>
      </c>
      <c r="L38" s="7">
        <f>(1000*(J38-I38))/$I$7</f>
        <v>1.688188976377953</v>
      </c>
      <c r="M38" s="37">
        <f t="shared" si="1"/>
        <v>4.6302710499806846E-3</v>
      </c>
    </row>
    <row r="39" spans="2:13" x14ac:dyDescent="0.3">
      <c r="B39" s="43"/>
      <c r="C39" s="1">
        <v>2</v>
      </c>
      <c r="E39" s="21" t="s">
        <v>14</v>
      </c>
      <c r="F39" s="21"/>
      <c r="G39" s="13">
        <v>10</v>
      </c>
      <c r="H39" s="5">
        <v>9.6000000000000002E-4</v>
      </c>
      <c r="I39" s="5">
        <v>2.2042999999999999</v>
      </c>
      <c r="J39" s="5">
        <v>3.3039999999999998</v>
      </c>
      <c r="K39" s="5">
        <f>M39*($I$8/$I$7)</f>
        <v>1.8427089905022906E-3</v>
      </c>
      <c r="L39" s="5">
        <f>(1000*(J39-I39))/$I$7</f>
        <v>1.4431758530183725</v>
      </c>
      <c r="M39" s="40">
        <f t="shared" si="1"/>
        <v>4.6804808358758181E-3</v>
      </c>
    </row>
    <row r="40" spans="2:13" x14ac:dyDescent="0.3">
      <c r="B40" s="43"/>
      <c r="C40" s="1">
        <v>3</v>
      </c>
      <c r="E40" s="20" t="s">
        <v>14</v>
      </c>
      <c r="F40" s="20"/>
      <c r="G40" s="11">
        <v>10</v>
      </c>
      <c r="H40" s="7">
        <v>7.6000000000000004E-4</v>
      </c>
      <c r="I40" s="7">
        <v>2.1724000000000001</v>
      </c>
      <c r="J40" s="7">
        <v>2.8641999999999999</v>
      </c>
      <c r="K40" s="7">
        <f>M40*($I$8/$I$7)</f>
        <v>1.448623028336639E-3</v>
      </c>
      <c r="L40" s="7">
        <f>(1000*(J40-I40))/$I$7</f>
        <v>0.90787401574803117</v>
      </c>
      <c r="M40" s="37">
        <f t="shared" si="1"/>
        <v>3.679502491975063E-3</v>
      </c>
    </row>
    <row r="41" spans="2:13" x14ac:dyDescent="0.3">
      <c r="B41" s="43"/>
      <c r="C41" s="1">
        <v>4</v>
      </c>
      <c r="E41" s="21" t="s">
        <v>14</v>
      </c>
      <c r="F41" s="21"/>
      <c r="G41" s="13">
        <v>10</v>
      </c>
      <c r="H41" s="5">
        <v>5.5999999999999995E-4</v>
      </c>
      <c r="I41" s="5">
        <v>2.0876999999999999</v>
      </c>
      <c r="J41" s="5">
        <v>2.8359000000000001</v>
      </c>
      <c r="K41" s="5">
        <f>M41*($I$8/$I$7)</f>
        <v>1.0576721101127132E-3</v>
      </c>
      <c r="L41" s="5">
        <f>(1000*(J41-I41))/$I$7</f>
        <v>0.98188976377952775</v>
      </c>
      <c r="M41" s="40">
        <f t="shared" si="1"/>
        <v>2.6864871596862911E-3</v>
      </c>
    </row>
    <row r="42" spans="2:13" x14ac:dyDescent="0.3">
      <c r="B42" s="43"/>
      <c r="C42" s="1">
        <v>5</v>
      </c>
      <c r="E42" s="20" t="s">
        <v>14</v>
      </c>
      <c r="F42" s="20"/>
      <c r="G42" s="11">
        <v>10</v>
      </c>
      <c r="H42" s="7">
        <v>5.6999999999999998E-4</v>
      </c>
      <c r="I42" s="7">
        <v>2.1326999999999998</v>
      </c>
      <c r="J42" s="7">
        <v>2.6151</v>
      </c>
      <c r="K42" s="7">
        <f>M42*($I$8/$I$7)</f>
        <v>1.0771309031026553E-3</v>
      </c>
      <c r="L42" s="7">
        <f>(1000*(J42-I42))/$I$7</f>
        <v>0.63307086614173247</v>
      </c>
      <c r="M42" s="37">
        <f t="shared" si="1"/>
        <v>2.7359124938807441E-3</v>
      </c>
    </row>
    <row r="43" spans="2:13" x14ac:dyDescent="0.3">
      <c r="B43" s="43" t="s">
        <v>33</v>
      </c>
      <c r="C43" s="1">
        <v>1</v>
      </c>
      <c r="E43" s="21" t="s">
        <v>14</v>
      </c>
      <c r="F43" s="21"/>
      <c r="G43" s="13">
        <v>6</v>
      </c>
      <c r="H43" s="5">
        <v>7.5000000000000002E-4</v>
      </c>
      <c r="I43" s="5">
        <v>2.1160999999999999</v>
      </c>
      <c r="J43" s="5">
        <v>2.7776999999999998</v>
      </c>
      <c r="K43" s="5">
        <f>M43*($I$8/$I$7)</f>
        <v>1.4289942655956191E-3</v>
      </c>
      <c r="L43" s="5">
        <f>(1000*(J43-I43))/$I$7</f>
        <v>0.86824146981627282</v>
      </c>
      <c r="M43" s="40">
        <f t="shared" si="1"/>
        <v>3.6296454346128725E-3</v>
      </c>
    </row>
    <row r="44" spans="2:13" x14ac:dyDescent="0.3">
      <c r="B44" s="43"/>
      <c r="C44" s="1">
        <v>2</v>
      </c>
      <c r="E44" s="20" t="s">
        <v>14</v>
      </c>
      <c r="F44" s="20"/>
      <c r="G44" s="11">
        <v>6</v>
      </c>
      <c r="H44" s="7">
        <v>8.4999999999999995E-4</v>
      </c>
      <c r="I44" s="7">
        <v>2.1616</v>
      </c>
      <c r="J44" s="7">
        <v>2.7523</v>
      </c>
      <c r="K44" s="7">
        <f>M44*($I$8/$I$7)</f>
        <v>1.6256194177471615E-3</v>
      </c>
      <c r="L44" s="7">
        <f>(1000*(J44-I44))/$I$7</f>
        <v>0.7751968503937009</v>
      </c>
      <c r="M44" s="37">
        <f t="shared" si="1"/>
        <v>4.1290733210777898E-3</v>
      </c>
    </row>
    <row r="45" spans="2:13" x14ac:dyDescent="0.3">
      <c r="B45" s="43"/>
      <c r="C45" s="1">
        <v>3</v>
      </c>
      <c r="E45" s="21" t="s">
        <v>14</v>
      </c>
      <c r="F45" s="21"/>
      <c r="G45" s="13">
        <v>6</v>
      </c>
      <c r="H45" s="5">
        <v>8.8699999999999994E-3</v>
      </c>
      <c r="I45" s="5">
        <v>2.2261000000000002</v>
      </c>
      <c r="J45" s="5">
        <v>2.6488999999999998</v>
      </c>
      <c r="K45" s="5">
        <f>M45*($I$8/$I$7)</f>
        <v>1.8200306978607188E-2</v>
      </c>
      <c r="L45" s="5">
        <f>(1000*(J45-I45))/$I$7</f>
        <v>0.55485564304461887</v>
      </c>
      <c r="M45" s="40">
        <f t="shared" si="1"/>
        <v>4.622877972566225E-2</v>
      </c>
    </row>
    <row r="46" spans="2:13" x14ac:dyDescent="0.3">
      <c r="B46" s="43"/>
      <c r="C46" s="1">
        <v>4</v>
      </c>
      <c r="E46" s="20" t="s">
        <v>14</v>
      </c>
      <c r="F46" s="20"/>
      <c r="G46" s="11">
        <v>6</v>
      </c>
      <c r="H46" s="7">
        <v>1.3100000000000001E-2</v>
      </c>
      <c r="I46" s="7">
        <v>2.2048999999999999</v>
      </c>
      <c r="J46" s="7">
        <v>2.5297999999999998</v>
      </c>
      <c r="K46" s="7">
        <f>M46*($I$8/$I$7)</f>
        <v>2.7196111888243335E-2</v>
      </c>
      <c r="L46" s="7">
        <f>(1000*(J46-I46))/$I$7</f>
        <v>0.42637795275590551</v>
      </c>
      <c r="M46" s="37">
        <f t="shared" si="1"/>
        <v>6.9078124196138069E-2</v>
      </c>
    </row>
    <row r="47" spans="2:13" x14ac:dyDescent="0.3">
      <c r="B47" s="43"/>
      <c r="C47" s="1">
        <v>5</v>
      </c>
      <c r="E47" s="21" t="s">
        <v>14</v>
      </c>
      <c r="F47" s="21"/>
      <c r="G47" s="13">
        <v>6</v>
      </c>
      <c r="H47" s="5">
        <v>1.2999999999999999E-2</v>
      </c>
      <c r="I47" s="5">
        <v>2.1206</v>
      </c>
      <c r="J47" s="5">
        <v>2.4077999999999999</v>
      </c>
      <c r="K47" s="5">
        <f>M47*($I$8/$I$7)</f>
        <v>2.6982304408717097E-2</v>
      </c>
      <c r="L47" s="5">
        <f>(1000*(J47-I47))/$I$7</f>
        <v>0.37690288713910747</v>
      </c>
      <c r="M47" s="40">
        <f t="shared" si="1"/>
        <v>6.8535053198141418E-2</v>
      </c>
    </row>
    <row r="48" spans="2:13" x14ac:dyDescent="0.3">
      <c r="B48" s="43" t="s">
        <v>34</v>
      </c>
      <c r="C48" s="1">
        <v>1</v>
      </c>
      <c r="E48" s="20" t="s">
        <v>14</v>
      </c>
      <c r="F48" s="20"/>
      <c r="G48" s="11">
        <v>25</v>
      </c>
      <c r="H48" s="7">
        <v>1.0670000000000001E-2</v>
      </c>
      <c r="I48" s="7">
        <v>2.4018000000000002</v>
      </c>
      <c r="J48" s="7">
        <v>4.157</v>
      </c>
      <c r="K48" s="7">
        <f>M48*($I$8/$I$7)</f>
        <v>2.2015407914235965E-2</v>
      </c>
      <c r="L48" s="7">
        <f>(1000*(J48-I48))/$I$7</f>
        <v>2.3034120734908132</v>
      </c>
      <c r="M48" s="37">
        <f t="shared" si="1"/>
        <v>5.5919136102159345E-2</v>
      </c>
    </row>
    <row r="49" spans="2:13" x14ac:dyDescent="0.3">
      <c r="B49" s="43"/>
      <c r="C49" s="1">
        <v>2</v>
      </c>
      <c r="E49" s="21" t="s">
        <v>14</v>
      </c>
      <c r="F49" s="21"/>
      <c r="G49" s="13">
        <v>25</v>
      </c>
      <c r="H49" s="5">
        <v>1.0630000000000001E-2</v>
      </c>
      <c r="I49" s="5">
        <v>2.1446000000000001</v>
      </c>
      <c r="J49" s="5">
        <v>4.0575999999999999</v>
      </c>
      <c r="K49" s="5">
        <f>M49*($I$8/$I$7)</f>
        <v>2.1930404752159165E-2</v>
      </c>
      <c r="L49" s="5">
        <f>(1000*(J49-I49))/$I$7</f>
        <v>2.5104986876640418</v>
      </c>
      <c r="M49" s="40">
        <f t="shared" si="1"/>
        <v>5.5703228070484279E-2</v>
      </c>
    </row>
    <row r="50" spans="2:13" x14ac:dyDescent="0.3">
      <c r="B50" s="43"/>
      <c r="C50" s="1">
        <v>3</v>
      </c>
      <c r="E50" s="20" t="s">
        <v>14</v>
      </c>
      <c r="F50" s="20"/>
      <c r="G50" s="11">
        <v>25</v>
      </c>
      <c r="H50" s="7">
        <v>1.064E-2</v>
      </c>
      <c r="I50" s="7">
        <v>2.4609999999999999</v>
      </c>
      <c r="J50" s="7">
        <v>4.4851000000000001</v>
      </c>
      <c r="K50" s="7">
        <f>M50*($I$8/$I$7)</f>
        <v>2.1951654644484387E-2</v>
      </c>
      <c r="L50" s="7">
        <f>(1000*(J50-I50))/$I$7</f>
        <v>2.6562992125984253</v>
      </c>
      <c r="M50" s="37">
        <f t="shared" si="1"/>
        <v>5.5757202796990341E-2</v>
      </c>
    </row>
    <row r="51" spans="2:13" x14ac:dyDescent="0.3">
      <c r="B51" s="43"/>
      <c r="C51" s="1">
        <v>4</v>
      </c>
      <c r="E51" s="21" t="s">
        <v>14</v>
      </c>
      <c r="F51" s="21"/>
      <c r="G51" s="13">
        <v>25</v>
      </c>
      <c r="H51" s="5">
        <v>1.0449999999999999E-2</v>
      </c>
      <c r="I51" s="5">
        <v>2.2658999999999998</v>
      </c>
      <c r="J51" s="5">
        <v>3.9556</v>
      </c>
      <c r="K51" s="5">
        <f>M51*($I$8/$I$7)</f>
        <v>2.1548009774835841E-2</v>
      </c>
      <c r="L51" s="5">
        <f>(1000*(J51-I51))/$I$7</f>
        <v>2.2174540682414703</v>
      </c>
      <c r="M51" s="40">
        <f t="shared" si="1"/>
        <v>5.4731944828083037E-2</v>
      </c>
    </row>
    <row r="52" spans="2:13" x14ac:dyDescent="0.3">
      <c r="B52" s="43"/>
      <c r="C52" s="1">
        <v>5</v>
      </c>
      <c r="E52" s="20" t="s">
        <v>14</v>
      </c>
      <c r="F52" s="20"/>
      <c r="G52" s="11">
        <v>25</v>
      </c>
      <c r="H52" s="7">
        <v>1.035E-2</v>
      </c>
      <c r="I52" s="7">
        <v>2.1619999999999999</v>
      </c>
      <c r="J52" s="7">
        <v>3.4274</v>
      </c>
      <c r="K52" s="7">
        <f>M52*($I$8/$I$7)</f>
        <v>2.1335653273803018E-2</v>
      </c>
      <c r="L52" s="7">
        <f>(1000*(J52-I52))/$I$7</f>
        <v>1.6606299212598425</v>
      </c>
      <c r="M52" s="37">
        <f t="shared" si="1"/>
        <v>5.4192559315459667E-2</v>
      </c>
    </row>
  </sheetData>
  <mergeCells count="65">
    <mergeCell ref="B28:B32"/>
    <mergeCell ref="E31:F31"/>
    <mergeCell ref="E32:F32"/>
    <mergeCell ref="E25:F25"/>
    <mergeCell ref="E29:F29"/>
    <mergeCell ref="E30:F30"/>
    <mergeCell ref="B33:B37"/>
    <mergeCell ref="E33:F33"/>
    <mergeCell ref="E34:F34"/>
    <mergeCell ref="E35:F35"/>
    <mergeCell ref="E36:F36"/>
    <mergeCell ref="E37:F37"/>
    <mergeCell ref="E28:F28"/>
    <mergeCell ref="E27:F27"/>
    <mergeCell ref="K11:L11"/>
    <mergeCell ref="E12:F12"/>
    <mergeCell ref="H11:J11"/>
    <mergeCell ref="E17:F17"/>
    <mergeCell ref="A1:M2"/>
    <mergeCell ref="E10:F10"/>
    <mergeCell ref="A8:B8"/>
    <mergeCell ref="C8:D8"/>
    <mergeCell ref="A4:B4"/>
    <mergeCell ref="A5:B5"/>
    <mergeCell ref="A3:E3"/>
    <mergeCell ref="A6:B6"/>
    <mergeCell ref="A7:B7"/>
    <mergeCell ref="C4:D4"/>
    <mergeCell ref="C5:D5"/>
    <mergeCell ref="C6:D6"/>
    <mergeCell ref="C7:D7"/>
    <mergeCell ref="E11:G11"/>
    <mergeCell ref="E18:F18"/>
    <mergeCell ref="E19:F19"/>
    <mergeCell ref="E14:F14"/>
    <mergeCell ref="E15:F15"/>
    <mergeCell ref="B13:B17"/>
    <mergeCell ref="B18:B22"/>
    <mergeCell ref="E26:F26"/>
    <mergeCell ref="E23:F23"/>
    <mergeCell ref="E24:F24"/>
    <mergeCell ref="E20:F20"/>
    <mergeCell ref="E21:F21"/>
    <mergeCell ref="E22:F22"/>
    <mergeCell ref="E16:F16"/>
    <mergeCell ref="B23:B27"/>
    <mergeCell ref="E13:F13"/>
    <mergeCell ref="B38:B42"/>
    <mergeCell ref="E38:F38"/>
    <mergeCell ref="E39:F39"/>
    <mergeCell ref="E40:F40"/>
    <mergeCell ref="E41:F41"/>
    <mergeCell ref="E42:F42"/>
    <mergeCell ref="B43:B47"/>
    <mergeCell ref="E43:F43"/>
    <mergeCell ref="E44:F44"/>
    <mergeCell ref="E45:F45"/>
    <mergeCell ref="E46:F46"/>
    <mergeCell ref="E47:F47"/>
    <mergeCell ref="B48:B52"/>
    <mergeCell ref="E48:F48"/>
    <mergeCell ref="E49:F49"/>
    <mergeCell ref="E50:F50"/>
    <mergeCell ref="E51:F51"/>
    <mergeCell ref="E52:F52"/>
  </mergeCells>
  <conditionalFormatting sqref="L13:L52">
    <cfRule type="cellIs" dxfId="2" priority="1" operator="between">
      <formula>2</formula>
      <formula>5</formula>
    </cfRule>
    <cfRule type="cellIs" dxfId="1" priority="2" operator="between">
      <formula>1</formula>
      <formula>2</formula>
    </cfRule>
    <cfRule type="cellIs" dxfId="0" priority="3" operator="between">
      <formula>0</formula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Corso</dc:creator>
  <cp:lastModifiedBy>Stéfano Frizzo Stefenon</cp:lastModifiedBy>
  <dcterms:created xsi:type="dcterms:W3CDTF">2020-08-17T15:26:08Z</dcterms:created>
  <dcterms:modified xsi:type="dcterms:W3CDTF">2021-08-05T06:49:57Z</dcterms:modified>
</cp:coreProperties>
</file>