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vSPD\Output\All_old_case_test\"/>
    </mc:Choice>
  </mc:AlternateContent>
  <xr:revisionPtr revIDLastSave="0" documentId="13_ncr:1_{D1E40253-9574-488E-9C45-F18D92DDF1FB}" xr6:coauthVersionLast="47" xr6:coauthVersionMax="47" xr10:uidLastSave="{00000000-0000-0000-0000-000000000000}"/>
  <bookViews>
    <workbookView xWindow="28680" yWindow="-120" windowWidth="29040" windowHeight="15720" firstSheet="1" activeTab="1" xr2:uid="{57D61E9C-C943-46A6-997E-0C19F19393E1}"/>
  </bookViews>
  <sheets>
    <sheet name="System" sheetId="1" r:id="rId1"/>
    <sheet name="Island" sheetId="2" r:id="rId2"/>
    <sheet name="ISLAND SOLVED" sheetId="3" r:id="rId3"/>
    <sheet name="Sheet1" sheetId="7" r:id="rId4"/>
  </sheets>
  <definedNames>
    <definedName name="_xlnm._FilterDatabase" localSheetId="1" hidden="1">Island!$A$1:$Y$73</definedName>
    <definedName name="_xlnm._FilterDatabase" localSheetId="2" hidden="1">'ISLAND SOLVED'!$A$1:$DI$17</definedName>
    <definedName name="_xlnm._FilterDatabase" localSheetId="3" hidden="1">Sheet1!$A$1:$B$8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1" i="2" l="1"/>
  <c r="K81" i="2"/>
  <c r="I132" i="2"/>
  <c r="G98" i="2"/>
  <c r="F91" i="2"/>
  <c r="E108" i="2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2" i="1"/>
  <c r="T2" i="1" s="1"/>
  <c r="A93" i="2"/>
  <c r="B93" i="2"/>
  <c r="L93" i="2" s="1"/>
  <c r="Z93" i="2" s="1"/>
  <c r="C93" i="2"/>
  <c r="D93" i="2"/>
  <c r="A94" i="2"/>
  <c r="B94" i="2"/>
  <c r="N94" i="2" s="1"/>
  <c r="C94" i="2"/>
  <c r="D94" i="2"/>
  <c r="A95" i="2"/>
  <c r="B95" i="2"/>
  <c r="G95" i="2" s="1"/>
  <c r="C95" i="2"/>
  <c r="D95" i="2"/>
  <c r="A96" i="2"/>
  <c r="B96" i="2"/>
  <c r="I96" i="2" s="1"/>
  <c r="C96" i="2"/>
  <c r="D96" i="2"/>
  <c r="A97" i="2"/>
  <c r="B97" i="2"/>
  <c r="P97" i="2" s="1"/>
  <c r="C97" i="2"/>
  <c r="D97" i="2"/>
  <c r="A98" i="2"/>
  <c r="B98" i="2"/>
  <c r="E98" i="2" s="1"/>
  <c r="C98" i="2"/>
  <c r="D98" i="2"/>
  <c r="A99" i="2"/>
  <c r="B99" i="2"/>
  <c r="G99" i="2" s="1"/>
  <c r="C99" i="2"/>
  <c r="D99" i="2"/>
  <c r="A100" i="2"/>
  <c r="B100" i="2"/>
  <c r="F100" i="2" s="1"/>
  <c r="C100" i="2"/>
  <c r="D100" i="2"/>
  <c r="A101" i="2"/>
  <c r="B101" i="2"/>
  <c r="Q101" i="2" s="1"/>
  <c r="C101" i="2"/>
  <c r="D101" i="2"/>
  <c r="A102" i="2"/>
  <c r="B102" i="2"/>
  <c r="X102" i="2" s="1"/>
  <c r="C102" i="2"/>
  <c r="D102" i="2"/>
  <c r="A103" i="2"/>
  <c r="B103" i="2"/>
  <c r="G103" i="2" s="1"/>
  <c r="C103" i="2"/>
  <c r="D103" i="2"/>
  <c r="A104" i="2"/>
  <c r="B104" i="2"/>
  <c r="C104" i="2"/>
  <c r="D104" i="2"/>
  <c r="A105" i="2"/>
  <c r="B105" i="2"/>
  <c r="M105" i="2" s="1"/>
  <c r="C105" i="2"/>
  <c r="D105" i="2"/>
  <c r="A106" i="2"/>
  <c r="B106" i="2"/>
  <c r="G106" i="2" s="1"/>
  <c r="C106" i="2"/>
  <c r="D106" i="2"/>
  <c r="A107" i="2"/>
  <c r="B107" i="2"/>
  <c r="U107" i="2" s="1"/>
  <c r="C107" i="2"/>
  <c r="D107" i="2"/>
  <c r="A108" i="2"/>
  <c r="B108" i="2"/>
  <c r="G108" i="2" s="1"/>
  <c r="C108" i="2"/>
  <c r="D108" i="2"/>
  <c r="A109" i="2"/>
  <c r="B109" i="2"/>
  <c r="K109" i="2" s="1"/>
  <c r="C109" i="2"/>
  <c r="D109" i="2"/>
  <c r="A110" i="2"/>
  <c r="B110" i="2"/>
  <c r="P110" i="2" s="1"/>
  <c r="C110" i="2"/>
  <c r="D110" i="2"/>
  <c r="A111" i="2"/>
  <c r="B111" i="2"/>
  <c r="I111" i="2" s="1"/>
  <c r="C111" i="2"/>
  <c r="D111" i="2"/>
  <c r="A112" i="2"/>
  <c r="B112" i="2"/>
  <c r="C112" i="2"/>
  <c r="D112" i="2"/>
  <c r="A113" i="2"/>
  <c r="B113" i="2"/>
  <c r="O113" i="2" s="1"/>
  <c r="C113" i="2"/>
  <c r="D113" i="2"/>
  <c r="A114" i="2"/>
  <c r="B114" i="2"/>
  <c r="I114" i="2" s="1"/>
  <c r="C114" i="2"/>
  <c r="D114" i="2"/>
  <c r="A115" i="2"/>
  <c r="B115" i="2"/>
  <c r="V115" i="2" s="1"/>
  <c r="C115" i="2"/>
  <c r="D115" i="2"/>
  <c r="A116" i="2"/>
  <c r="B116" i="2"/>
  <c r="K116" i="2" s="1"/>
  <c r="C116" i="2"/>
  <c r="D116" i="2"/>
  <c r="A117" i="2"/>
  <c r="B117" i="2"/>
  <c r="N117" i="2" s="1"/>
  <c r="C117" i="2"/>
  <c r="D117" i="2"/>
  <c r="A118" i="2"/>
  <c r="B118" i="2"/>
  <c r="Q118" i="2" s="1"/>
  <c r="C118" i="2"/>
  <c r="D118" i="2"/>
  <c r="A119" i="2"/>
  <c r="B119" i="2"/>
  <c r="K119" i="2" s="1"/>
  <c r="C119" i="2"/>
  <c r="D119" i="2"/>
  <c r="A120" i="2"/>
  <c r="B120" i="2"/>
  <c r="M120" i="2" s="1"/>
  <c r="C120" i="2"/>
  <c r="D120" i="2"/>
  <c r="A121" i="2"/>
  <c r="B121" i="2"/>
  <c r="M121" i="2" s="1"/>
  <c r="C121" i="2"/>
  <c r="D121" i="2"/>
  <c r="A122" i="2"/>
  <c r="B122" i="2"/>
  <c r="I122" i="2" s="1"/>
  <c r="C122" i="2"/>
  <c r="D122" i="2"/>
  <c r="A123" i="2"/>
  <c r="B123" i="2"/>
  <c r="G123" i="2" s="1"/>
  <c r="C123" i="2"/>
  <c r="D123" i="2"/>
  <c r="A124" i="2"/>
  <c r="B124" i="2"/>
  <c r="G124" i="2" s="1"/>
  <c r="C124" i="2"/>
  <c r="D124" i="2"/>
  <c r="A125" i="2"/>
  <c r="B125" i="2"/>
  <c r="N125" i="2" s="1"/>
  <c r="C125" i="2"/>
  <c r="D125" i="2"/>
  <c r="A126" i="2"/>
  <c r="B126" i="2"/>
  <c r="Y126" i="2" s="1"/>
  <c r="C126" i="2"/>
  <c r="D126" i="2"/>
  <c r="A127" i="2"/>
  <c r="B127" i="2"/>
  <c r="I127" i="2" s="1"/>
  <c r="C127" i="2"/>
  <c r="D127" i="2"/>
  <c r="A128" i="2"/>
  <c r="B128" i="2"/>
  <c r="C128" i="2"/>
  <c r="D128" i="2"/>
  <c r="A129" i="2"/>
  <c r="B129" i="2"/>
  <c r="K129" i="2" s="1"/>
  <c r="C129" i="2"/>
  <c r="D129" i="2"/>
  <c r="A130" i="2"/>
  <c r="B130" i="2"/>
  <c r="F130" i="2" s="1"/>
  <c r="C130" i="2"/>
  <c r="D130" i="2"/>
  <c r="A131" i="2"/>
  <c r="B131" i="2"/>
  <c r="V131" i="2" s="1"/>
  <c r="C131" i="2"/>
  <c r="D131" i="2"/>
  <c r="A132" i="2"/>
  <c r="B132" i="2"/>
  <c r="F132" i="2" s="1"/>
  <c r="C132" i="2"/>
  <c r="D132" i="2"/>
  <c r="A133" i="2"/>
  <c r="B133" i="2"/>
  <c r="O133" i="2" s="1"/>
  <c r="C133" i="2"/>
  <c r="D133" i="2"/>
  <c r="A134" i="2"/>
  <c r="B134" i="2"/>
  <c r="P134" i="2" s="1"/>
  <c r="C134" i="2"/>
  <c r="D134" i="2"/>
  <c r="A135" i="2"/>
  <c r="B135" i="2"/>
  <c r="I135" i="2" s="1"/>
  <c r="C135" i="2"/>
  <c r="D135" i="2"/>
  <c r="A136" i="2"/>
  <c r="B136" i="2"/>
  <c r="K136" i="2" s="1"/>
  <c r="C136" i="2"/>
  <c r="D136" i="2"/>
  <c r="A137" i="2"/>
  <c r="B137" i="2"/>
  <c r="N137" i="2" s="1"/>
  <c r="C137" i="2"/>
  <c r="D137" i="2"/>
  <c r="A138" i="2"/>
  <c r="B138" i="2"/>
  <c r="G138" i="2" s="1"/>
  <c r="C138" i="2"/>
  <c r="D138" i="2"/>
  <c r="A139" i="2"/>
  <c r="B139" i="2"/>
  <c r="U139" i="2" s="1"/>
  <c r="C139" i="2"/>
  <c r="D139" i="2"/>
  <c r="A140" i="2"/>
  <c r="B140" i="2"/>
  <c r="E140" i="2" s="1"/>
  <c r="C140" i="2"/>
  <c r="D140" i="2"/>
  <c r="A141" i="2"/>
  <c r="B141" i="2"/>
  <c r="P141" i="2" s="1"/>
  <c r="C141" i="2"/>
  <c r="D141" i="2"/>
  <c r="A142" i="2"/>
  <c r="B142" i="2"/>
  <c r="L142" i="2" s="1"/>
  <c r="Z142" i="2" s="1"/>
  <c r="C142" i="2"/>
  <c r="D142" i="2"/>
  <c r="A143" i="2"/>
  <c r="B143" i="2"/>
  <c r="Y143" i="2" s="1"/>
  <c r="C143" i="2"/>
  <c r="D143" i="2"/>
  <c r="A144" i="2"/>
  <c r="B144" i="2"/>
  <c r="L144" i="2" s="1"/>
  <c r="Z144" i="2" s="1"/>
  <c r="C144" i="2"/>
  <c r="D144" i="2"/>
  <c r="A145" i="2"/>
  <c r="B145" i="2"/>
  <c r="N145" i="2" s="1"/>
  <c r="C145" i="2"/>
  <c r="D145" i="2"/>
  <c r="A146" i="2"/>
  <c r="B146" i="2"/>
  <c r="I146" i="2" s="1"/>
  <c r="C146" i="2"/>
  <c r="D146" i="2"/>
  <c r="A147" i="2"/>
  <c r="B147" i="2"/>
  <c r="G147" i="2" s="1"/>
  <c r="C147" i="2"/>
  <c r="D147" i="2"/>
  <c r="A148" i="2"/>
  <c r="B148" i="2"/>
  <c r="F148" i="2" s="1"/>
  <c r="C148" i="2"/>
  <c r="D148" i="2"/>
  <c r="A78" i="2"/>
  <c r="B78" i="2"/>
  <c r="C78" i="2"/>
  <c r="D78" i="2"/>
  <c r="A79" i="2"/>
  <c r="B79" i="2"/>
  <c r="C79" i="2"/>
  <c r="D79" i="2"/>
  <c r="A80" i="2"/>
  <c r="B80" i="2"/>
  <c r="L80" i="2" s="1"/>
  <c r="Z80" i="2" s="1"/>
  <c r="C80" i="2"/>
  <c r="D80" i="2"/>
  <c r="A81" i="2"/>
  <c r="B81" i="2"/>
  <c r="C81" i="2"/>
  <c r="D81" i="2"/>
  <c r="A82" i="2"/>
  <c r="B82" i="2"/>
  <c r="F82" i="2" s="1"/>
  <c r="C82" i="2"/>
  <c r="D82" i="2"/>
  <c r="A83" i="2"/>
  <c r="B83" i="2"/>
  <c r="G83" i="2" s="1"/>
  <c r="C83" i="2"/>
  <c r="D83" i="2"/>
  <c r="A84" i="2"/>
  <c r="B84" i="2"/>
  <c r="Q84" i="2" s="1"/>
  <c r="C84" i="2"/>
  <c r="D84" i="2"/>
  <c r="A85" i="2"/>
  <c r="B85" i="2"/>
  <c r="I85" i="2" s="1"/>
  <c r="C85" i="2"/>
  <c r="D85" i="2"/>
  <c r="A86" i="2"/>
  <c r="B86" i="2"/>
  <c r="G86" i="2" s="1"/>
  <c r="C86" i="2"/>
  <c r="D86" i="2"/>
  <c r="A87" i="2"/>
  <c r="B87" i="2"/>
  <c r="C87" i="2"/>
  <c r="D87" i="2"/>
  <c r="A88" i="2"/>
  <c r="B88" i="2"/>
  <c r="K88" i="2" s="1"/>
  <c r="C88" i="2"/>
  <c r="D88" i="2"/>
  <c r="A89" i="2"/>
  <c r="B89" i="2"/>
  <c r="M89" i="2" s="1"/>
  <c r="C89" i="2"/>
  <c r="D89" i="2"/>
  <c r="A90" i="2"/>
  <c r="B90" i="2"/>
  <c r="E90" i="2" s="1"/>
  <c r="C90" i="2"/>
  <c r="D90" i="2"/>
  <c r="A91" i="2"/>
  <c r="B91" i="2"/>
  <c r="E91" i="2" s="1"/>
  <c r="C91" i="2"/>
  <c r="D91" i="2"/>
  <c r="A92" i="2"/>
  <c r="B92" i="2"/>
  <c r="L92" i="2" s="1"/>
  <c r="Z92" i="2" s="1"/>
  <c r="C92" i="2"/>
  <c r="D92" i="2"/>
  <c r="B77" i="2"/>
  <c r="C77" i="2"/>
  <c r="D77" i="2"/>
  <c r="A77" i="2"/>
  <c r="N118" i="2" l="1"/>
  <c r="E138" i="2"/>
  <c r="F116" i="2"/>
  <c r="G91" i="2"/>
  <c r="K94" i="2"/>
  <c r="F122" i="2"/>
  <c r="K126" i="2"/>
  <c r="O77" i="2"/>
  <c r="I87" i="2"/>
  <c r="R148" i="2"/>
  <c r="Q142" i="2"/>
  <c r="I140" i="2"/>
  <c r="U138" i="2"/>
  <c r="M136" i="2"/>
  <c r="N134" i="2"/>
  <c r="L132" i="2"/>
  <c r="Z132" i="2" s="1"/>
  <c r="F124" i="2"/>
  <c r="E116" i="2"/>
  <c r="I108" i="2"/>
  <c r="L104" i="2"/>
  <c r="Z104" i="2" s="1"/>
  <c r="O102" i="2"/>
  <c r="G100" i="2"/>
  <c r="E114" i="2"/>
  <c r="F114" i="2"/>
  <c r="I138" i="2"/>
  <c r="K85" i="2"/>
  <c r="O85" i="2"/>
  <c r="L94" i="2"/>
  <c r="Z94" i="2" s="1"/>
  <c r="E106" i="2"/>
  <c r="F83" i="2"/>
  <c r="I130" i="2"/>
  <c r="J129" i="2" s="1"/>
  <c r="H129" i="2" s="1"/>
  <c r="L120" i="2"/>
  <c r="Z120" i="2" s="1"/>
  <c r="T77" i="2"/>
  <c r="E83" i="2"/>
  <c r="G130" i="2"/>
  <c r="I106" i="2"/>
  <c r="L118" i="2"/>
  <c r="Z118" i="2" s="1"/>
  <c r="E148" i="2"/>
  <c r="L108" i="2"/>
  <c r="Z108" i="2" s="1"/>
  <c r="E146" i="2"/>
  <c r="F146" i="2"/>
  <c r="G122" i="2"/>
  <c r="V116" i="2"/>
  <c r="M125" i="2"/>
  <c r="Q121" i="2"/>
  <c r="T129" i="2"/>
  <c r="I97" i="2"/>
  <c r="K127" i="2"/>
  <c r="N97" i="2"/>
  <c r="Q93" i="2"/>
  <c r="E100" i="2"/>
  <c r="G148" i="2"/>
  <c r="G84" i="2"/>
  <c r="L145" i="2"/>
  <c r="Z145" i="2" s="1"/>
  <c r="M104" i="2"/>
  <c r="S104" i="2"/>
  <c r="E130" i="2"/>
  <c r="F138" i="2"/>
  <c r="F106" i="2"/>
  <c r="G146" i="2"/>
  <c r="G114" i="2"/>
  <c r="O142" i="2"/>
  <c r="R99" i="2"/>
  <c r="M109" i="2"/>
  <c r="E132" i="2"/>
  <c r="F140" i="2"/>
  <c r="G116" i="2"/>
  <c r="P113" i="2"/>
  <c r="K89" i="2"/>
  <c r="X85" i="2"/>
  <c r="P81" i="2"/>
  <c r="K79" i="2"/>
  <c r="M148" i="2"/>
  <c r="I144" i="2"/>
  <c r="J144" i="2" s="1"/>
  <c r="H144" i="2" s="1"/>
  <c r="L140" i="2"/>
  <c r="Z140" i="2" s="1"/>
  <c r="I136" i="2"/>
  <c r="X134" i="2"/>
  <c r="I128" i="2"/>
  <c r="L126" i="2"/>
  <c r="Z126" i="2" s="1"/>
  <c r="W124" i="2"/>
  <c r="U122" i="2"/>
  <c r="I120" i="2"/>
  <c r="J120" i="2" s="1"/>
  <c r="H120" i="2" s="1"/>
  <c r="O118" i="2"/>
  <c r="L116" i="2"/>
  <c r="Z116" i="2" s="1"/>
  <c r="I112" i="2"/>
  <c r="Y110" i="2"/>
  <c r="G104" i="2"/>
  <c r="P102" i="2"/>
  <c r="T98" i="2"/>
  <c r="G96" i="2"/>
  <c r="O94" i="2"/>
  <c r="E124" i="2"/>
  <c r="E92" i="2"/>
  <c r="G140" i="2"/>
  <c r="I148" i="2"/>
  <c r="I116" i="2"/>
  <c r="K77" i="2"/>
  <c r="K105" i="2"/>
  <c r="L81" i="2"/>
  <c r="Z81" i="2" s="1"/>
  <c r="M85" i="2"/>
  <c r="O126" i="2"/>
  <c r="P93" i="2"/>
  <c r="W92" i="2"/>
  <c r="F108" i="2"/>
  <c r="I124" i="2"/>
  <c r="K117" i="2"/>
  <c r="N77" i="2"/>
  <c r="E122" i="2"/>
  <c r="F98" i="2"/>
  <c r="K148" i="2"/>
  <c r="K104" i="2"/>
  <c r="L133" i="2"/>
  <c r="Z133" i="2" s="1"/>
  <c r="M141" i="2"/>
  <c r="N141" i="2"/>
  <c r="O105" i="2"/>
  <c r="P89" i="2"/>
  <c r="W140" i="2"/>
  <c r="S89" i="2"/>
  <c r="F84" i="2"/>
  <c r="G92" i="2"/>
  <c r="E84" i="2"/>
  <c r="F92" i="2"/>
  <c r="G132" i="2"/>
  <c r="K137" i="2"/>
  <c r="K95" i="2"/>
  <c r="Y79" i="2"/>
  <c r="S78" i="2"/>
  <c r="R78" i="2"/>
  <c r="Q78" i="2"/>
  <c r="T78" i="2"/>
  <c r="U78" i="2"/>
  <c r="V78" i="2"/>
  <c r="W78" i="2"/>
  <c r="X78" i="2"/>
  <c r="I86" i="2"/>
  <c r="P133" i="2"/>
  <c r="F90" i="2"/>
  <c r="K145" i="2"/>
  <c r="K135" i="2"/>
  <c r="K125" i="2"/>
  <c r="K113" i="2"/>
  <c r="K103" i="2"/>
  <c r="K93" i="2"/>
  <c r="O121" i="2"/>
  <c r="O101" i="2"/>
  <c r="O78" i="2"/>
  <c r="P129" i="2"/>
  <c r="P109" i="2"/>
  <c r="P86" i="2"/>
  <c r="Q137" i="2"/>
  <c r="Q117" i="2"/>
  <c r="E145" i="2"/>
  <c r="E137" i="2"/>
  <c r="E129" i="2"/>
  <c r="E121" i="2"/>
  <c r="E113" i="2"/>
  <c r="E105" i="2"/>
  <c r="E97" i="2"/>
  <c r="E89" i="2"/>
  <c r="E81" i="2"/>
  <c r="F145" i="2"/>
  <c r="F137" i="2"/>
  <c r="F129" i="2"/>
  <c r="F121" i="2"/>
  <c r="F113" i="2"/>
  <c r="F105" i="2"/>
  <c r="F97" i="2"/>
  <c r="F89" i="2"/>
  <c r="F81" i="2"/>
  <c r="G145" i="2"/>
  <c r="G137" i="2"/>
  <c r="G129" i="2"/>
  <c r="G121" i="2"/>
  <c r="G113" i="2"/>
  <c r="G105" i="2"/>
  <c r="G97" i="2"/>
  <c r="G89" i="2"/>
  <c r="G81" i="2"/>
  <c r="I145" i="2"/>
  <c r="J145" i="2" s="1"/>
  <c r="H145" i="2" s="1"/>
  <c r="I137" i="2"/>
  <c r="I129" i="2"/>
  <c r="I121" i="2"/>
  <c r="I113" i="2"/>
  <c r="I104" i="2"/>
  <c r="J104" i="2" s="1"/>
  <c r="H104" i="2" s="1"/>
  <c r="I94" i="2"/>
  <c r="J94" i="2" s="1"/>
  <c r="H94" i="2" s="1"/>
  <c r="I84" i="2"/>
  <c r="K144" i="2"/>
  <c r="K134" i="2"/>
  <c r="K124" i="2"/>
  <c r="K112" i="2"/>
  <c r="K102" i="2"/>
  <c r="K92" i="2"/>
  <c r="K80" i="2"/>
  <c r="L141" i="2"/>
  <c r="Z141" i="2" s="1"/>
  <c r="L128" i="2"/>
  <c r="Z128" i="2" s="1"/>
  <c r="L102" i="2"/>
  <c r="Z102" i="2" s="1"/>
  <c r="L89" i="2"/>
  <c r="Z89" i="2" s="1"/>
  <c r="M77" i="2"/>
  <c r="M134" i="2"/>
  <c r="M118" i="2"/>
  <c r="M102" i="2"/>
  <c r="M81" i="2"/>
  <c r="N133" i="2"/>
  <c r="N110" i="2"/>
  <c r="N89" i="2"/>
  <c r="O141" i="2"/>
  <c r="O97" i="2"/>
  <c r="P77" i="2"/>
  <c r="P126" i="2"/>
  <c r="P105" i="2"/>
  <c r="P85" i="2"/>
  <c r="Q134" i="2"/>
  <c r="Q113" i="2"/>
  <c r="R147" i="2"/>
  <c r="V148" i="2"/>
  <c r="S136" i="2"/>
  <c r="Y111" i="2"/>
  <c r="V99" i="2"/>
  <c r="S88" i="2"/>
  <c r="W82" i="2"/>
  <c r="X82" i="2"/>
  <c r="Y82" i="2"/>
  <c r="S82" i="2"/>
  <c r="R82" i="2"/>
  <c r="Q82" i="2"/>
  <c r="V82" i="2"/>
  <c r="T82" i="2"/>
  <c r="P82" i="2"/>
  <c r="O82" i="2"/>
  <c r="N82" i="2"/>
  <c r="M82" i="2"/>
  <c r="L82" i="2"/>
  <c r="Z82" i="2" s="1"/>
  <c r="K82" i="2"/>
  <c r="I82" i="2"/>
  <c r="J82" i="2" s="1"/>
  <c r="H82" i="2" s="1"/>
  <c r="U82" i="2"/>
  <c r="U90" i="2"/>
  <c r="W125" i="2"/>
  <c r="T113" i="2"/>
  <c r="E144" i="2"/>
  <c r="E136" i="2"/>
  <c r="E128" i="2"/>
  <c r="E120" i="2"/>
  <c r="E112" i="2"/>
  <c r="E104" i="2"/>
  <c r="E96" i="2"/>
  <c r="E88" i="2"/>
  <c r="E80" i="2"/>
  <c r="F144" i="2"/>
  <c r="F136" i="2"/>
  <c r="F128" i="2"/>
  <c r="F120" i="2"/>
  <c r="F112" i="2"/>
  <c r="F104" i="2"/>
  <c r="F96" i="2"/>
  <c r="F88" i="2"/>
  <c r="F80" i="2"/>
  <c r="G144" i="2"/>
  <c r="G136" i="2"/>
  <c r="G128" i="2"/>
  <c r="G120" i="2"/>
  <c r="G112" i="2"/>
  <c r="G88" i="2"/>
  <c r="G80" i="2"/>
  <c r="I103" i="2"/>
  <c r="I93" i="2"/>
  <c r="I81" i="2"/>
  <c r="K143" i="2"/>
  <c r="K133" i="2"/>
  <c r="K121" i="2"/>
  <c r="K111" i="2"/>
  <c r="K101" i="2"/>
  <c r="L113" i="2"/>
  <c r="Z113" i="2" s="1"/>
  <c r="L101" i="2"/>
  <c r="Z101" i="2" s="1"/>
  <c r="L88" i="2"/>
  <c r="Z88" i="2" s="1"/>
  <c r="M133" i="2"/>
  <c r="M117" i="2"/>
  <c r="M101" i="2"/>
  <c r="M78" i="2"/>
  <c r="N129" i="2"/>
  <c r="N109" i="2"/>
  <c r="N86" i="2"/>
  <c r="O137" i="2"/>
  <c r="O117" i="2"/>
  <c r="P145" i="2"/>
  <c r="P125" i="2"/>
  <c r="Q133" i="2"/>
  <c r="Q110" i="2"/>
  <c r="R133" i="2"/>
  <c r="V147" i="2"/>
  <c r="F147" i="2"/>
  <c r="F139" i="2"/>
  <c r="F131" i="2"/>
  <c r="F123" i="2"/>
  <c r="F115" i="2"/>
  <c r="F107" i="2"/>
  <c r="F99" i="2"/>
  <c r="G139" i="2"/>
  <c r="G131" i="2"/>
  <c r="G115" i="2"/>
  <c r="G107" i="2"/>
  <c r="K84" i="2"/>
  <c r="O145" i="2"/>
  <c r="O125" i="2"/>
  <c r="Q141" i="2"/>
  <c r="E82" i="2"/>
  <c r="I105" i="2"/>
  <c r="I95" i="2"/>
  <c r="N93" i="2"/>
  <c r="X101" i="2"/>
  <c r="X91" i="2"/>
  <c r="Y91" i="2"/>
  <c r="S91" i="2"/>
  <c r="T91" i="2"/>
  <c r="W91" i="2"/>
  <c r="U91" i="2"/>
  <c r="V91" i="2"/>
  <c r="Q91" i="2"/>
  <c r="P91" i="2"/>
  <c r="O91" i="2"/>
  <c r="N91" i="2"/>
  <c r="M91" i="2"/>
  <c r="L91" i="2"/>
  <c r="Z91" i="2" s="1"/>
  <c r="K91" i="2"/>
  <c r="I91" i="2"/>
  <c r="R91" i="2"/>
  <c r="V89" i="2"/>
  <c r="W89" i="2"/>
  <c r="X89" i="2"/>
  <c r="Y89" i="2"/>
  <c r="R89" i="2"/>
  <c r="Q89" i="2"/>
  <c r="U89" i="2"/>
  <c r="T89" i="2"/>
  <c r="T87" i="2"/>
  <c r="U87" i="2"/>
  <c r="R87" i="2"/>
  <c r="Q87" i="2"/>
  <c r="V87" i="2"/>
  <c r="W87" i="2"/>
  <c r="X87" i="2"/>
  <c r="S87" i="2"/>
  <c r="Y87" i="2"/>
  <c r="P87" i="2"/>
  <c r="O87" i="2"/>
  <c r="N87" i="2"/>
  <c r="M87" i="2"/>
  <c r="L87" i="2"/>
  <c r="Z87" i="2" s="1"/>
  <c r="S85" i="2"/>
  <c r="T85" i="2"/>
  <c r="U85" i="2"/>
  <c r="V85" i="2"/>
  <c r="Y85" i="2"/>
  <c r="R85" i="2"/>
  <c r="Q85" i="2"/>
  <c r="W85" i="2"/>
  <c r="X83" i="2"/>
  <c r="Y83" i="2"/>
  <c r="S83" i="2"/>
  <c r="T83" i="2"/>
  <c r="W83" i="2"/>
  <c r="R83" i="2"/>
  <c r="P83" i="2"/>
  <c r="O83" i="2"/>
  <c r="N83" i="2"/>
  <c r="M83" i="2"/>
  <c r="L83" i="2"/>
  <c r="Z83" i="2" s="1"/>
  <c r="K83" i="2"/>
  <c r="I83" i="2"/>
  <c r="U83" i="2"/>
  <c r="Q83" i="2"/>
  <c r="V81" i="2"/>
  <c r="W81" i="2"/>
  <c r="X81" i="2"/>
  <c r="Y81" i="2"/>
  <c r="R81" i="2"/>
  <c r="Q81" i="2"/>
  <c r="U81" i="2"/>
  <c r="S81" i="2"/>
  <c r="T79" i="2"/>
  <c r="U79" i="2"/>
  <c r="R79" i="2"/>
  <c r="Q79" i="2"/>
  <c r="V79" i="2"/>
  <c r="W79" i="2"/>
  <c r="X79" i="2"/>
  <c r="S79" i="2"/>
  <c r="P79" i="2"/>
  <c r="O79" i="2"/>
  <c r="N79" i="2"/>
  <c r="M79" i="2"/>
  <c r="L79" i="2"/>
  <c r="Z79" i="2" s="1"/>
  <c r="Y148" i="2"/>
  <c r="S148" i="2"/>
  <c r="T148" i="2"/>
  <c r="U148" i="2"/>
  <c r="X148" i="2"/>
  <c r="Q148" i="2"/>
  <c r="P148" i="2"/>
  <c r="O148" i="2"/>
  <c r="N148" i="2"/>
  <c r="W148" i="2"/>
  <c r="W146" i="2"/>
  <c r="X146" i="2"/>
  <c r="Y146" i="2"/>
  <c r="S146" i="2"/>
  <c r="R146" i="2"/>
  <c r="V146" i="2"/>
  <c r="T146" i="2"/>
  <c r="Q146" i="2"/>
  <c r="P146" i="2"/>
  <c r="O146" i="2"/>
  <c r="N146" i="2"/>
  <c r="M146" i="2"/>
  <c r="L146" i="2"/>
  <c r="Z146" i="2" s="1"/>
  <c r="K146" i="2"/>
  <c r="U146" i="2"/>
  <c r="U144" i="2"/>
  <c r="V144" i="2"/>
  <c r="W144" i="2"/>
  <c r="R144" i="2"/>
  <c r="X144" i="2"/>
  <c r="Y144" i="2"/>
  <c r="T144" i="2"/>
  <c r="S144" i="2"/>
  <c r="Q144" i="2"/>
  <c r="P144" i="2"/>
  <c r="O144" i="2"/>
  <c r="N144" i="2"/>
  <c r="S142" i="2"/>
  <c r="R142" i="2"/>
  <c r="T142" i="2"/>
  <c r="U142" i="2"/>
  <c r="V142" i="2"/>
  <c r="W142" i="2"/>
  <c r="X142" i="2"/>
  <c r="Y140" i="2"/>
  <c r="S140" i="2"/>
  <c r="T140" i="2"/>
  <c r="U140" i="2"/>
  <c r="X140" i="2"/>
  <c r="R140" i="2"/>
  <c r="Q140" i="2"/>
  <c r="P140" i="2"/>
  <c r="O140" i="2"/>
  <c r="N140" i="2"/>
  <c r="M140" i="2"/>
  <c r="V140" i="2"/>
  <c r="W138" i="2"/>
  <c r="X138" i="2"/>
  <c r="Y138" i="2"/>
  <c r="S138" i="2"/>
  <c r="R138" i="2"/>
  <c r="V138" i="2"/>
  <c r="Q138" i="2"/>
  <c r="P138" i="2"/>
  <c r="O138" i="2"/>
  <c r="N138" i="2"/>
  <c r="M138" i="2"/>
  <c r="L138" i="2"/>
  <c r="Z138" i="2" s="1"/>
  <c r="K138" i="2"/>
  <c r="T138" i="2"/>
  <c r="U136" i="2"/>
  <c r="V136" i="2"/>
  <c r="W136" i="2"/>
  <c r="R136" i="2"/>
  <c r="X136" i="2"/>
  <c r="Y136" i="2"/>
  <c r="T136" i="2"/>
  <c r="Q136" i="2"/>
  <c r="P136" i="2"/>
  <c r="O136" i="2"/>
  <c r="N136" i="2"/>
  <c r="S134" i="2"/>
  <c r="R134" i="2"/>
  <c r="T134" i="2"/>
  <c r="U134" i="2"/>
  <c r="V134" i="2"/>
  <c r="W134" i="2"/>
  <c r="Y134" i="2"/>
  <c r="Y132" i="2"/>
  <c r="S132" i="2"/>
  <c r="T132" i="2"/>
  <c r="U132" i="2"/>
  <c r="X132" i="2"/>
  <c r="V132" i="2"/>
  <c r="W132" i="2"/>
  <c r="Q132" i="2"/>
  <c r="P132" i="2"/>
  <c r="O132" i="2"/>
  <c r="N132" i="2"/>
  <c r="M132" i="2"/>
  <c r="R132" i="2"/>
  <c r="W130" i="2"/>
  <c r="X130" i="2"/>
  <c r="Y130" i="2"/>
  <c r="S130" i="2"/>
  <c r="R130" i="2"/>
  <c r="V130" i="2"/>
  <c r="Q130" i="2"/>
  <c r="P130" i="2"/>
  <c r="O130" i="2"/>
  <c r="N130" i="2"/>
  <c r="M130" i="2"/>
  <c r="L130" i="2"/>
  <c r="Z130" i="2" s="1"/>
  <c r="K130" i="2"/>
  <c r="U130" i="2"/>
  <c r="U128" i="2"/>
  <c r="V128" i="2"/>
  <c r="W128" i="2"/>
  <c r="R128" i="2"/>
  <c r="X128" i="2"/>
  <c r="Y128" i="2"/>
  <c r="T128" i="2"/>
  <c r="S128" i="2"/>
  <c r="Q128" i="2"/>
  <c r="P128" i="2"/>
  <c r="O128" i="2"/>
  <c r="N128" i="2"/>
  <c r="S126" i="2"/>
  <c r="R126" i="2"/>
  <c r="T126" i="2"/>
  <c r="U126" i="2"/>
  <c r="V126" i="2"/>
  <c r="W126" i="2"/>
  <c r="X126" i="2"/>
  <c r="Y124" i="2"/>
  <c r="S124" i="2"/>
  <c r="T124" i="2"/>
  <c r="U124" i="2"/>
  <c r="X124" i="2"/>
  <c r="V124" i="2"/>
  <c r="Q124" i="2"/>
  <c r="P124" i="2"/>
  <c r="O124" i="2"/>
  <c r="N124" i="2"/>
  <c r="M124" i="2"/>
  <c r="W122" i="2"/>
  <c r="X122" i="2"/>
  <c r="Y122" i="2"/>
  <c r="S122" i="2"/>
  <c r="R122" i="2"/>
  <c r="V122" i="2"/>
  <c r="Q122" i="2"/>
  <c r="P122" i="2"/>
  <c r="O122" i="2"/>
  <c r="N122" i="2"/>
  <c r="M122" i="2"/>
  <c r="L122" i="2"/>
  <c r="Z122" i="2" s="1"/>
  <c r="K122" i="2"/>
  <c r="T122" i="2"/>
  <c r="U120" i="2"/>
  <c r="V120" i="2"/>
  <c r="W120" i="2"/>
  <c r="R120" i="2"/>
  <c r="X120" i="2"/>
  <c r="Y120" i="2"/>
  <c r="T120" i="2"/>
  <c r="Q120" i="2"/>
  <c r="P120" i="2"/>
  <c r="O120" i="2"/>
  <c r="N120" i="2"/>
  <c r="S118" i="2"/>
  <c r="R118" i="2"/>
  <c r="T118" i="2"/>
  <c r="U118" i="2"/>
  <c r="V118" i="2"/>
  <c r="W118" i="2"/>
  <c r="X118" i="2"/>
  <c r="Y118" i="2"/>
  <c r="Y116" i="2"/>
  <c r="S116" i="2"/>
  <c r="T116" i="2"/>
  <c r="U116" i="2"/>
  <c r="X116" i="2"/>
  <c r="R116" i="2"/>
  <c r="Q116" i="2"/>
  <c r="P116" i="2"/>
  <c r="O116" i="2"/>
  <c r="N116" i="2"/>
  <c r="M116" i="2"/>
  <c r="W116" i="2"/>
  <c r="W114" i="2"/>
  <c r="X114" i="2"/>
  <c r="Y114" i="2"/>
  <c r="S114" i="2"/>
  <c r="R114" i="2"/>
  <c r="V114" i="2"/>
  <c r="T114" i="2"/>
  <c r="Q114" i="2"/>
  <c r="P114" i="2"/>
  <c r="O114" i="2"/>
  <c r="N114" i="2"/>
  <c r="M114" i="2"/>
  <c r="L114" i="2"/>
  <c r="Z114" i="2" s="1"/>
  <c r="K114" i="2"/>
  <c r="U114" i="2"/>
  <c r="U112" i="2"/>
  <c r="V112" i="2"/>
  <c r="W112" i="2"/>
  <c r="R112" i="2"/>
  <c r="X112" i="2"/>
  <c r="Y112" i="2"/>
  <c r="T112" i="2"/>
  <c r="S112" i="2"/>
  <c r="Q112" i="2"/>
  <c r="P112" i="2"/>
  <c r="O112" i="2"/>
  <c r="N112" i="2"/>
  <c r="S110" i="2"/>
  <c r="R110" i="2"/>
  <c r="T110" i="2"/>
  <c r="U110" i="2"/>
  <c r="V110" i="2"/>
  <c r="W110" i="2"/>
  <c r="X110" i="2"/>
  <c r="Y108" i="2"/>
  <c r="S108" i="2"/>
  <c r="T108" i="2"/>
  <c r="U108" i="2"/>
  <c r="X108" i="2"/>
  <c r="Q108" i="2"/>
  <c r="P108" i="2"/>
  <c r="O108" i="2"/>
  <c r="N108" i="2"/>
  <c r="M108" i="2"/>
  <c r="V108" i="2"/>
  <c r="W106" i="2"/>
  <c r="X106" i="2"/>
  <c r="Y106" i="2"/>
  <c r="S106" i="2"/>
  <c r="R106" i="2"/>
  <c r="Q106" i="2"/>
  <c r="V106" i="2"/>
  <c r="P106" i="2"/>
  <c r="O106" i="2"/>
  <c r="N106" i="2"/>
  <c r="M106" i="2"/>
  <c r="L106" i="2"/>
  <c r="Z106" i="2" s="1"/>
  <c r="K106" i="2"/>
  <c r="T106" i="2"/>
  <c r="U104" i="2"/>
  <c r="V104" i="2"/>
  <c r="W104" i="2"/>
  <c r="R104" i="2"/>
  <c r="Q104" i="2"/>
  <c r="X104" i="2"/>
  <c r="Y104" i="2"/>
  <c r="T104" i="2"/>
  <c r="P104" i="2"/>
  <c r="O104" i="2"/>
  <c r="N104" i="2"/>
  <c r="S102" i="2"/>
  <c r="R102" i="2"/>
  <c r="T102" i="2"/>
  <c r="U102" i="2"/>
  <c r="V102" i="2"/>
  <c r="W102" i="2"/>
  <c r="Q102" i="2"/>
  <c r="Y102" i="2"/>
  <c r="Y100" i="2"/>
  <c r="S100" i="2"/>
  <c r="T100" i="2"/>
  <c r="U100" i="2"/>
  <c r="X100" i="2"/>
  <c r="V100" i="2"/>
  <c r="W100" i="2"/>
  <c r="P100" i="2"/>
  <c r="O100" i="2"/>
  <c r="N100" i="2"/>
  <c r="M100" i="2"/>
  <c r="R100" i="2"/>
  <c r="Q100" i="2"/>
  <c r="W98" i="2"/>
  <c r="X98" i="2"/>
  <c r="Y98" i="2"/>
  <c r="S98" i="2"/>
  <c r="R98" i="2"/>
  <c r="Q98" i="2"/>
  <c r="V98" i="2"/>
  <c r="P98" i="2"/>
  <c r="O98" i="2"/>
  <c r="N98" i="2"/>
  <c r="M98" i="2"/>
  <c r="L98" i="2"/>
  <c r="Z98" i="2" s="1"/>
  <c r="K98" i="2"/>
  <c r="I98" i="2"/>
  <c r="U98" i="2"/>
  <c r="U96" i="2"/>
  <c r="V96" i="2"/>
  <c r="W96" i="2"/>
  <c r="R96" i="2"/>
  <c r="Q96" i="2"/>
  <c r="X96" i="2"/>
  <c r="Y96" i="2"/>
  <c r="T96" i="2"/>
  <c r="S96" i="2"/>
  <c r="P96" i="2"/>
  <c r="O96" i="2"/>
  <c r="N96" i="2"/>
  <c r="M96" i="2"/>
  <c r="S94" i="2"/>
  <c r="R94" i="2"/>
  <c r="T94" i="2"/>
  <c r="U94" i="2"/>
  <c r="V94" i="2"/>
  <c r="W94" i="2"/>
  <c r="X94" i="2"/>
  <c r="E143" i="2"/>
  <c r="E135" i="2"/>
  <c r="E127" i="2"/>
  <c r="E119" i="2"/>
  <c r="E111" i="2"/>
  <c r="E103" i="2"/>
  <c r="E95" i="2"/>
  <c r="E87" i="2"/>
  <c r="E79" i="2"/>
  <c r="F143" i="2"/>
  <c r="F135" i="2"/>
  <c r="F127" i="2"/>
  <c r="F119" i="2"/>
  <c r="F111" i="2"/>
  <c r="F103" i="2"/>
  <c r="F95" i="2"/>
  <c r="F87" i="2"/>
  <c r="F79" i="2"/>
  <c r="G143" i="2"/>
  <c r="G135" i="2"/>
  <c r="G127" i="2"/>
  <c r="G119" i="2"/>
  <c r="G111" i="2"/>
  <c r="G87" i="2"/>
  <c r="G79" i="2"/>
  <c r="I143" i="2"/>
  <c r="I119" i="2"/>
  <c r="I102" i="2"/>
  <c r="J102" i="2" s="1"/>
  <c r="H102" i="2" s="1"/>
  <c r="I92" i="2"/>
  <c r="I80" i="2"/>
  <c r="J80" i="2" s="1"/>
  <c r="H80" i="2" s="1"/>
  <c r="K142" i="2"/>
  <c r="K132" i="2"/>
  <c r="K120" i="2"/>
  <c r="K110" i="2"/>
  <c r="K100" i="2"/>
  <c r="K78" i="2"/>
  <c r="L137" i="2"/>
  <c r="Z137" i="2" s="1"/>
  <c r="L125" i="2"/>
  <c r="Z125" i="2" s="1"/>
  <c r="L112" i="2"/>
  <c r="Z112" i="2" s="1"/>
  <c r="L100" i="2"/>
  <c r="Z100" i="2" s="1"/>
  <c r="L86" i="2"/>
  <c r="Z86" i="2" s="1"/>
  <c r="M145" i="2"/>
  <c r="M129" i="2"/>
  <c r="M113" i="2"/>
  <c r="M97" i="2"/>
  <c r="N126" i="2"/>
  <c r="N105" i="2"/>
  <c r="N85" i="2"/>
  <c r="O134" i="2"/>
  <c r="O93" i="2"/>
  <c r="P142" i="2"/>
  <c r="P121" i="2"/>
  <c r="P101" i="2"/>
  <c r="P78" i="2"/>
  <c r="Q129" i="2"/>
  <c r="Q109" i="2"/>
  <c r="R125" i="2"/>
  <c r="T145" i="2"/>
  <c r="X133" i="2"/>
  <c r="S121" i="2"/>
  <c r="W108" i="2"/>
  <c r="T97" i="2"/>
  <c r="V84" i="2"/>
  <c r="I131" i="2"/>
  <c r="L105" i="2"/>
  <c r="Z105" i="2" s="1"/>
  <c r="M137" i="2"/>
  <c r="M86" i="2"/>
  <c r="R92" i="2"/>
  <c r="Y78" i="2"/>
  <c r="L78" i="2"/>
  <c r="Z78" i="2" s="1"/>
  <c r="Y77" i="2"/>
  <c r="X77" i="2"/>
  <c r="W77" i="2"/>
  <c r="V77" i="2"/>
  <c r="S77" i="2"/>
  <c r="R77" i="2"/>
  <c r="U77" i="2"/>
  <c r="E142" i="2"/>
  <c r="E134" i="2"/>
  <c r="E126" i="2"/>
  <c r="E118" i="2"/>
  <c r="E110" i="2"/>
  <c r="E102" i="2"/>
  <c r="E94" i="2"/>
  <c r="E86" i="2"/>
  <c r="E78" i="2"/>
  <c r="F142" i="2"/>
  <c r="F134" i="2"/>
  <c r="F126" i="2"/>
  <c r="F118" i="2"/>
  <c r="F110" i="2"/>
  <c r="F102" i="2"/>
  <c r="F94" i="2"/>
  <c r="F86" i="2"/>
  <c r="F78" i="2"/>
  <c r="G142" i="2"/>
  <c r="G134" i="2"/>
  <c r="G126" i="2"/>
  <c r="G118" i="2"/>
  <c r="G110" i="2"/>
  <c r="G102" i="2"/>
  <c r="G94" i="2"/>
  <c r="G78" i="2"/>
  <c r="I142" i="2"/>
  <c r="J142" i="2" s="1"/>
  <c r="H142" i="2" s="1"/>
  <c r="I134" i="2"/>
  <c r="J134" i="2" s="1"/>
  <c r="H134" i="2" s="1"/>
  <c r="I126" i="2"/>
  <c r="J126" i="2" s="1"/>
  <c r="H126" i="2" s="1"/>
  <c r="I118" i="2"/>
  <c r="J118" i="2" s="1"/>
  <c r="H118" i="2" s="1"/>
  <c r="I110" i="2"/>
  <c r="J110" i="2" s="1"/>
  <c r="H110" i="2" s="1"/>
  <c r="I101" i="2"/>
  <c r="I89" i="2"/>
  <c r="I79" i="2"/>
  <c r="K141" i="2"/>
  <c r="K97" i="2"/>
  <c r="K87" i="2"/>
  <c r="L77" i="2"/>
  <c r="Z77" i="2" s="1"/>
  <c r="L136" i="2"/>
  <c r="Z136" i="2" s="1"/>
  <c r="L124" i="2"/>
  <c r="Z124" i="2" s="1"/>
  <c r="L110" i="2"/>
  <c r="Z110" i="2" s="1"/>
  <c r="L97" i="2"/>
  <c r="Z97" i="2" s="1"/>
  <c r="L85" i="2"/>
  <c r="Z85" i="2" s="1"/>
  <c r="M144" i="2"/>
  <c r="M128" i="2"/>
  <c r="M112" i="2"/>
  <c r="M94" i="2"/>
  <c r="N102" i="2"/>
  <c r="N81" i="2"/>
  <c r="O110" i="2"/>
  <c r="O89" i="2"/>
  <c r="P118" i="2"/>
  <c r="Q77" i="2"/>
  <c r="Q126" i="2"/>
  <c r="R124" i="2"/>
  <c r="S120" i="2"/>
  <c r="Y94" i="2"/>
  <c r="V83" i="2"/>
  <c r="Y92" i="2"/>
  <c r="S92" i="2"/>
  <c r="T92" i="2"/>
  <c r="U92" i="2"/>
  <c r="X92" i="2"/>
  <c r="V92" i="2"/>
  <c r="Q92" i="2"/>
  <c r="P92" i="2"/>
  <c r="O92" i="2"/>
  <c r="N92" i="2"/>
  <c r="M92" i="2"/>
  <c r="W90" i="2"/>
  <c r="X90" i="2"/>
  <c r="Y90" i="2"/>
  <c r="S90" i="2"/>
  <c r="R90" i="2"/>
  <c r="Q90" i="2"/>
  <c r="V90" i="2"/>
  <c r="P90" i="2"/>
  <c r="O90" i="2"/>
  <c r="N90" i="2"/>
  <c r="M90" i="2"/>
  <c r="L90" i="2"/>
  <c r="Z90" i="2" s="1"/>
  <c r="K90" i="2"/>
  <c r="I90" i="2"/>
  <c r="J90" i="2" s="1"/>
  <c r="H90" i="2" s="1"/>
  <c r="T90" i="2"/>
  <c r="U88" i="2"/>
  <c r="V88" i="2"/>
  <c r="W88" i="2"/>
  <c r="R88" i="2"/>
  <c r="Q88" i="2"/>
  <c r="X88" i="2"/>
  <c r="Y88" i="2"/>
  <c r="T88" i="2"/>
  <c r="P88" i="2"/>
  <c r="O88" i="2"/>
  <c r="N88" i="2"/>
  <c r="M88" i="2"/>
  <c r="S86" i="2"/>
  <c r="R86" i="2"/>
  <c r="Q86" i="2"/>
  <c r="T86" i="2"/>
  <c r="U86" i="2"/>
  <c r="V86" i="2"/>
  <c r="W86" i="2"/>
  <c r="X86" i="2"/>
  <c r="Y86" i="2"/>
  <c r="Y84" i="2"/>
  <c r="S84" i="2"/>
  <c r="T84" i="2"/>
  <c r="U84" i="2"/>
  <c r="X84" i="2"/>
  <c r="R84" i="2"/>
  <c r="P84" i="2"/>
  <c r="O84" i="2"/>
  <c r="N84" i="2"/>
  <c r="M84" i="2"/>
  <c r="W84" i="2"/>
  <c r="U80" i="2"/>
  <c r="V80" i="2"/>
  <c r="W80" i="2"/>
  <c r="R80" i="2"/>
  <c r="Q80" i="2"/>
  <c r="X80" i="2"/>
  <c r="Y80" i="2"/>
  <c r="T80" i="2"/>
  <c r="S80" i="2"/>
  <c r="P80" i="2"/>
  <c r="O80" i="2"/>
  <c r="N80" i="2"/>
  <c r="M80" i="2"/>
  <c r="X147" i="2"/>
  <c r="Y147" i="2"/>
  <c r="S147" i="2"/>
  <c r="T147" i="2"/>
  <c r="W147" i="2"/>
  <c r="Q147" i="2"/>
  <c r="P147" i="2"/>
  <c r="O147" i="2"/>
  <c r="N147" i="2"/>
  <c r="M147" i="2"/>
  <c r="L147" i="2"/>
  <c r="Z147" i="2" s="1"/>
  <c r="K147" i="2"/>
  <c r="U147" i="2"/>
  <c r="V145" i="2"/>
  <c r="W145" i="2"/>
  <c r="X145" i="2"/>
  <c r="Y145" i="2"/>
  <c r="R145" i="2"/>
  <c r="U145" i="2"/>
  <c r="S145" i="2"/>
  <c r="T143" i="2"/>
  <c r="U143" i="2"/>
  <c r="R143" i="2"/>
  <c r="V143" i="2"/>
  <c r="W143" i="2"/>
  <c r="X143" i="2"/>
  <c r="S143" i="2"/>
  <c r="Q143" i="2"/>
  <c r="P143" i="2"/>
  <c r="O143" i="2"/>
  <c r="N143" i="2"/>
  <c r="M143" i="2"/>
  <c r="L143" i="2"/>
  <c r="Z143" i="2" s="1"/>
  <c r="S141" i="2"/>
  <c r="T141" i="2"/>
  <c r="U141" i="2"/>
  <c r="V141" i="2"/>
  <c r="Y141" i="2"/>
  <c r="W141" i="2"/>
  <c r="X141" i="2"/>
  <c r="R141" i="2"/>
  <c r="X139" i="2"/>
  <c r="Y139" i="2"/>
  <c r="S139" i="2"/>
  <c r="T139" i="2"/>
  <c r="W139" i="2"/>
  <c r="R139" i="2"/>
  <c r="Q139" i="2"/>
  <c r="P139" i="2"/>
  <c r="O139" i="2"/>
  <c r="N139" i="2"/>
  <c r="M139" i="2"/>
  <c r="L139" i="2"/>
  <c r="Z139" i="2" s="1"/>
  <c r="K139" i="2"/>
  <c r="V139" i="2"/>
  <c r="V137" i="2"/>
  <c r="W137" i="2"/>
  <c r="X137" i="2"/>
  <c r="Y137" i="2"/>
  <c r="R137" i="2"/>
  <c r="U137" i="2"/>
  <c r="S137" i="2"/>
  <c r="T137" i="2"/>
  <c r="T135" i="2"/>
  <c r="U135" i="2"/>
  <c r="R135" i="2"/>
  <c r="V135" i="2"/>
  <c r="W135" i="2"/>
  <c r="X135" i="2"/>
  <c r="S135" i="2"/>
  <c r="Q135" i="2"/>
  <c r="P135" i="2"/>
  <c r="O135" i="2"/>
  <c r="N135" i="2"/>
  <c r="M135" i="2"/>
  <c r="L135" i="2"/>
  <c r="Z135" i="2" s="1"/>
  <c r="Y135" i="2"/>
  <c r="S133" i="2"/>
  <c r="T133" i="2"/>
  <c r="U133" i="2"/>
  <c r="V133" i="2"/>
  <c r="Y133" i="2"/>
  <c r="W133" i="2"/>
  <c r="X131" i="2"/>
  <c r="Y131" i="2"/>
  <c r="S131" i="2"/>
  <c r="T131" i="2"/>
  <c r="W131" i="2"/>
  <c r="Q131" i="2"/>
  <c r="P131" i="2"/>
  <c r="O131" i="2"/>
  <c r="N131" i="2"/>
  <c r="M131" i="2"/>
  <c r="L131" i="2"/>
  <c r="Z131" i="2" s="1"/>
  <c r="K131" i="2"/>
  <c r="R131" i="2"/>
  <c r="U131" i="2"/>
  <c r="V129" i="2"/>
  <c r="W129" i="2"/>
  <c r="X129" i="2"/>
  <c r="Y129" i="2"/>
  <c r="R129" i="2"/>
  <c r="U129" i="2"/>
  <c r="S129" i="2"/>
  <c r="T127" i="2"/>
  <c r="U127" i="2"/>
  <c r="R127" i="2"/>
  <c r="V127" i="2"/>
  <c r="W127" i="2"/>
  <c r="X127" i="2"/>
  <c r="S127" i="2"/>
  <c r="Y127" i="2"/>
  <c r="Q127" i="2"/>
  <c r="P127" i="2"/>
  <c r="O127" i="2"/>
  <c r="N127" i="2"/>
  <c r="M127" i="2"/>
  <c r="L127" i="2"/>
  <c r="Z127" i="2" s="1"/>
  <c r="S125" i="2"/>
  <c r="T125" i="2"/>
  <c r="U125" i="2"/>
  <c r="V125" i="2"/>
  <c r="Y125" i="2"/>
  <c r="X125" i="2"/>
  <c r="X123" i="2"/>
  <c r="Y123" i="2"/>
  <c r="S123" i="2"/>
  <c r="T123" i="2"/>
  <c r="W123" i="2"/>
  <c r="U123" i="2"/>
  <c r="V123" i="2"/>
  <c r="Q123" i="2"/>
  <c r="P123" i="2"/>
  <c r="O123" i="2"/>
  <c r="N123" i="2"/>
  <c r="M123" i="2"/>
  <c r="L123" i="2"/>
  <c r="Z123" i="2" s="1"/>
  <c r="K123" i="2"/>
  <c r="R123" i="2"/>
  <c r="V121" i="2"/>
  <c r="W121" i="2"/>
  <c r="X121" i="2"/>
  <c r="Y121" i="2"/>
  <c r="R121" i="2"/>
  <c r="U121" i="2"/>
  <c r="T121" i="2"/>
  <c r="T119" i="2"/>
  <c r="U119" i="2"/>
  <c r="R119" i="2"/>
  <c r="V119" i="2"/>
  <c r="W119" i="2"/>
  <c r="X119" i="2"/>
  <c r="S119" i="2"/>
  <c r="Y119" i="2"/>
  <c r="Q119" i="2"/>
  <c r="P119" i="2"/>
  <c r="O119" i="2"/>
  <c r="N119" i="2"/>
  <c r="M119" i="2"/>
  <c r="L119" i="2"/>
  <c r="Z119" i="2" s="1"/>
  <c r="S117" i="2"/>
  <c r="T117" i="2"/>
  <c r="U117" i="2"/>
  <c r="V117" i="2"/>
  <c r="Y117" i="2"/>
  <c r="R117" i="2"/>
  <c r="W117" i="2"/>
  <c r="X115" i="2"/>
  <c r="Y115" i="2"/>
  <c r="S115" i="2"/>
  <c r="T115" i="2"/>
  <c r="W115" i="2"/>
  <c r="R115" i="2"/>
  <c r="Q115" i="2"/>
  <c r="P115" i="2"/>
  <c r="O115" i="2"/>
  <c r="N115" i="2"/>
  <c r="M115" i="2"/>
  <c r="L115" i="2"/>
  <c r="Z115" i="2" s="1"/>
  <c r="K115" i="2"/>
  <c r="U115" i="2"/>
  <c r="V113" i="2"/>
  <c r="W113" i="2"/>
  <c r="X113" i="2"/>
  <c r="Y113" i="2"/>
  <c r="R113" i="2"/>
  <c r="U113" i="2"/>
  <c r="S113" i="2"/>
  <c r="T111" i="2"/>
  <c r="U111" i="2"/>
  <c r="R111" i="2"/>
  <c r="V111" i="2"/>
  <c r="W111" i="2"/>
  <c r="X111" i="2"/>
  <c r="S111" i="2"/>
  <c r="Q111" i="2"/>
  <c r="P111" i="2"/>
  <c r="O111" i="2"/>
  <c r="N111" i="2"/>
  <c r="M111" i="2"/>
  <c r="L111" i="2"/>
  <c r="Z111" i="2" s="1"/>
  <c r="S109" i="2"/>
  <c r="T109" i="2"/>
  <c r="U109" i="2"/>
  <c r="V109" i="2"/>
  <c r="Y109" i="2"/>
  <c r="R109" i="2"/>
  <c r="W109" i="2"/>
  <c r="X109" i="2"/>
  <c r="X107" i="2"/>
  <c r="Y107" i="2"/>
  <c r="S107" i="2"/>
  <c r="T107" i="2"/>
  <c r="W107" i="2"/>
  <c r="Q107" i="2"/>
  <c r="P107" i="2"/>
  <c r="O107" i="2"/>
  <c r="N107" i="2"/>
  <c r="M107" i="2"/>
  <c r="L107" i="2"/>
  <c r="Z107" i="2" s="1"/>
  <c r="K107" i="2"/>
  <c r="I107" i="2"/>
  <c r="V107" i="2"/>
  <c r="R107" i="2"/>
  <c r="V105" i="2"/>
  <c r="W105" i="2"/>
  <c r="X105" i="2"/>
  <c r="Y105" i="2"/>
  <c r="R105" i="2"/>
  <c r="Q105" i="2"/>
  <c r="U105" i="2"/>
  <c r="S105" i="2"/>
  <c r="T105" i="2"/>
  <c r="T103" i="2"/>
  <c r="U103" i="2"/>
  <c r="R103" i="2"/>
  <c r="Q103" i="2"/>
  <c r="V103" i="2"/>
  <c r="W103" i="2"/>
  <c r="X103" i="2"/>
  <c r="S103" i="2"/>
  <c r="P103" i="2"/>
  <c r="O103" i="2"/>
  <c r="N103" i="2"/>
  <c r="M103" i="2"/>
  <c r="L103" i="2"/>
  <c r="Z103" i="2" s="1"/>
  <c r="Y103" i="2"/>
  <c r="S101" i="2"/>
  <c r="T101" i="2"/>
  <c r="U101" i="2"/>
  <c r="V101" i="2"/>
  <c r="Y101" i="2"/>
  <c r="R101" i="2"/>
  <c r="W101" i="2"/>
  <c r="X99" i="2"/>
  <c r="Y99" i="2"/>
  <c r="S99" i="2"/>
  <c r="T99" i="2"/>
  <c r="W99" i="2"/>
  <c r="P99" i="2"/>
  <c r="O99" i="2"/>
  <c r="N99" i="2"/>
  <c r="M99" i="2"/>
  <c r="L99" i="2"/>
  <c r="Z99" i="2" s="1"/>
  <c r="K99" i="2"/>
  <c r="I99" i="2"/>
  <c r="Q99" i="2"/>
  <c r="U99" i="2"/>
  <c r="V97" i="2"/>
  <c r="W97" i="2"/>
  <c r="X97" i="2"/>
  <c r="Y97" i="2"/>
  <c r="R97" i="2"/>
  <c r="Q97" i="2"/>
  <c r="U97" i="2"/>
  <c r="S97" i="2"/>
  <c r="T95" i="2"/>
  <c r="U95" i="2"/>
  <c r="R95" i="2"/>
  <c r="Q95" i="2"/>
  <c r="V95" i="2"/>
  <c r="W95" i="2"/>
  <c r="X95" i="2"/>
  <c r="S95" i="2"/>
  <c r="Y95" i="2"/>
  <c r="P95" i="2"/>
  <c r="O95" i="2"/>
  <c r="N95" i="2"/>
  <c r="M95" i="2"/>
  <c r="L95" i="2"/>
  <c r="Z95" i="2" s="1"/>
  <c r="S93" i="2"/>
  <c r="T93" i="2"/>
  <c r="U93" i="2"/>
  <c r="V93" i="2"/>
  <c r="Y93" i="2"/>
  <c r="R93" i="2"/>
  <c r="X93" i="2"/>
  <c r="E147" i="2"/>
  <c r="E139" i="2"/>
  <c r="E131" i="2"/>
  <c r="E123" i="2"/>
  <c r="E115" i="2"/>
  <c r="E107" i="2"/>
  <c r="E99" i="2"/>
  <c r="I147" i="2"/>
  <c r="I139" i="2"/>
  <c r="I123" i="2"/>
  <c r="I115" i="2"/>
  <c r="G90" i="2"/>
  <c r="G82" i="2"/>
  <c r="L129" i="2"/>
  <c r="Z129" i="2" s="1"/>
  <c r="L117" i="2"/>
  <c r="Z117" i="2" s="1"/>
  <c r="N113" i="2"/>
  <c r="E77" i="2"/>
  <c r="E141" i="2"/>
  <c r="E133" i="2"/>
  <c r="E125" i="2"/>
  <c r="E117" i="2"/>
  <c r="E109" i="2"/>
  <c r="E101" i="2"/>
  <c r="E93" i="2"/>
  <c r="E85" i="2"/>
  <c r="F77" i="2"/>
  <c r="F141" i="2"/>
  <c r="F133" i="2"/>
  <c r="F125" i="2"/>
  <c r="F117" i="2"/>
  <c r="F109" i="2"/>
  <c r="F101" i="2"/>
  <c r="F93" i="2"/>
  <c r="F85" i="2"/>
  <c r="G77" i="2"/>
  <c r="G141" i="2"/>
  <c r="G133" i="2"/>
  <c r="G125" i="2"/>
  <c r="G117" i="2"/>
  <c r="G109" i="2"/>
  <c r="G101" i="2"/>
  <c r="G93" i="2"/>
  <c r="G85" i="2"/>
  <c r="I77" i="2"/>
  <c r="I141" i="2"/>
  <c r="I133" i="2"/>
  <c r="J133" i="2" s="1"/>
  <c r="H133" i="2" s="1"/>
  <c r="I125" i="2"/>
  <c r="I117" i="2"/>
  <c r="I109" i="2"/>
  <c r="I100" i="2"/>
  <c r="J100" i="2" s="1"/>
  <c r="H100" i="2" s="1"/>
  <c r="I88" i="2"/>
  <c r="J88" i="2" s="1"/>
  <c r="H88" i="2" s="1"/>
  <c r="I78" i="2"/>
  <c r="J78" i="2" s="1"/>
  <c r="H78" i="2" s="1"/>
  <c r="K140" i="2"/>
  <c r="K128" i="2"/>
  <c r="K118" i="2"/>
  <c r="K108" i="2"/>
  <c r="K96" i="2"/>
  <c r="K86" i="2"/>
  <c r="L148" i="2"/>
  <c r="Z148" i="2" s="1"/>
  <c r="L134" i="2"/>
  <c r="Z134" i="2" s="1"/>
  <c r="L121" i="2"/>
  <c r="Z121" i="2" s="1"/>
  <c r="L109" i="2"/>
  <c r="Z109" i="2" s="1"/>
  <c r="L96" i="2"/>
  <c r="Z96" i="2" s="1"/>
  <c r="L84" i="2"/>
  <c r="Z84" i="2" s="1"/>
  <c r="M142" i="2"/>
  <c r="M126" i="2"/>
  <c r="M110" i="2"/>
  <c r="M93" i="2"/>
  <c r="N142" i="2"/>
  <c r="N121" i="2"/>
  <c r="N101" i="2"/>
  <c r="N78" i="2"/>
  <c r="O129" i="2"/>
  <c r="O109" i="2"/>
  <c r="O86" i="2"/>
  <c r="P137" i="2"/>
  <c r="P117" i="2"/>
  <c r="P94" i="2"/>
  <c r="Q145" i="2"/>
  <c r="Q125" i="2"/>
  <c r="Q94" i="2"/>
  <c r="R108" i="2"/>
  <c r="Y142" i="2"/>
  <c r="T130" i="2"/>
  <c r="X117" i="2"/>
  <c r="U106" i="2"/>
  <c r="W93" i="2"/>
  <c r="T81" i="2"/>
  <c r="J112" i="2"/>
  <c r="H112" i="2" s="1"/>
  <c r="J138" i="2"/>
  <c r="H138" i="2" s="1"/>
  <c r="J140" i="2"/>
  <c r="H140" i="2" s="1"/>
  <c r="J92" i="2"/>
  <c r="H92" i="2" s="1"/>
  <c r="J86" i="2"/>
  <c r="H86" i="2" s="1"/>
  <c r="J84" i="2"/>
  <c r="H84" i="2" s="1"/>
  <c r="J111" i="2"/>
  <c r="H111" i="2" s="1"/>
  <c r="J132" i="2"/>
  <c r="H132" i="2" s="1"/>
  <c r="J137" i="2"/>
  <c r="H137" i="2" s="1"/>
  <c r="J124" i="2"/>
  <c r="H124" i="2" s="1"/>
  <c r="J116" i="2"/>
  <c r="H116" i="2" s="1"/>
  <c r="J108" i="2"/>
  <c r="H108" i="2" s="1"/>
  <c r="J147" i="2"/>
  <c r="H147" i="2" s="1"/>
  <c r="J139" i="2"/>
  <c r="H139" i="2" s="1"/>
  <c r="J122" i="2"/>
  <c r="H122" i="2" s="1"/>
  <c r="J114" i="2"/>
  <c r="H114" i="2" s="1"/>
  <c r="J106" i="2"/>
  <c r="H106" i="2" s="1"/>
  <c r="J98" i="2"/>
  <c r="H98" i="2" s="1"/>
  <c r="J136" i="2"/>
  <c r="H136" i="2" s="1"/>
  <c r="J128" i="2"/>
  <c r="H128" i="2" s="1"/>
  <c r="J96" i="2"/>
  <c r="H96" i="2" s="1"/>
  <c r="J130" i="2" l="1"/>
  <c r="H130" i="2" s="1"/>
  <c r="J109" i="2"/>
  <c r="H109" i="2" s="1"/>
  <c r="J99" i="2"/>
  <c r="H99" i="2" s="1"/>
  <c r="J117" i="2"/>
  <c r="H117" i="2" s="1"/>
  <c r="J143" i="2"/>
  <c r="H143" i="2" s="1"/>
  <c r="J119" i="2"/>
  <c r="H119" i="2" s="1"/>
  <c r="J146" i="2"/>
  <c r="H146" i="2" s="1"/>
  <c r="J148" i="2"/>
  <c r="H148" i="2" s="1"/>
  <c r="J141" i="2"/>
  <c r="H141" i="2" s="1"/>
  <c r="J81" i="2"/>
  <c r="H81" i="2" s="1"/>
  <c r="J121" i="2"/>
  <c r="H121" i="2" s="1"/>
  <c r="J89" i="2"/>
  <c r="H89" i="2" s="1"/>
  <c r="J113" i="2"/>
  <c r="H113" i="2" s="1"/>
  <c r="J115" i="2"/>
  <c r="H115" i="2" s="1"/>
  <c r="J123" i="2"/>
  <c r="H123" i="2" s="1"/>
  <c r="J95" i="2"/>
  <c r="H95" i="2" s="1"/>
  <c r="J97" i="2"/>
  <c r="H97" i="2" s="1"/>
  <c r="J93" i="2"/>
  <c r="H93" i="2" s="1"/>
  <c r="J107" i="2"/>
  <c r="H107" i="2" s="1"/>
  <c r="J125" i="2"/>
  <c r="H125" i="2" s="1"/>
  <c r="J101" i="2"/>
  <c r="H101" i="2" s="1"/>
  <c r="J103" i="2"/>
  <c r="H103" i="2" s="1"/>
  <c r="J105" i="2"/>
  <c r="H105" i="2" s="1"/>
  <c r="J127" i="2"/>
  <c r="H127" i="2" s="1"/>
  <c r="J135" i="2"/>
  <c r="H135" i="2" s="1"/>
  <c r="J79" i="2"/>
  <c r="H79" i="2" s="1"/>
  <c r="J83" i="2"/>
  <c r="H83" i="2" s="1"/>
  <c r="J91" i="2"/>
  <c r="H91" i="2" s="1"/>
  <c r="J85" i="2"/>
  <c r="H85" i="2" s="1"/>
  <c r="J131" i="2"/>
  <c r="H131" i="2" s="1"/>
  <c r="J87" i="2"/>
  <c r="H87" i="2" s="1"/>
  <c r="I75" i="2"/>
  <c r="L75" i="2"/>
  <c r="G75" i="2"/>
  <c r="U75" i="2"/>
  <c r="Q75" i="2"/>
  <c r="V75" i="2"/>
  <c r="M75" i="2"/>
  <c r="N75" i="2"/>
  <c r="F75" i="2"/>
  <c r="Y75" i="2"/>
  <c r="K75" i="2"/>
  <c r="T75" i="2"/>
  <c r="P75" i="2"/>
  <c r="E75" i="2"/>
  <c r="X75" i="2"/>
  <c r="S75" i="2"/>
  <c r="O75" i="2"/>
  <c r="W75" i="2"/>
  <c r="R75" i="2"/>
  <c r="J77" i="2"/>
  <c r="H77" i="2" s="1"/>
  <c r="J75" i="2" l="1"/>
  <c r="H75" i="2"/>
</calcChain>
</file>

<file path=xl/sharedStrings.xml><?xml version="1.0" encoding="utf-8"?>
<sst xmlns="http://schemas.openxmlformats.org/spreadsheetml/2006/main" count="2033" uniqueCount="219">
  <si>
    <t>CaseID</t>
  </si>
  <si>
    <t>DateTime</t>
  </si>
  <si>
    <t>Period</t>
  </si>
  <si>
    <t>SolveStatus (1=OK)</t>
  </si>
  <si>
    <t>SystemOFV</t>
  </si>
  <si>
    <t>SystemCost</t>
  </si>
  <si>
    <t>SystemBenefit</t>
  </si>
  <si>
    <t>ViolationCost</t>
  </si>
  <si>
    <t>DeficitGenViol (MW)</t>
  </si>
  <si>
    <t>SurplusGenViol (MW)</t>
  </si>
  <si>
    <t>DeficitReserveViol (MW)</t>
  </si>
  <si>
    <t>SurplusBranchFlowViol (MW)</t>
  </si>
  <si>
    <t>DeficitRampRateViol (MW)</t>
  </si>
  <si>
    <t>SurplusRampRateViol (MW)</t>
  </si>
  <si>
    <t>DeficitBranchGroupConstraintViol (MW)</t>
  </si>
  <si>
    <t>SurplusBranchGroupConstraintViol (MW)</t>
  </si>
  <si>
    <t>DeficitMNodeConstraintViol (MW)</t>
  </si>
  <si>
    <t>SurplusMNodeConstraintViol (MW)</t>
  </si>
  <si>
    <t>TP21</t>
  </si>
  <si>
    <t>TP22</t>
  </si>
  <si>
    <t>TP23</t>
  </si>
  <si>
    <t>TP24</t>
  </si>
  <si>
    <t>TP25</t>
  </si>
  <si>
    <t>TP26</t>
  </si>
  <si>
    <t>TP27</t>
  </si>
  <si>
    <t>TP28</t>
  </si>
  <si>
    <t>SI</t>
  </si>
  <si>
    <t>NI</t>
  </si>
  <si>
    <t>SIR_Effective_ECE</t>
  </si>
  <si>
    <t>FIR_Effective_ECE</t>
  </si>
  <si>
    <t>SIR_Effective_CE</t>
  </si>
  <si>
    <t>FIR_Effective_CE</t>
  </si>
  <si>
    <t>SIR_Receive</t>
  </si>
  <si>
    <t>FIR_Receive</t>
  </si>
  <si>
    <t>SIR_Share</t>
  </si>
  <si>
    <t>FIR_Share</t>
  </si>
  <si>
    <t>SIR_Clear</t>
  </si>
  <si>
    <t>FIR_Clear</t>
  </si>
  <si>
    <t>SIR Price ($/MWh)</t>
  </si>
  <si>
    <t>FIR Price ($/MWh)</t>
  </si>
  <si>
    <t>SIR_req (MW)</t>
  </si>
  <si>
    <t>FIR_req (MW)</t>
  </si>
  <si>
    <t>ReferencePrice ($/MWh)</t>
  </si>
  <si>
    <t>HVDCLoss (MW)</t>
  </si>
  <si>
    <t>HVDCFlow (MW)</t>
  </si>
  <si>
    <t>IslandACLoss (MW)</t>
  </si>
  <si>
    <t>Bid Load (MW)</t>
  </si>
  <si>
    <t>Load (MW)</t>
  </si>
  <si>
    <t>Gen (MW)</t>
  </si>
  <si>
    <t>Island</t>
  </si>
  <si>
    <t>I</t>
  </si>
  <si>
    <t>SOLUTION</t>
  </si>
  <si>
    <t>ISLAND</t>
  </si>
  <si>
    <t>INTERVAL</t>
  </si>
  <si>
    <t>ISLANDNAME</t>
  </si>
  <si>
    <t>RISKFACTORSIXSEC</t>
  </si>
  <si>
    <t>RISKFACTORSIXTYSEC</t>
  </si>
  <si>
    <t>RISKFACTORSIXSECECE</t>
  </si>
  <si>
    <t>RISKFACTORSIXTYSECECE</t>
  </si>
  <si>
    <t>RESERVEREQDSIXSEC</t>
  </si>
  <si>
    <t>RESERVEREQDSIXTYSEC</t>
  </si>
  <si>
    <t>RESERVEREQDSIXSECECE</t>
  </si>
  <si>
    <t>RESERVEREQDSIXTYSECECE</t>
  </si>
  <si>
    <t>RESERVEACTUALSIXSEC</t>
  </si>
  <si>
    <t>RESERVEACTUALSIXTYSEC</t>
  </si>
  <si>
    <t>REFERENCEPRICE</t>
  </si>
  <si>
    <t>RESERVEPRICESIXSEC</t>
  </si>
  <si>
    <t>RESERVEPRICESIXTYSEC</t>
  </si>
  <si>
    <t>RESERVEDEFICITSIXSECCE</t>
  </si>
  <si>
    <t>RESERVEDEFICITSIXTYSECCE</t>
  </si>
  <si>
    <t>RESERVEDEFICITSIXSECECE</t>
  </si>
  <si>
    <t>RESERVEDEFICITSIXTYSECECE</t>
  </si>
  <si>
    <t>RISKMWSIXSEC</t>
  </si>
  <si>
    <t>RISKNODESIXSEC</t>
  </si>
  <si>
    <t>RISKMWSIXTYSEC</t>
  </si>
  <si>
    <t>RISKNODESIXTYSEC</t>
  </si>
  <si>
    <t>DCCERISKOFFSETSIXSEC</t>
  </si>
  <si>
    <t>DCCERISKOFFSETSIXTYSEC</t>
  </si>
  <si>
    <t>DCECERISKOFFSETSIXSEC</t>
  </si>
  <si>
    <t>DCECERISKOFFSETSIXTYSEC</t>
  </si>
  <si>
    <t>MANUALRISKOFFSETSIXSEC</t>
  </si>
  <si>
    <t>MANUALRISKOFFSETSIXTYSEC</t>
  </si>
  <si>
    <t>GENRISKOFFSETSIXSEC</t>
  </si>
  <si>
    <t>GENRISKOFFSETSIXTYSEC</t>
  </si>
  <si>
    <t>ACECERISKOFFSETSIXSEC</t>
  </si>
  <si>
    <t>ACECERISKOFFSETSIXTYSEC</t>
  </si>
  <si>
    <t>PSD</t>
  </si>
  <si>
    <t>INITIALIPS</t>
  </si>
  <si>
    <t>SOLVEDIPS</t>
  </si>
  <si>
    <t>ENOFFERED</t>
  </si>
  <si>
    <t>ENCLEARED</t>
  </si>
  <si>
    <t>LOADMW</t>
  </si>
  <si>
    <t>RESIDUAL</t>
  </si>
  <si>
    <t>MAXNODALPRICE</t>
  </si>
  <si>
    <t>MINNODALPRICE</t>
  </si>
  <si>
    <t>MARKETPRICESEP</t>
  </si>
  <si>
    <t>CONSTRPRICESEP</t>
  </si>
  <si>
    <t>MAXOFFPRICE</t>
  </si>
  <si>
    <t>MAXTOOFFPRICERATIO</t>
  </si>
  <si>
    <t>MAXTOREFPRICERATIO</t>
  </si>
  <si>
    <t>INTERVALCOST</t>
  </si>
  <si>
    <t>ZEROPRICEDGEN</t>
  </si>
  <si>
    <t>NETWORKLOSS</t>
  </si>
  <si>
    <t>NETDCXFER</t>
  </si>
  <si>
    <t>RESRVOFF6S</t>
  </si>
  <si>
    <t>RESRVOFF60S</t>
  </si>
  <si>
    <t>RESRVAVAIL6S</t>
  </si>
  <si>
    <t>RESRVAVAIL60S</t>
  </si>
  <si>
    <t>HVDCRISKSUBTRCT</t>
  </si>
  <si>
    <t>RISK6SSTATN</t>
  </si>
  <si>
    <t>RISK60SSTATN</t>
  </si>
  <si>
    <t>NFR6ACCE</t>
  </si>
  <si>
    <t>NFR60ACCE</t>
  </si>
  <si>
    <t>NFR6ACECE</t>
  </si>
  <si>
    <t>NFR60ACECE</t>
  </si>
  <si>
    <t>NFR6CE</t>
  </si>
  <si>
    <t>NFR60CE</t>
  </si>
  <si>
    <t>NFR6ECE</t>
  </si>
  <si>
    <t>NFR60ECE</t>
  </si>
  <si>
    <t>NUMBEROFELECTISL</t>
  </si>
  <si>
    <t>RAMPUP</t>
  </si>
  <si>
    <t>DIFFBIDSPOSCLEARED</t>
  </si>
  <si>
    <t>DIFFBIDSNEGCLEARED</t>
  </si>
  <si>
    <t>HVDCSECRISKENABLEDACCE</t>
  </si>
  <si>
    <t>HVDCSECRISKENABLEDACECE</t>
  </si>
  <si>
    <t>HVDCSECRISKSUBTRACTOR</t>
  </si>
  <si>
    <t>DISPATCHBIDSBID</t>
  </si>
  <si>
    <t>DISPATCHBIDSCLEARED</t>
  </si>
  <si>
    <t>HVDCBIPOLEMAX</t>
  </si>
  <si>
    <t>ISRECEIVINGISLAND</t>
  </si>
  <si>
    <t>SHAREDNFRLOAD</t>
  </si>
  <si>
    <t>SHAREDNFRMAX</t>
  </si>
  <si>
    <t>SHAREDNFRLOADOFFSET</t>
  </si>
  <si>
    <t>SHAREDNFRFROM</t>
  </si>
  <si>
    <t>SHAREDNFRTO</t>
  </si>
  <si>
    <t>RESSENTFROM6S</t>
  </si>
  <si>
    <t>RESSENTTO6S</t>
  </si>
  <si>
    <t>RESLIMITTO6S</t>
  </si>
  <si>
    <t>RESBINDINGCONSTRAINTTO6S</t>
  </si>
  <si>
    <t>RESRECEIVEDAT6S</t>
  </si>
  <si>
    <t>RESEFFECTIVETO6SCE</t>
  </si>
  <si>
    <t>RESEFFECTIVETO6SECE</t>
  </si>
  <si>
    <t>RESSENTFROM60S</t>
  </si>
  <si>
    <t>RESSENTTO60S</t>
  </si>
  <si>
    <t>RESLIMITTO60S</t>
  </si>
  <si>
    <t>RESBINDINGCONSTRAINTTO60S</t>
  </si>
  <si>
    <t>RESRECEIVEDAT60S</t>
  </si>
  <si>
    <t>RESEFFECTIVETO60SCE</t>
  </si>
  <si>
    <t>RESEFFECTIVETO60SECE</t>
  </si>
  <si>
    <t>ENSHORTFALL</t>
  </si>
  <si>
    <t>LOADCALCLOSSES</t>
  </si>
  <si>
    <t>PSDSOURCE</t>
  </si>
  <si>
    <t>DNGCLEARED</t>
  </si>
  <si>
    <t>DISPATCHBIDSLIMIT</t>
  </si>
  <si>
    <t>DNLBIDSLIMIT</t>
  </si>
  <si>
    <t>DNGRESIDUAL</t>
  </si>
  <si>
    <t>NONDNGRESIDUAL</t>
  </si>
  <si>
    <t>DNLRESIDUAL</t>
  </si>
  <si>
    <t>DDRESIDUAL</t>
  </si>
  <si>
    <t>HVDCRESIDUAL</t>
  </si>
  <si>
    <t>COMMRISKMWCE</t>
  </si>
  <si>
    <t>COMMRISKMWECE</t>
  </si>
  <si>
    <t>D</t>
  </si>
  <si>
    <t>None</t>
  </si>
  <si>
    <t>N/A</t>
  </si>
  <si>
    <t>MANUAL_CE;OTHISL_CE</t>
  </si>
  <si>
    <t>GEN_CE</t>
  </si>
  <si>
    <t>HLY5CE+15</t>
  </si>
  <si>
    <t>OTHISL_CE</t>
  </si>
  <si>
    <t>OtherIslandCE</t>
  </si>
  <si>
    <t>HVDCLOSS</t>
  </si>
  <si>
    <t>TP43</t>
  </si>
  <si>
    <t>TP44</t>
  </si>
  <si>
    <t>TP45</t>
  </si>
  <si>
    <t>TP46</t>
  </si>
  <si>
    <t>TP47</t>
  </si>
  <si>
    <t>TP48</t>
  </si>
  <si>
    <t>TP1</t>
  </si>
  <si>
    <t>TP2</t>
  </si>
  <si>
    <t>TP3</t>
  </si>
  <si>
    <t>TP4</t>
  </si>
  <si>
    <t>TP5</t>
  </si>
  <si>
    <t>TP6</t>
  </si>
  <si>
    <t>TP7</t>
  </si>
  <si>
    <t>TP8</t>
  </si>
  <si>
    <t>261322025012100932</t>
  </si>
  <si>
    <t>311302022101100217</t>
  </si>
  <si>
    <t>141302025010800946</t>
  </si>
  <si>
    <t>261302025012100933</t>
  </si>
  <si>
    <t>11012022110000479</t>
  </si>
  <si>
    <t>11012022110005482</t>
  </si>
  <si>
    <t>191012025021050207</t>
  </si>
  <si>
    <t>191012025021055208</t>
  </si>
  <si>
    <t>GEN_CE;OTHISL_CE</t>
  </si>
  <si>
    <t>HLY5CE;OtherIslandCE</t>
  </si>
  <si>
    <t>GRP_CE</t>
  </si>
  <si>
    <t>[OHC0]CE</t>
  </si>
  <si>
    <t>OTHISL_CE;GRP_CE</t>
  </si>
  <si>
    <t>[OHC0]CE;OtherIslandCE</t>
  </si>
  <si>
    <t>[TWF0;TWF0;TUR0]CE</t>
  </si>
  <si>
    <t>VIRTUALRESERVELIMITSIXSEC</t>
  </si>
  <si>
    <t>VIRTUALRESERVEPRICESIXSEC</t>
  </si>
  <si>
    <t>VIRTUALRESERVECLEAREDSIXSEC</t>
  </si>
  <si>
    <t>VIRTUALRESERVELIMITSIXTYSEC</t>
  </si>
  <si>
    <t>VIRTUALRESERVEPRICESIXTYSEC</t>
  </si>
  <si>
    <t>VIRTUALRESERVECLEAREDSIXTYSEC</t>
  </si>
  <si>
    <t>NAP0CE;OtherIslandCE</t>
  </si>
  <si>
    <t>NAP0CE</t>
  </si>
  <si>
    <t>MANUAL_CE</t>
  </si>
  <si>
    <t>ManualCE</t>
  </si>
  <si>
    <t>ManualCE;OtherIslandCE</t>
  </si>
  <si>
    <t>HVDC_ECE;GEN_CE;OTHISL_CE</t>
  </si>
  <si>
    <t>NAP0CE;DCECE;OtherIslandCE</t>
  </si>
  <si>
    <t>HLY1CE</t>
  </si>
  <si>
    <t>[PPI0;THI1;THI2]CE</t>
  </si>
  <si>
    <t>HLY2CE;OtherIslandCE</t>
  </si>
  <si>
    <t>HLY2CE</t>
  </si>
  <si>
    <t>MANUAL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</si>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</sst>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quotePrefix="1"/>
    <xf numFmtId="22" fontId="0" fillId="0" borderId="0" xfId="0" applyNumberFormat="1"/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22" fontId="0" fillId="33" borderId="0" xfId="0" applyNumberFormat="1" applyFill="1"/>
    <xf numFmtId="164" fontId="0" fillId="33" borderId="0" xfId="0" applyNumberFormat="1" applyFill="1"/>
    <xf numFmtId="0" fontId="0" fillId="33" borderId="0" xfId="0" quotePrefix="1" applyFill="1"/>
    <xf numFmtId="0" fontId="0" fillId="0" borderId="0" xfId="0" applyFill="1"/>
    <xf numFmtId="22" fontId="0" fillId="0" borderId="0" xfId="0" applyNumberFormat="1" applyFill="1"/>
    <xf numFmtId="164" fontId="0" fillId="0" borderId="0" xfId="0" applyNumberFormat="1" applyFill="1"/>
    <xf numFmtId="0" fontId="14" fillId="33" borderId="0" xfId="0" applyFont="1" applyFill="1"/>
    <xf numFmtId="22" fontId="14" fillId="33" borderId="0" xfId="0" applyNumberFormat="1" applyFont="1" applyFill="1"/>
    <xf numFmtId="164" fontId="14" fillId="33" borderId="0" xfId="0" applyNumberFormat="1" applyFont="1" applyFill="1"/>
    <xf numFmtId="164" fontId="14" fillId="0" borderId="0" xfId="0" applyNumberFormat="1" applyFont="1"/>
    <xf numFmtId="0" fontId="14" fillId="0" borderId="0" xfId="0" quotePrefix="1" applyFont="1"/>
    <xf numFmtId="22" fontId="14" fillId="0" borderId="0" xfId="0" applyNumberFormat="1" applyFont="1"/>
    <xf numFmtId="0" fontId="14" fillId="0" borderId="0" xfId="0" applyFont="1"/>
    <xf numFmtId="0" fontId="14" fillId="33" borderId="0" xfId="0" quotePrefix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82D0-3F26-41BC-9C23-196CA1C68FC7}">
  <dimension ref="A1:T73"/>
  <sheetViews>
    <sheetView topLeftCell="A13" workbookViewId="0">
      <selection activeCell="T34" sqref="T34"/>
    </sheetView>
  </sheetViews>
  <sheetFormatPr defaultRowHeight="15" x14ac:dyDescent="0.25"/>
  <cols>
    <col min="1" max="1" width="27.85546875" customWidth="1"/>
    <col min="2" max="2" width="15.5703125" bestFit="1" customWidth="1"/>
    <col min="5" max="5" width="12" bestFit="1" customWidth="1"/>
    <col min="20" max="20" width="13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100</v>
      </c>
    </row>
    <row r="2" spans="1:20" x14ac:dyDescent="0.25">
      <c r="A2" s="1" t="s">
        <v>185</v>
      </c>
      <c r="B2" s="2">
        <v>45684.416666666664</v>
      </c>
      <c r="C2" t="s">
        <v>18</v>
      </c>
      <c r="D2">
        <v>1</v>
      </c>
      <c r="E2">
        <v>85614051.510130003</v>
      </c>
      <c r="F2">
        <v>98.471800000000002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SUMIFS('ISLAND SOLVED'!AZ:AZ,'ISLAND SOLVED'!E:E,System!B2,'ISLAND SOLVED'!F:F,"NI",'ISLAND SOLVED'!B:B,System!A2)</f>
        <v>98.471796999999995</v>
      </c>
      <c r="T2" s="5">
        <f>F2-G2-S2</f>
        <v>3.0000000066365828E-6</v>
      </c>
    </row>
    <row r="3" spans="1:20" x14ac:dyDescent="0.25">
      <c r="A3" s="1" t="s">
        <v>185</v>
      </c>
      <c r="B3" s="2">
        <v>45684.4375</v>
      </c>
      <c r="C3" t="s">
        <v>19</v>
      </c>
      <c r="D3">
        <v>1</v>
      </c>
      <c r="E3">
        <v>84520141.409329996</v>
      </c>
      <c r="F3">
        <v>152.32220000000001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SUMIFS('ISLAND SOLVED'!AZ:AZ,'ISLAND SOLVED'!E:E,System!B3,'ISLAND SOLVED'!F:F,"NI",'ISLAND SOLVED'!B:B,System!A3)</f>
        <v>152.322205</v>
      </c>
      <c r="T3" s="5">
        <f t="shared" ref="T3:T9" si="0">F3-G3-S3</f>
        <v>-4.9999999873762135E-6</v>
      </c>
    </row>
    <row r="4" spans="1:20" x14ac:dyDescent="0.25">
      <c r="A4" s="1" t="s">
        <v>185</v>
      </c>
      <c r="B4" s="2">
        <v>45684.458333333336</v>
      </c>
      <c r="C4" t="s">
        <v>20</v>
      </c>
      <c r="D4">
        <v>1</v>
      </c>
      <c r="E4">
        <v>84246260.584110007</v>
      </c>
      <c r="F4">
        <v>788.07735000000002</v>
      </c>
      <c r="G4">
        <v>242.42945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SUMIFS('ISLAND SOLVED'!AZ:AZ,'ISLAND SOLVED'!E:E,System!B4,'ISLAND SOLVED'!F:F,"NI",'ISLAND SOLVED'!B:B,System!A4)</f>
        <v>545.64789699999994</v>
      </c>
      <c r="T4" s="5">
        <f t="shared" si="0"/>
        <v>3.0000001061125658E-6</v>
      </c>
    </row>
    <row r="5" spans="1:20" x14ac:dyDescent="0.25">
      <c r="A5" s="1" t="s">
        <v>185</v>
      </c>
      <c r="B5" s="2">
        <v>45684.479166666664</v>
      </c>
      <c r="C5" t="s">
        <v>21</v>
      </c>
      <c r="D5">
        <v>1</v>
      </c>
      <c r="E5">
        <v>83693604.99402</v>
      </c>
      <c r="F5">
        <v>104.85496000000001</v>
      </c>
      <c r="G5">
        <v>347.36513000000002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SUMIFS('ISLAND SOLVED'!AZ:AZ,'ISLAND SOLVED'!E:E,System!B5,'ISLAND SOLVED'!F:F,"NI",'ISLAND SOLVED'!B:B,System!A5)</f>
        <v>-242.51017300000001</v>
      </c>
      <c r="T5" s="5">
        <f t="shared" si="0"/>
        <v>2.9999999924257281E-6</v>
      </c>
    </row>
    <row r="6" spans="1:20" x14ac:dyDescent="0.25">
      <c r="A6" s="1" t="s">
        <v>185</v>
      </c>
      <c r="B6" s="2">
        <v>45684.5</v>
      </c>
      <c r="C6" t="s">
        <v>22</v>
      </c>
      <c r="D6">
        <v>1</v>
      </c>
      <c r="E6">
        <v>83329664.800940007</v>
      </c>
      <c r="F6">
        <v>724.57941000000005</v>
      </c>
      <c r="G6">
        <v>364.39895999999999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SUMIFS('ISLAND SOLVED'!AZ:AZ,'ISLAND SOLVED'!E:E,System!B6,'ISLAND SOLVED'!F:F,"NI",'ISLAND SOLVED'!B:B,System!A6)</f>
        <v>360.180454</v>
      </c>
      <c r="T6" s="5">
        <f t="shared" si="0"/>
        <v>-3.999999933057552E-6</v>
      </c>
    </row>
    <row r="7" spans="1:20" x14ac:dyDescent="0.25">
      <c r="A7" s="1" t="s">
        <v>185</v>
      </c>
      <c r="B7" s="2">
        <v>45684.520833333336</v>
      </c>
      <c r="C7" t="s">
        <v>23</v>
      </c>
      <c r="D7">
        <v>1</v>
      </c>
      <c r="E7">
        <v>82817268.569969997</v>
      </c>
      <c r="F7">
        <v>664.56125999999995</v>
      </c>
      <c r="G7">
        <v>364.39895999999999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SUMIFS('ISLAND SOLVED'!AZ:AZ,'ISLAND SOLVED'!E:E,System!B7,'ISLAND SOLVED'!F:F,"NI",'ISLAND SOLVED'!B:B,System!A7)</f>
        <v>300.16230400000001</v>
      </c>
      <c r="T7" s="5">
        <f t="shared" si="0"/>
        <v>-4.0000000467443897E-6</v>
      </c>
    </row>
    <row r="8" spans="1:20" x14ac:dyDescent="0.25">
      <c r="A8" s="1" t="s">
        <v>185</v>
      </c>
      <c r="B8" s="2">
        <v>45684.541666666664</v>
      </c>
      <c r="C8" t="s">
        <v>24</v>
      </c>
      <c r="D8">
        <v>1</v>
      </c>
      <c r="E8">
        <v>82238306.299549997</v>
      </c>
      <c r="F8">
        <v>626.83076000000005</v>
      </c>
      <c r="G8">
        <v>364.39895999999999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SUMIFS('ISLAND SOLVED'!AZ:AZ,'ISLAND SOLVED'!E:E,System!B8,'ISLAND SOLVED'!F:F,"NI",'ISLAND SOLVED'!B:B,System!A8)</f>
        <v>262.43180000000001</v>
      </c>
      <c r="T8" s="5">
        <f t="shared" si="0"/>
        <v>0</v>
      </c>
    </row>
    <row r="9" spans="1:20" x14ac:dyDescent="0.25">
      <c r="A9" s="1" t="s">
        <v>185</v>
      </c>
      <c r="B9" s="2">
        <v>45684.5625</v>
      </c>
      <c r="C9" t="s">
        <v>25</v>
      </c>
      <c r="D9">
        <v>1</v>
      </c>
      <c r="E9">
        <v>81182675.362910002</v>
      </c>
      <c r="F9">
        <v>314.01781</v>
      </c>
      <c r="G9">
        <v>364.39895999999999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SUMIFS('ISLAND SOLVED'!AZ:AZ,'ISLAND SOLVED'!E:E,System!B9,'ISLAND SOLVED'!F:F,"NI",'ISLAND SOLVED'!B:B,System!A9)</f>
        <v>-50.381155</v>
      </c>
      <c r="T9" s="5">
        <f t="shared" si="0"/>
        <v>5.0000000086924956E-6</v>
      </c>
    </row>
    <row r="10" spans="1:20" x14ac:dyDescent="0.25">
      <c r="A10" s="1" t="s">
        <v>186</v>
      </c>
      <c r="B10" s="2">
        <v>44866</v>
      </c>
      <c r="C10" t="s">
        <v>177</v>
      </c>
      <c r="D10">
        <v>1</v>
      </c>
      <c r="E10">
        <v>626087250.88700998</v>
      </c>
      <c r="F10">
        <v>52151.64013</v>
      </c>
      <c r="G10">
        <v>574789265.03499997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SUMIFS('ISLAND SOLVED'!AZ:AZ,'ISLAND SOLVED'!E:E,System!B10,'ISLAND SOLVED'!F:F,"NI",'ISLAND SOLVED'!B:B,System!A10)</f>
        <v>-574737113.39487004</v>
      </c>
      <c r="T10" s="5">
        <f t="shared" ref="T10:T73" si="1">F10-G10-S10</f>
        <v>0</v>
      </c>
    </row>
    <row r="11" spans="1:20" x14ac:dyDescent="0.25">
      <c r="A11" s="1" t="s">
        <v>186</v>
      </c>
      <c r="B11" s="2">
        <v>44866.020833333336</v>
      </c>
      <c r="C11" t="s">
        <v>178</v>
      </c>
      <c r="D11">
        <v>1</v>
      </c>
      <c r="E11">
        <v>623679370.78489995</v>
      </c>
      <c r="F11">
        <v>3299.2186000000002</v>
      </c>
      <c r="G11">
        <v>574769657.51199996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SUMIFS('ISLAND SOLVED'!AZ:AZ,'ISLAND SOLVED'!E:E,System!B11,'ISLAND SOLVED'!F:F,"NI",'ISLAND SOLVED'!B:B,System!A11)</f>
        <v>-574766358.29340303</v>
      </c>
      <c r="T11" s="5">
        <f t="shared" si="1"/>
        <v>3.0994415283203125E-6</v>
      </c>
    </row>
    <row r="12" spans="1:20" x14ac:dyDescent="0.25">
      <c r="A12" s="1" t="s">
        <v>186</v>
      </c>
      <c r="B12" s="2">
        <v>44866.041666666664</v>
      </c>
      <c r="C12" t="s">
        <v>179</v>
      </c>
      <c r="D12">
        <v>1</v>
      </c>
      <c r="E12">
        <v>622153849.61854994</v>
      </c>
      <c r="F12">
        <v>2114.8656500000002</v>
      </c>
      <c r="G12">
        <v>574757220.74199998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SUMIFS('ISLAND SOLVED'!AZ:AZ,'ISLAND SOLVED'!E:E,System!B12,'ISLAND SOLVED'!F:F,"NI",'ISLAND SOLVED'!B:B,System!A12)</f>
        <v>-574755105.87634695</v>
      </c>
      <c r="T12" s="5">
        <f t="shared" si="1"/>
        <v>-2.9802322387695313E-6</v>
      </c>
    </row>
    <row r="13" spans="1:20" x14ac:dyDescent="0.25">
      <c r="A13" s="1" t="s">
        <v>186</v>
      </c>
      <c r="B13" s="2">
        <v>44866.0625</v>
      </c>
      <c r="C13" t="s">
        <v>180</v>
      </c>
      <c r="D13">
        <v>1</v>
      </c>
      <c r="E13">
        <v>620925645.86487997</v>
      </c>
      <c r="F13">
        <v>1533.07233</v>
      </c>
      <c r="G13">
        <v>574750091.44500005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SUMIFS('ISLAND SOLVED'!AZ:AZ,'ISLAND SOLVED'!E:E,System!B13,'ISLAND SOLVED'!F:F,"NI",'ISLAND SOLVED'!B:B,System!A13)</f>
        <v>-574748558.37266898</v>
      </c>
      <c r="T13" s="5">
        <f t="shared" si="1"/>
        <v>-1.0728836059570313E-6</v>
      </c>
    </row>
    <row r="14" spans="1:20" x14ac:dyDescent="0.25">
      <c r="A14" s="1" t="s">
        <v>186</v>
      </c>
      <c r="B14" s="2">
        <v>44866.083333333336</v>
      </c>
      <c r="C14" t="s">
        <v>181</v>
      </c>
      <c r="D14">
        <v>1</v>
      </c>
      <c r="E14">
        <v>620075086.82069004</v>
      </c>
      <c r="F14">
        <v>1138.1375599999999</v>
      </c>
      <c r="G14">
        <v>574743449.96599996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SUMIFS('ISLAND SOLVED'!AZ:AZ,'ISLAND SOLVED'!E:E,System!B14,'ISLAND SOLVED'!F:F,"NI",'ISLAND SOLVED'!B:B,System!A14)</f>
        <v>-574742311.828444</v>
      </c>
      <c r="T14" s="5">
        <f t="shared" si="1"/>
        <v>4.0531158447265625E-6</v>
      </c>
    </row>
    <row r="15" spans="1:20" x14ac:dyDescent="0.25">
      <c r="A15" s="1" t="s">
        <v>186</v>
      </c>
      <c r="B15" s="2">
        <v>44866.104166666664</v>
      </c>
      <c r="C15" t="s">
        <v>182</v>
      </c>
      <c r="D15">
        <v>1</v>
      </c>
      <c r="E15">
        <v>619254025.22469997</v>
      </c>
      <c r="F15">
        <v>759.88055999999995</v>
      </c>
      <c r="G15">
        <v>574739678.86300004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SUMIFS('ISLAND SOLVED'!AZ:AZ,'ISLAND SOLVED'!E:E,System!B15,'ISLAND SOLVED'!F:F,"NI",'ISLAND SOLVED'!B:B,System!A15)</f>
        <v>-574738918.98244095</v>
      </c>
      <c r="T15" s="5">
        <f t="shared" si="1"/>
        <v>9.5367431640625E-7</v>
      </c>
    </row>
    <row r="16" spans="1:20" x14ac:dyDescent="0.25">
      <c r="A16" s="1" t="s">
        <v>186</v>
      </c>
      <c r="B16" s="2">
        <v>44866.125</v>
      </c>
      <c r="C16" t="s">
        <v>183</v>
      </c>
      <c r="D16">
        <v>1</v>
      </c>
      <c r="E16">
        <v>618889420.03909004</v>
      </c>
      <c r="F16">
        <v>372.22922</v>
      </c>
      <c r="G16">
        <v>574727148.52600002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SUMIFS('ISLAND SOLVED'!AZ:AZ,'ISLAND SOLVED'!E:E,System!B16,'ISLAND SOLVED'!F:F,"NI",'ISLAND SOLVED'!B:B,System!A16)</f>
        <v>-574726776.29677796</v>
      </c>
      <c r="T16" s="5">
        <f t="shared" si="1"/>
        <v>-2.0265579223632813E-6</v>
      </c>
    </row>
    <row r="17" spans="1:20" x14ac:dyDescent="0.25">
      <c r="A17" s="1" t="s">
        <v>186</v>
      </c>
      <c r="B17" s="2">
        <v>44866.145833333336</v>
      </c>
      <c r="C17" t="s">
        <v>184</v>
      </c>
      <c r="D17">
        <v>1</v>
      </c>
      <c r="E17">
        <v>618895730.69695997</v>
      </c>
      <c r="F17">
        <v>119.60411999999999</v>
      </c>
      <c r="G17">
        <v>574732494.05900002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SUMIFS('ISLAND SOLVED'!AZ:AZ,'ISLAND SOLVED'!E:E,System!B17,'ISLAND SOLVED'!F:F,"NI",'ISLAND SOLVED'!B:B,System!A17)</f>
        <v>-574732374.45488095</v>
      </c>
      <c r="T17" s="5">
        <f t="shared" si="1"/>
        <v>9.5367431640625E-7</v>
      </c>
    </row>
    <row r="18" spans="1:20" x14ac:dyDescent="0.25">
      <c r="A18" s="1" t="s">
        <v>187</v>
      </c>
      <c r="B18" s="2">
        <v>45671.875</v>
      </c>
      <c r="C18" t="s">
        <v>171</v>
      </c>
      <c r="D18">
        <v>1</v>
      </c>
      <c r="E18">
        <v>588951305.66706002</v>
      </c>
      <c r="F18">
        <v>81938.713570000007</v>
      </c>
      <c r="G18">
        <v>517644944.39399999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SUMIFS('ISLAND SOLVED'!AZ:AZ,'ISLAND SOLVED'!E:E,System!B18,'ISLAND SOLVED'!F:F,"NI",'ISLAND SOLVED'!B:B,System!A18)</f>
        <v>-517563005.680426</v>
      </c>
      <c r="T18" s="5">
        <f t="shared" si="1"/>
        <v>-3.9935111999511719E-6</v>
      </c>
    </row>
    <row r="19" spans="1:20" x14ac:dyDescent="0.25">
      <c r="A19" s="1" t="s">
        <v>187</v>
      </c>
      <c r="B19" s="2">
        <v>45671.895833333336</v>
      </c>
      <c r="C19" t="s">
        <v>172</v>
      </c>
      <c r="D19">
        <v>1</v>
      </c>
      <c r="E19">
        <v>587942877.58758998</v>
      </c>
      <c r="F19">
        <v>83117.263990000007</v>
      </c>
      <c r="G19">
        <v>517622032.36500001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SUMIFS('ISLAND SOLVED'!AZ:AZ,'ISLAND SOLVED'!E:E,System!B19,'ISLAND SOLVED'!F:F,"NI",'ISLAND SOLVED'!B:B,System!A19)</f>
        <v>-517538915.10100901</v>
      </c>
      <c r="T19" s="5">
        <f t="shared" si="1"/>
        <v>-1.0132789611816406E-6</v>
      </c>
    </row>
    <row r="20" spans="1:20" x14ac:dyDescent="0.25">
      <c r="A20" s="1" t="s">
        <v>187</v>
      </c>
      <c r="B20" s="2">
        <v>45671.916666666664</v>
      </c>
      <c r="C20" t="s">
        <v>173</v>
      </c>
      <c r="D20">
        <v>1</v>
      </c>
      <c r="E20">
        <v>584946975.21502995</v>
      </c>
      <c r="F20">
        <v>53934.71632</v>
      </c>
      <c r="G20">
        <v>517585359.94499999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SUMIFS('ISLAND SOLVED'!AZ:AZ,'ISLAND SOLVED'!E:E,System!B20,'ISLAND SOLVED'!F:F,"NI",'ISLAND SOLVED'!B:B,System!A20)</f>
        <v>-517531425.22867799</v>
      </c>
      <c r="T20" s="5">
        <f t="shared" si="1"/>
        <v>-2.0265579223632813E-6</v>
      </c>
    </row>
    <row r="21" spans="1:20" x14ac:dyDescent="0.25">
      <c r="A21" s="1" t="s">
        <v>187</v>
      </c>
      <c r="B21" s="2">
        <v>45671.9375</v>
      </c>
      <c r="C21" t="s">
        <v>174</v>
      </c>
      <c r="D21">
        <v>1</v>
      </c>
      <c r="E21">
        <v>581069226.37251997</v>
      </c>
      <c r="F21">
        <v>47778.59605</v>
      </c>
      <c r="G21">
        <v>517551429.98299998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SUMIFS('ISLAND SOLVED'!AZ:AZ,'ISLAND SOLVED'!E:E,System!B21,'ISLAND SOLVED'!F:F,"NI",'ISLAND SOLVED'!B:B,System!A21)</f>
        <v>-517503651.38695103</v>
      </c>
      <c r="T21" s="5">
        <f t="shared" si="1"/>
        <v>1.0728836059570313E-6</v>
      </c>
    </row>
    <row r="22" spans="1:20" x14ac:dyDescent="0.25">
      <c r="A22" s="1" t="s">
        <v>187</v>
      </c>
      <c r="B22" s="2">
        <v>45671.958333333336</v>
      </c>
      <c r="C22" t="s">
        <v>175</v>
      </c>
      <c r="D22">
        <v>1</v>
      </c>
      <c r="E22">
        <v>578160374.99858999</v>
      </c>
      <c r="F22">
        <v>43954.088960000001</v>
      </c>
      <c r="G22">
        <v>517467435.352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SUMIFS('ISLAND SOLVED'!AZ:AZ,'ISLAND SOLVED'!E:E,System!B22,'ISLAND SOLVED'!F:F,"NI",'ISLAND SOLVED'!B:B,System!A22)</f>
        <v>-517423481.263044</v>
      </c>
      <c r="T22" s="5">
        <f t="shared" si="1"/>
        <v>3.9935111999511719E-6</v>
      </c>
    </row>
    <row r="23" spans="1:20" x14ac:dyDescent="0.25">
      <c r="A23" s="1" t="s">
        <v>187</v>
      </c>
      <c r="B23" s="2">
        <v>45671.979166666664</v>
      </c>
      <c r="C23" t="s">
        <v>176</v>
      </c>
      <c r="D23">
        <v>1</v>
      </c>
      <c r="E23">
        <v>574901368.03928995</v>
      </c>
      <c r="F23">
        <v>34053.89372</v>
      </c>
      <c r="G23">
        <v>517433034.44800001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SUMIFS('ISLAND SOLVED'!AZ:AZ,'ISLAND SOLVED'!E:E,System!B23,'ISLAND SOLVED'!F:F,"NI",'ISLAND SOLVED'!B:B,System!A23)</f>
        <v>-517398980.55427998</v>
      </c>
      <c r="T23" s="5">
        <f t="shared" si="1"/>
        <v>0</v>
      </c>
    </row>
    <row r="24" spans="1:20" x14ac:dyDescent="0.25">
      <c r="A24" s="1" t="s">
        <v>187</v>
      </c>
      <c r="B24" s="2">
        <v>45672</v>
      </c>
      <c r="C24" t="s">
        <v>177</v>
      </c>
      <c r="D24">
        <v>1</v>
      </c>
      <c r="E24">
        <v>571573885.24802995</v>
      </c>
      <c r="F24">
        <v>48893.544889999997</v>
      </c>
      <c r="G24">
        <v>517356060.05699998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SUMIFS('ISLAND SOLVED'!AZ:AZ,'ISLAND SOLVED'!E:E,System!B24,'ISLAND SOLVED'!F:F,"NI",'ISLAND SOLVED'!B:B,System!A24)</f>
        <v>-517307166.51210499</v>
      </c>
      <c r="T24" s="5">
        <f t="shared" si="1"/>
        <v>-5.0067901611328125E-6</v>
      </c>
    </row>
    <row r="25" spans="1:20" x14ac:dyDescent="0.25">
      <c r="A25" s="1" t="s">
        <v>187</v>
      </c>
      <c r="B25" s="2">
        <v>45672.020833333336</v>
      </c>
      <c r="C25" t="s">
        <v>178</v>
      </c>
      <c r="D25">
        <v>1</v>
      </c>
      <c r="E25">
        <v>569209032.55825996</v>
      </c>
      <c r="F25">
        <v>38679.478459999998</v>
      </c>
      <c r="G25">
        <v>517372555.801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SUMIFS('ISLAND SOLVED'!AZ:AZ,'ISLAND SOLVED'!E:E,System!B25,'ISLAND SOLVED'!F:F,"NI",'ISLAND SOLVED'!B:B,System!A25)</f>
        <v>-517333876.32254201</v>
      </c>
      <c r="T25" s="5">
        <f t="shared" si="1"/>
        <v>2.0265579223632813E-6</v>
      </c>
    </row>
    <row r="26" spans="1:20" x14ac:dyDescent="0.25">
      <c r="A26" s="1" t="s">
        <v>188</v>
      </c>
      <c r="B26" s="2">
        <v>45684.416666666664</v>
      </c>
      <c r="C26" t="s">
        <v>18</v>
      </c>
      <c r="D26">
        <v>1</v>
      </c>
      <c r="E26">
        <v>602345587.33813</v>
      </c>
      <c r="F26">
        <v>98.471800000000002</v>
      </c>
      <c r="G26">
        <v>532615692.07800001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SUMIFS('ISLAND SOLVED'!AZ:AZ,'ISLAND SOLVED'!E:E,System!B26,'ISLAND SOLVED'!F:F,"NI",'ISLAND SOLVED'!B:B,System!A26)</f>
        <v>-532615593.60620302</v>
      </c>
      <c r="T26" s="5">
        <f t="shared" si="1"/>
        <v>3.0398368835449219E-6</v>
      </c>
    </row>
    <row r="27" spans="1:20" x14ac:dyDescent="0.25">
      <c r="A27" s="1" t="s">
        <v>188</v>
      </c>
      <c r="B27" s="2">
        <v>45684.4375</v>
      </c>
      <c r="C27" t="s">
        <v>19</v>
      </c>
      <c r="D27">
        <v>1</v>
      </c>
      <c r="E27">
        <v>601285383.91433001</v>
      </c>
      <c r="F27">
        <v>152.32220000000001</v>
      </c>
      <c r="G27">
        <v>532573723.755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SUMIFS('ISLAND SOLVED'!AZ:AZ,'ISLAND SOLVED'!E:E,System!B27,'ISLAND SOLVED'!F:F,"NI",'ISLAND SOLVED'!B:B,System!A27)</f>
        <v>-532573571.432796</v>
      </c>
      <c r="T27" s="5">
        <f t="shared" si="1"/>
        <v>-3.9935111999511719E-6</v>
      </c>
    </row>
    <row r="28" spans="1:20" x14ac:dyDescent="0.25">
      <c r="A28" s="1" t="s">
        <v>188</v>
      </c>
      <c r="B28" s="2">
        <v>45684.458333333336</v>
      </c>
      <c r="C28" t="s">
        <v>20</v>
      </c>
      <c r="D28">
        <v>1</v>
      </c>
      <c r="E28">
        <v>601037128.12311006</v>
      </c>
      <c r="F28">
        <v>788.07735000000002</v>
      </c>
      <c r="G28">
        <v>532574934.96845001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SUMIFS('ISLAND SOLVED'!AZ:AZ,'ISLAND SOLVED'!E:E,System!B28,'ISLAND SOLVED'!F:F,"NI",'ISLAND SOLVED'!B:B,System!A28)</f>
        <v>-532574146.89110303</v>
      </c>
      <c r="T28" s="5">
        <f t="shared" si="1"/>
        <v>3.0398368835449219E-6</v>
      </c>
    </row>
    <row r="29" spans="1:20" x14ac:dyDescent="0.25">
      <c r="A29" s="1" t="s">
        <v>188</v>
      </c>
      <c r="B29" s="2">
        <v>45684.479166666664</v>
      </c>
      <c r="C29" t="s">
        <v>21</v>
      </c>
      <c r="D29">
        <v>1</v>
      </c>
      <c r="E29">
        <v>600501575.55201995</v>
      </c>
      <c r="F29">
        <v>104.85496000000001</v>
      </c>
      <c r="G29">
        <v>532579805.42312998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SUMIFS('ISLAND SOLVED'!AZ:AZ,'ISLAND SOLVED'!E:E,System!B29,'ISLAND SOLVED'!F:F,"NI",'ISLAND SOLVED'!B:B,System!A29)</f>
        <v>-532579700.56817299</v>
      </c>
      <c r="T29" s="5">
        <f t="shared" si="1"/>
        <v>3.0398368835449219E-6</v>
      </c>
    </row>
    <row r="30" spans="1:20" x14ac:dyDescent="0.25">
      <c r="A30" s="1" t="s">
        <v>188</v>
      </c>
      <c r="B30" s="2">
        <v>45684.5</v>
      </c>
      <c r="C30" t="s">
        <v>22</v>
      </c>
      <c r="D30">
        <v>1</v>
      </c>
      <c r="E30">
        <v>600153126.90994</v>
      </c>
      <c r="F30">
        <v>724.57941000000005</v>
      </c>
      <c r="G30">
        <v>532588020.25796002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SUMIFS('ISLAND SOLVED'!AZ:AZ,'ISLAND SOLVED'!E:E,System!B30,'ISLAND SOLVED'!F:F,"NI",'ISLAND SOLVED'!B:B,System!A30)</f>
        <v>-532587295.67854601</v>
      </c>
      <c r="T30" s="5">
        <f t="shared" si="1"/>
        <v>-3.9935111999511719E-6</v>
      </c>
    </row>
    <row r="31" spans="1:20" x14ac:dyDescent="0.25">
      <c r="A31" s="1" t="s">
        <v>188</v>
      </c>
      <c r="B31" s="2">
        <v>45684.520833333336</v>
      </c>
      <c r="C31" t="s">
        <v>23</v>
      </c>
      <c r="D31">
        <v>1</v>
      </c>
      <c r="E31">
        <v>599636761.54797006</v>
      </c>
      <c r="F31">
        <v>664.56125999999995</v>
      </c>
      <c r="G31">
        <v>532607413.62695998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SUMIFS('ISLAND SOLVED'!AZ:AZ,'ISLAND SOLVED'!E:E,System!B31,'ISLAND SOLVED'!F:F,"NI",'ISLAND SOLVED'!B:B,System!A31)</f>
        <v>-532606749.065696</v>
      </c>
      <c r="T31" s="5">
        <f t="shared" si="1"/>
        <v>-3.9935111999511719E-6</v>
      </c>
    </row>
    <row r="32" spans="1:20" x14ac:dyDescent="0.25">
      <c r="A32" s="1" t="s">
        <v>188</v>
      </c>
      <c r="B32" s="2">
        <v>45684.541666666664</v>
      </c>
      <c r="C32" t="s">
        <v>24</v>
      </c>
      <c r="D32">
        <v>1</v>
      </c>
      <c r="E32">
        <v>599048581.81754994</v>
      </c>
      <c r="F32">
        <v>626.83076000000005</v>
      </c>
      <c r="G32">
        <v>532601721.16696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SUMIFS('ISLAND SOLVED'!AZ:AZ,'ISLAND SOLVED'!E:E,System!B32,'ISLAND SOLVED'!F:F,"NI",'ISLAND SOLVED'!B:B,System!A32)</f>
        <v>-532601094.3362</v>
      </c>
      <c r="T32" s="5">
        <f t="shared" si="1"/>
        <v>0</v>
      </c>
    </row>
    <row r="33" spans="1:20" x14ac:dyDescent="0.25">
      <c r="A33" s="1" t="s">
        <v>188</v>
      </c>
      <c r="B33" s="2">
        <v>45684.5625</v>
      </c>
      <c r="C33" t="s">
        <v>25</v>
      </c>
      <c r="D33">
        <v>1</v>
      </c>
      <c r="E33">
        <v>597972220.23090994</v>
      </c>
      <c r="F33">
        <v>314.01781</v>
      </c>
      <c r="G33">
        <v>532616334.26696002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SUMIFS('ISLAND SOLVED'!AZ:AZ,'ISLAND SOLVED'!E:E,System!B33,'ISLAND SOLVED'!F:F,"NI",'ISLAND SOLVED'!B:B,System!A33)</f>
        <v>-532616020.24915498</v>
      </c>
      <c r="T33" s="5">
        <f t="shared" si="1"/>
        <v>4.9471855163574219E-6</v>
      </c>
    </row>
    <row r="34" spans="1:20" x14ac:dyDescent="0.25">
      <c r="A34" s="1" t="s">
        <v>189</v>
      </c>
      <c r="B34" s="2">
        <v>44866.541666666664</v>
      </c>
      <c r="C34" t="s">
        <v>24</v>
      </c>
      <c r="D34">
        <v>1</v>
      </c>
      <c r="E34">
        <v>90147619.254960001</v>
      </c>
      <c r="F34">
        <v>880.6</v>
      </c>
      <c r="G34">
        <v>0</v>
      </c>
      <c r="H34">
        <v>0.13642000000000001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SUMIFS('ISLAND SOLVED'!AZ:AZ,'ISLAND SOLVED'!E:E,System!B34,'ISLAND SOLVED'!F:F,"NI",'ISLAND SOLVED'!B:B,System!A34)</f>
        <v>880.60202900000002</v>
      </c>
      <c r="T34" s="5">
        <f t="shared" si="1"/>
        <v>-2.0289999999931752E-3</v>
      </c>
    </row>
    <row r="35" spans="1:20" x14ac:dyDescent="0.25">
      <c r="A35" s="1" t="s">
        <v>190</v>
      </c>
      <c r="B35" s="2">
        <v>44866.545138888891</v>
      </c>
      <c r="C35" t="s">
        <v>24</v>
      </c>
      <c r="D35">
        <v>1</v>
      </c>
      <c r="E35">
        <v>89981475.677320004</v>
      </c>
      <c r="F35">
        <v>805.46396000000004</v>
      </c>
      <c r="G35">
        <v>0</v>
      </c>
      <c r="H35">
        <v>0.10009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SUMIFS('ISLAND SOLVED'!AZ:AZ,'ISLAND SOLVED'!E:E,System!B35,'ISLAND SOLVED'!F:F,"NI",'ISLAND SOLVED'!B:B,System!A35)</f>
        <v>805.46410500000002</v>
      </c>
      <c r="T35" s="5">
        <f t="shared" si="1"/>
        <v>-1.4499999997497071E-4</v>
      </c>
    </row>
    <row r="36" spans="1:20" x14ac:dyDescent="0.25">
      <c r="A36" s="1" t="s">
        <v>191</v>
      </c>
      <c r="B36" s="2">
        <v>45707.993055555555</v>
      </c>
      <c r="C36" t="s">
        <v>176</v>
      </c>
      <c r="D36">
        <v>1</v>
      </c>
      <c r="E36">
        <v>73442958.569800004</v>
      </c>
      <c r="F36">
        <v>387.84082999999998</v>
      </c>
      <c r="G36">
        <v>0</v>
      </c>
      <c r="H36">
        <v>7.6700000000000004E-2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SUMIFS('ISLAND SOLVED'!AZ:AZ,'ISLAND SOLVED'!E:E,System!B36,'ISLAND SOLVED'!F:F,"NI",'ISLAND SOLVED'!B:B,System!A36)</f>
        <v>387.84085700000003</v>
      </c>
      <c r="T36" s="5">
        <f t="shared" si="1"/>
        <v>-2.7000000045518391E-5</v>
      </c>
    </row>
    <row r="37" spans="1:20" x14ac:dyDescent="0.25">
      <c r="A37" s="1" t="s">
        <v>192</v>
      </c>
      <c r="B37" s="2">
        <v>45707.996527777781</v>
      </c>
      <c r="C37" t="s">
        <v>176</v>
      </c>
      <c r="D37">
        <v>1</v>
      </c>
      <c r="E37">
        <v>72329779.632149994</v>
      </c>
      <c r="F37">
        <v>251.38978</v>
      </c>
      <c r="G37">
        <v>0</v>
      </c>
      <c r="H37">
        <v>9.0289999999999995E-2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SUMIFS('ISLAND SOLVED'!AZ:AZ,'ISLAND SOLVED'!E:E,System!B37,'ISLAND SOLVED'!F:F,"NI",'ISLAND SOLVED'!B:B,System!A37)</f>
        <v>251.389781</v>
      </c>
      <c r="T37" s="5">
        <f t="shared" si="1"/>
        <v>-9.9999999747524271E-7</v>
      </c>
    </row>
    <row r="38" spans="1:20" x14ac:dyDescent="0.25">
      <c r="T38" s="5"/>
    </row>
    <row r="39" spans="1:20" x14ac:dyDescent="0.25">
      <c r="T39" s="5"/>
    </row>
    <row r="40" spans="1:20" x14ac:dyDescent="0.25">
      <c r="T40" s="5"/>
    </row>
    <row r="41" spans="1:20" x14ac:dyDescent="0.25">
      <c r="T41" s="5"/>
    </row>
    <row r="42" spans="1:20" x14ac:dyDescent="0.25">
      <c r="T42" s="5"/>
    </row>
    <row r="43" spans="1:20" x14ac:dyDescent="0.25">
      <c r="T43" s="5"/>
    </row>
    <row r="44" spans="1:20" x14ac:dyDescent="0.25">
      <c r="T44" s="5"/>
    </row>
    <row r="45" spans="1:20" x14ac:dyDescent="0.25">
      <c r="T45" s="5"/>
    </row>
    <row r="46" spans="1:20" x14ac:dyDescent="0.25">
      <c r="T46" s="5"/>
    </row>
    <row r="47" spans="1:20" x14ac:dyDescent="0.25">
      <c r="T47" s="5"/>
    </row>
    <row r="48" spans="1:20" x14ac:dyDescent="0.25">
      <c r="T48" s="5"/>
    </row>
    <row r="49" spans="20:20" x14ac:dyDescent="0.25">
      <c r="T49" s="5"/>
    </row>
    <row r="50" spans="20:20" x14ac:dyDescent="0.25">
      <c r="T50" s="5"/>
    </row>
    <row r="51" spans="20:20" x14ac:dyDescent="0.25">
      <c r="T51" s="5"/>
    </row>
    <row r="52" spans="20:20" x14ac:dyDescent="0.25">
      <c r="T52" s="5"/>
    </row>
    <row r="53" spans="20:20" x14ac:dyDescent="0.25">
      <c r="T53" s="5"/>
    </row>
    <row r="54" spans="20:20" x14ac:dyDescent="0.25">
      <c r="T54" s="5"/>
    </row>
    <row r="55" spans="20:20" x14ac:dyDescent="0.25">
      <c r="T55" s="5"/>
    </row>
    <row r="56" spans="20:20" x14ac:dyDescent="0.25">
      <c r="T56" s="5"/>
    </row>
    <row r="57" spans="20:20" x14ac:dyDescent="0.25">
      <c r="T57" s="5"/>
    </row>
    <row r="58" spans="20:20" x14ac:dyDescent="0.25">
      <c r="T58" s="5"/>
    </row>
    <row r="59" spans="20:20" x14ac:dyDescent="0.25">
      <c r="T59" s="5"/>
    </row>
    <row r="60" spans="20:20" x14ac:dyDescent="0.25">
      <c r="T60" s="5"/>
    </row>
    <row r="61" spans="20:20" x14ac:dyDescent="0.25">
      <c r="T61" s="5"/>
    </row>
    <row r="62" spans="20:20" x14ac:dyDescent="0.25">
      <c r="T62" s="5"/>
    </row>
    <row r="63" spans="20:20" x14ac:dyDescent="0.25">
      <c r="T63" s="5"/>
    </row>
    <row r="64" spans="20:20" x14ac:dyDescent="0.25">
      <c r="T64" s="5"/>
    </row>
    <row r="65" spans="20:20" x14ac:dyDescent="0.25">
      <c r="T65" s="5"/>
    </row>
    <row r="66" spans="20:20" x14ac:dyDescent="0.25">
      <c r="T66" s="5"/>
    </row>
    <row r="67" spans="20:20" x14ac:dyDescent="0.25">
      <c r="T67" s="5"/>
    </row>
    <row r="68" spans="20:20" x14ac:dyDescent="0.25">
      <c r="T68" s="5"/>
    </row>
    <row r="69" spans="20:20" x14ac:dyDescent="0.25">
      <c r="T69" s="5"/>
    </row>
    <row r="70" spans="20:20" x14ac:dyDescent="0.25">
      <c r="T70" s="5"/>
    </row>
    <row r="71" spans="20:20" x14ac:dyDescent="0.25">
      <c r="T71" s="5"/>
    </row>
    <row r="72" spans="20:20" x14ac:dyDescent="0.25">
      <c r="T72" s="5"/>
    </row>
    <row r="73" spans="20:20" x14ac:dyDescent="0.25">
      <c r="T7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6CB6-54E3-4916-9576-C301232A7202}">
  <sheetPr filterMode="1"/>
  <dimension ref="A1:Z600"/>
  <sheetViews>
    <sheetView tabSelected="1" workbookViewId="0">
      <pane xSplit="10185" topLeftCell="R1" activePane="topRight"/>
      <selection activeCell="A22" sqref="A22:XFD22"/>
      <selection pane="topRight" activeCell="Y22" sqref="T22:Y22"/>
    </sheetView>
  </sheetViews>
  <sheetFormatPr defaultRowHeight="15" x14ac:dyDescent="0.25"/>
  <cols>
    <col min="1" max="1" width="19.28515625" bestFit="1" customWidth="1"/>
    <col min="2" max="2" width="15.5703125" style="2" bestFit="1" customWidth="1"/>
    <col min="3" max="3" width="6.7109375" bestFit="1" customWidth="1"/>
    <col min="4" max="4" width="12.42578125" bestFit="1" customWidth="1"/>
    <col min="5" max="5" width="19.85546875" bestFit="1" customWidth="1"/>
    <col min="6" max="6" width="21" bestFit="1" customWidth="1"/>
    <col min="7" max="7" width="23.140625" bestFit="1" customWidth="1"/>
    <col min="8" max="8" width="19.42578125" bestFit="1" customWidth="1"/>
    <col min="9" max="9" width="21.5703125" bestFit="1" customWidth="1"/>
    <col min="10" max="10" width="22.7109375" bestFit="1" customWidth="1"/>
    <col min="11" max="11" width="24.7109375" bestFit="1" customWidth="1"/>
    <col min="12" max="12" width="22.7109375" bestFit="1" customWidth="1"/>
    <col min="13" max="13" width="24.7109375" bestFit="1" customWidth="1"/>
    <col min="14" max="14" width="21.140625" bestFit="1" customWidth="1"/>
    <col min="15" max="15" width="19.5703125" bestFit="1" customWidth="1"/>
    <col min="16" max="16" width="21.7109375" bestFit="1" customWidth="1"/>
    <col min="17" max="17" width="23.42578125" bestFit="1" customWidth="1"/>
    <col min="18" max="18" width="25.5703125" bestFit="1" customWidth="1"/>
    <col min="19" max="19" width="24.42578125" bestFit="1" customWidth="1"/>
    <col min="20" max="20" width="26.5703125" bestFit="1" customWidth="1"/>
    <col min="21" max="21" width="14.140625" bestFit="1" customWidth="1"/>
    <col min="22" max="22" width="21.5703125" bestFit="1" customWidth="1"/>
    <col min="23" max="23" width="16.140625" bestFit="1" customWidth="1"/>
    <col min="24" max="24" width="21.5703125" bestFit="1" customWidth="1"/>
    <col min="25" max="25" width="2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</row>
    <row r="2" spans="1:25" hidden="1" x14ac:dyDescent="0.25">
      <c r="A2" s="1" t="s">
        <v>185</v>
      </c>
      <c r="B2" s="2">
        <v>45684.416666666664</v>
      </c>
      <c r="C2" t="s">
        <v>18</v>
      </c>
      <c r="D2" t="s">
        <v>27</v>
      </c>
      <c r="E2">
        <v>2480.0569999999998</v>
      </c>
      <c r="F2">
        <v>2791.5720000000001</v>
      </c>
      <c r="G2">
        <v>0</v>
      </c>
      <c r="H2">
        <v>75.484449999999995</v>
      </c>
      <c r="I2">
        <v>0</v>
      </c>
      <c r="J2">
        <v>9.2563600000000008</v>
      </c>
      <c r="K2">
        <v>1.55189</v>
      </c>
      <c r="L2">
        <v>135.88208</v>
      </c>
      <c r="M2">
        <v>208.001</v>
      </c>
      <c r="N2">
        <v>0.22</v>
      </c>
      <c r="O2">
        <v>0.22</v>
      </c>
      <c r="P2">
        <v>85.158690000000007</v>
      </c>
      <c r="Q2">
        <v>130.28274999999999</v>
      </c>
      <c r="R2">
        <v>112.07441</v>
      </c>
      <c r="S2">
        <v>130.28274999999999</v>
      </c>
      <c r="T2">
        <v>63.404240000000001</v>
      </c>
      <c r="U2">
        <v>77.718249999999998</v>
      </c>
      <c r="V2">
        <v>50.723390000000002</v>
      </c>
      <c r="W2">
        <v>77.718249999999998</v>
      </c>
      <c r="X2">
        <v>0</v>
      </c>
      <c r="Y2">
        <v>0</v>
      </c>
    </row>
    <row r="3" spans="1:25" hidden="1" x14ac:dyDescent="0.25">
      <c r="A3" s="1" t="s">
        <v>185</v>
      </c>
      <c r="B3" s="2">
        <v>45684.416666666664</v>
      </c>
      <c r="C3" t="s">
        <v>18</v>
      </c>
      <c r="D3" t="s">
        <v>26</v>
      </c>
      <c r="E3">
        <v>2230.8227299999999</v>
      </c>
      <c r="F3">
        <v>1771.008</v>
      </c>
      <c r="G3">
        <v>0</v>
      </c>
      <c r="H3">
        <v>62.058929999999997</v>
      </c>
      <c r="I3">
        <v>396.25580000000002</v>
      </c>
      <c r="J3">
        <v>1.5</v>
      </c>
      <c r="K3">
        <v>1.4953099999999999</v>
      </c>
      <c r="L3">
        <v>153.08271999999999</v>
      </c>
      <c r="M3">
        <v>218</v>
      </c>
      <c r="N3">
        <v>0.26561000000000001</v>
      </c>
      <c r="O3">
        <v>0.21249999999999999</v>
      </c>
      <c r="P3">
        <v>60.25806</v>
      </c>
      <c r="Q3">
        <v>83.118049999999997</v>
      </c>
      <c r="R3">
        <v>65.642510000000001</v>
      </c>
      <c r="S3">
        <v>80.461830000000006</v>
      </c>
      <c r="T3">
        <v>116.03082000000001</v>
      </c>
      <c r="U3">
        <v>134.88194999999999</v>
      </c>
      <c r="V3">
        <v>92.824659999999994</v>
      </c>
      <c r="W3">
        <v>134.88194999999999</v>
      </c>
      <c r="X3">
        <v>0</v>
      </c>
      <c r="Y3">
        <v>0</v>
      </c>
    </row>
    <row r="4" spans="1:25" hidden="1" x14ac:dyDescent="0.25">
      <c r="A4" s="1" t="s">
        <v>185</v>
      </c>
      <c r="B4" s="2">
        <v>45684.4375</v>
      </c>
      <c r="C4" t="s">
        <v>19</v>
      </c>
      <c r="D4" t="s">
        <v>27</v>
      </c>
      <c r="E4">
        <v>2469.7150000000001</v>
      </c>
      <c r="F4">
        <v>2761.9079999999999</v>
      </c>
      <c r="G4">
        <v>0</v>
      </c>
      <c r="H4">
        <v>75.184880000000007</v>
      </c>
      <c r="I4">
        <v>0</v>
      </c>
      <c r="J4">
        <v>8.5139099999999992</v>
      </c>
      <c r="K4">
        <v>1.5623100000000001</v>
      </c>
      <c r="L4">
        <v>156.46852999999999</v>
      </c>
      <c r="M4">
        <v>223</v>
      </c>
      <c r="N4">
        <v>0.5</v>
      </c>
      <c r="O4">
        <v>0.5</v>
      </c>
      <c r="P4">
        <v>101.12730000000001</v>
      </c>
      <c r="Q4">
        <v>142.69195999999999</v>
      </c>
      <c r="R4">
        <v>112.05432</v>
      </c>
      <c r="S4">
        <v>130.2586</v>
      </c>
      <c r="T4">
        <v>69.176540000000003</v>
      </c>
      <c r="U4">
        <v>80.308040000000005</v>
      </c>
      <c r="V4">
        <v>55.341230000000003</v>
      </c>
      <c r="W4">
        <v>80.308040000000005</v>
      </c>
      <c r="X4">
        <v>0</v>
      </c>
      <c r="Y4">
        <v>0</v>
      </c>
    </row>
    <row r="5" spans="1:25" hidden="1" x14ac:dyDescent="0.25">
      <c r="A5" s="1" t="s">
        <v>185</v>
      </c>
      <c r="B5" s="2">
        <v>45684.4375</v>
      </c>
      <c r="C5" t="s">
        <v>19</v>
      </c>
      <c r="D5" t="s">
        <v>26</v>
      </c>
      <c r="E5">
        <v>2180.06484</v>
      </c>
      <c r="F5">
        <v>1743.5530000000001</v>
      </c>
      <c r="G5">
        <v>0</v>
      </c>
      <c r="H5">
        <v>59.120040000000003</v>
      </c>
      <c r="I5">
        <v>375.89179000000001</v>
      </c>
      <c r="J5">
        <v>1.5</v>
      </c>
      <c r="K5">
        <v>1.50535</v>
      </c>
      <c r="L5">
        <v>153.09108000000001</v>
      </c>
      <c r="M5">
        <v>218</v>
      </c>
      <c r="N5">
        <v>0.38636999999999999</v>
      </c>
      <c r="O5">
        <v>0.48294999999999999</v>
      </c>
      <c r="P5">
        <v>60.283059999999999</v>
      </c>
      <c r="Q5">
        <v>83.143050000000002</v>
      </c>
      <c r="R5">
        <v>71.618589999999998</v>
      </c>
      <c r="S5">
        <v>83.143050000000002</v>
      </c>
      <c r="T5">
        <v>116.01002</v>
      </c>
      <c r="U5">
        <v>134.85695000000001</v>
      </c>
      <c r="V5">
        <v>92.808019999999999</v>
      </c>
      <c r="W5">
        <v>134.85695000000001</v>
      </c>
      <c r="X5">
        <v>0</v>
      </c>
      <c r="Y5">
        <v>0</v>
      </c>
    </row>
    <row r="6" spans="1:25" hidden="1" x14ac:dyDescent="0.25">
      <c r="A6" s="1" t="s">
        <v>185</v>
      </c>
      <c r="B6" s="2">
        <v>45684.458333333336</v>
      </c>
      <c r="C6" t="s">
        <v>20</v>
      </c>
      <c r="D6" t="s">
        <v>27</v>
      </c>
      <c r="E6">
        <v>2535.46135</v>
      </c>
      <c r="F6">
        <v>2762.857</v>
      </c>
      <c r="G6">
        <v>2.605</v>
      </c>
      <c r="H6">
        <v>71.516189999999995</v>
      </c>
      <c r="I6">
        <v>0</v>
      </c>
      <c r="J6">
        <v>6.0865400000000003</v>
      </c>
      <c r="K6">
        <v>9.5986499999999992</v>
      </c>
      <c r="L6">
        <v>147.36111</v>
      </c>
      <c r="M6">
        <v>214.51</v>
      </c>
      <c r="N6">
        <v>0.5</v>
      </c>
      <c r="O6">
        <v>0.22</v>
      </c>
      <c r="P6">
        <v>92.08511</v>
      </c>
      <c r="Q6">
        <v>134.18071</v>
      </c>
      <c r="R6">
        <v>106.1842</v>
      </c>
      <c r="S6">
        <v>127.20869999999999</v>
      </c>
      <c r="T6">
        <v>69.094999999999999</v>
      </c>
      <c r="U6">
        <v>80.32929</v>
      </c>
      <c r="V6">
        <v>55.276000000000003</v>
      </c>
      <c r="W6">
        <v>80.32929</v>
      </c>
      <c r="X6">
        <v>0</v>
      </c>
      <c r="Y6">
        <v>0</v>
      </c>
    </row>
    <row r="7" spans="1:25" hidden="1" x14ac:dyDescent="0.25">
      <c r="A7" s="1" t="s">
        <v>185</v>
      </c>
      <c r="B7" s="2">
        <v>45684.458333333336</v>
      </c>
      <c r="C7" t="s">
        <v>20</v>
      </c>
      <c r="D7" t="s">
        <v>26</v>
      </c>
      <c r="E7">
        <v>2097.2440000000001</v>
      </c>
      <c r="F7">
        <v>1732.9110000000001</v>
      </c>
      <c r="G7">
        <v>0</v>
      </c>
      <c r="H7">
        <v>57.834620000000001</v>
      </c>
      <c r="I7">
        <v>304.99838</v>
      </c>
      <c r="J7">
        <v>1.5</v>
      </c>
      <c r="K7">
        <v>9.2933800000000009</v>
      </c>
      <c r="L7">
        <v>147.84057000000001</v>
      </c>
      <c r="M7">
        <v>213.77699999999999</v>
      </c>
      <c r="N7">
        <v>0.38636999999999999</v>
      </c>
      <c r="O7">
        <v>0.21249999999999999</v>
      </c>
      <c r="P7">
        <v>60.305059999999997</v>
      </c>
      <c r="Q7">
        <v>83.165049999999994</v>
      </c>
      <c r="R7">
        <v>71.534170000000003</v>
      </c>
      <c r="S7">
        <v>83.165049999999994</v>
      </c>
      <c r="T7">
        <v>109.41939000000001</v>
      </c>
      <c r="U7">
        <v>130.61195000000001</v>
      </c>
      <c r="V7">
        <v>87.535510000000002</v>
      </c>
      <c r="W7">
        <v>130.61195000000001</v>
      </c>
      <c r="X7">
        <v>0</v>
      </c>
      <c r="Y7">
        <v>0</v>
      </c>
    </row>
    <row r="8" spans="1:25" hidden="1" x14ac:dyDescent="0.25">
      <c r="A8" s="1" t="s">
        <v>185</v>
      </c>
      <c r="B8" s="2">
        <v>45684.479166666664</v>
      </c>
      <c r="C8" t="s">
        <v>21</v>
      </c>
      <c r="D8" t="s">
        <v>27</v>
      </c>
      <c r="E8">
        <v>2485.0590000000002</v>
      </c>
      <c r="F8">
        <v>2759.3560000000002</v>
      </c>
      <c r="G8">
        <v>3.7570000000000001</v>
      </c>
      <c r="H8">
        <v>73.975819999999999</v>
      </c>
      <c r="I8">
        <v>0</v>
      </c>
      <c r="J8">
        <v>7.79101</v>
      </c>
      <c r="K8">
        <v>3.1320000000000001E-2</v>
      </c>
      <c r="L8">
        <v>149.25547</v>
      </c>
      <c r="M8">
        <v>223</v>
      </c>
      <c r="N8">
        <v>0.5</v>
      </c>
      <c r="O8">
        <v>0.5</v>
      </c>
      <c r="P8">
        <v>94.171599999999998</v>
      </c>
      <c r="Q8">
        <v>142.67071000000001</v>
      </c>
      <c r="R8">
        <v>87.521900000000002</v>
      </c>
      <c r="S8">
        <v>106.87098</v>
      </c>
      <c r="T8">
        <v>68.854839999999996</v>
      </c>
      <c r="U8">
        <v>80.32929</v>
      </c>
      <c r="V8">
        <v>55.083869999999997</v>
      </c>
      <c r="W8">
        <v>80.32929</v>
      </c>
      <c r="X8">
        <v>0</v>
      </c>
      <c r="Y8">
        <v>0</v>
      </c>
    </row>
    <row r="9" spans="1:25" hidden="1" x14ac:dyDescent="0.25">
      <c r="A9" s="1" t="s">
        <v>185</v>
      </c>
      <c r="B9" s="2">
        <v>45684.479166666664</v>
      </c>
      <c r="C9" t="s">
        <v>21</v>
      </c>
      <c r="D9" t="s">
        <v>26</v>
      </c>
      <c r="E9">
        <v>2123.3117499999998</v>
      </c>
      <c r="F9">
        <v>1708.047</v>
      </c>
      <c r="G9">
        <v>0</v>
      </c>
      <c r="H9">
        <v>57.700920000000004</v>
      </c>
      <c r="I9">
        <v>356.06383</v>
      </c>
      <c r="J9">
        <v>1.5</v>
      </c>
      <c r="K9">
        <v>3.0179999999999998E-2</v>
      </c>
      <c r="L9">
        <v>132.79431</v>
      </c>
      <c r="M9">
        <v>193.80875</v>
      </c>
      <c r="N9">
        <v>0.38636999999999999</v>
      </c>
      <c r="O9">
        <v>0.48294999999999999</v>
      </c>
      <c r="P9">
        <v>60.305059999999997</v>
      </c>
      <c r="Q9">
        <v>83.165049999999994</v>
      </c>
      <c r="R9">
        <v>71.285529999999994</v>
      </c>
      <c r="S9">
        <v>83.165049999999994</v>
      </c>
      <c r="T9">
        <v>90.61157</v>
      </c>
      <c r="U9">
        <v>110.6437</v>
      </c>
      <c r="V9">
        <v>72.489249999999998</v>
      </c>
      <c r="W9">
        <v>110.6437</v>
      </c>
      <c r="X9">
        <v>0</v>
      </c>
      <c r="Y9">
        <v>0</v>
      </c>
    </row>
    <row r="10" spans="1:25" hidden="1" x14ac:dyDescent="0.25">
      <c r="A10" s="1" t="s">
        <v>185</v>
      </c>
      <c r="B10" s="2">
        <v>45684.5</v>
      </c>
      <c r="C10" t="s">
        <v>22</v>
      </c>
      <c r="D10" t="s">
        <v>27</v>
      </c>
      <c r="E10">
        <v>2508.9132</v>
      </c>
      <c r="F10">
        <v>2753.3029999999999</v>
      </c>
      <c r="G10">
        <v>3.944</v>
      </c>
      <c r="H10">
        <v>69.641229999999993</v>
      </c>
      <c r="I10">
        <v>0</v>
      </c>
      <c r="J10">
        <v>6.5831799999999996</v>
      </c>
      <c r="K10">
        <v>9.6876800000000003</v>
      </c>
      <c r="L10">
        <v>154.54209</v>
      </c>
      <c r="M10">
        <v>223</v>
      </c>
      <c r="N10">
        <v>0.5</v>
      </c>
      <c r="O10">
        <v>0.22</v>
      </c>
      <c r="P10">
        <v>99.559740000000005</v>
      </c>
      <c r="Q10">
        <v>142.67071000000001</v>
      </c>
      <c r="R10">
        <v>115.44387</v>
      </c>
      <c r="S10">
        <v>130.98957999999999</v>
      </c>
      <c r="T10">
        <v>68.727940000000004</v>
      </c>
      <c r="U10">
        <v>80.32929</v>
      </c>
      <c r="V10">
        <v>54.982349999999997</v>
      </c>
      <c r="W10">
        <v>80.32929</v>
      </c>
      <c r="X10">
        <v>0</v>
      </c>
      <c r="Y10">
        <v>0</v>
      </c>
    </row>
    <row r="11" spans="1:25" hidden="1" x14ac:dyDescent="0.25">
      <c r="A11" s="1" t="s">
        <v>185</v>
      </c>
      <c r="B11" s="2">
        <v>45684.5</v>
      </c>
      <c r="C11" t="s">
        <v>22</v>
      </c>
      <c r="D11" t="s">
        <v>26</v>
      </c>
      <c r="E11">
        <v>2071.4929999999999</v>
      </c>
      <c r="F11">
        <v>1694.9090000000001</v>
      </c>
      <c r="G11">
        <v>0</v>
      </c>
      <c r="H11">
        <v>54.469790000000003</v>
      </c>
      <c r="I11">
        <v>320.61421000000001</v>
      </c>
      <c r="J11">
        <v>1.5</v>
      </c>
      <c r="K11">
        <v>9.3795800000000007</v>
      </c>
      <c r="L11">
        <v>155.63703000000001</v>
      </c>
      <c r="M11">
        <v>218</v>
      </c>
      <c r="N11">
        <v>0.38636999999999999</v>
      </c>
      <c r="O11">
        <v>0.21249999999999999</v>
      </c>
      <c r="P11">
        <v>60.305059999999997</v>
      </c>
      <c r="Q11">
        <v>83.165049999999994</v>
      </c>
      <c r="R11">
        <v>71.154150000000001</v>
      </c>
      <c r="S11">
        <v>83.165049999999994</v>
      </c>
      <c r="T11">
        <v>119.16495999999999</v>
      </c>
      <c r="U11">
        <v>134.83494999999999</v>
      </c>
      <c r="V11">
        <v>95.331969999999998</v>
      </c>
      <c r="W11">
        <v>134.83494999999999</v>
      </c>
      <c r="X11">
        <v>0</v>
      </c>
      <c r="Y11">
        <v>0</v>
      </c>
    </row>
    <row r="12" spans="1:25" hidden="1" x14ac:dyDescent="0.25">
      <c r="A12" s="1" t="s">
        <v>185</v>
      </c>
      <c r="B12" s="2">
        <v>45684.520833333336</v>
      </c>
      <c r="C12" t="s">
        <v>23</v>
      </c>
      <c r="D12" t="s">
        <v>27</v>
      </c>
      <c r="E12">
        <v>2483.6467600000001</v>
      </c>
      <c r="F12">
        <v>2729.9960000000001</v>
      </c>
      <c r="G12">
        <v>3.944</v>
      </c>
      <c r="H12">
        <v>67.487319999999997</v>
      </c>
      <c r="I12">
        <v>0</v>
      </c>
      <c r="J12">
        <v>6.5767899999999999</v>
      </c>
      <c r="K12">
        <v>9.6930499999999995</v>
      </c>
      <c r="L12">
        <v>131.52785</v>
      </c>
      <c r="M12">
        <v>208.001</v>
      </c>
      <c r="N12">
        <v>0.22</v>
      </c>
      <c r="O12">
        <v>0.22</v>
      </c>
      <c r="P12">
        <v>89.662469999999999</v>
      </c>
      <c r="Q12">
        <v>130.99484000000001</v>
      </c>
      <c r="R12">
        <v>115.96243</v>
      </c>
      <c r="S12">
        <v>130.99484000000001</v>
      </c>
      <c r="T12">
        <v>52.331719999999997</v>
      </c>
      <c r="U12">
        <v>77.006159999999994</v>
      </c>
      <c r="V12">
        <v>41.865380000000002</v>
      </c>
      <c r="W12">
        <v>77.006159999999994</v>
      </c>
      <c r="X12">
        <v>0</v>
      </c>
      <c r="Y12">
        <v>0</v>
      </c>
    </row>
    <row r="13" spans="1:25" hidden="1" x14ac:dyDescent="0.25">
      <c r="A13" s="1" t="s">
        <v>185</v>
      </c>
      <c r="B13" s="2">
        <v>45684.520833333336</v>
      </c>
      <c r="C13" t="s">
        <v>23</v>
      </c>
      <c r="D13" t="s">
        <v>26</v>
      </c>
      <c r="E13">
        <v>2067.0340000000001</v>
      </c>
      <c r="F13">
        <v>1690.885</v>
      </c>
      <c r="G13">
        <v>0</v>
      </c>
      <c r="H13">
        <v>54.23565</v>
      </c>
      <c r="I13">
        <v>320.41334999999998</v>
      </c>
      <c r="J13">
        <v>1.5</v>
      </c>
      <c r="K13">
        <v>9.3962900000000005</v>
      </c>
      <c r="L13">
        <v>156.05096</v>
      </c>
      <c r="M13">
        <v>218</v>
      </c>
      <c r="N13">
        <v>0.27279999999999999</v>
      </c>
      <c r="O13">
        <v>0.21825</v>
      </c>
      <c r="P13">
        <v>60.305059999999997</v>
      </c>
      <c r="Q13">
        <v>83.165049999999994</v>
      </c>
      <c r="R13">
        <v>54.179119999999998</v>
      </c>
      <c r="S13">
        <v>79.724609999999998</v>
      </c>
      <c r="T13">
        <v>119.68237999999999</v>
      </c>
      <c r="U13">
        <v>134.83494999999999</v>
      </c>
      <c r="V13">
        <v>95.745900000000006</v>
      </c>
      <c r="W13">
        <v>134.83494999999999</v>
      </c>
      <c r="X13">
        <v>0</v>
      </c>
      <c r="Y13">
        <v>0</v>
      </c>
    </row>
    <row r="14" spans="1:25" hidden="1" x14ac:dyDescent="0.25">
      <c r="A14" s="1" t="s">
        <v>185</v>
      </c>
      <c r="B14" s="2">
        <v>45684.541666666664</v>
      </c>
      <c r="C14" t="s">
        <v>24</v>
      </c>
      <c r="D14" t="s">
        <v>27</v>
      </c>
      <c r="E14">
        <v>2459.4501700000001</v>
      </c>
      <c r="F14">
        <v>2703.3539999999998</v>
      </c>
      <c r="G14">
        <v>3.944</v>
      </c>
      <c r="H14">
        <v>65.391450000000006</v>
      </c>
      <c r="I14">
        <v>0</v>
      </c>
      <c r="J14">
        <v>6.4276200000000001</v>
      </c>
      <c r="K14">
        <v>9.6707400000000003</v>
      </c>
      <c r="L14">
        <v>148.72346999999999</v>
      </c>
      <c r="M14">
        <v>223</v>
      </c>
      <c r="N14">
        <v>0.5</v>
      </c>
      <c r="O14">
        <v>0.5</v>
      </c>
      <c r="P14">
        <v>93.804959999999994</v>
      </c>
      <c r="Q14">
        <v>142.67071000000001</v>
      </c>
      <c r="R14">
        <v>116.3215</v>
      </c>
      <c r="S14">
        <v>131.11758</v>
      </c>
      <c r="T14">
        <v>68.648139999999998</v>
      </c>
      <c r="U14">
        <v>80.32929</v>
      </c>
      <c r="V14">
        <v>54.918509999999998</v>
      </c>
      <c r="W14">
        <v>80.32929</v>
      </c>
      <c r="X14">
        <v>0</v>
      </c>
      <c r="Y14">
        <v>0</v>
      </c>
    </row>
    <row r="15" spans="1:25" hidden="1" x14ac:dyDescent="0.25">
      <c r="A15" s="1" t="s">
        <v>185</v>
      </c>
      <c r="B15" s="2">
        <v>45684.541666666664</v>
      </c>
      <c r="C15" t="s">
        <v>24</v>
      </c>
      <c r="D15" t="s">
        <v>26</v>
      </c>
      <c r="E15">
        <v>2057.6239999999998</v>
      </c>
      <c r="F15">
        <v>1686.6469999999999</v>
      </c>
      <c r="G15">
        <v>0</v>
      </c>
      <c r="H15">
        <v>53.754100000000001</v>
      </c>
      <c r="I15">
        <v>315.72289999999998</v>
      </c>
      <c r="J15">
        <v>1.5</v>
      </c>
      <c r="K15">
        <v>9.3631799999999998</v>
      </c>
      <c r="L15">
        <v>156.24153999999999</v>
      </c>
      <c r="M15">
        <v>218</v>
      </c>
      <c r="N15">
        <v>0.38636999999999999</v>
      </c>
      <c r="O15">
        <v>0.48294999999999999</v>
      </c>
      <c r="P15">
        <v>60.305059999999997</v>
      </c>
      <c r="Q15">
        <v>83.165049999999994</v>
      </c>
      <c r="R15">
        <v>71.071529999999996</v>
      </c>
      <c r="S15">
        <v>83.165049999999994</v>
      </c>
      <c r="T15">
        <v>119.92059999999999</v>
      </c>
      <c r="U15">
        <v>134.83494999999999</v>
      </c>
      <c r="V15">
        <v>95.936480000000003</v>
      </c>
      <c r="W15">
        <v>134.83494999999999</v>
      </c>
      <c r="X15">
        <v>0</v>
      </c>
      <c r="Y15">
        <v>0</v>
      </c>
    </row>
    <row r="16" spans="1:25" hidden="1" x14ac:dyDescent="0.25">
      <c r="A16" s="1" t="s">
        <v>185</v>
      </c>
      <c r="B16" s="2">
        <v>45684.5625</v>
      </c>
      <c r="C16" t="s">
        <v>25</v>
      </c>
      <c r="D16" t="s">
        <v>27</v>
      </c>
      <c r="E16">
        <v>2399.6205500000001</v>
      </c>
      <c r="F16">
        <v>2652.2629999999999</v>
      </c>
      <c r="G16">
        <v>3.944</v>
      </c>
      <c r="H16">
        <v>63.403959999999998</v>
      </c>
      <c r="I16">
        <v>0</v>
      </c>
      <c r="J16">
        <v>6.6493799999999998</v>
      </c>
      <c r="K16">
        <v>9.6287500000000001</v>
      </c>
      <c r="L16">
        <v>140.79121000000001</v>
      </c>
      <c r="M16">
        <v>208.001</v>
      </c>
      <c r="N16">
        <v>0.40321000000000001</v>
      </c>
      <c r="O16">
        <v>0.22</v>
      </c>
      <c r="P16">
        <v>88.247</v>
      </c>
      <c r="Q16">
        <v>130.93511000000001</v>
      </c>
      <c r="R16">
        <v>113.76963000000001</v>
      </c>
      <c r="S16">
        <v>130.93511000000001</v>
      </c>
      <c r="T16">
        <v>65.680260000000004</v>
      </c>
      <c r="U16">
        <v>77.065889999999996</v>
      </c>
      <c r="V16">
        <v>52.54421</v>
      </c>
      <c r="W16">
        <v>77.065889999999996</v>
      </c>
      <c r="X16">
        <v>0</v>
      </c>
      <c r="Y16">
        <v>0</v>
      </c>
    </row>
    <row r="17" spans="1:25" hidden="1" x14ac:dyDescent="0.25">
      <c r="A17" s="1" t="s">
        <v>185</v>
      </c>
      <c r="B17" s="2">
        <v>45684.5625</v>
      </c>
      <c r="C17" t="s">
        <v>25</v>
      </c>
      <c r="D17" t="s">
        <v>26</v>
      </c>
      <c r="E17">
        <v>2059.0810000000001</v>
      </c>
      <c r="F17">
        <v>1681.421</v>
      </c>
      <c r="G17">
        <v>0</v>
      </c>
      <c r="H17">
        <v>53.464210000000001</v>
      </c>
      <c r="I17">
        <v>322.69578999999999</v>
      </c>
      <c r="J17">
        <v>1.5</v>
      </c>
      <c r="K17">
        <v>9.3388299999999997</v>
      </c>
      <c r="L17">
        <v>155.79163</v>
      </c>
      <c r="M17">
        <v>218</v>
      </c>
      <c r="N17">
        <v>0.5</v>
      </c>
      <c r="O17">
        <v>0.21825</v>
      </c>
      <c r="P17">
        <v>61.765830000000001</v>
      </c>
      <c r="Q17">
        <v>83.165049999999994</v>
      </c>
      <c r="R17">
        <v>67.998890000000003</v>
      </c>
      <c r="S17">
        <v>79.786439999999999</v>
      </c>
      <c r="T17">
        <v>117.53225</v>
      </c>
      <c r="U17">
        <v>134.83494999999999</v>
      </c>
      <c r="V17">
        <v>94.025800000000004</v>
      </c>
      <c r="W17">
        <v>134.83494999999999</v>
      </c>
      <c r="X17">
        <v>0</v>
      </c>
      <c r="Y17">
        <v>0</v>
      </c>
    </row>
    <row r="18" spans="1:25" x14ac:dyDescent="0.25">
      <c r="A18" s="1" t="s">
        <v>186</v>
      </c>
      <c r="B18" s="2">
        <v>44866</v>
      </c>
      <c r="C18" t="s">
        <v>177</v>
      </c>
      <c r="D18" t="s">
        <v>27</v>
      </c>
      <c r="E18">
        <v>2127.0693099999999</v>
      </c>
      <c r="F18">
        <v>2149.6950000000002</v>
      </c>
      <c r="G18">
        <v>271.21699999999998</v>
      </c>
      <c r="H18">
        <v>55.892029999999998</v>
      </c>
      <c r="I18">
        <v>0</v>
      </c>
      <c r="J18">
        <v>2.0962900000000002</v>
      </c>
      <c r="K18">
        <v>10.61406</v>
      </c>
      <c r="L18">
        <v>8.89208</v>
      </c>
      <c r="M18">
        <v>148</v>
      </c>
      <c r="N18">
        <v>8.0700000000000008E-3</v>
      </c>
      <c r="O18">
        <v>0.01</v>
      </c>
      <c r="P18">
        <v>1.39</v>
      </c>
      <c r="Q18">
        <v>54.745469999999997</v>
      </c>
      <c r="R18">
        <v>21.88795</v>
      </c>
      <c r="S18">
        <v>41.666919999999998</v>
      </c>
      <c r="T18">
        <v>9.3775999999999993</v>
      </c>
      <c r="U18">
        <v>93.254530000000003</v>
      </c>
      <c r="V18">
        <v>7.5020800000000003</v>
      </c>
      <c r="W18">
        <v>93.254530000000003</v>
      </c>
      <c r="X18">
        <v>0</v>
      </c>
      <c r="Y18">
        <v>0</v>
      </c>
    </row>
    <row r="19" spans="1:25" x14ac:dyDescent="0.25">
      <c r="A19" s="1" t="s">
        <v>186</v>
      </c>
      <c r="B19" s="2">
        <v>44866</v>
      </c>
      <c r="C19" t="s">
        <v>177</v>
      </c>
      <c r="D19" t="s">
        <v>26</v>
      </c>
      <c r="E19">
        <v>1622.0278900000001</v>
      </c>
      <c r="F19">
        <v>1499.2080000000001</v>
      </c>
      <c r="G19">
        <v>645.71600000000001</v>
      </c>
      <c r="H19">
        <v>40.705889999999997</v>
      </c>
      <c r="I19">
        <v>80.614000000000004</v>
      </c>
      <c r="J19">
        <v>1.5</v>
      </c>
      <c r="K19">
        <v>10.535550000000001</v>
      </c>
      <c r="L19">
        <v>94.773949999999999</v>
      </c>
      <c r="M19">
        <v>136</v>
      </c>
      <c r="N19">
        <v>0.01</v>
      </c>
      <c r="O19">
        <v>9.92E-3</v>
      </c>
      <c r="P19">
        <v>77.123609999999999</v>
      </c>
      <c r="Q19">
        <v>94</v>
      </c>
      <c r="R19">
        <v>9.4525600000000001</v>
      </c>
      <c r="S19">
        <v>94</v>
      </c>
      <c r="T19">
        <v>22.062919999999998</v>
      </c>
      <c r="U19">
        <v>42</v>
      </c>
      <c r="V19">
        <v>17.65034</v>
      </c>
      <c r="W19">
        <v>42</v>
      </c>
      <c r="X19">
        <v>0</v>
      </c>
      <c r="Y19">
        <v>0</v>
      </c>
    </row>
    <row r="20" spans="1:25" x14ac:dyDescent="0.25">
      <c r="A20" s="1" t="s">
        <v>186</v>
      </c>
      <c r="B20" s="2">
        <v>44866.020833333336</v>
      </c>
      <c r="C20" t="s">
        <v>178</v>
      </c>
      <c r="D20" t="s">
        <v>27</v>
      </c>
      <c r="E20">
        <v>2010.3059599999999</v>
      </c>
      <c r="F20">
        <v>2053.498</v>
      </c>
      <c r="G20">
        <v>271.18099999999998</v>
      </c>
      <c r="H20">
        <v>51.33558</v>
      </c>
      <c r="I20">
        <v>0</v>
      </c>
      <c r="J20">
        <v>2.2155900000000002</v>
      </c>
      <c r="K20">
        <v>10.56152</v>
      </c>
      <c r="L20">
        <v>8.5344800000000003</v>
      </c>
      <c r="M20">
        <v>148</v>
      </c>
      <c r="N20">
        <v>8.0700000000000008E-3</v>
      </c>
      <c r="O20">
        <v>0.01</v>
      </c>
      <c r="P20">
        <v>1.2070000000000001</v>
      </c>
      <c r="Q20">
        <v>54.745469999999997</v>
      </c>
      <c r="R20">
        <v>20.742979999999999</v>
      </c>
      <c r="S20">
        <v>41.666919999999998</v>
      </c>
      <c r="T20">
        <v>9.1593499999999999</v>
      </c>
      <c r="U20">
        <v>93.254530000000003</v>
      </c>
      <c r="V20">
        <v>7.3274800000000004</v>
      </c>
      <c r="W20">
        <v>93.254530000000003</v>
      </c>
      <c r="X20">
        <v>0</v>
      </c>
      <c r="Y20">
        <v>0</v>
      </c>
    </row>
    <row r="21" spans="1:25" x14ac:dyDescent="0.25">
      <c r="A21" s="1" t="s">
        <v>186</v>
      </c>
      <c r="B21" s="2">
        <v>44866.020833333336</v>
      </c>
      <c r="C21" t="s">
        <v>178</v>
      </c>
      <c r="D21" t="s">
        <v>26</v>
      </c>
      <c r="E21">
        <v>1600.5019</v>
      </c>
      <c r="F21">
        <v>1463.4480000000001</v>
      </c>
      <c r="G21">
        <v>643.745</v>
      </c>
      <c r="H21">
        <v>38.810690000000001</v>
      </c>
      <c r="I21">
        <v>96.743210000000005</v>
      </c>
      <c r="J21">
        <v>1.5</v>
      </c>
      <c r="K21">
        <v>10.4834</v>
      </c>
      <c r="L21">
        <v>93.951980000000006</v>
      </c>
      <c r="M21">
        <v>136</v>
      </c>
      <c r="N21">
        <v>0.01</v>
      </c>
      <c r="O21">
        <v>9.9500000000000005E-3</v>
      </c>
      <c r="P21">
        <v>77.224940000000004</v>
      </c>
      <c r="Q21">
        <v>94</v>
      </c>
      <c r="R21">
        <v>9.2325700000000008</v>
      </c>
      <c r="S21">
        <v>94</v>
      </c>
      <c r="T21">
        <v>20.908799999999999</v>
      </c>
      <c r="U21">
        <v>42</v>
      </c>
      <c r="V21">
        <v>16.727039999999999</v>
      </c>
      <c r="W21">
        <v>42</v>
      </c>
      <c r="X21">
        <v>0</v>
      </c>
      <c r="Y21">
        <v>23.173999999999999</v>
      </c>
    </row>
    <row r="22" spans="1:25" s="18" customFormat="1" x14ac:dyDescent="0.25">
      <c r="A22" s="16" t="s">
        <v>186</v>
      </c>
      <c r="B22" s="17">
        <v>44866.041666666664</v>
      </c>
      <c r="C22" s="18" t="s">
        <v>179</v>
      </c>
      <c r="D22" s="18" t="s">
        <v>27</v>
      </c>
      <c r="E22" s="18">
        <v>1939.1379999999999</v>
      </c>
      <c r="F22" s="18">
        <v>2008.645</v>
      </c>
      <c r="G22" s="18">
        <v>271.25599999999997</v>
      </c>
      <c r="H22" s="18">
        <v>48.434359999999998</v>
      </c>
      <c r="I22" s="18">
        <v>0</v>
      </c>
      <c r="J22" s="18">
        <v>2.4106700000000001</v>
      </c>
      <c r="K22" s="18">
        <v>8.8510500000000008</v>
      </c>
      <c r="L22" s="18">
        <v>8.1635600000000004</v>
      </c>
      <c r="M22" s="18">
        <v>148</v>
      </c>
      <c r="N22" s="18">
        <v>8.0199999999999994E-3</v>
      </c>
      <c r="O22" s="18">
        <v>0.01</v>
      </c>
      <c r="P22" s="18">
        <v>8.4710000000000001</v>
      </c>
      <c r="Q22" s="18">
        <v>54.745469999999997</v>
      </c>
      <c r="R22" s="18">
        <v>27.558450000000001</v>
      </c>
      <c r="S22" s="18">
        <v>41.666919999999998</v>
      </c>
      <c r="T22" s="18">
        <v>0</v>
      </c>
      <c r="U22" s="18">
        <v>93.254530000000003</v>
      </c>
      <c r="V22" s="18">
        <v>0</v>
      </c>
      <c r="W22" s="18">
        <v>93.254530000000003</v>
      </c>
      <c r="X22" s="18">
        <v>0</v>
      </c>
      <c r="Y22" s="18">
        <v>0</v>
      </c>
    </row>
    <row r="23" spans="1:25" x14ac:dyDescent="0.25">
      <c r="A23" s="1" t="s">
        <v>186</v>
      </c>
      <c r="B23" s="2">
        <v>44866.041666666664</v>
      </c>
      <c r="C23" t="s">
        <v>179</v>
      </c>
      <c r="D23" t="s">
        <v>26</v>
      </c>
      <c r="E23">
        <v>1586.3731499999999</v>
      </c>
      <c r="F23">
        <v>1426.356</v>
      </c>
      <c r="G23">
        <v>642.30200000000002</v>
      </c>
      <c r="H23">
        <v>38.165120000000002</v>
      </c>
      <c r="I23">
        <v>120.35203</v>
      </c>
      <c r="J23">
        <v>1.5</v>
      </c>
      <c r="K23">
        <v>8.7759999999999998</v>
      </c>
      <c r="L23">
        <v>91.305449999999993</v>
      </c>
      <c r="M23">
        <v>136</v>
      </c>
      <c r="N23">
        <v>0.01</v>
      </c>
      <c r="O23">
        <v>9.92E-3</v>
      </c>
      <c r="P23">
        <v>69.082449999999994</v>
      </c>
      <c r="Q23">
        <v>94</v>
      </c>
      <c r="R23">
        <v>0</v>
      </c>
      <c r="S23">
        <v>94</v>
      </c>
      <c r="T23">
        <v>27.778749999999999</v>
      </c>
      <c r="U23">
        <v>42</v>
      </c>
      <c r="V23">
        <v>22.222999999999999</v>
      </c>
      <c r="W23">
        <v>42</v>
      </c>
      <c r="X23">
        <v>0</v>
      </c>
      <c r="Y23">
        <v>0</v>
      </c>
    </row>
    <row r="24" spans="1:25" x14ac:dyDescent="0.25">
      <c r="A24" s="1" t="s">
        <v>186</v>
      </c>
      <c r="B24" s="2">
        <v>44866.0625</v>
      </c>
      <c r="C24" t="s">
        <v>180</v>
      </c>
      <c r="D24" t="s">
        <v>27</v>
      </c>
      <c r="E24">
        <v>1888.3885</v>
      </c>
      <c r="F24">
        <v>1974.0550000000001</v>
      </c>
      <c r="G24">
        <v>270.904</v>
      </c>
      <c r="H24">
        <v>46.751089999999998</v>
      </c>
      <c r="I24">
        <v>0</v>
      </c>
      <c r="J24">
        <v>2.5344699999999998</v>
      </c>
      <c r="K24">
        <v>0.50605</v>
      </c>
      <c r="L24">
        <v>7.8507800000000003</v>
      </c>
      <c r="M24">
        <v>148</v>
      </c>
      <c r="N24">
        <v>8.0199999999999994E-3</v>
      </c>
      <c r="O24">
        <v>0.01</v>
      </c>
      <c r="P24">
        <v>8.8290000000000006</v>
      </c>
      <c r="Q24">
        <v>52.341160000000002</v>
      </c>
      <c r="R24">
        <v>27.570550000000001</v>
      </c>
      <c r="S24">
        <v>38.809759999999997</v>
      </c>
      <c r="T24">
        <v>0</v>
      </c>
      <c r="U24">
        <v>95.658839999999998</v>
      </c>
      <c r="V24">
        <v>0</v>
      </c>
      <c r="W24">
        <v>95.658839999999998</v>
      </c>
      <c r="X24">
        <v>0</v>
      </c>
      <c r="Y24">
        <v>0</v>
      </c>
    </row>
    <row r="25" spans="1:25" x14ac:dyDescent="0.25">
      <c r="A25" s="1" t="s">
        <v>186</v>
      </c>
      <c r="B25" s="2">
        <v>44866.0625</v>
      </c>
      <c r="C25" t="s">
        <v>180</v>
      </c>
      <c r="D25" t="s">
        <v>26</v>
      </c>
      <c r="E25">
        <v>1569.5147999999999</v>
      </c>
      <c r="F25">
        <v>1395.078</v>
      </c>
      <c r="G25">
        <v>641.71900000000005</v>
      </c>
      <c r="H25">
        <v>37.984740000000002</v>
      </c>
      <c r="I25">
        <v>134.95205999999999</v>
      </c>
      <c r="J25">
        <v>1.5</v>
      </c>
      <c r="K25">
        <v>0.50149999999999995</v>
      </c>
      <c r="L25">
        <v>89.76755</v>
      </c>
      <c r="M25">
        <v>136</v>
      </c>
      <c r="N25">
        <v>0.01</v>
      </c>
      <c r="O25">
        <v>9.6600000000000002E-3</v>
      </c>
      <c r="P25">
        <v>67.534790000000001</v>
      </c>
      <c r="Q25">
        <v>96.88</v>
      </c>
      <c r="R25">
        <v>0</v>
      </c>
      <c r="S25">
        <v>96.88</v>
      </c>
      <c r="T25">
        <v>27.790949999999999</v>
      </c>
      <c r="U25">
        <v>39.119999999999997</v>
      </c>
      <c r="V25">
        <v>22.232759999999999</v>
      </c>
      <c r="W25">
        <v>39.119999999999997</v>
      </c>
      <c r="X25">
        <v>0</v>
      </c>
      <c r="Y25">
        <v>0</v>
      </c>
    </row>
    <row r="26" spans="1:25" x14ac:dyDescent="0.25">
      <c r="A26" s="1" t="s">
        <v>186</v>
      </c>
      <c r="B26" s="2">
        <v>44866.083333333336</v>
      </c>
      <c r="C26" t="s">
        <v>181</v>
      </c>
      <c r="D26" t="s">
        <v>27</v>
      </c>
      <c r="E26">
        <v>1843.59502</v>
      </c>
      <c r="F26">
        <v>1947.4390000000001</v>
      </c>
      <c r="G26">
        <v>270.68099999999998</v>
      </c>
      <c r="H26">
        <v>43.967419999999997</v>
      </c>
      <c r="I26">
        <v>0</v>
      </c>
      <c r="J26">
        <v>2.6661199999999998</v>
      </c>
      <c r="K26">
        <v>3.0120000000000001E-2</v>
      </c>
      <c r="L26">
        <v>7.6614899999999997</v>
      </c>
      <c r="M26">
        <v>148</v>
      </c>
      <c r="N26">
        <v>8.0199999999999994E-3</v>
      </c>
      <c r="O26">
        <v>0.01</v>
      </c>
      <c r="P26">
        <v>8.57</v>
      </c>
      <c r="Q26">
        <v>52.786059999999999</v>
      </c>
      <c r="R26">
        <v>27.045390000000001</v>
      </c>
      <c r="S26">
        <v>38.849440000000001</v>
      </c>
      <c r="T26">
        <v>0</v>
      </c>
      <c r="U26">
        <v>95.213939999999994</v>
      </c>
      <c r="V26">
        <v>0</v>
      </c>
      <c r="W26">
        <v>95.213939999999994</v>
      </c>
      <c r="X26">
        <v>0</v>
      </c>
      <c r="Y26">
        <v>0</v>
      </c>
    </row>
    <row r="27" spans="1:25" x14ac:dyDescent="0.25">
      <c r="A27" s="1" t="s">
        <v>186</v>
      </c>
      <c r="B27" s="2">
        <v>44866.083333333336</v>
      </c>
      <c r="C27" t="s">
        <v>181</v>
      </c>
      <c r="D27" t="s">
        <v>26</v>
      </c>
      <c r="E27">
        <v>1565.01568</v>
      </c>
      <c r="F27">
        <v>1376.1489999999999</v>
      </c>
      <c r="G27">
        <v>641.24800000000005</v>
      </c>
      <c r="H27">
        <v>36.889159999999997</v>
      </c>
      <c r="I27">
        <v>150.47752</v>
      </c>
      <c r="J27">
        <v>1.5</v>
      </c>
      <c r="K27">
        <v>2.9610000000000001E-2</v>
      </c>
      <c r="L27">
        <v>96.391390000000001</v>
      </c>
      <c r="M27">
        <v>136</v>
      </c>
      <c r="N27">
        <v>0.01</v>
      </c>
      <c r="O27">
        <v>9.6600000000000002E-3</v>
      </c>
      <c r="P27">
        <v>74.582120000000003</v>
      </c>
      <c r="Q27">
        <v>96.84</v>
      </c>
      <c r="R27">
        <v>0</v>
      </c>
      <c r="S27">
        <v>96.84</v>
      </c>
      <c r="T27">
        <v>27.261590000000002</v>
      </c>
      <c r="U27">
        <v>39.159999999999997</v>
      </c>
      <c r="V27">
        <v>21.809270000000001</v>
      </c>
      <c r="W27">
        <v>39.159999999999997</v>
      </c>
      <c r="X27">
        <v>0</v>
      </c>
      <c r="Y27">
        <v>0</v>
      </c>
    </row>
    <row r="28" spans="1:25" x14ac:dyDescent="0.25">
      <c r="A28" s="1" t="s">
        <v>186</v>
      </c>
      <c r="B28" s="2">
        <v>44866.104166666664</v>
      </c>
      <c r="C28" t="s">
        <v>182</v>
      </c>
      <c r="D28" t="s">
        <v>27</v>
      </c>
      <c r="E28">
        <v>1811.2146</v>
      </c>
      <c r="F28">
        <v>1937.3330000000001</v>
      </c>
      <c r="G28">
        <v>285.16699999999997</v>
      </c>
      <c r="H28">
        <v>43.12153</v>
      </c>
      <c r="I28">
        <v>0</v>
      </c>
      <c r="J28">
        <v>2.84938</v>
      </c>
      <c r="K28">
        <v>3.007E-2</v>
      </c>
      <c r="L28">
        <v>7.4687299999999999</v>
      </c>
      <c r="M28">
        <v>148</v>
      </c>
      <c r="N28">
        <v>8.0199999999999994E-3</v>
      </c>
      <c r="O28">
        <v>0.01</v>
      </c>
      <c r="P28">
        <v>8.6890000000000001</v>
      </c>
      <c r="Q28">
        <v>53.370899999999999</v>
      </c>
      <c r="R28">
        <v>27.063330000000001</v>
      </c>
      <c r="S28">
        <v>38.869280000000003</v>
      </c>
      <c r="T28">
        <v>0</v>
      </c>
      <c r="U28">
        <v>94.629099999999994</v>
      </c>
      <c r="V28">
        <v>0</v>
      </c>
      <c r="W28">
        <v>94.629099999999994</v>
      </c>
      <c r="X28">
        <v>0</v>
      </c>
      <c r="Y28">
        <v>0</v>
      </c>
    </row>
    <row r="29" spans="1:25" x14ac:dyDescent="0.25">
      <c r="A29" s="1" t="s">
        <v>186</v>
      </c>
      <c r="B29" s="2">
        <v>44866.104166666664</v>
      </c>
      <c r="C29" t="s">
        <v>182</v>
      </c>
      <c r="D29" t="s">
        <v>26</v>
      </c>
      <c r="E29">
        <v>1566.1628000000001</v>
      </c>
      <c r="F29">
        <v>1356.873</v>
      </c>
      <c r="G29">
        <v>641.221</v>
      </c>
      <c r="H29">
        <v>35.700490000000002</v>
      </c>
      <c r="I29">
        <v>172.08931000000001</v>
      </c>
      <c r="J29">
        <v>1.5</v>
      </c>
      <c r="K29">
        <v>2.955E-2</v>
      </c>
      <c r="L29">
        <v>96.377330000000001</v>
      </c>
      <c r="M29">
        <v>136</v>
      </c>
      <c r="N29">
        <v>0.01</v>
      </c>
      <c r="O29">
        <v>9.6600000000000002E-3</v>
      </c>
      <c r="P29">
        <v>74.55359</v>
      </c>
      <c r="Q29">
        <v>96.82</v>
      </c>
      <c r="R29">
        <v>0</v>
      </c>
      <c r="S29">
        <v>96.82</v>
      </c>
      <c r="T29">
        <v>27.279669999999999</v>
      </c>
      <c r="U29">
        <v>39.18</v>
      </c>
      <c r="V29">
        <v>21.823740000000001</v>
      </c>
      <c r="W29">
        <v>39.18</v>
      </c>
      <c r="X29">
        <v>0</v>
      </c>
      <c r="Y29">
        <v>0</v>
      </c>
    </row>
    <row r="30" spans="1:25" x14ac:dyDescent="0.25">
      <c r="A30" s="1" t="s">
        <v>186</v>
      </c>
      <c r="B30" s="2">
        <v>44866.125</v>
      </c>
      <c r="C30" t="s">
        <v>183</v>
      </c>
      <c r="D30" t="s">
        <v>27</v>
      </c>
      <c r="E30">
        <v>1727.2762700000001</v>
      </c>
      <c r="F30">
        <v>1926.0360000000001</v>
      </c>
      <c r="G30">
        <v>284.48399999999998</v>
      </c>
      <c r="H30">
        <v>44.076149999999998</v>
      </c>
      <c r="I30">
        <v>0</v>
      </c>
      <c r="J30">
        <v>4.2445599999999999</v>
      </c>
      <c r="K30">
        <v>1.051E-2</v>
      </c>
      <c r="L30">
        <v>2.2238799999999999</v>
      </c>
      <c r="M30">
        <v>131.36268000000001</v>
      </c>
      <c r="N30">
        <v>8.2400000000000008E-3</v>
      </c>
      <c r="O30">
        <v>0.01</v>
      </c>
      <c r="P30">
        <v>8.6259999999999994</v>
      </c>
      <c r="Q30">
        <v>13.74479</v>
      </c>
      <c r="R30">
        <v>26.887360000000001</v>
      </c>
      <c r="S30">
        <v>13.74479</v>
      </c>
      <c r="T30">
        <v>0</v>
      </c>
      <c r="U30">
        <v>117.61789</v>
      </c>
      <c r="V30">
        <v>0</v>
      </c>
      <c r="W30">
        <v>117.61789</v>
      </c>
      <c r="X30">
        <v>0</v>
      </c>
      <c r="Y30">
        <v>0</v>
      </c>
    </row>
    <row r="31" spans="1:25" x14ac:dyDescent="0.25">
      <c r="A31" s="1" t="s">
        <v>186</v>
      </c>
      <c r="B31" s="2">
        <v>44866.125</v>
      </c>
      <c r="C31" t="s">
        <v>183</v>
      </c>
      <c r="D31" t="s">
        <v>26</v>
      </c>
      <c r="E31">
        <v>1635.62961</v>
      </c>
      <c r="F31">
        <v>1348.981</v>
      </c>
      <c r="G31">
        <v>641.30799999999999</v>
      </c>
      <c r="H31">
        <v>38.068170000000002</v>
      </c>
      <c r="I31">
        <v>247.08044000000001</v>
      </c>
      <c r="J31">
        <v>1.5</v>
      </c>
      <c r="K31">
        <v>1.018E-2</v>
      </c>
      <c r="L31">
        <v>93.361360000000005</v>
      </c>
      <c r="M31">
        <v>136</v>
      </c>
      <c r="N31">
        <v>0.01</v>
      </c>
      <c r="O31">
        <v>9.6600000000000002E-3</v>
      </c>
      <c r="P31">
        <v>71.092140000000001</v>
      </c>
      <c r="Q31">
        <v>121.77</v>
      </c>
      <c r="R31">
        <v>0</v>
      </c>
      <c r="S31">
        <v>121.77</v>
      </c>
      <c r="T31">
        <v>27.83653</v>
      </c>
      <c r="U31">
        <v>14.23</v>
      </c>
      <c r="V31">
        <v>22.269220000000001</v>
      </c>
      <c r="W31">
        <v>14.23</v>
      </c>
      <c r="X31">
        <v>0</v>
      </c>
      <c r="Y31">
        <v>0</v>
      </c>
    </row>
    <row r="32" spans="1:25" x14ac:dyDescent="0.25">
      <c r="A32" s="1" t="s">
        <v>186</v>
      </c>
      <c r="B32" s="2">
        <v>44866.145833333336</v>
      </c>
      <c r="C32" t="s">
        <v>184</v>
      </c>
      <c r="D32" t="s">
        <v>27</v>
      </c>
      <c r="E32">
        <v>1730.3241599999999</v>
      </c>
      <c r="F32">
        <v>1928.0440000000001</v>
      </c>
      <c r="G32">
        <v>283.92700000000002</v>
      </c>
      <c r="H32">
        <v>44.03416</v>
      </c>
      <c r="I32">
        <v>0</v>
      </c>
      <c r="J32">
        <v>4.2090300000000003</v>
      </c>
      <c r="K32">
        <v>1.1129999999999999E-2</v>
      </c>
      <c r="L32">
        <v>14.00882</v>
      </c>
      <c r="M32">
        <v>138.45554999999999</v>
      </c>
      <c r="N32">
        <v>8.8999999999999999E-3</v>
      </c>
      <c r="O32">
        <v>0.01</v>
      </c>
      <c r="P32">
        <v>8.6440000000000001</v>
      </c>
      <c r="Q32">
        <v>20.876290000000001</v>
      </c>
      <c r="R32">
        <v>26.925439999999998</v>
      </c>
      <c r="S32">
        <v>13.78342</v>
      </c>
      <c r="T32">
        <v>6.7060199999999996</v>
      </c>
      <c r="U32">
        <v>117.57926</v>
      </c>
      <c r="V32">
        <v>5.3648199999999999</v>
      </c>
      <c r="W32">
        <v>117.57926</v>
      </c>
      <c r="X32">
        <v>0</v>
      </c>
      <c r="Y32">
        <v>0</v>
      </c>
    </row>
    <row r="33" spans="1:25" x14ac:dyDescent="0.25">
      <c r="A33" s="1" t="s">
        <v>186</v>
      </c>
      <c r="B33" s="2">
        <v>44866.145833333336</v>
      </c>
      <c r="C33" t="s">
        <v>184</v>
      </c>
      <c r="D33" t="s">
        <v>26</v>
      </c>
      <c r="E33">
        <v>1633.24962</v>
      </c>
      <c r="F33">
        <v>1347.9269999999999</v>
      </c>
      <c r="G33">
        <v>642.60799999999995</v>
      </c>
      <c r="H33">
        <v>37.8596</v>
      </c>
      <c r="I33">
        <v>245.96303</v>
      </c>
      <c r="J33">
        <v>1.5</v>
      </c>
      <c r="K33">
        <v>1.018E-2</v>
      </c>
      <c r="L33">
        <v>95.508439999999993</v>
      </c>
      <c r="M33">
        <v>136</v>
      </c>
      <c r="N33">
        <v>0.01</v>
      </c>
      <c r="O33">
        <v>9.6600000000000002E-3</v>
      </c>
      <c r="P33">
        <v>73.207679999999996</v>
      </c>
      <c r="Q33">
        <v>121.73</v>
      </c>
      <c r="R33">
        <v>6.9427599999999998</v>
      </c>
      <c r="S33">
        <v>121.73</v>
      </c>
      <c r="T33">
        <v>27.87595</v>
      </c>
      <c r="U33">
        <v>14.27</v>
      </c>
      <c r="V33">
        <v>22.30076</v>
      </c>
      <c r="W33">
        <v>14.27</v>
      </c>
      <c r="X33">
        <v>0</v>
      </c>
      <c r="Y33">
        <v>0</v>
      </c>
    </row>
    <row r="34" spans="1:25" hidden="1" x14ac:dyDescent="0.25">
      <c r="A34" s="1" t="s">
        <v>187</v>
      </c>
      <c r="B34" s="2">
        <v>45671.875</v>
      </c>
      <c r="C34" t="s">
        <v>171</v>
      </c>
      <c r="D34" t="s">
        <v>27</v>
      </c>
      <c r="E34">
        <v>2497.8846899999999</v>
      </c>
      <c r="F34">
        <v>2942.645</v>
      </c>
      <c r="G34">
        <v>267.34699999999998</v>
      </c>
      <c r="H34">
        <v>71.341679999999997</v>
      </c>
      <c r="I34">
        <v>0</v>
      </c>
      <c r="J34">
        <v>15.23601</v>
      </c>
      <c r="K34">
        <v>212.89839000000001</v>
      </c>
      <c r="L34">
        <v>154.19564</v>
      </c>
      <c r="M34">
        <v>241</v>
      </c>
      <c r="N34">
        <v>0.22</v>
      </c>
      <c r="O34">
        <v>0.53190999999999999</v>
      </c>
      <c r="P34">
        <v>63.63317</v>
      </c>
      <c r="Q34">
        <v>151.21</v>
      </c>
      <c r="R34">
        <v>2.7582599999999999</v>
      </c>
      <c r="S34">
        <v>70.538520000000005</v>
      </c>
      <c r="T34">
        <v>113.20309</v>
      </c>
      <c r="U34">
        <v>89.79</v>
      </c>
      <c r="V34">
        <v>90.562470000000005</v>
      </c>
      <c r="W34">
        <v>89.79</v>
      </c>
      <c r="X34">
        <v>0</v>
      </c>
      <c r="Y34">
        <v>0</v>
      </c>
    </row>
    <row r="35" spans="1:25" hidden="1" x14ac:dyDescent="0.25">
      <c r="A35" s="1" t="s">
        <v>187</v>
      </c>
      <c r="B35" s="2">
        <v>45671.875</v>
      </c>
      <c r="C35" t="s">
        <v>171</v>
      </c>
      <c r="D35" t="s">
        <v>26</v>
      </c>
      <c r="E35">
        <v>2277.83</v>
      </c>
      <c r="F35">
        <v>1693.864</v>
      </c>
      <c r="G35">
        <v>566.101</v>
      </c>
      <c r="H35">
        <v>51.128</v>
      </c>
      <c r="I35">
        <v>531.33799999999997</v>
      </c>
      <c r="J35">
        <v>1.5</v>
      </c>
      <c r="K35">
        <v>200.98442</v>
      </c>
      <c r="L35">
        <v>111.93745</v>
      </c>
      <c r="M35">
        <v>170</v>
      </c>
      <c r="N35">
        <v>0.16544</v>
      </c>
      <c r="O35">
        <v>0.5</v>
      </c>
      <c r="P35">
        <v>109.59</v>
      </c>
      <c r="Q35">
        <v>95.521129999999999</v>
      </c>
      <c r="R35">
        <v>120.42864</v>
      </c>
      <c r="S35">
        <v>95.521129999999999</v>
      </c>
      <c r="T35">
        <v>2.93431</v>
      </c>
      <c r="U35">
        <v>74.478870000000001</v>
      </c>
      <c r="V35">
        <v>2.3474499999999998</v>
      </c>
      <c r="W35">
        <v>74.478870000000001</v>
      </c>
      <c r="X35">
        <v>0</v>
      </c>
      <c r="Y35">
        <v>0</v>
      </c>
    </row>
    <row r="36" spans="1:25" hidden="1" x14ac:dyDescent="0.25">
      <c r="A36" s="1" t="s">
        <v>187</v>
      </c>
      <c r="B36" s="2">
        <v>45671.895833333336</v>
      </c>
      <c r="C36" t="s">
        <v>172</v>
      </c>
      <c r="D36" t="s">
        <v>27</v>
      </c>
      <c r="E36">
        <v>2474.3048199999998</v>
      </c>
      <c r="F36">
        <v>2890.7570000000001</v>
      </c>
      <c r="G36">
        <v>266.29399999999998</v>
      </c>
      <c r="H36">
        <v>68.645049999999998</v>
      </c>
      <c r="I36">
        <v>0</v>
      </c>
      <c r="J36">
        <v>13.398099999999999</v>
      </c>
      <c r="K36">
        <v>212.6386</v>
      </c>
      <c r="L36">
        <v>157.95029</v>
      </c>
      <c r="M36">
        <v>241</v>
      </c>
      <c r="N36">
        <v>0.22</v>
      </c>
      <c r="O36">
        <v>0.53190999999999999</v>
      </c>
      <c r="P36">
        <v>66.662400000000005</v>
      </c>
      <c r="Q36">
        <v>156.94200000000001</v>
      </c>
      <c r="R36">
        <v>2.4470200000000002</v>
      </c>
      <c r="S36">
        <v>77.2791</v>
      </c>
      <c r="T36">
        <v>114.10986</v>
      </c>
      <c r="U36">
        <v>84.058000000000007</v>
      </c>
      <c r="V36">
        <v>91.287890000000004</v>
      </c>
      <c r="W36">
        <v>84.058000000000007</v>
      </c>
      <c r="X36">
        <v>0</v>
      </c>
      <c r="Y36">
        <v>0</v>
      </c>
    </row>
    <row r="37" spans="1:25" hidden="1" x14ac:dyDescent="0.25">
      <c r="A37" s="1" t="s">
        <v>187</v>
      </c>
      <c r="B37" s="2">
        <v>45671.895833333336</v>
      </c>
      <c r="C37" t="s">
        <v>172</v>
      </c>
      <c r="D37" t="s">
        <v>26</v>
      </c>
      <c r="E37">
        <v>2240.931</v>
      </c>
      <c r="F37">
        <v>1690.329</v>
      </c>
      <c r="G37">
        <v>564.38400000000001</v>
      </c>
      <c r="H37">
        <v>50.606670000000001</v>
      </c>
      <c r="I37">
        <v>498.49533000000002</v>
      </c>
      <c r="J37">
        <v>1.5</v>
      </c>
      <c r="K37">
        <v>200.73916</v>
      </c>
      <c r="L37">
        <v>112.67256999999999</v>
      </c>
      <c r="M37">
        <v>170</v>
      </c>
      <c r="N37">
        <v>0.16544</v>
      </c>
      <c r="O37">
        <v>0.5</v>
      </c>
      <c r="P37">
        <v>110.59</v>
      </c>
      <c r="Q37">
        <v>89.423270000000002</v>
      </c>
      <c r="R37">
        <v>121.39328999999999</v>
      </c>
      <c r="S37">
        <v>89.423270000000002</v>
      </c>
      <c r="T37">
        <v>2.6032099999999998</v>
      </c>
      <c r="U37">
        <v>80.576729999999998</v>
      </c>
      <c r="V37">
        <v>2.08257</v>
      </c>
      <c r="W37">
        <v>80.576729999999998</v>
      </c>
      <c r="X37">
        <v>0</v>
      </c>
      <c r="Y37">
        <v>0</v>
      </c>
    </row>
    <row r="38" spans="1:25" hidden="1" x14ac:dyDescent="0.25">
      <c r="A38" s="1" t="s">
        <v>187</v>
      </c>
      <c r="B38" s="2">
        <v>45671.916666666664</v>
      </c>
      <c r="C38" t="s">
        <v>173</v>
      </c>
      <c r="D38" t="s">
        <v>27</v>
      </c>
      <c r="E38">
        <v>2365.74622</v>
      </c>
      <c r="F38">
        <v>2748.9029999999998</v>
      </c>
      <c r="G38">
        <v>264.58499999999998</v>
      </c>
      <c r="H38">
        <v>65.779309999999995</v>
      </c>
      <c r="I38">
        <v>0</v>
      </c>
      <c r="J38">
        <v>11.599930000000001</v>
      </c>
      <c r="K38">
        <v>170.73853</v>
      </c>
      <c r="L38">
        <v>118.67207000000001</v>
      </c>
      <c r="M38">
        <v>211</v>
      </c>
      <c r="N38">
        <v>0.14627999999999999</v>
      </c>
      <c r="O38">
        <v>0.22</v>
      </c>
      <c r="P38">
        <v>30.796250000000001</v>
      </c>
      <c r="Q38">
        <v>135.71464</v>
      </c>
      <c r="R38">
        <v>13.837540000000001</v>
      </c>
      <c r="S38">
        <v>87.288570000000007</v>
      </c>
      <c r="T38">
        <v>109.84477</v>
      </c>
      <c r="U38">
        <v>75.285359999999997</v>
      </c>
      <c r="V38">
        <v>87.875820000000004</v>
      </c>
      <c r="W38">
        <v>75.285359999999997</v>
      </c>
      <c r="X38">
        <v>0</v>
      </c>
      <c r="Y38">
        <v>0</v>
      </c>
    </row>
    <row r="39" spans="1:25" hidden="1" x14ac:dyDescent="0.25">
      <c r="A39" s="1" t="s">
        <v>187</v>
      </c>
      <c r="B39" s="2">
        <v>45671.916666666664</v>
      </c>
      <c r="C39" t="s">
        <v>173</v>
      </c>
      <c r="D39" t="s">
        <v>26</v>
      </c>
      <c r="E39">
        <v>2181.1309999999999</v>
      </c>
      <c r="F39">
        <v>1669.2070000000001</v>
      </c>
      <c r="G39">
        <v>562.69899999999996</v>
      </c>
      <c r="H39">
        <v>49.887979999999999</v>
      </c>
      <c r="I39">
        <v>460.53602000000001</v>
      </c>
      <c r="J39">
        <v>1.5</v>
      </c>
      <c r="K39">
        <v>164.50488000000001</v>
      </c>
      <c r="L39">
        <v>117.26403000000001</v>
      </c>
      <c r="M39">
        <v>170</v>
      </c>
      <c r="N39">
        <v>0.11</v>
      </c>
      <c r="O39">
        <v>0.20680000000000001</v>
      </c>
      <c r="P39">
        <v>105.80321000000001</v>
      </c>
      <c r="Q39">
        <v>79.63</v>
      </c>
      <c r="R39">
        <v>116.39528</v>
      </c>
      <c r="S39">
        <v>79.63</v>
      </c>
      <c r="T39">
        <v>14.32602</v>
      </c>
      <c r="U39">
        <v>90.37</v>
      </c>
      <c r="V39">
        <v>11.46082</v>
      </c>
      <c r="W39">
        <v>90.37</v>
      </c>
      <c r="X39">
        <v>0</v>
      </c>
      <c r="Y39">
        <v>0</v>
      </c>
    </row>
    <row r="40" spans="1:25" hidden="1" x14ac:dyDescent="0.25">
      <c r="A40" s="1" t="s">
        <v>187</v>
      </c>
      <c r="B40" s="2">
        <v>45671.9375</v>
      </c>
      <c r="C40" t="s">
        <v>174</v>
      </c>
      <c r="D40" t="s">
        <v>27</v>
      </c>
      <c r="E40">
        <v>2326.4999800000001</v>
      </c>
      <c r="F40">
        <v>2590.1779999999999</v>
      </c>
      <c r="G40">
        <v>262.79300000000001</v>
      </c>
      <c r="H40">
        <v>58.099350000000001</v>
      </c>
      <c r="I40">
        <v>0</v>
      </c>
      <c r="J40">
        <v>6.8376299999999999</v>
      </c>
      <c r="K40">
        <v>175.05242000000001</v>
      </c>
      <c r="L40">
        <v>138.16720000000001</v>
      </c>
      <c r="M40">
        <v>211</v>
      </c>
      <c r="N40">
        <v>0.12941</v>
      </c>
      <c r="O40">
        <v>0.10638</v>
      </c>
      <c r="P40">
        <v>29.632940000000001</v>
      </c>
      <c r="Q40">
        <v>60.298830000000002</v>
      </c>
      <c r="R40">
        <v>4.1833900000000002</v>
      </c>
      <c r="S40">
        <v>13.30575</v>
      </c>
      <c r="T40">
        <v>135.66782000000001</v>
      </c>
      <c r="U40">
        <v>150.70116999999999</v>
      </c>
      <c r="V40">
        <v>108.53426</v>
      </c>
      <c r="W40">
        <v>150.70116999999999</v>
      </c>
      <c r="X40">
        <v>0</v>
      </c>
      <c r="Y40">
        <v>0</v>
      </c>
    </row>
    <row r="41" spans="1:25" hidden="1" x14ac:dyDescent="0.25">
      <c r="A41" s="1" t="s">
        <v>187</v>
      </c>
      <c r="B41" s="2">
        <v>45671.9375</v>
      </c>
      <c r="C41" t="s">
        <v>174</v>
      </c>
      <c r="D41" t="s">
        <v>26</v>
      </c>
      <c r="E41">
        <v>1996.231</v>
      </c>
      <c r="F41">
        <v>1619.62</v>
      </c>
      <c r="G41">
        <v>561.42399999999998</v>
      </c>
      <c r="H41">
        <v>46.496000000000002</v>
      </c>
      <c r="I41">
        <v>328.61500000000001</v>
      </c>
      <c r="J41">
        <v>1.5</v>
      </c>
      <c r="K41">
        <v>169.48241999999999</v>
      </c>
      <c r="L41">
        <v>133.82578000000001</v>
      </c>
      <c r="M41">
        <v>170</v>
      </c>
      <c r="N41">
        <v>0.1</v>
      </c>
      <c r="O41">
        <v>0.1</v>
      </c>
      <c r="P41">
        <v>130.36091999999999</v>
      </c>
      <c r="Q41">
        <v>156.22453999999999</v>
      </c>
      <c r="R41">
        <v>140.45712</v>
      </c>
      <c r="S41">
        <v>156.22453999999999</v>
      </c>
      <c r="T41">
        <v>4.3310700000000004</v>
      </c>
      <c r="U41">
        <v>13.775460000000001</v>
      </c>
      <c r="V41">
        <v>3.4648599999999998</v>
      </c>
      <c r="W41">
        <v>13.775460000000001</v>
      </c>
      <c r="X41">
        <v>0</v>
      </c>
      <c r="Y41">
        <v>0</v>
      </c>
    </row>
    <row r="42" spans="1:25" hidden="1" x14ac:dyDescent="0.25">
      <c r="A42" s="1" t="s">
        <v>187</v>
      </c>
      <c r="B42" s="2">
        <v>45671.958333333336</v>
      </c>
      <c r="C42" t="s">
        <v>175</v>
      </c>
      <c r="D42" t="s">
        <v>27</v>
      </c>
      <c r="E42">
        <v>2165.0518200000001</v>
      </c>
      <c r="F42">
        <v>2445.0030000000002</v>
      </c>
      <c r="G42">
        <v>256.02499999999998</v>
      </c>
      <c r="H42">
        <v>54.436050000000002</v>
      </c>
      <c r="I42">
        <v>0</v>
      </c>
      <c r="J42">
        <v>7.2656000000000001</v>
      </c>
      <c r="K42">
        <v>154.54276999999999</v>
      </c>
      <c r="L42">
        <v>125.4442</v>
      </c>
      <c r="M42">
        <v>212</v>
      </c>
      <c r="N42">
        <v>0.11</v>
      </c>
      <c r="O42">
        <v>0.10643</v>
      </c>
      <c r="P42">
        <v>19.643229999999999</v>
      </c>
      <c r="Q42">
        <v>45.747999999999998</v>
      </c>
      <c r="R42">
        <v>5.4935999999999998</v>
      </c>
      <c r="S42">
        <v>0</v>
      </c>
      <c r="T42">
        <v>132.25121999999999</v>
      </c>
      <c r="U42">
        <v>166.25200000000001</v>
      </c>
      <c r="V42">
        <v>105.80097000000001</v>
      </c>
      <c r="W42">
        <v>166.25200000000001</v>
      </c>
      <c r="X42">
        <v>0</v>
      </c>
      <c r="Y42">
        <v>0</v>
      </c>
    </row>
    <row r="43" spans="1:25" hidden="1" x14ac:dyDescent="0.25">
      <c r="A43" s="1" t="s">
        <v>187</v>
      </c>
      <c r="B43" s="2">
        <v>45671.958333333336</v>
      </c>
      <c r="C43" t="s">
        <v>175</v>
      </c>
      <c r="D43" t="s">
        <v>26</v>
      </c>
      <c r="E43">
        <v>1994.575</v>
      </c>
      <c r="F43">
        <v>1605.62</v>
      </c>
      <c r="G43">
        <v>559.89200000000005</v>
      </c>
      <c r="H43">
        <v>45.802160000000001</v>
      </c>
      <c r="I43">
        <v>341.65284000000003</v>
      </c>
      <c r="J43">
        <v>1.5</v>
      </c>
      <c r="K43">
        <v>148.9033</v>
      </c>
      <c r="L43">
        <v>131.55002999999999</v>
      </c>
      <c r="M43">
        <v>170</v>
      </c>
      <c r="N43">
        <v>8.2720000000000002E-2</v>
      </c>
      <c r="O43">
        <v>0.1</v>
      </c>
      <c r="P43">
        <v>127</v>
      </c>
      <c r="Q43">
        <v>173.12719000000001</v>
      </c>
      <c r="R43">
        <v>136.9562</v>
      </c>
      <c r="S43">
        <v>173.12719000000001</v>
      </c>
      <c r="T43">
        <v>5.6875400000000003</v>
      </c>
      <c r="U43">
        <v>0</v>
      </c>
      <c r="V43">
        <v>4.5500299999999996</v>
      </c>
      <c r="W43">
        <v>0</v>
      </c>
      <c r="X43">
        <v>0</v>
      </c>
      <c r="Y43">
        <v>0</v>
      </c>
    </row>
    <row r="44" spans="1:25" hidden="1" x14ac:dyDescent="0.25">
      <c r="A44" s="1" t="s">
        <v>187</v>
      </c>
      <c r="B44" s="2">
        <v>45671.979166666664</v>
      </c>
      <c r="C44" t="s">
        <v>176</v>
      </c>
      <c r="D44" t="s">
        <v>27</v>
      </c>
      <c r="E44">
        <v>2020.7090000000001</v>
      </c>
      <c r="F44">
        <v>2305.73</v>
      </c>
      <c r="G44">
        <v>254.82400000000001</v>
      </c>
      <c r="H44">
        <v>52.403950000000002</v>
      </c>
      <c r="I44">
        <v>0</v>
      </c>
      <c r="J44">
        <v>7.3805399999999999</v>
      </c>
      <c r="K44">
        <v>118.28748</v>
      </c>
      <c r="L44">
        <v>135.77179000000001</v>
      </c>
      <c r="M44">
        <v>212</v>
      </c>
      <c r="N44">
        <v>0.13303999999999999</v>
      </c>
      <c r="O44">
        <v>0.10643</v>
      </c>
      <c r="P44">
        <v>20.666</v>
      </c>
      <c r="Q44">
        <v>41.911000000000001</v>
      </c>
      <c r="R44">
        <v>0</v>
      </c>
      <c r="S44">
        <v>0</v>
      </c>
      <c r="T44">
        <v>143.88224</v>
      </c>
      <c r="U44">
        <v>170.089</v>
      </c>
      <c r="V44">
        <v>115.10579</v>
      </c>
      <c r="W44">
        <v>170.089</v>
      </c>
      <c r="X44">
        <v>0</v>
      </c>
      <c r="Y44">
        <v>0</v>
      </c>
    </row>
    <row r="45" spans="1:25" hidden="1" x14ac:dyDescent="0.25">
      <c r="A45" s="1" t="s">
        <v>187</v>
      </c>
      <c r="B45" s="2">
        <v>45671.979166666664</v>
      </c>
      <c r="C45" t="s">
        <v>176</v>
      </c>
      <c r="D45" t="s">
        <v>26</v>
      </c>
      <c r="E45">
        <v>1959.88069</v>
      </c>
      <c r="F45">
        <v>1568.979</v>
      </c>
      <c r="G45">
        <v>557.81500000000005</v>
      </c>
      <c r="H45">
        <v>44.596200000000003</v>
      </c>
      <c r="I45">
        <v>344.80549000000002</v>
      </c>
      <c r="J45">
        <v>1.5</v>
      </c>
      <c r="K45">
        <v>113.96935000000001</v>
      </c>
      <c r="L45">
        <v>133.4153</v>
      </c>
      <c r="M45">
        <v>170</v>
      </c>
      <c r="N45">
        <v>0.1</v>
      </c>
      <c r="O45">
        <v>0.1</v>
      </c>
      <c r="P45">
        <v>139.82668000000001</v>
      </c>
      <c r="Q45">
        <v>177.29597000000001</v>
      </c>
      <c r="R45">
        <v>149.41647</v>
      </c>
      <c r="S45">
        <v>177.29597000000001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hidden="1" x14ac:dyDescent="0.25">
      <c r="A46" s="1" t="s">
        <v>187</v>
      </c>
      <c r="B46" s="2">
        <v>45672</v>
      </c>
      <c r="C46" t="s">
        <v>177</v>
      </c>
      <c r="D46" t="s">
        <v>27</v>
      </c>
      <c r="E46">
        <v>1905.16068</v>
      </c>
      <c r="F46">
        <v>2181.5340000000001</v>
      </c>
      <c r="G46">
        <v>251.309</v>
      </c>
      <c r="H46">
        <v>49.181260000000002</v>
      </c>
      <c r="I46">
        <v>0</v>
      </c>
      <c r="J46">
        <v>6.9617000000000004</v>
      </c>
      <c r="K46">
        <v>153.87871999999999</v>
      </c>
      <c r="L46">
        <v>136.87322</v>
      </c>
      <c r="M46">
        <v>212</v>
      </c>
      <c r="N46">
        <v>1.294E-2</v>
      </c>
      <c r="O46">
        <v>0.10638</v>
      </c>
      <c r="P46">
        <v>37.935000000000002</v>
      </c>
      <c r="Q46">
        <v>59.164999999999999</v>
      </c>
      <c r="R46">
        <v>9.0697299999999998</v>
      </c>
      <c r="S46">
        <v>11.00929</v>
      </c>
      <c r="T46">
        <v>123.67278</v>
      </c>
      <c r="U46">
        <v>152.83500000000001</v>
      </c>
      <c r="V46">
        <v>98.938220000000001</v>
      </c>
      <c r="W46">
        <v>152.83500000000001</v>
      </c>
      <c r="X46">
        <v>0</v>
      </c>
      <c r="Y46">
        <v>0</v>
      </c>
    </row>
    <row r="47" spans="1:25" hidden="1" x14ac:dyDescent="0.25">
      <c r="A47" s="1" t="s">
        <v>187</v>
      </c>
      <c r="B47" s="2">
        <v>45672</v>
      </c>
      <c r="C47" t="s">
        <v>177</v>
      </c>
      <c r="D47" t="s">
        <v>26</v>
      </c>
      <c r="E47">
        <v>1890.7070000000001</v>
      </c>
      <c r="F47">
        <v>1514.6220000000001</v>
      </c>
      <c r="G47">
        <v>555.60199999999998</v>
      </c>
      <c r="H47">
        <v>42.068719999999999</v>
      </c>
      <c r="I47">
        <v>332.51627999999999</v>
      </c>
      <c r="J47">
        <v>1.5</v>
      </c>
      <c r="K47">
        <v>148.98212000000001</v>
      </c>
      <c r="L47">
        <v>126.50434</v>
      </c>
      <c r="M47">
        <v>170</v>
      </c>
      <c r="N47">
        <v>0.01</v>
      </c>
      <c r="O47">
        <v>0.1</v>
      </c>
      <c r="P47">
        <v>118.99241000000001</v>
      </c>
      <c r="Q47">
        <v>158.60205999999999</v>
      </c>
      <c r="R47">
        <v>128.03863000000001</v>
      </c>
      <c r="S47">
        <v>158.60205999999999</v>
      </c>
      <c r="T47">
        <v>9.3899100000000004</v>
      </c>
      <c r="U47">
        <v>11.39794</v>
      </c>
      <c r="V47">
        <v>7.5119300000000004</v>
      </c>
      <c r="W47">
        <v>11.39794</v>
      </c>
      <c r="X47">
        <v>0</v>
      </c>
      <c r="Y47">
        <v>0</v>
      </c>
    </row>
    <row r="48" spans="1:25" hidden="1" x14ac:dyDescent="0.25">
      <c r="A48" s="1" t="s">
        <v>187</v>
      </c>
      <c r="B48" s="2">
        <v>45672.020833333336</v>
      </c>
      <c r="C48" t="s">
        <v>178</v>
      </c>
      <c r="D48" t="s">
        <v>27</v>
      </c>
      <c r="E48">
        <v>1830.2929999999999</v>
      </c>
      <c r="F48">
        <v>2106.5590000000002</v>
      </c>
      <c r="G48">
        <v>254.636</v>
      </c>
      <c r="H48">
        <v>47.308999999999997</v>
      </c>
      <c r="I48">
        <v>0</v>
      </c>
      <c r="J48">
        <v>6.8966799999999999</v>
      </c>
      <c r="K48">
        <v>118.90766000000001</v>
      </c>
      <c r="L48">
        <v>136.02032</v>
      </c>
      <c r="M48">
        <v>212</v>
      </c>
      <c r="N48">
        <v>1.294E-2</v>
      </c>
      <c r="O48">
        <v>0.10638</v>
      </c>
      <c r="P48">
        <v>34.835000000000001</v>
      </c>
      <c r="Q48">
        <v>53.716999999999999</v>
      </c>
      <c r="R48">
        <v>11.570600000000001</v>
      </c>
      <c r="S48">
        <v>5.4656000000000002</v>
      </c>
      <c r="T48">
        <v>126.48165</v>
      </c>
      <c r="U48">
        <v>158.28299999999999</v>
      </c>
      <c r="V48">
        <v>101.18532</v>
      </c>
      <c r="W48">
        <v>158.28299999999999</v>
      </c>
      <c r="X48">
        <v>0</v>
      </c>
      <c r="Y48">
        <v>0</v>
      </c>
    </row>
    <row r="49" spans="1:25" hidden="1" x14ac:dyDescent="0.25">
      <c r="A49" s="1" t="s">
        <v>187</v>
      </c>
      <c r="B49" s="2">
        <v>45672.020833333336</v>
      </c>
      <c r="C49" t="s">
        <v>178</v>
      </c>
      <c r="D49" t="s">
        <v>26</v>
      </c>
      <c r="E49">
        <v>1833.66948</v>
      </c>
      <c r="F49">
        <v>1461.732</v>
      </c>
      <c r="G49">
        <v>553.69799999999998</v>
      </c>
      <c r="H49">
        <v>39.965800000000002</v>
      </c>
      <c r="I49">
        <v>330.47167999999999</v>
      </c>
      <c r="J49">
        <v>1.5</v>
      </c>
      <c r="K49">
        <v>115.12325</v>
      </c>
      <c r="L49">
        <v>132.01258999999999</v>
      </c>
      <c r="M49">
        <v>170</v>
      </c>
      <c r="N49">
        <v>0.01</v>
      </c>
      <c r="O49">
        <v>0.1</v>
      </c>
      <c r="P49">
        <v>122.42934</v>
      </c>
      <c r="Q49">
        <v>164.34146000000001</v>
      </c>
      <c r="R49">
        <v>130.94666000000001</v>
      </c>
      <c r="S49">
        <v>164.34146000000001</v>
      </c>
      <c r="T49">
        <v>11.97906</v>
      </c>
      <c r="U49">
        <v>5.6585400000000003</v>
      </c>
      <c r="V49">
        <v>9.5832499999999996</v>
      </c>
      <c r="W49">
        <v>5.6585400000000003</v>
      </c>
      <c r="X49">
        <v>0</v>
      </c>
      <c r="Y49">
        <v>0</v>
      </c>
    </row>
    <row r="50" spans="1:25" hidden="1" x14ac:dyDescent="0.25">
      <c r="A50" s="1" t="s">
        <v>188</v>
      </c>
      <c r="B50" s="2">
        <v>45684.416666666664</v>
      </c>
      <c r="C50" t="s">
        <v>18</v>
      </c>
      <c r="D50" t="s">
        <v>27</v>
      </c>
      <c r="E50">
        <v>2480.0569999999998</v>
      </c>
      <c r="F50">
        <v>2791.5720000000001</v>
      </c>
      <c r="G50">
        <v>253.81</v>
      </c>
      <c r="H50">
        <v>75.484449999999995</v>
      </c>
      <c r="I50">
        <v>0</v>
      </c>
      <c r="J50">
        <v>9.2563600000000008</v>
      </c>
      <c r="K50">
        <v>1.55189</v>
      </c>
      <c r="L50">
        <v>135.88208</v>
      </c>
      <c r="M50">
        <v>208.001</v>
      </c>
      <c r="N50">
        <v>0.22</v>
      </c>
      <c r="O50">
        <v>0.22</v>
      </c>
      <c r="P50">
        <v>85.158690000000007</v>
      </c>
      <c r="Q50">
        <v>130.28274999999999</v>
      </c>
      <c r="R50">
        <v>112.07441</v>
      </c>
      <c r="S50">
        <v>130.28274999999999</v>
      </c>
      <c r="T50">
        <v>63.404240000000001</v>
      </c>
      <c r="U50">
        <v>77.718249999999998</v>
      </c>
      <c r="V50">
        <v>50.723390000000002</v>
      </c>
      <c r="W50">
        <v>77.718249999999998</v>
      </c>
      <c r="X50">
        <v>0</v>
      </c>
      <c r="Y50">
        <v>0</v>
      </c>
    </row>
    <row r="51" spans="1:25" hidden="1" x14ac:dyDescent="0.25">
      <c r="A51" s="1" t="s">
        <v>188</v>
      </c>
      <c r="B51" s="2">
        <v>45684.416666666664</v>
      </c>
      <c r="C51" t="s">
        <v>18</v>
      </c>
      <c r="D51" t="s">
        <v>26</v>
      </c>
      <c r="E51">
        <v>2230.8227299999999</v>
      </c>
      <c r="F51">
        <v>1771.008</v>
      </c>
      <c r="G51">
        <v>593.34500000000003</v>
      </c>
      <c r="H51">
        <v>62.058929999999997</v>
      </c>
      <c r="I51">
        <v>396.25580000000002</v>
      </c>
      <c r="J51">
        <v>1.5</v>
      </c>
      <c r="K51">
        <v>1.4953099999999999</v>
      </c>
      <c r="L51">
        <v>153.08271999999999</v>
      </c>
      <c r="M51">
        <v>218</v>
      </c>
      <c r="N51">
        <v>0.26561000000000001</v>
      </c>
      <c r="O51">
        <v>0.21249999999999999</v>
      </c>
      <c r="P51">
        <v>60.25806</v>
      </c>
      <c r="Q51">
        <v>83.118049999999997</v>
      </c>
      <c r="R51">
        <v>65.642510000000001</v>
      </c>
      <c r="S51">
        <v>80.461830000000006</v>
      </c>
      <c r="T51">
        <v>116.03082000000001</v>
      </c>
      <c r="U51">
        <v>134.88194999999999</v>
      </c>
      <c r="V51">
        <v>92.824659999999994</v>
      </c>
      <c r="W51">
        <v>134.88194999999999</v>
      </c>
      <c r="X51">
        <v>0</v>
      </c>
      <c r="Y51">
        <v>0</v>
      </c>
    </row>
    <row r="52" spans="1:25" hidden="1" x14ac:dyDescent="0.25">
      <c r="A52" s="1" t="s">
        <v>188</v>
      </c>
      <c r="B52" s="2">
        <v>45684.4375</v>
      </c>
      <c r="C52" t="s">
        <v>19</v>
      </c>
      <c r="D52" t="s">
        <v>27</v>
      </c>
      <c r="E52">
        <v>2469.7150000000001</v>
      </c>
      <c r="F52">
        <v>2761.9079999999999</v>
      </c>
      <c r="G52">
        <v>249.767</v>
      </c>
      <c r="H52">
        <v>75.184880000000007</v>
      </c>
      <c r="I52">
        <v>0</v>
      </c>
      <c r="J52">
        <v>8.5139099999999992</v>
      </c>
      <c r="K52">
        <v>1.5623100000000001</v>
      </c>
      <c r="L52">
        <v>156.46852999999999</v>
      </c>
      <c r="M52">
        <v>223</v>
      </c>
      <c r="N52">
        <v>0.5</v>
      </c>
      <c r="O52">
        <v>0.5</v>
      </c>
      <c r="P52">
        <v>101.12730000000001</v>
      </c>
      <c r="Q52">
        <v>142.69195999999999</v>
      </c>
      <c r="R52">
        <v>112.05432</v>
      </c>
      <c r="S52">
        <v>130.2586</v>
      </c>
      <c r="T52">
        <v>69.176540000000003</v>
      </c>
      <c r="U52">
        <v>80.308040000000005</v>
      </c>
      <c r="V52">
        <v>55.341230000000003</v>
      </c>
      <c r="W52">
        <v>80.308040000000005</v>
      </c>
      <c r="X52">
        <v>0</v>
      </c>
      <c r="Y52">
        <v>0</v>
      </c>
    </row>
    <row r="53" spans="1:25" hidden="1" x14ac:dyDescent="0.25">
      <c r="A53" s="1" t="s">
        <v>188</v>
      </c>
      <c r="B53" s="2">
        <v>45684.4375</v>
      </c>
      <c r="C53" t="s">
        <v>19</v>
      </c>
      <c r="D53" t="s">
        <v>26</v>
      </c>
      <c r="E53">
        <v>2180.06484</v>
      </c>
      <c r="F53">
        <v>1743.5530000000001</v>
      </c>
      <c r="G53">
        <v>593.35199999999998</v>
      </c>
      <c r="H53">
        <v>59.120040000000003</v>
      </c>
      <c r="I53">
        <v>375.89179000000001</v>
      </c>
      <c r="J53">
        <v>1.5</v>
      </c>
      <c r="K53">
        <v>1.50535</v>
      </c>
      <c r="L53">
        <v>153.09108000000001</v>
      </c>
      <c r="M53">
        <v>218</v>
      </c>
      <c r="N53">
        <v>0.38636999999999999</v>
      </c>
      <c r="O53">
        <v>0.48294999999999999</v>
      </c>
      <c r="P53">
        <v>60.283059999999999</v>
      </c>
      <c r="Q53">
        <v>83.143050000000002</v>
      </c>
      <c r="R53">
        <v>71.618589999999998</v>
      </c>
      <c r="S53">
        <v>83.143050000000002</v>
      </c>
      <c r="T53">
        <v>116.01002</v>
      </c>
      <c r="U53">
        <v>134.85695000000001</v>
      </c>
      <c r="V53">
        <v>92.808019999999999</v>
      </c>
      <c r="W53">
        <v>134.85695000000001</v>
      </c>
      <c r="X53">
        <v>0</v>
      </c>
      <c r="Y53">
        <v>0</v>
      </c>
    </row>
    <row r="54" spans="1:25" hidden="1" x14ac:dyDescent="0.25">
      <c r="A54" s="1" t="s">
        <v>188</v>
      </c>
      <c r="B54" s="2">
        <v>45684.458333333336</v>
      </c>
      <c r="C54" t="s">
        <v>20</v>
      </c>
      <c r="D54" t="s">
        <v>27</v>
      </c>
      <c r="E54">
        <v>2535.46135</v>
      </c>
      <c r="F54">
        <v>2762.857</v>
      </c>
      <c r="G54">
        <v>252.941</v>
      </c>
      <c r="H54">
        <v>71.516189999999995</v>
      </c>
      <c r="I54">
        <v>0</v>
      </c>
      <c r="J54">
        <v>6.0865400000000003</v>
      </c>
      <c r="K54">
        <v>9.5986499999999992</v>
      </c>
      <c r="L54">
        <v>147.36111</v>
      </c>
      <c r="M54">
        <v>214.51</v>
      </c>
      <c r="N54">
        <v>0.5</v>
      </c>
      <c r="O54">
        <v>0.22</v>
      </c>
      <c r="P54">
        <v>92.08511</v>
      </c>
      <c r="Q54">
        <v>134.18071</v>
      </c>
      <c r="R54">
        <v>106.1842</v>
      </c>
      <c r="S54">
        <v>127.20869999999999</v>
      </c>
      <c r="T54">
        <v>69.094999999999999</v>
      </c>
      <c r="U54">
        <v>80.32929</v>
      </c>
      <c r="V54">
        <v>55.276000000000003</v>
      </c>
      <c r="W54">
        <v>80.32929</v>
      </c>
      <c r="X54">
        <v>0</v>
      </c>
      <c r="Y54">
        <v>0</v>
      </c>
    </row>
    <row r="55" spans="1:25" hidden="1" x14ac:dyDescent="0.25">
      <c r="A55" s="1" t="s">
        <v>188</v>
      </c>
      <c r="B55" s="2">
        <v>45684.458333333336</v>
      </c>
      <c r="C55" t="s">
        <v>20</v>
      </c>
      <c r="D55" t="s">
        <v>26</v>
      </c>
      <c r="E55">
        <v>2097.2440000000001</v>
      </c>
      <c r="F55">
        <v>1732.9110000000001</v>
      </c>
      <c r="G55">
        <v>591.46799999999996</v>
      </c>
      <c r="H55">
        <v>57.834620000000001</v>
      </c>
      <c r="I55">
        <v>304.99838</v>
      </c>
      <c r="J55">
        <v>1.5</v>
      </c>
      <c r="K55">
        <v>9.2933800000000009</v>
      </c>
      <c r="L55">
        <v>147.84057000000001</v>
      </c>
      <c r="M55">
        <v>213.77699999999999</v>
      </c>
      <c r="N55">
        <v>0.38636999999999999</v>
      </c>
      <c r="O55">
        <v>0.21249999999999999</v>
      </c>
      <c r="P55">
        <v>60.305059999999997</v>
      </c>
      <c r="Q55">
        <v>83.165049999999994</v>
      </c>
      <c r="R55">
        <v>71.534170000000003</v>
      </c>
      <c r="S55">
        <v>83.165049999999994</v>
      </c>
      <c r="T55">
        <v>109.41939000000001</v>
      </c>
      <c r="U55">
        <v>130.61195000000001</v>
      </c>
      <c r="V55">
        <v>87.535510000000002</v>
      </c>
      <c r="W55">
        <v>130.61195000000001</v>
      </c>
      <c r="X55">
        <v>0</v>
      </c>
      <c r="Y55">
        <v>0</v>
      </c>
    </row>
    <row r="56" spans="1:25" hidden="1" x14ac:dyDescent="0.25">
      <c r="A56" s="1" t="s">
        <v>188</v>
      </c>
      <c r="B56" s="2">
        <v>45684.479166666664</v>
      </c>
      <c r="C56" t="s">
        <v>21</v>
      </c>
      <c r="D56" t="s">
        <v>27</v>
      </c>
      <c r="E56">
        <v>2485.0590000000002</v>
      </c>
      <c r="F56">
        <v>2759.3560000000002</v>
      </c>
      <c r="G56">
        <v>254.58199999999999</v>
      </c>
      <c r="H56">
        <v>73.975819999999999</v>
      </c>
      <c r="I56">
        <v>0</v>
      </c>
      <c r="J56">
        <v>7.79101</v>
      </c>
      <c r="K56">
        <v>3.1320000000000001E-2</v>
      </c>
      <c r="L56">
        <v>149.25547</v>
      </c>
      <c r="M56">
        <v>223</v>
      </c>
      <c r="N56">
        <v>0.5</v>
      </c>
      <c r="O56">
        <v>0.5</v>
      </c>
      <c r="P56">
        <v>94.171599999999998</v>
      </c>
      <c r="Q56">
        <v>142.67071000000001</v>
      </c>
      <c r="R56">
        <v>87.521900000000002</v>
      </c>
      <c r="S56">
        <v>106.87098</v>
      </c>
      <c r="T56">
        <v>68.854839999999996</v>
      </c>
      <c r="U56">
        <v>80.32929</v>
      </c>
      <c r="V56">
        <v>55.083869999999997</v>
      </c>
      <c r="W56">
        <v>80.32929</v>
      </c>
      <c r="X56">
        <v>0</v>
      </c>
      <c r="Y56">
        <v>0</v>
      </c>
    </row>
    <row r="57" spans="1:25" hidden="1" x14ac:dyDescent="0.25">
      <c r="A57" s="1" t="s">
        <v>188</v>
      </c>
      <c r="B57" s="2">
        <v>45684.479166666664</v>
      </c>
      <c r="C57" t="s">
        <v>21</v>
      </c>
      <c r="D57" t="s">
        <v>26</v>
      </c>
      <c r="E57">
        <v>2123.3117499999998</v>
      </c>
      <c r="F57">
        <v>1708.047</v>
      </c>
      <c r="G57">
        <v>590.32100000000003</v>
      </c>
      <c r="H57">
        <v>57.700920000000004</v>
      </c>
      <c r="I57">
        <v>356.06383</v>
      </c>
      <c r="J57">
        <v>1.5</v>
      </c>
      <c r="K57">
        <v>3.0179999999999998E-2</v>
      </c>
      <c r="L57">
        <v>132.79431</v>
      </c>
      <c r="M57">
        <v>193.80875</v>
      </c>
      <c r="N57">
        <v>0.38636999999999999</v>
      </c>
      <c r="O57">
        <v>0.48294999999999999</v>
      </c>
      <c r="P57">
        <v>60.305059999999997</v>
      </c>
      <c r="Q57">
        <v>83.165049999999994</v>
      </c>
      <c r="R57">
        <v>71.285529999999994</v>
      </c>
      <c r="S57">
        <v>83.165049999999994</v>
      </c>
      <c r="T57">
        <v>90.61157</v>
      </c>
      <c r="U57">
        <v>110.6437</v>
      </c>
      <c r="V57">
        <v>72.489249999999998</v>
      </c>
      <c r="W57">
        <v>110.6437</v>
      </c>
      <c r="X57">
        <v>0</v>
      </c>
      <c r="Y57">
        <v>0</v>
      </c>
    </row>
    <row r="58" spans="1:25" hidden="1" x14ac:dyDescent="0.25">
      <c r="A58" s="1" t="s">
        <v>188</v>
      </c>
      <c r="B58" s="2">
        <v>45684.5</v>
      </c>
      <c r="C58" t="s">
        <v>22</v>
      </c>
      <c r="D58" t="s">
        <v>27</v>
      </c>
      <c r="E58">
        <v>2508.9132</v>
      </c>
      <c r="F58">
        <v>2753.3029999999999</v>
      </c>
      <c r="G58">
        <v>255.14099999999999</v>
      </c>
      <c r="H58">
        <v>69.641229999999993</v>
      </c>
      <c r="I58">
        <v>0</v>
      </c>
      <c r="J58">
        <v>6.5831799999999996</v>
      </c>
      <c r="K58">
        <v>9.6876800000000003</v>
      </c>
      <c r="L58">
        <v>154.54209</v>
      </c>
      <c r="M58">
        <v>223</v>
      </c>
      <c r="N58">
        <v>0.5</v>
      </c>
      <c r="O58">
        <v>0.22</v>
      </c>
      <c r="P58">
        <v>99.559740000000005</v>
      </c>
      <c r="Q58">
        <v>142.67071000000001</v>
      </c>
      <c r="R58">
        <v>115.44387</v>
      </c>
      <c r="S58">
        <v>130.98957999999999</v>
      </c>
      <c r="T58">
        <v>68.727940000000004</v>
      </c>
      <c r="U58">
        <v>80.32929</v>
      </c>
      <c r="V58">
        <v>54.982349999999997</v>
      </c>
      <c r="W58">
        <v>80.32929</v>
      </c>
      <c r="X58">
        <v>0</v>
      </c>
      <c r="Y58">
        <v>0</v>
      </c>
    </row>
    <row r="59" spans="1:25" hidden="1" x14ac:dyDescent="0.25">
      <c r="A59" s="1" t="s">
        <v>188</v>
      </c>
      <c r="B59" s="2">
        <v>45684.5</v>
      </c>
      <c r="C59" t="s">
        <v>22</v>
      </c>
      <c r="D59" t="s">
        <v>26</v>
      </c>
      <c r="E59">
        <v>2071.4929999999999</v>
      </c>
      <c r="F59">
        <v>1694.9090000000001</v>
      </c>
      <c r="G59">
        <v>589.55999999999995</v>
      </c>
      <c r="H59">
        <v>54.469790000000003</v>
      </c>
      <c r="I59">
        <v>320.61421000000001</v>
      </c>
      <c r="J59">
        <v>1.5</v>
      </c>
      <c r="K59">
        <v>9.3795800000000007</v>
      </c>
      <c r="L59">
        <v>155.63703000000001</v>
      </c>
      <c r="M59">
        <v>218</v>
      </c>
      <c r="N59">
        <v>0.38636999999999999</v>
      </c>
      <c r="O59">
        <v>0.21249999999999999</v>
      </c>
      <c r="P59">
        <v>60.305059999999997</v>
      </c>
      <c r="Q59">
        <v>83.165049999999994</v>
      </c>
      <c r="R59">
        <v>71.154150000000001</v>
      </c>
      <c r="S59">
        <v>83.165049999999994</v>
      </c>
      <c r="T59">
        <v>119.16495999999999</v>
      </c>
      <c r="U59">
        <v>134.83494999999999</v>
      </c>
      <c r="V59">
        <v>95.331969999999998</v>
      </c>
      <c r="W59">
        <v>134.83494999999999</v>
      </c>
      <c r="X59">
        <v>0</v>
      </c>
      <c r="Y59">
        <v>0</v>
      </c>
    </row>
    <row r="60" spans="1:25" hidden="1" x14ac:dyDescent="0.25">
      <c r="A60" s="1" t="s">
        <v>188</v>
      </c>
      <c r="B60" s="2">
        <v>45684.520833333336</v>
      </c>
      <c r="C60" t="s">
        <v>23</v>
      </c>
      <c r="D60" t="s">
        <v>27</v>
      </c>
      <c r="E60">
        <v>2483.6467600000001</v>
      </c>
      <c r="F60">
        <v>2729.9960000000001</v>
      </c>
      <c r="G60">
        <v>256.19799999999998</v>
      </c>
      <c r="H60">
        <v>67.487319999999997</v>
      </c>
      <c r="I60">
        <v>0</v>
      </c>
      <c r="J60">
        <v>6.5767899999999999</v>
      </c>
      <c r="K60">
        <v>9.6930499999999995</v>
      </c>
      <c r="L60">
        <v>131.52785</v>
      </c>
      <c r="M60">
        <v>208.001</v>
      </c>
      <c r="N60">
        <v>0.22</v>
      </c>
      <c r="O60">
        <v>0.22</v>
      </c>
      <c r="P60">
        <v>89.662469999999999</v>
      </c>
      <c r="Q60">
        <v>130.99484000000001</v>
      </c>
      <c r="R60">
        <v>115.96243</v>
      </c>
      <c r="S60">
        <v>130.99484000000001</v>
      </c>
      <c r="T60">
        <v>52.331719999999997</v>
      </c>
      <c r="U60">
        <v>77.006159999999994</v>
      </c>
      <c r="V60">
        <v>41.865380000000002</v>
      </c>
      <c r="W60">
        <v>77.006159999999994</v>
      </c>
      <c r="X60">
        <v>0</v>
      </c>
      <c r="Y60">
        <v>0</v>
      </c>
    </row>
    <row r="61" spans="1:25" hidden="1" x14ac:dyDescent="0.25">
      <c r="A61" s="1" t="s">
        <v>188</v>
      </c>
      <c r="B61" s="2">
        <v>45684.520833333336</v>
      </c>
      <c r="C61" t="s">
        <v>23</v>
      </c>
      <c r="D61" t="s">
        <v>26</v>
      </c>
      <c r="E61">
        <v>2067.0340000000001</v>
      </c>
      <c r="F61">
        <v>1690.885</v>
      </c>
      <c r="G61">
        <v>589.74900000000002</v>
      </c>
      <c r="H61">
        <v>54.23565</v>
      </c>
      <c r="I61">
        <v>320.41334999999998</v>
      </c>
      <c r="J61">
        <v>1.5</v>
      </c>
      <c r="K61">
        <v>9.3962900000000005</v>
      </c>
      <c r="L61">
        <v>156.05096</v>
      </c>
      <c r="M61">
        <v>218</v>
      </c>
      <c r="N61">
        <v>0.27279999999999999</v>
      </c>
      <c r="O61">
        <v>0.21825</v>
      </c>
      <c r="P61">
        <v>60.305059999999997</v>
      </c>
      <c r="Q61">
        <v>83.165049999999994</v>
      </c>
      <c r="R61">
        <v>54.179119999999998</v>
      </c>
      <c r="S61">
        <v>79.724609999999998</v>
      </c>
      <c r="T61">
        <v>119.68237999999999</v>
      </c>
      <c r="U61">
        <v>134.83494999999999</v>
      </c>
      <c r="V61">
        <v>95.745900000000006</v>
      </c>
      <c r="W61">
        <v>134.83494999999999</v>
      </c>
      <c r="X61">
        <v>0</v>
      </c>
      <c r="Y61">
        <v>0</v>
      </c>
    </row>
    <row r="62" spans="1:25" hidden="1" x14ac:dyDescent="0.25">
      <c r="A62" s="1" t="s">
        <v>188</v>
      </c>
      <c r="B62" s="2">
        <v>45684.541666666664</v>
      </c>
      <c r="C62" t="s">
        <v>24</v>
      </c>
      <c r="D62" t="s">
        <v>27</v>
      </c>
      <c r="E62">
        <v>2459.4501700000001</v>
      </c>
      <c r="F62">
        <v>2703.3539999999998</v>
      </c>
      <c r="G62">
        <v>255.36</v>
      </c>
      <c r="H62">
        <v>65.391450000000006</v>
      </c>
      <c r="I62">
        <v>0</v>
      </c>
      <c r="J62">
        <v>6.4276200000000001</v>
      </c>
      <c r="K62">
        <v>9.6707400000000003</v>
      </c>
      <c r="L62">
        <v>148.72346999999999</v>
      </c>
      <c r="M62">
        <v>223</v>
      </c>
      <c r="N62">
        <v>0.5</v>
      </c>
      <c r="O62">
        <v>0.5</v>
      </c>
      <c r="P62">
        <v>93.804959999999994</v>
      </c>
      <c r="Q62">
        <v>142.67071000000001</v>
      </c>
      <c r="R62">
        <v>116.3215</v>
      </c>
      <c r="S62">
        <v>131.11758</v>
      </c>
      <c r="T62">
        <v>68.648139999999998</v>
      </c>
      <c r="U62">
        <v>80.32929</v>
      </c>
      <c r="V62">
        <v>54.918509999999998</v>
      </c>
      <c r="W62">
        <v>80.32929</v>
      </c>
      <c r="X62">
        <v>0</v>
      </c>
      <c r="Y62">
        <v>0</v>
      </c>
    </row>
    <row r="63" spans="1:25" hidden="1" x14ac:dyDescent="0.25">
      <c r="A63" s="1" t="s">
        <v>188</v>
      </c>
      <c r="B63" s="2">
        <v>45684.541666666664</v>
      </c>
      <c r="C63" t="s">
        <v>24</v>
      </c>
      <c r="D63" t="s">
        <v>26</v>
      </c>
      <c r="E63">
        <v>2057.6239999999998</v>
      </c>
      <c r="F63">
        <v>1686.6469999999999</v>
      </c>
      <c r="G63">
        <v>590.77499999999998</v>
      </c>
      <c r="H63">
        <v>53.754100000000001</v>
      </c>
      <c r="I63">
        <v>315.72289999999998</v>
      </c>
      <c r="J63">
        <v>1.5</v>
      </c>
      <c r="K63">
        <v>9.3631799999999998</v>
      </c>
      <c r="L63">
        <v>156.24153999999999</v>
      </c>
      <c r="M63">
        <v>218</v>
      </c>
      <c r="N63">
        <v>0.38636999999999999</v>
      </c>
      <c r="O63">
        <v>0.48294999999999999</v>
      </c>
      <c r="P63">
        <v>60.305059999999997</v>
      </c>
      <c r="Q63">
        <v>83.165049999999994</v>
      </c>
      <c r="R63">
        <v>71.071529999999996</v>
      </c>
      <c r="S63">
        <v>83.165049999999994</v>
      </c>
      <c r="T63">
        <v>119.92059999999999</v>
      </c>
      <c r="U63">
        <v>134.83494999999999</v>
      </c>
      <c r="V63">
        <v>95.936480000000003</v>
      </c>
      <c r="W63">
        <v>134.83494999999999</v>
      </c>
      <c r="X63">
        <v>0</v>
      </c>
      <c r="Y63">
        <v>0</v>
      </c>
    </row>
    <row r="64" spans="1:25" hidden="1" x14ac:dyDescent="0.25">
      <c r="A64" s="1" t="s">
        <v>188</v>
      </c>
      <c r="B64" s="2">
        <v>45684.5625</v>
      </c>
      <c r="C64" t="s">
        <v>25</v>
      </c>
      <c r="D64" t="s">
        <v>27</v>
      </c>
      <c r="E64">
        <v>2399.6205500000001</v>
      </c>
      <c r="F64">
        <v>2652.2629999999999</v>
      </c>
      <c r="G64">
        <v>254.738</v>
      </c>
      <c r="H64">
        <v>63.403959999999998</v>
      </c>
      <c r="I64">
        <v>0</v>
      </c>
      <c r="J64">
        <v>6.6493799999999998</v>
      </c>
      <c r="K64">
        <v>9.6287500000000001</v>
      </c>
      <c r="L64">
        <v>140.79121000000001</v>
      </c>
      <c r="M64">
        <v>208.001</v>
      </c>
      <c r="N64">
        <v>0.40321000000000001</v>
      </c>
      <c r="O64">
        <v>0.22</v>
      </c>
      <c r="P64">
        <v>88.247</v>
      </c>
      <c r="Q64">
        <v>130.93511000000001</v>
      </c>
      <c r="R64">
        <v>113.76963000000001</v>
      </c>
      <c r="S64">
        <v>130.93511000000001</v>
      </c>
      <c r="T64">
        <v>65.680260000000004</v>
      </c>
      <c r="U64">
        <v>77.065889999999996</v>
      </c>
      <c r="V64">
        <v>52.54421</v>
      </c>
      <c r="W64">
        <v>77.065889999999996</v>
      </c>
      <c r="X64">
        <v>0</v>
      </c>
      <c r="Y64">
        <v>0</v>
      </c>
    </row>
    <row r="65" spans="1:26" hidden="1" x14ac:dyDescent="0.25">
      <c r="A65" s="1" t="s">
        <v>188</v>
      </c>
      <c r="B65" s="2">
        <v>45684.5625</v>
      </c>
      <c r="C65" t="s">
        <v>25</v>
      </c>
      <c r="D65" t="s">
        <v>26</v>
      </c>
      <c r="E65">
        <v>2059.0810000000001</v>
      </c>
      <c r="F65">
        <v>1681.421</v>
      </c>
      <c r="G65">
        <v>593.28200000000004</v>
      </c>
      <c r="H65">
        <v>53.464210000000001</v>
      </c>
      <c r="I65">
        <v>322.69578999999999</v>
      </c>
      <c r="J65">
        <v>1.5</v>
      </c>
      <c r="K65">
        <v>9.3388299999999997</v>
      </c>
      <c r="L65">
        <v>155.79163</v>
      </c>
      <c r="M65">
        <v>218</v>
      </c>
      <c r="N65">
        <v>0.5</v>
      </c>
      <c r="O65">
        <v>0.21825</v>
      </c>
      <c r="P65">
        <v>61.765830000000001</v>
      </c>
      <c r="Q65">
        <v>83.165049999999994</v>
      </c>
      <c r="R65">
        <v>67.998890000000003</v>
      </c>
      <c r="S65">
        <v>79.786439999999999</v>
      </c>
      <c r="T65">
        <v>117.53225</v>
      </c>
      <c r="U65">
        <v>134.83494999999999</v>
      </c>
      <c r="V65">
        <v>94.025800000000004</v>
      </c>
      <c r="W65">
        <v>134.83494999999999</v>
      </c>
      <c r="X65">
        <v>0</v>
      </c>
      <c r="Y65">
        <v>0</v>
      </c>
    </row>
    <row r="66" spans="1:26" hidden="1" x14ac:dyDescent="0.25">
      <c r="A66" s="1" t="s">
        <v>189</v>
      </c>
      <c r="B66" s="2">
        <v>44866.541666666664</v>
      </c>
      <c r="C66" t="s">
        <v>24</v>
      </c>
      <c r="D66" t="s">
        <v>27</v>
      </c>
      <c r="E66">
        <v>2724.4125300000001</v>
      </c>
      <c r="F66">
        <v>3068.2359999999999</v>
      </c>
      <c r="G66">
        <v>0</v>
      </c>
      <c r="H66">
        <v>97.602519999999998</v>
      </c>
      <c r="I66">
        <v>0</v>
      </c>
      <c r="J66">
        <v>11.315770000000001</v>
      </c>
      <c r="K66">
        <v>7.6893000000000002</v>
      </c>
      <c r="L66">
        <v>20.167840000000002</v>
      </c>
      <c r="M66">
        <v>211</v>
      </c>
      <c r="N66">
        <v>0.01</v>
      </c>
      <c r="O66">
        <v>0.09</v>
      </c>
      <c r="P66">
        <v>9.5916499999999996</v>
      </c>
      <c r="Q66">
        <v>172.22734</v>
      </c>
      <c r="R66">
        <v>39.274009999999997</v>
      </c>
      <c r="S66">
        <v>92.174099999999996</v>
      </c>
      <c r="T66">
        <v>13.22024</v>
      </c>
      <c r="U66">
        <v>38.772660000000002</v>
      </c>
      <c r="V66">
        <v>10.57619</v>
      </c>
      <c r="W66">
        <v>38.772660000000002</v>
      </c>
      <c r="X66">
        <v>0</v>
      </c>
      <c r="Y66">
        <v>0</v>
      </c>
    </row>
    <row r="67" spans="1:26" hidden="1" x14ac:dyDescent="0.25">
      <c r="A67" s="1" t="s">
        <v>189</v>
      </c>
      <c r="B67" s="2">
        <v>44866.541666666664</v>
      </c>
      <c r="C67" t="s">
        <v>24</v>
      </c>
      <c r="D67" t="s">
        <v>26</v>
      </c>
      <c r="E67">
        <v>2248.5747999999999</v>
      </c>
      <c r="F67">
        <v>1724.384</v>
      </c>
      <c r="G67">
        <v>0</v>
      </c>
      <c r="H67">
        <v>69.949039999999997</v>
      </c>
      <c r="I67">
        <v>452.74176</v>
      </c>
      <c r="J67">
        <v>1.5</v>
      </c>
      <c r="K67">
        <v>7.4066200000000002</v>
      </c>
      <c r="L67">
        <v>63.100360000000002</v>
      </c>
      <c r="M67">
        <v>136</v>
      </c>
      <c r="N67">
        <v>1.206E-2</v>
      </c>
      <c r="O67">
        <v>8.4599999999999995E-2</v>
      </c>
      <c r="P67">
        <v>30.571999999999999</v>
      </c>
      <c r="Q67">
        <v>40.572000000000003</v>
      </c>
      <c r="R67">
        <v>13.68693</v>
      </c>
      <c r="S67">
        <v>40.572000000000003</v>
      </c>
      <c r="T67">
        <v>40.660449999999997</v>
      </c>
      <c r="U67">
        <v>95.427999999999997</v>
      </c>
      <c r="V67">
        <v>32.528359999999999</v>
      </c>
      <c r="W67">
        <v>95.427999999999997</v>
      </c>
      <c r="X67">
        <v>0</v>
      </c>
      <c r="Y67">
        <v>0</v>
      </c>
    </row>
    <row r="68" spans="1:26" hidden="1" x14ac:dyDescent="0.25">
      <c r="A68" s="1" t="s">
        <v>190</v>
      </c>
      <c r="B68" s="2">
        <v>44866.545138888891</v>
      </c>
      <c r="C68" t="s">
        <v>24</v>
      </c>
      <c r="D68" t="s">
        <v>27</v>
      </c>
      <c r="E68">
        <v>2715.1957900000002</v>
      </c>
      <c r="F68">
        <v>3054.067</v>
      </c>
      <c r="G68">
        <v>0</v>
      </c>
      <c r="H68">
        <v>95.311449999999994</v>
      </c>
      <c r="I68">
        <v>0</v>
      </c>
      <c r="J68">
        <v>11.041689999999999</v>
      </c>
      <c r="K68">
        <v>0.48805999999999999</v>
      </c>
      <c r="L68">
        <v>20.227879999999999</v>
      </c>
      <c r="M68">
        <v>211</v>
      </c>
      <c r="N68">
        <v>0.01</v>
      </c>
      <c r="O68">
        <v>0.09</v>
      </c>
      <c r="P68">
        <v>9.5622699999999998</v>
      </c>
      <c r="Q68">
        <v>172.03263000000001</v>
      </c>
      <c r="R68">
        <v>39.102939999999997</v>
      </c>
      <c r="S68">
        <v>92.174099999999996</v>
      </c>
      <c r="T68">
        <v>13.33201</v>
      </c>
      <c r="U68">
        <v>38.967370000000003</v>
      </c>
      <c r="V68">
        <v>10.665609999999999</v>
      </c>
      <c r="W68">
        <v>38.967370000000003</v>
      </c>
      <c r="X68">
        <v>0</v>
      </c>
      <c r="Y68">
        <v>0</v>
      </c>
    </row>
    <row r="69" spans="1:26" hidden="1" x14ac:dyDescent="0.25">
      <c r="A69" s="1" t="s">
        <v>190</v>
      </c>
      <c r="B69" s="2">
        <v>44866.545138888891</v>
      </c>
      <c r="C69" t="s">
        <v>24</v>
      </c>
      <c r="D69" t="s">
        <v>26</v>
      </c>
      <c r="E69">
        <v>2246.9924000000001</v>
      </c>
      <c r="F69">
        <v>1730.3879999999999</v>
      </c>
      <c r="G69">
        <v>0</v>
      </c>
      <c r="H69">
        <v>69.880049999999997</v>
      </c>
      <c r="I69">
        <v>445.22435000000002</v>
      </c>
      <c r="J69">
        <v>1.5</v>
      </c>
      <c r="K69">
        <v>0.46794000000000002</v>
      </c>
      <c r="L69">
        <v>62.958669999999998</v>
      </c>
      <c r="M69">
        <v>136</v>
      </c>
      <c r="N69">
        <v>1.206E-2</v>
      </c>
      <c r="O69">
        <v>8.4599999999999995E-2</v>
      </c>
      <c r="P69">
        <v>30.571999999999999</v>
      </c>
      <c r="Q69">
        <v>40.572000000000003</v>
      </c>
      <c r="R69">
        <v>13.802659999999999</v>
      </c>
      <c r="S69">
        <v>40.572000000000003</v>
      </c>
      <c r="T69">
        <v>40.483339999999998</v>
      </c>
      <c r="U69">
        <v>95.427999999999997</v>
      </c>
      <c r="V69">
        <v>32.386670000000002</v>
      </c>
      <c r="W69">
        <v>95.427999999999997</v>
      </c>
      <c r="X69">
        <v>0</v>
      </c>
      <c r="Y69">
        <v>0</v>
      </c>
    </row>
    <row r="70" spans="1:26" hidden="1" x14ac:dyDescent="0.25">
      <c r="A70" s="1" t="s">
        <v>191</v>
      </c>
      <c r="B70" s="2">
        <v>45707.993055555555</v>
      </c>
      <c r="C70" t="s">
        <v>176</v>
      </c>
      <c r="D70" t="s">
        <v>27</v>
      </c>
      <c r="E70">
        <v>2780.6729099999998</v>
      </c>
      <c r="F70">
        <v>2285.5534899999998</v>
      </c>
      <c r="G70">
        <v>0</v>
      </c>
      <c r="H70">
        <v>58.083959999999998</v>
      </c>
      <c r="I70">
        <v>435.53546</v>
      </c>
      <c r="J70">
        <v>1.5</v>
      </c>
      <c r="K70">
        <v>5.5248499999999998</v>
      </c>
      <c r="L70">
        <v>172.78515999999999</v>
      </c>
      <c r="M70">
        <v>244.22291000000001</v>
      </c>
      <c r="N70">
        <v>0.12085</v>
      </c>
      <c r="O70">
        <v>9.6689999999999998E-2</v>
      </c>
      <c r="P70">
        <v>91.801000000000002</v>
      </c>
      <c r="Q70">
        <v>117.40600000000001</v>
      </c>
      <c r="R70">
        <v>35.243920000000003</v>
      </c>
      <c r="S70">
        <v>16.939589999999999</v>
      </c>
      <c r="T70">
        <v>101.2302</v>
      </c>
      <c r="U70">
        <v>126.81690999999999</v>
      </c>
      <c r="V70">
        <v>80.984160000000003</v>
      </c>
      <c r="W70">
        <v>126.81690999999999</v>
      </c>
      <c r="X70">
        <v>0</v>
      </c>
      <c r="Y70">
        <v>0</v>
      </c>
    </row>
    <row r="71" spans="1:26" hidden="1" x14ac:dyDescent="0.25">
      <c r="A71" s="1" t="s">
        <v>191</v>
      </c>
      <c r="B71" s="2">
        <v>45707.993055555555</v>
      </c>
      <c r="C71" t="s">
        <v>176</v>
      </c>
      <c r="D71" t="s">
        <v>26</v>
      </c>
      <c r="E71">
        <v>1270.72</v>
      </c>
      <c r="F71">
        <v>1627.42499</v>
      </c>
      <c r="G71">
        <v>0</v>
      </c>
      <c r="H71">
        <v>68.24494</v>
      </c>
      <c r="I71">
        <v>0</v>
      </c>
      <c r="J71">
        <v>10.585520000000001</v>
      </c>
      <c r="K71">
        <v>5.7339000000000002</v>
      </c>
      <c r="L71">
        <v>114.87853</v>
      </c>
      <c r="M71">
        <v>139</v>
      </c>
      <c r="N71">
        <v>0.1</v>
      </c>
      <c r="O71">
        <v>0.1</v>
      </c>
      <c r="P71">
        <v>87.706530000000001</v>
      </c>
      <c r="Q71">
        <v>122.62089</v>
      </c>
      <c r="R71">
        <v>97.880780000000001</v>
      </c>
      <c r="S71">
        <v>122.62089</v>
      </c>
      <c r="T71">
        <v>33.965009999999999</v>
      </c>
      <c r="U71">
        <v>16.379110000000001</v>
      </c>
      <c r="V71">
        <v>27.17201</v>
      </c>
      <c r="W71">
        <v>16.379110000000001</v>
      </c>
      <c r="X71">
        <v>0</v>
      </c>
      <c r="Y71">
        <v>0</v>
      </c>
    </row>
    <row r="72" spans="1:26" hidden="1" x14ac:dyDescent="0.25">
      <c r="A72" s="1" t="s">
        <v>192</v>
      </c>
      <c r="B72" s="2">
        <v>45707.996527777781</v>
      </c>
      <c r="C72" t="s">
        <v>176</v>
      </c>
      <c r="D72" t="s">
        <v>27</v>
      </c>
      <c r="E72">
        <v>2730.1390700000002</v>
      </c>
      <c r="F72">
        <v>2241.8516500000001</v>
      </c>
      <c r="G72">
        <v>0</v>
      </c>
      <c r="H72">
        <v>57.447670000000002</v>
      </c>
      <c r="I72">
        <v>429.33974000000001</v>
      </c>
      <c r="J72">
        <v>1.5</v>
      </c>
      <c r="K72">
        <v>1.08995</v>
      </c>
      <c r="L72">
        <v>163.36449999999999</v>
      </c>
      <c r="M72">
        <v>234.96</v>
      </c>
      <c r="N72">
        <v>0.12085</v>
      </c>
      <c r="O72">
        <v>0.01</v>
      </c>
      <c r="P72">
        <v>91.802000000000007</v>
      </c>
      <c r="Q72">
        <v>113.95632999999999</v>
      </c>
      <c r="R72">
        <v>49.403359999999999</v>
      </c>
      <c r="S72">
        <v>22.752829999999999</v>
      </c>
      <c r="T72">
        <v>89.453130000000002</v>
      </c>
      <c r="U72">
        <v>121.00367</v>
      </c>
      <c r="V72">
        <v>71.5625</v>
      </c>
      <c r="W72">
        <v>121.00367</v>
      </c>
      <c r="X72">
        <v>0</v>
      </c>
      <c r="Y72">
        <v>0</v>
      </c>
    </row>
    <row r="73" spans="1:26" hidden="1" x14ac:dyDescent="0.25">
      <c r="A73" s="1" t="s">
        <v>192</v>
      </c>
      <c r="B73" s="2">
        <v>45707.996527777781</v>
      </c>
      <c r="C73" t="s">
        <v>176</v>
      </c>
      <c r="D73" t="s">
        <v>26</v>
      </c>
      <c r="E73">
        <v>1260.5540000000001</v>
      </c>
      <c r="F73">
        <v>1611.6500100000001</v>
      </c>
      <c r="G73">
        <v>0</v>
      </c>
      <c r="H73">
        <v>67.884100000000004</v>
      </c>
      <c r="I73">
        <v>0</v>
      </c>
      <c r="J73">
        <v>10.359640000000001</v>
      </c>
      <c r="K73">
        <v>1.1312</v>
      </c>
      <c r="L73">
        <v>114.44152</v>
      </c>
      <c r="M73">
        <v>139</v>
      </c>
      <c r="N73">
        <v>0.1</v>
      </c>
      <c r="O73">
        <v>1.034E-2</v>
      </c>
      <c r="P73">
        <v>76.476870000000005</v>
      </c>
      <c r="Q73">
        <v>117</v>
      </c>
      <c r="R73">
        <v>86.493369999999999</v>
      </c>
      <c r="S73">
        <v>117</v>
      </c>
      <c r="T73">
        <v>47.455800000000004</v>
      </c>
      <c r="U73">
        <v>22</v>
      </c>
      <c r="V73">
        <v>37.964640000000003</v>
      </c>
      <c r="W73">
        <v>22</v>
      </c>
      <c r="X73">
        <v>0</v>
      </c>
      <c r="Y73">
        <v>0</v>
      </c>
    </row>
    <row r="75" spans="1:26" x14ac:dyDescent="0.25">
      <c r="E75" s="4">
        <f>SUM(E2:E73)-SUM(E77:E148)</f>
        <v>-3.1500000332016498E-3</v>
      </c>
      <c r="F75" s="4">
        <f>SUM(F2:F73)-SUM(F77:F148)</f>
        <v>1.3999998918734491E-4</v>
      </c>
      <c r="G75" s="4">
        <f>SUM(G2:G73)-SUM(G77:G148)</f>
        <v>20646.933000000005</v>
      </c>
      <c r="H75" s="4">
        <f>SUM(H2:H73)-SUM(H77:H148)</f>
        <v>-3.7899999988439959E-3</v>
      </c>
      <c r="I75" s="4">
        <f>SUM(I2:I73)-SUMIF(I77:I148,"&gt;0",I77:I148)</f>
        <v>2.6499999967199983E-3</v>
      </c>
      <c r="J75" s="4">
        <f>SUM(J2:J73)-SUM(J77:J148)</f>
        <v>1.5000000000213731E-3</v>
      </c>
      <c r="K75" s="4">
        <f>SUM(K2:K73)-SUM(K77:K148)</f>
        <v>0</v>
      </c>
      <c r="L75" s="4">
        <f>SUM(L2:L73)-SUM(L77:L148)</f>
        <v>33.370850000002974</v>
      </c>
      <c r="M75" s="4">
        <f>SUM(M2:M73)-SUM(M77:M148)</f>
        <v>-3.6000000000058208E-4</v>
      </c>
      <c r="N75" s="4">
        <f>SUM(N2:N73)-SUM(N77:N148)</f>
        <v>0</v>
      </c>
      <c r="O75" s="4">
        <f>SUM(O2:O73)-SUM(O77:O148)</f>
        <v>0</v>
      </c>
      <c r="P75" s="4">
        <f>SUM(P2:P73)-SUM(P77:P148)</f>
        <v>4.3000000459869625E-4</v>
      </c>
      <c r="Q75" s="4">
        <f>SUM(Q2:Q73)-SUM(Q77:Q148)</f>
        <v>-3.1000000126368832E-4</v>
      </c>
      <c r="R75" s="4">
        <f>SUM(R2:R73)-SUM(R77:R148)</f>
        <v>-2.7600000012171222E-3</v>
      </c>
      <c r="S75" s="4">
        <f>SUM(S2:S73)-SUM(S77:S148)</f>
        <v>-4.0499999986423063E-3</v>
      </c>
      <c r="T75" s="4">
        <f>SUM(T2:T73)-SUM(T77:T148)</f>
        <v>-1.8000000000029104E-3</v>
      </c>
      <c r="U75" s="4">
        <f>SUM(U2:U73)-SUM(U77:U148)</f>
        <v>1.0999999994965037E-4</v>
      </c>
      <c r="V75" s="4">
        <f>SUM(V2:V73)-SUM(V77:V148)</f>
        <v>1.3600000006590562E-3</v>
      </c>
      <c r="W75" s="4">
        <f>SUM(W2:W73)-SUM(W77:W148)</f>
        <v>1.0999999994965037E-4</v>
      </c>
      <c r="X75" s="4">
        <f>SUM(X2:X73)-SUM(X77:X148)</f>
        <v>0</v>
      </c>
      <c r="Y75" s="4">
        <f>SUM(Y2:Y73)-SUM(Y77:Y148)</f>
        <v>0</v>
      </c>
    </row>
    <row r="76" spans="1:26" x14ac:dyDescent="0.25">
      <c r="A76" t="s">
        <v>0</v>
      </c>
      <c r="B76" s="2" t="s">
        <v>1</v>
      </c>
      <c r="C76" t="s">
        <v>2</v>
      </c>
      <c r="D76" t="s">
        <v>49</v>
      </c>
      <c r="E76" t="s">
        <v>90</v>
      </c>
      <c r="F76" t="s">
        <v>91</v>
      </c>
      <c r="G76" t="s">
        <v>127</v>
      </c>
      <c r="H76" t="s">
        <v>102</v>
      </c>
      <c r="I76" t="s">
        <v>103</v>
      </c>
      <c r="J76" t="s">
        <v>170</v>
      </c>
      <c r="K76" t="s">
        <v>65</v>
      </c>
      <c r="L76" t="s">
        <v>59</v>
      </c>
      <c r="M76" t="s">
        <v>60</v>
      </c>
      <c r="N76" t="s">
        <v>66</v>
      </c>
      <c r="O76" t="s">
        <v>67</v>
      </c>
      <c r="P76" t="s">
        <v>63</v>
      </c>
      <c r="Q76" t="s">
        <v>64</v>
      </c>
      <c r="R76" t="s">
        <v>135</v>
      </c>
      <c r="S76" t="s">
        <v>142</v>
      </c>
      <c r="T76" t="s">
        <v>136</v>
      </c>
      <c r="U76" t="s">
        <v>143</v>
      </c>
      <c r="V76" t="s">
        <v>140</v>
      </c>
      <c r="W76" t="s">
        <v>147</v>
      </c>
      <c r="X76" t="s">
        <v>141</v>
      </c>
      <c r="Y76" t="s">
        <v>148</v>
      </c>
    </row>
    <row r="77" spans="1:26" hidden="1" x14ac:dyDescent="0.25">
      <c r="A77" t="str">
        <f>A2</f>
        <v>261322025012100932</v>
      </c>
      <c r="B77" s="2">
        <f>B2</f>
        <v>45684.416666666664</v>
      </c>
      <c r="C77" t="str">
        <f>C2</f>
        <v>TP21</v>
      </c>
      <c r="D77" t="str">
        <f>D2</f>
        <v>NI</v>
      </c>
      <c r="E77">
        <f>SUMIFS('ISLAND SOLVED'!AP:AP,'ISLAND SOLVED'!$E:$E,Island!$B77,'ISLAND SOLVED'!$F:$F,Island!$D77,'ISLAND SOLVED'!B:B,Island!A77)</f>
        <v>2480.0569999999998</v>
      </c>
      <c r="F77">
        <f>SUMIFS('ISLAND SOLVED'!AQ:AQ,'ISLAND SOLVED'!$E:$E,Island!$B77,'ISLAND SOLVED'!$F:$F,Island!$D77,'ISLAND SOLVED'!B:B,Island!A77)</f>
        <v>2791.5720000000001</v>
      </c>
      <c r="G77">
        <f>SUMIFS('ISLAND SOLVED'!CA:CA,'ISLAND SOLVED'!$E:$E,Island!$B77,'ISLAND SOLVED'!$F:$F,Island!$D77,'ISLAND SOLVED'!B:B,Island!A77)</f>
        <v>0</v>
      </c>
      <c r="H77" s="5">
        <f>SUMIFS('ISLAND SOLVED'!BB:BB,'ISLAND SOLVED'!$E:$E,Island!$B77,'ISLAND SOLVED'!$F:$F,Island!$D77,'ISLAND SOLVED'!B:B,Island!A77)-J77</f>
        <v>75.484000000000052</v>
      </c>
      <c r="I77">
        <f>SUMIFS('ISLAND SOLVED'!BC:BC,'ISLAND SOLVED'!$E:$E,Island!$B77,'ISLAND SOLVED'!$F:$F,Island!$D77,'ISLAND SOLVED'!B:B,Island!A77)</f>
        <v>-388.49900000000002</v>
      </c>
      <c r="J77" s="5">
        <f t="shared" ref="J77:J139" si="0">IF(I77&lt;0,I77+I78+1.5,1.5)</f>
        <v>9.2569999999999482</v>
      </c>
      <c r="K77" s="5">
        <f>SUMIFS('ISLAND SOLVED'!Q:Q,'ISLAND SOLVED'!$E:$E,Island!$B77,'ISLAND SOLVED'!$F:$F,Island!$D77,'ISLAND SOLVED'!B:B,Island!A77)</f>
        <v>1.55189</v>
      </c>
      <c r="L77">
        <f>IF(SUMIFS('ISLAND SOLVED'!CN:CN,'ISLAND SOLVED'!$E:$E,Island!$B77,'ISLAND SOLVED'!$F:$F,Island!$D77,'ISLAND SOLVED'!B:B,Island!A77)=0,SUMIFS('ISLAND SOLVED'!K:K,'ISLAND SOLVED'!$E:$E,Island!$B77,'ISLAND SOLVED'!$F:$F,Island!$D77,'ISLAND SOLVED'!B:B,Island!A77),SUMIFS('ISLAND SOLVED'!O:O,'ISLAND SOLVED'!$E:$E,Island!$B77,'ISLAND SOLVED'!$F:$F,Island!$D77,'ISLAND SOLVED'!B:B,Island!A77)+SUMIFS('ISLAND SOLVED'!CN:CN,'ISLAND SOLVED'!$E:$E,Island!$B77,'ISLAND SOLVED'!$F:$F,Island!$D77,'ISLAND SOLVED'!B:B,Island!A77))</f>
        <v>135.88200000000001</v>
      </c>
      <c r="M77" s="5">
        <f>IF(SUMIFS('ISLAND SOLVED'!CU:CU,'ISLAND SOLVED'!$E:$E,Island!$B77,'ISLAND SOLVED'!$F:$F,Island!$D77,'ISLAND SOLVED'!B:B,Island!A77)=0,SUMIFS('ISLAND SOLVED'!L:L,'ISLAND SOLVED'!$E:$E,Island!$B77,'ISLAND SOLVED'!$F:$F,Island!$D77,'ISLAND SOLVED'!B:B,Island!A77),SUMIFS('ISLAND SOLVED'!P:P,'ISLAND SOLVED'!$E:$E,Island!$B77,'ISLAND SOLVED'!$F:$F,Island!$D77,'ISLAND SOLVED'!B:B,Island!A77)+SUMIFS('ISLAND SOLVED'!CU:CU,'ISLAND SOLVED'!$E:$E,Island!$B77,'ISLAND SOLVED'!$F:$F,Island!$D77,'ISLAND SOLVED'!B:B,Island!A77))</f>
        <v>208.00099999999998</v>
      </c>
      <c r="N77" s="5">
        <f>SUMIFS('ISLAND SOLVED'!R:R,'ISLAND SOLVED'!$E:$E,Island!$B77,'ISLAND SOLVED'!$F:$F,Island!$D77,'ISLAND SOLVED'!B:B,Island!A77)</f>
        <v>0.22</v>
      </c>
      <c r="O77" s="5">
        <f>SUMIFS('ISLAND SOLVED'!S:S,'ISLAND SOLVED'!$E:$E,Island!$B77,'ISLAND SOLVED'!$F:$F,Island!$D77,'ISLAND SOLVED'!B:B,Island!A77)</f>
        <v>0.22</v>
      </c>
      <c r="P77" s="5">
        <f>SUMIFS('ISLAND SOLVED'!O:O,'ISLAND SOLVED'!$E:$E,Island!$B77,'ISLAND SOLVED'!$F:$F,Island!$D77,'ISLAND SOLVED'!B:B,Island!A77)</f>
        <v>85.159000000000006</v>
      </c>
      <c r="Q77" s="5">
        <f>SUMIFS('ISLAND SOLVED'!P:P,'ISLAND SOLVED'!$E:$E,Island!$B77,'ISLAND SOLVED'!$F:$F,Island!$D77,'ISLAND SOLVED'!B:B,Island!A77)</f>
        <v>130.28299999999999</v>
      </c>
      <c r="R77" s="5">
        <f>SUMIFS('ISLAND SOLVED'!CI:CI,'ISLAND SOLVED'!$E:$E,Island!$B77,'ISLAND SOLVED'!$F:$F,Island!$D77,'ISLAND SOLVED'!B:B,Island!A77)</f>
        <v>112.074</v>
      </c>
      <c r="S77" s="5">
        <f>SUMIFS('ISLAND SOLVED'!CP:CP,'ISLAND SOLVED'!$E:$E,Island!$B77,'ISLAND SOLVED'!$F:$F,Island!$D77,'ISLAND SOLVED'!B:B,Island!A77)</f>
        <v>130.28299999999999</v>
      </c>
      <c r="T77" s="5">
        <f>SUMIFS('ISLAND SOLVED'!CM:CM,'ISLAND SOLVED'!$E:$E,Island!$B77,'ISLAND SOLVED'!$F:$F,Island!$D77,'ISLAND SOLVED'!B:B,Island!A77)</f>
        <v>63.404000000000003</v>
      </c>
      <c r="U77" s="5">
        <f>SUMIFS('ISLAND SOLVED'!CT:CT,'ISLAND SOLVED'!$E:$E,Island!$B77,'ISLAND SOLVED'!$F:$F,Island!$D77,'ISLAND SOLVED'!B:B,Island!A77)</f>
        <v>77.718000000000004</v>
      </c>
      <c r="V77" s="5">
        <f>SUMIFS('ISLAND SOLVED'!CN:CN,'ISLAND SOLVED'!$E:$E,Island!$B77,'ISLAND SOLVED'!$F:$F,Island!$D77,'ISLAND SOLVED'!B:B,Island!A77)</f>
        <v>50.722999999999999</v>
      </c>
      <c r="W77" s="5">
        <f>SUMIFS('ISLAND SOLVED'!CU:CU,'ISLAND SOLVED'!$E:$E,Island!$B77,'ISLAND SOLVED'!$F:$F,Island!$D77,'ISLAND SOLVED'!B:B,Island!A77)</f>
        <v>77.718000000000004</v>
      </c>
      <c r="X77" s="5">
        <f>SUMIFS('ISLAND SOLVED'!CO:CO,'ISLAND SOLVED'!$E:$E,Island!$B77,'ISLAND SOLVED'!$F:$F,Island!$D77,'ISLAND SOLVED'!B:B,Island!A77)</f>
        <v>0</v>
      </c>
      <c r="Y77">
        <f>SUMIFS('ISLAND SOLVED'!CV:CV,'ISLAND SOLVED'!$E:$E,Island!$B77,'ISLAND SOLVED'!$F:$F,Island!$D77,'ISLAND SOLVED'!B:B,Island!A77)</f>
        <v>0</v>
      </c>
      <c r="Z77" s="5">
        <f>ROUND(L2-L77,3)</f>
        <v>0</v>
      </c>
    </row>
    <row r="78" spans="1:26" hidden="1" x14ac:dyDescent="0.25">
      <c r="A78" t="str">
        <f>A3</f>
        <v>261322025012100932</v>
      </c>
      <c r="B78" s="2">
        <f>B3</f>
        <v>45684.416666666664</v>
      </c>
      <c r="C78" t="str">
        <f>C3</f>
        <v>TP21</v>
      </c>
      <c r="D78" t="str">
        <f>D3</f>
        <v>SI</v>
      </c>
      <c r="E78">
        <f>SUMIFS('ISLAND SOLVED'!AP:AP,'ISLAND SOLVED'!$E:$E,Island!$B78,'ISLAND SOLVED'!$F:$F,Island!$D78,'ISLAND SOLVED'!B:B,Island!A78)</f>
        <v>2230.8229999999999</v>
      </c>
      <c r="F78">
        <f>SUMIFS('ISLAND SOLVED'!AQ:AQ,'ISLAND SOLVED'!$E:$E,Island!$B78,'ISLAND SOLVED'!$F:$F,Island!$D78,'ISLAND SOLVED'!B:B,Island!A78)</f>
        <v>1771.008</v>
      </c>
      <c r="G78">
        <f>SUMIFS('ISLAND SOLVED'!CA:CA,'ISLAND SOLVED'!$E:$E,Island!$B78,'ISLAND SOLVED'!$F:$F,Island!$D78,'ISLAND SOLVED'!B:B,Island!A78)</f>
        <v>0</v>
      </c>
      <c r="H78" s="5">
        <f>SUMIFS('ISLAND SOLVED'!BB:BB,'ISLAND SOLVED'!$E:$E,Island!$B78,'ISLAND SOLVED'!$F:$F,Island!$D78,'ISLAND SOLVED'!B:B,Island!A78)-J78</f>
        <v>62.058999999999997</v>
      </c>
      <c r="I78">
        <f>SUMIFS('ISLAND SOLVED'!BC:BC,'ISLAND SOLVED'!$E:$E,Island!$B78,'ISLAND SOLVED'!$F:$F,Island!$D78,'ISLAND SOLVED'!B:B,Island!A78)</f>
        <v>396.25599999999997</v>
      </c>
      <c r="J78" s="5">
        <f t="shared" ref="J78:J140" si="1">IF(I78&lt;0,I78+I77+1.5,1.5)</f>
        <v>1.5</v>
      </c>
      <c r="K78" s="5">
        <f>SUMIFS('ISLAND SOLVED'!Q:Q,'ISLAND SOLVED'!$E:$E,Island!$B78,'ISLAND SOLVED'!$F:$F,Island!$D78,'ISLAND SOLVED'!B:B,Island!A78)</f>
        <v>1.4953099999999999</v>
      </c>
      <c r="L78">
        <f>IF(SUMIFS('ISLAND SOLVED'!CN:CN,'ISLAND SOLVED'!$E:$E,Island!$B78,'ISLAND SOLVED'!$F:$F,Island!$D78,'ISLAND SOLVED'!B:B,Island!A78)=0,SUMIFS('ISLAND SOLVED'!K:K,'ISLAND SOLVED'!$E:$E,Island!$B78,'ISLAND SOLVED'!$F:$F,Island!$D78,'ISLAND SOLVED'!B:B,Island!A78),SUMIFS('ISLAND SOLVED'!O:O,'ISLAND SOLVED'!$E:$E,Island!$B78,'ISLAND SOLVED'!$F:$F,Island!$D78,'ISLAND SOLVED'!B:B,Island!A78)+SUMIFS('ISLAND SOLVED'!CN:CN,'ISLAND SOLVED'!$E:$E,Island!$B78,'ISLAND SOLVED'!$F:$F,Island!$D78,'ISLAND SOLVED'!B:B,Island!A78))</f>
        <v>153.083</v>
      </c>
      <c r="M78" s="5">
        <f>IF(SUMIFS('ISLAND SOLVED'!CU:CU,'ISLAND SOLVED'!$E:$E,Island!$B78,'ISLAND SOLVED'!$F:$F,Island!$D78,'ISLAND SOLVED'!B:B,Island!A78)=0,SUMIFS('ISLAND SOLVED'!L:L,'ISLAND SOLVED'!$E:$E,Island!$B78,'ISLAND SOLVED'!$F:$F,Island!$D78,'ISLAND SOLVED'!B:B,Island!A78),SUMIFS('ISLAND SOLVED'!P:P,'ISLAND SOLVED'!$E:$E,Island!$B78,'ISLAND SOLVED'!$F:$F,Island!$D78,'ISLAND SOLVED'!B:B,Island!A78)+SUMIFS('ISLAND SOLVED'!CU:CU,'ISLAND SOLVED'!$E:$E,Island!$B78,'ISLAND SOLVED'!$F:$F,Island!$D78,'ISLAND SOLVED'!B:B,Island!A78))</f>
        <v>218</v>
      </c>
      <c r="N78" s="5">
        <f>SUMIFS('ISLAND SOLVED'!R:R,'ISLAND SOLVED'!$E:$E,Island!$B78,'ISLAND SOLVED'!$F:$F,Island!$D78,'ISLAND SOLVED'!B:B,Island!A78)</f>
        <v>0.26561000000000001</v>
      </c>
      <c r="O78" s="5">
        <f>SUMIFS('ISLAND SOLVED'!S:S,'ISLAND SOLVED'!$E:$E,Island!$B78,'ISLAND SOLVED'!$F:$F,Island!$D78,'ISLAND SOLVED'!B:B,Island!A78)</f>
        <v>0.21249999999999999</v>
      </c>
      <c r="P78" s="5">
        <f>SUMIFS('ISLAND SOLVED'!O:O,'ISLAND SOLVED'!$E:$E,Island!$B78,'ISLAND SOLVED'!$F:$F,Island!$D78,'ISLAND SOLVED'!B:B,Island!A78)</f>
        <v>60.258000000000003</v>
      </c>
      <c r="Q78" s="5">
        <f>SUMIFS('ISLAND SOLVED'!P:P,'ISLAND SOLVED'!$E:$E,Island!$B78,'ISLAND SOLVED'!$F:$F,Island!$D78,'ISLAND SOLVED'!B:B,Island!A78)</f>
        <v>83.117999999999995</v>
      </c>
      <c r="R78" s="5">
        <f>SUMIFS('ISLAND SOLVED'!CI:CI,'ISLAND SOLVED'!$E:$E,Island!$B78,'ISLAND SOLVED'!$F:$F,Island!$D78,'ISLAND SOLVED'!B:B,Island!A78)</f>
        <v>65.643000000000001</v>
      </c>
      <c r="S78" s="5">
        <f>SUMIFS('ISLAND SOLVED'!CP:CP,'ISLAND SOLVED'!$E:$E,Island!$B78,'ISLAND SOLVED'!$F:$F,Island!$D78,'ISLAND SOLVED'!B:B,Island!A78)</f>
        <v>80.462000000000003</v>
      </c>
      <c r="T78" s="5">
        <f>SUMIFS('ISLAND SOLVED'!CM:CM,'ISLAND SOLVED'!$E:$E,Island!$B78,'ISLAND SOLVED'!$F:$F,Island!$D78,'ISLAND SOLVED'!B:B,Island!A78)</f>
        <v>116.03100000000001</v>
      </c>
      <c r="U78" s="5">
        <f>SUMIFS('ISLAND SOLVED'!CT:CT,'ISLAND SOLVED'!$E:$E,Island!$B78,'ISLAND SOLVED'!$F:$F,Island!$D78,'ISLAND SOLVED'!B:B,Island!A78)</f>
        <v>134.88200000000001</v>
      </c>
      <c r="V78" s="5">
        <f>SUMIFS('ISLAND SOLVED'!CN:CN,'ISLAND SOLVED'!$E:$E,Island!$B78,'ISLAND SOLVED'!$F:$F,Island!$D78,'ISLAND SOLVED'!B:B,Island!A78)</f>
        <v>92.825000000000003</v>
      </c>
      <c r="W78" s="5">
        <f>SUMIFS('ISLAND SOLVED'!CU:CU,'ISLAND SOLVED'!$E:$E,Island!$B78,'ISLAND SOLVED'!$F:$F,Island!$D78,'ISLAND SOLVED'!B:B,Island!A78)</f>
        <v>134.88200000000001</v>
      </c>
      <c r="X78" s="5">
        <f>SUMIFS('ISLAND SOLVED'!CO:CO,'ISLAND SOLVED'!$E:$E,Island!$B78,'ISLAND SOLVED'!$F:$F,Island!$D78,'ISLAND SOLVED'!B:B,Island!A78)</f>
        <v>0</v>
      </c>
      <c r="Y78">
        <f>SUMIFS('ISLAND SOLVED'!CV:CV,'ISLAND SOLVED'!$E:$E,Island!$B78,'ISLAND SOLVED'!$F:$F,Island!$D78,'ISLAND SOLVED'!B:B,Island!A78)</f>
        <v>0</v>
      </c>
      <c r="Z78" s="5">
        <f t="shared" ref="Z78:Z141" si="2">ROUND(L3-L78,3)</f>
        <v>0</v>
      </c>
    </row>
    <row r="79" spans="1:26" hidden="1" x14ac:dyDescent="0.25">
      <c r="A79" t="str">
        <f>A4</f>
        <v>261322025012100932</v>
      </c>
      <c r="B79" s="2">
        <f>B4</f>
        <v>45684.4375</v>
      </c>
      <c r="C79" t="str">
        <f>C4</f>
        <v>TP22</v>
      </c>
      <c r="D79" t="str">
        <f>D4</f>
        <v>NI</v>
      </c>
      <c r="E79">
        <f>SUMIFS('ISLAND SOLVED'!AP:AP,'ISLAND SOLVED'!$E:$E,Island!$B79,'ISLAND SOLVED'!$F:$F,Island!$D79,'ISLAND SOLVED'!B:B,Island!A79)</f>
        <v>2469.7150000000001</v>
      </c>
      <c r="F79">
        <f>SUMIFS('ISLAND SOLVED'!AQ:AQ,'ISLAND SOLVED'!$E:$E,Island!$B79,'ISLAND SOLVED'!$F:$F,Island!$D79,'ISLAND SOLVED'!B:B,Island!A79)</f>
        <v>2761.9079999999999</v>
      </c>
      <c r="G79">
        <f>SUMIFS('ISLAND SOLVED'!CA:CA,'ISLAND SOLVED'!$E:$E,Island!$B79,'ISLAND SOLVED'!$F:$F,Island!$D79,'ISLAND SOLVED'!B:B,Island!A79)</f>
        <v>0</v>
      </c>
      <c r="H79" s="5">
        <f>SUMIFS('ISLAND SOLVED'!BB:BB,'ISLAND SOLVED'!$E:$E,Island!$B79,'ISLAND SOLVED'!$F:$F,Island!$D79,'ISLAND SOLVED'!B:B,Island!A79)-J79</f>
        <v>75.184999999999988</v>
      </c>
      <c r="I79">
        <f>SUMIFS('ISLAND SOLVED'!BC:BC,'ISLAND SOLVED'!$E:$E,Island!$B79,'ISLAND SOLVED'!$F:$F,Island!$D79,'ISLAND SOLVED'!B:B,Island!A79)</f>
        <v>-368.87799999999999</v>
      </c>
      <c r="J79" s="5">
        <f t="shared" si="0"/>
        <v>8.51400000000001</v>
      </c>
      <c r="K79" s="5">
        <f>SUMIFS('ISLAND SOLVED'!Q:Q,'ISLAND SOLVED'!$E:$E,Island!$B79,'ISLAND SOLVED'!$F:$F,Island!$D79,'ISLAND SOLVED'!B:B,Island!A79)</f>
        <v>1.5623100000000001</v>
      </c>
      <c r="L79">
        <f>IF(SUMIFS('ISLAND SOLVED'!CN:CN,'ISLAND SOLVED'!$E:$E,Island!$B79,'ISLAND SOLVED'!$F:$F,Island!$D79,'ISLAND SOLVED'!B:B,Island!A79)=0,SUMIFS('ISLAND SOLVED'!K:K,'ISLAND SOLVED'!$E:$E,Island!$B79,'ISLAND SOLVED'!$F:$F,Island!$D79,'ISLAND SOLVED'!B:B,Island!A79),SUMIFS('ISLAND SOLVED'!O:O,'ISLAND SOLVED'!$E:$E,Island!$B79,'ISLAND SOLVED'!$F:$F,Island!$D79,'ISLAND SOLVED'!B:B,Island!A79)+SUMIFS('ISLAND SOLVED'!CN:CN,'ISLAND SOLVED'!$E:$E,Island!$B79,'ISLAND SOLVED'!$F:$F,Island!$D79,'ISLAND SOLVED'!B:B,Island!A79))</f>
        <v>156.46799999999999</v>
      </c>
      <c r="M79" s="5">
        <f>IF(SUMIFS('ISLAND SOLVED'!CU:CU,'ISLAND SOLVED'!$E:$E,Island!$B79,'ISLAND SOLVED'!$F:$F,Island!$D79,'ISLAND SOLVED'!B:B,Island!A79)=0,SUMIFS('ISLAND SOLVED'!L:L,'ISLAND SOLVED'!$E:$E,Island!$B79,'ISLAND SOLVED'!$F:$F,Island!$D79,'ISLAND SOLVED'!B:B,Island!A79),SUMIFS('ISLAND SOLVED'!P:P,'ISLAND SOLVED'!$E:$E,Island!$B79,'ISLAND SOLVED'!$F:$F,Island!$D79,'ISLAND SOLVED'!B:B,Island!A79)+SUMIFS('ISLAND SOLVED'!CU:CU,'ISLAND SOLVED'!$E:$E,Island!$B79,'ISLAND SOLVED'!$F:$F,Island!$D79,'ISLAND SOLVED'!B:B,Island!A79))</f>
        <v>223</v>
      </c>
      <c r="N79" s="5">
        <f>SUMIFS('ISLAND SOLVED'!R:R,'ISLAND SOLVED'!$E:$E,Island!$B79,'ISLAND SOLVED'!$F:$F,Island!$D79,'ISLAND SOLVED'!B:B,Island!A79)</f>
        <v>0.5</v>
      </c>
      <c r="O79" s="5">
        <f>SUMIFS('ISLAND SOLVED'!S:S,'ISLAND SOLVED'!$E:$E,Island!$B79,'ISLAND SOLVED'!$F:$F,Island!$D79,'ISLAND SOLVED'!B:B,Island!A79)</f>
        <v>0.5</v>
      </c>
      <c r="P79" s="5">
        <f>SUMIFS('ISLAND SOLVED'!O:O,'ISLAND SOLVED'!$E:$E,Island!$B79,'ISLAND SOLVED'!$F:$F,Island!$D79,'ISLAND SOLVED'!B:B,Island!A79)</f>
        <v>101.127</v>
      </c>
      <c r="Q79" s="5">
        <f>SUMIFS('ISLAND SOLVED'!P:P,'ISLAND SOLVED'!$E:$E,Island!$B79,'ISLAND SOLVED'!$F:$F,Island!$D79,'ISLAND SOLVED'!B:B,Island!A79)</f>
        <v>142.69200000000001</v>
      </c>
      <c r="R79" s="5">
        <f>SUMIFS('ISLAND SOLVED'!CI:CI,'ISLAND SOLVED'!$E:$E,Island!$B79,'ISLAND SOLVED'!$F:$F,Island!$D79,'ISLAND SOLVED'!B:B,Island!A79)</f>
        <v>112.054</v>
      </c>
      <c r="S79" s="5">
        <f>SUMIFS('ISLAND SOLVED'!CP:CP,'ISLAND SOLVED'!$E:$E,Island!$B79,'ISLAND SOLVED'!$F:$F,Island!$D79,'ISLAND SOLVED'!B:B,Island!A79)</f>
        <v>130.25899999999999</v>
      </c>
      <c r="T79" s="5">
        <f>SUMIFS('ISLAND SOLVED'!CM:CM,'ISLAND SOLVED'!$E:$E,Island!$B79,'ISLAND SOLVED'!$F:$F,Island!$D79,'ISLAND SOLVED'!B:B,Island!A79)</f>
        <v>69.177000000000007</v>
      </c>
      <c r="U79" s="5">
        <f>SUMIFS('ISLAND SOLVED'!CT:CT,'ISLAND SOLVED'!$E:$E,Island!$B79,'ISLAND SOLVED'!$F:$F,Island!$D79,'ISLAND SOLVED'!B:B,Island!A79)</f>
        <v>80.308000000000007</v>
      </c>
      <c r="V79" s="5">
        <f>SUMIFS('ISLAND SOLVED'!CN:CN,'ISLAND SOLVED'!$E:$E,Island!$B79,'ISLAND SOLVED'!$F:$F,Island!$D79,'ISLAND SOLVED'!B:B,Island!A79)</f>
        <v>55.341000000000001</v>
      </c>
      <c r="W79" s="5">
        <f>SUMIFS('ISLAND SOLVED'!CU:CU,'ISLAND SOLVED'!$E:$E,Island!$B79,'ISLAND SOLVED'!$F:$F,Island!$D79,'ISLAND SOLVED'!B:B,Island!A79)</f>
        <v>80.308000000000007</v>
      </c>
      <c r="X79" s="5">
        <f>SUMIFS('ISLAND SOLVED'!CO:CO,'ISLAND SOLVED'!$E:$E,Island!$B79,'ISLAND SOLVED'!$F:$F,Island!$D79,'ISLAND SOLVED'!B:B,Island!A79)</f>
        <v>0</v>
      </c>
      <c r="Y79">
        <f>SUMIFS('ISLAND SOLVED'!CV:CV,'ISLAND SOLVED'!$E:$E,Island!$B79,'ISLAND SOLVED'!$F:$F,Island!$D79,'ISLAND SOLVED'!B:B,Island!A79)</f>
        <v>0</v>
      </c>
      <c r="Z79" s="5">
        <f t="shared" si="2"/>
        <v>1E-3</v>
      </c>
    </row>
    <row r="80" spans="1:26" hidden="1" x14ac:dyDescent="0.25">
      <c r="A80" t="str">
        <f>A5</f>
        <v>261322025012100932</v>
      </c>
      <c r="B80" s="2">
        <f>B5</f>
        <v>45684.4375</v>
      </c>
      <c r="C80" t="str">
        <f>C5</f>
        <v>TP22</v>
      </c>
      <c r="D80" t="str">
        <f>D5</f>
        <v>SI</v>
      </c>
      <c r="E80">
        <f>SUMIFS('ISLAND SOLVED'!AP:AP,'ISLAND SOLVED'!$E:$E,Island!$B80,'ISLAND SOLVED'!$F:$F,Island!$D80,'ISLAND SOLVED'!B:B,Island!A80)</f>
        <v>2180.0650000000001</v>
      </c>
      <c r="F80">
        <f>SUMIFS('ISLAND SOLVED'!AQ:AQ,'ISLAND SOLVED'!$E:$E,Island!$B80,'ISLAND SOLVED'!$F:$F,Island!$D80,'ISLAND SOLVED'!B:B,Island!A80)</f>
        <v>1743.5530000000001</v>
      </c>
      <c r="G80">
        <f>SUMIFS('ISLAND SOLVED'!CA:CA,'ISLAND SOLVED'!$E:$E,Island!$B80,'ISLAND SOLVED'!$F:$F,Island!$D80,'ISLAND SOLVED'!B:B,Island!A80)</f>
        <v>0</v>
      </c>
      <c r="H80" s="5">
        <f>SUMIFS('ISLAND SOLVED'!BB:BB,'ISLAND SOLVED'!$E:$E,Island!$B80,'ISLAND SOLVED'!$F:$F,Island!$D80,'ISLAND SOLVED'!B:B,Island!A80)-J80</f>
        <v>59.12</v>
      </c>
      <c r="I80">
        <f>SUMIFS('ISLAND SOLVED'!BC:BC,'ISLAND SOLVED'!$E:$E,Island!$B80,'ISLAND SOLVED'!$F:$F,Island!$D80,'ISLAND SOLVED'!B:B,Island!A80)</f>
        <v>375.892</v>
      </c>
      <c r="J80" s="5">
        <f t="shared" si="1"/>
        <v>1.5</v>
      </c>
      <c r="K80" s="5">
        <f>SUMIFS('ISLAND SOLVED'!Q:Q,'ISLAND SOLVED'!$E:$E,Island!$B80,'ISLAND SOLVED'!$F:$F,Island!$D80,'ISLAND SOLVED'!B:B,Island!A80)</f>
        <v>1.50535</v>
      </c>
      <c r="L80">
        <f>IF(SUMIFS('ISLAND SOLVED'!CN:CN,'ISLAND SOLVED'!$E:$E,Island!$B80,'ISLAND SOLVED'!$F:$F,Island!$D80,'ISLAND SOLVED'!B:B,Island!A80)=0,SUMIFS('ISLAND SOLVED'!K:K,'ISLAND SOLVED'!$E:$E,Island!$B80,'ISLAND SOLVED'!$F:$F,Island!$D80,'ISLAND SOLVED'!B:B,Island!A80),SUMIFS('ISLAND SOLVED'!O:O,'ISLAND SOLVED'!$E:$E,Island!$B80,'ISLAND SOLVED'!$F:$F,Island!$D80,'ISLAND SOLVED'!B:B,Island!A80)+SUMIFS('ISLAND SOLVED'!CN:CN,'ISLAND SOLVED'!$E:$E,Island!$B80,'ISLAND SOLVED'!$F:$F,Island!$D80,'ISLAND SOLVED'!B:B,Island!A80))</f>
        <v>153.09100000000001</v>
      </c>
      <c r="M80" s="5">
        <f>IF(SUMIFS('ISLAND SOLVED'!CU:CU,'ISLAND SOLVED'!$E:$E,Island!$B80,'ISLAND SOLVED'!$F:$F,Island!$D80,'ISLAND SOLVED'!B:B,Island!A80)=0,SUMIFS('ISLAND SOLVED'!L:L,'ISLAND SOLVED'!$E:$E,Island!$B80,'ISLAND SOLVED'!$F:$F,Island!$D80,'ISLAND SOLVED'!B:B,Island!A80),SUMIFS('ISLAND SOLVED'!P:P,'ISLAND SOLVED'!$E:$E,Island!$B80,'ISLAND SOLVED'!$F:$F,Island!$D80,'ISLAND SOLVED'!B:B,Island!A80)+SUMIFS('ISLAND SOLVED'!CU:CU,'ISLAND SOLVED'!$E:$E,Island!$B80,'ISLAND SOLVED'!$F:$F,Island!$D80,'ISLAND SOLVED'!B:B,Island!A80))</f>
        <v>218</v>
      </c>
      <c r="N80" s="5">
        <f>SUMIFS('ISLAND SOLVED'!R:R,'ISLAND SOLVED'!$E:$E,Island!$B80,'ISLAND SOLVED'!$F:$F,Island!$D80,'ISLAND SOLVED'!B:B,Island!A80)</f>
        <v>0.38636999999999999</v>
      </c>
      <c r="O80" s="5">
        <f>SUMIFS('ISLAND SOLVED'!S:S,'ISLAND SOLVED'!$E:$E,Island!$B80,'ISLAND SOLVED'!$F:$F,Island!$D80,'ISLAND SOLVED'!B:B,Island!A80)</f>
        <v>0.48294999999999999</v>
      </c>
      <c r="P80" s="5">
        <f>SUMIFS('ISLAND SOLVED'!O:O,'ISLAND SOLVED'!$E:$E,Island!$B80,'ISLAND SOLVED'!$F:$F,Island!$D80,'ISLAND SOLVED'!B:B,Island!A80)</f>
        <v>60.283000000000001</v>
      </c>
      <c r="Q80" s="5">
        <f>SUMIFS('ISLAND SOLVED'!P:P,'ISLAND SOLVED'!$E:$E,Island!$B80,'ISLAND SOLVED'!$F:$F,Island!$D80,'ISLAND SOLVED'!B:B,Island!A80)</f>
        <v>83.143000000000001</v>
      </c>
      <c r="R80" s="5">
        <f>SUMIFS('ISLAND SOLVED'!CI:CI,'ISLAND SOLVED'!$E:$E,Island!$B80,'ISLAND SOLVED'!$F:$F,Island!$D80,'ISLAND SOLVED'!B:B,Island!A80)</f>
        <v>71.619</v>
      </c>
      <c r="S80" s="5">
        <f>SUMIFS('ISLAND SOLVED'!CP:CP,'ISLAND SOLVED'!$E:$E,Island!$B80,'ISLAND SOLVED'!$F:$F,Island!$D80,'ISLAND SOLVED'!B:B,Island!A80)</f>
        <v>83.143000000000001</v>
      </c>
      <c r="T80" s="5">
        <f>SUMIFS('ISLAND SOLVED'!CM:CM,'ISLAND SOLVED'!$E:$E,Island!$B80,'ISLAND SOLVED'!$F:$F,Island!$D80,'ISLAND SOLVED'!B:B,Island!A80)</f>
        <v>116.01</v>
      </c>
      <c r="U80" s="5">
        <f>SUMIFS('ISLAND SOLVED'!CT:CT,'ISLAND SOLVED'!$E:$E,Island!$B80,'ISLAND SOLVED'!$F:$F,Island!$D80,'ISLAND SOLVED'!B:B,Island!A80)</f>
        <v>134.857</v>
      </c>
      <c r="V80" s="5">
        <f>SUMIFS('ISLAND SOLVED'!CN:CN,'ISLAND SOLVED'!$E:$E,Island!$B80,'ISLAND SOLVED'!$F:$F,Island!$D80,'ISLAND SOLVED'!B:B,Island!A80)</f>
        <v>92.808000000000007</v>
      </c>
      <c r="W80" s="5">
        <f>SUMIFS('ISLAND SOLVED'!CU:CU,'ISLAND SOLVED'!$E:$E,Island!$B80,'ISLAND SOLVED'!$F:$F,Island!$D80,'ISLAND SOLVED'!B:B,Island!A80)</f>
        <v>134.857</v>
      </c>
      <c r="X80" s="5">
        <f>SUMIFS('ISLAND SOLVED'!CO:CO,'ISLAND SOLVED'!$E:$E,Island!$B80,'ISLAND SOLVED'!$F:$F,Island!$D80,'ISLAND SOLVED'!B:B,Island!A80)</f>
        <v>0</v>
      </c>
      <c r="Y80">
        <f>SUMIFS('ISLAND SOLVED'!CV:CV,'ISLAND SOLVED'!$E:$E,Island!$B80,'ISLAND SOLVED'!$F:$F,Island!$D80,'ISLAND SOLVED'!B:B,Island!A80)</f>
        <v>0</v>
      </c>
      <c r="Z80" s="5">
        <f t="shared" si="2"/>
        <v>0</v>
      </c>
    </row>
    <row r="81" spans="1:26" hidden="1" x14ac:dyDescent="0.25">
      <c r="A81" t="str">
        <f>A6</f>
        <v>261322025012100932</v>
      </c>
      <c r="B81" s="2">
        <f>B6</f>
        <v>45684.458333333336</v>
      </c>
      <c r="C81" t="str">
        <f>C6</f>
        <v>TP23</v>
      </c>
      <c r="D81" t="str">
        <f>D6</f>
        <v>NI</v>
      </c>
      <c r="E81">
        <f>SUMIFS('ISLAND SOLVED'!AP:AP,'ISLAND SOLVED'!$E:$E,Island!$B81,'ISLAND SOLVED'!$F:$F,Island!$D81,'ISLAND SOLVED'!B:B,Island!A81)</f>
        <v>2535.4609999999998</v>
      </c>
      <c r="F81">
        <f>SUMIFS('ISLAND SOLVED'!AQ:AQ,'ISLAND SOLVED'!$E:$E,Island!$B81,'ISLAND SOLVED'!$F:$F,Island!$D81,'ISLAND SOLVED'!B:B,Island!A81)</f>
        <v>2762.857</v>
      </c>
      <c r="G81">
        <f>SUMIFS('ISLAND SOLVED'!CA:CA,'ISLAND SOLVED'!$E:$E,Island!$B81,'ISLAND SOLVED'!$F:$F,Island!$D81,'ISLAND SOLVED'!B:B,Island!A81)</f>
        <v>2.605</v>
      </c>
      <c r="H81" s="5">
        <f>SUMIFS('ISLAND SOLVED'!BB:BB,'ISLAND SOLVED'!$E:$E,Island!$B81,'ISLAND SOLVED'!$F:$F,Island!$D81,'ISLAND SOLVED'!B:B,Island!A81)-J81</f>
        <v>71.516999999999982</v>
      </c>
      <c r="I81">
        <f>SUMIFS('ISLAND SOLVED'!BC:BC,'ISLAND SOLVED'!$E:$E,Island!$B81,'ISLAND SOLVED'!$F:$F,Island!$D81,'ISLAND SOLVED'!B:B,Island!A81)</f>
        <v>-300.41199999999998</v>
      </c>
      <c r="J81" s="5">
        <f t="shared" si="0"/>
        <v>6.0860000000000127</v>
      </c>
      <c r="K81" s="5">
        <f>SUMIFS('ISLAND SOLVED'!Q:Q,'ISLAND SOLVED'!$E:$E,Island!$B81,'ISLAND SOLVED'!$F:$F,Island!$D81,'ISLAND SOLVED'!B:B,Island!A81)</f>
        <v>9.5986499999999992</v>
      </c>
      <c r="L81">
        <f>IF(SUMIFS('ISLAND SOLVED'!CN:CN,'ISLAND SOLVED'!$E:$E,Island!$B81,'ISLAND SOLVED'!$F:$F,Island!$D81,'ISLAND SOLVED'!B:B,Island!A81)=0,SUMIFS('ISLAND SOLVED'!K:K,'ISLAND SOLVED'!$E:$E,Island!$B81,'ISLAND SOLVED'!$F:$F,Island!$D81,'ISLAND SOLVED'!B:B,Island!A81),SUMIFS('ISLAND SOLVED'!O:O,'ISLAND SOLVED'!$E:$E,Island!$B81,'ISLAND SOLVED'!$F:$F,Island!$D81,'ISLAND SOLVED'!B:B,Island!A81)+SUMIFS('ISLAND SOLVED'!CN:CN,'ISLAND SOLVED'!$E:$E,Island!$B81,'ISLAND SOLVED'!$F:$F,Island!$D81,'ISLAND SOLVED'!B:B,Island!A81))</f>
        <v>147.36099999999999</v>
      </c>
      <c r="M81" s="5">
        <f>IF(SUMIFS('ISLAND SOLVED'!CU:CU,'ISLAND SOLVED'!$E:$E,Island!$B81,'ISLAND SOLVED'!$F:$F,Island!$D81,'ISLAND SOLVED'!B:B,Island!A81)=0,SUMIFS('ISLAND SOLVED'!L:L,'ISLAND SOLVED'!$E:$E,Island!$B81,'ISLAND SOLVED'!$F:$F,Island!$D81,'ISLAND SOLVED'!B:B,Island!A81),SUMIFS('ISLAND SOLVED'!P:P,'ISLAND SOLVED'!$E:$E,Island!$B81,'ISLAND SOLVED'!$F:$F,Island!$D81,'ISLAND SOLVED'!B:B,Island!A81)+SUMIFS('ISLAND SOLVED'!CU:CU,'ISLAND SOLVED'!$E:$E,Island!$B81,'ISLAND SOLVED'!$F:$F,Island!$D81,'ISLAND SOLVED'!B:B,Island!A81))</f>
        <v>214.51</v>
      </c>
      <c r="N81" s="5">
        <f>SUMIFS('ISLAND SOLVED'!R:R,'ISLAND SOLVED'!$E:$E,Island!$B81,'ISLAND SOLVED'!$F:$F,Island!$D81,'ISLAND SOLVED'!B:B,Island!A81)</f>
        <v>0.5</v>
      </c>
      <c r="O81" s="5">
        <f>SUMIFS('ISLAND SOLVED'!S:S,'ISLAND SOLVED'!$E:$E,Island!$B81,'ISLAND SOLVED'!$F:$F,Island!$D81,'ISLAND SOLVED'!B:B,Island!A81)</f>
        <v>0.22</v>
      </c>
      <c r="P81" s="5">
        <f>SUMIFS('ISLAND SOLVED'!O:O,'ISLAND SOLVED'!$E:$E,Island!$B81,'ISLAND SOLVED'!$F:$F,Island!$D81,'ISLAND SOLVED'!B:B,Island!A81)</f>
        <v>92.084999999999994</v>
      </c>
      <c r="Q81" s="5">
        <f>SUMIFS('ISLAND SOLVED'!P:P,'ISLAND SOLVED'!$E:$E,Island!$B81,'ISLAND SOLVED'!$F:$F,Island!$D81,'ISLAND SOLVED'!B:B,Island!A81)</f>
        <v>134.18100000000001</v>
      </c>
      <c r="R81" s="5">
        <f>SUMIFS('ISLAND SOLVED'!CI:CI,'ISLAND SOLVED'!$E:$E,Island!$B81,'ISLAND SOLVED'!$F:$F,Island!$D81,'ISLAND SOLVED'!B:B,Island!A81)</f>
        <v>106.184</v>
      </c>
      <c r="S81" s="5">
        <f>SUMIFS('ISLAND SOLVED'!CP:CP,'ISLAND SOLVED'!$E:$E,Island!$B81,'ISLAND SOLVED'!$F:$F,Island!$D81,'ISLAND SOLVED'!B:B,Island!A81)</f>
        <v>127.209</v>
      </c>
      <c r="T81" s="5">
        <f>SUMIFS('ISLAND SOLVED'!CM:CM,'ISLAND SOLVED'!$E:$E,Island!$B81,'ISLAND SOLVED'!$F:$F,Island!$D81,'ISLAND SOLVED'!B:B,Island!A81)</f>
        <v>69.094999999999999</v>
      </c>
      <c r="U81" s="5">
        <f>SUMIFS('ISLAND SOLVED'!CT:CT,'ISLAND SOLVED'!$E:$E,Island!$B81,'ISLAND SOLVED'!$F:$F,Island!$D81,'ISLAND SOLVED'!B:B,Island!A81)</f>
        <v>80.328999999999994</v>
      </c>
      <c r="V81" s="5">
        <f>SUMIFS('ISLAND SOLVED'!CN:CN,'ISLAND SOLVED'!$E:$E,Island!$B81,'ISLAND SOLVED'!$F:$F,Island!$D81,'ISLAND SOLVED'!B:B,Island!A81)</f>
        <v>55.276000000000003</v>
      </c>
      <c r="W81" s="5">
        <f>SUMIFS('ISLAND SOLVED'!CU:CU,'ISLAND SOLVED'!$E:$E,Island!$B81,'ISLAND SOLVED'!$F:$F,Island!$D81,'ISLAND SOLVED'!B:B,Island!A81)</f>
        <v>80.328999999999994</v>
      </c>
      <c r="X81" s="5">
        <f>SUMIFS('ISLAND SOLVED'!CO:CO,'ISLAND SOLVED'!$E:$E,Island!$B81,'ISLAND SOLVED'!$F:$F,Island!$D81,'ISLAND SOLVED'!B:B,Island!A81)</f>
        <v>0</v>
      </c>
      <c r="Y81">
        <f>SUMIFS('ISLAND SOLVED'!CV:CV,'ISLAND SOLVED'!$E:$E,Island!$B81,'ISLAND SOLVED'!$F:$F,Island!$D81,'ISLAND SOLVED'!B:B,Island!A81)</f>
        <v>0</v>
      </c>
      <c r="Z81" s="5">
        <f t="shared" si="2"/>
        <v>0</v>
      </c>
    </row>
    <row r="82" spans="1:26" hidden="1" x14ac:dyDescent="0.25">
      <c r="A82" t="str">
        <f>A7</f>
        <v>261322025012100932</v>
      </c>
      <c r="B82" s="2">
        <f>B7</f>
        <v>45684.458333333336</v>
      </c>
      <c r="C82" t="str">
        <f>C7</f>
        <v>TP23</v>
      </c>
      <c r="D82" t="str">
        <f>D7</f>
        <v>SI</v>
      </c>
      <c r="E82">
        <f>SUMIFS('ISLAND SOLVED'!AP:AP,'ISLAND SOLVED'!$E:$E,Island!$B82,'ISLAND SOLVED'!$F:$F,Island!$D82,'ISLAND SOLVED'!B:B,Island!A82)</f>
        <v>2097.2440000000001</v>
      </c>
      <c r="F82">
        <f>SUMIFS('ISLAND SOLVED'!AQ:AQ,'ISLAND SOLVED'!$E:$E,Island!$B82,'ISLAND SOLVED'!$F:$F,Island!$D82,'ISLAND SOLVED'!B:B,Island!A82)</f>
        <v>1732.9110000000001</v>
      </c>
      <c r="G82">
        <f>SUMIFS('ISLAND SOLVED'!CA:CA,'ISLAND SOLVED'!$E:$E,Island!$B82,'ISLAND SOLVED'!$F:$F,Island!$D82,'ISLAND SOLVED'!B:B,Island!A82)</f>
        <v>0</v>
      </c>
      <c r="H82" s="5">
        <f>SUMIFS('ISLAND SOLVED'!BB:BB,'ISLAND SOLVED'!$E:$E,Island!$B82,'ISLAND SOLVED'!$F:$F,Island!$D82,'ISLAND SOLVED'!B:B,Island!A82)-J82</f>
        <v>57.835000000000001</v>
      </c>
      <c r="I82">
        <f>SUMIFS('ISLAND SOLVED'!BC:BC,'ISLAND SOLVED'!$E:$E,Island!$B82,'ISLAND SOLVED'!$F:$F,Island!$D82,'ISLAND SOLVED'!B:B,Island!A82)</f>
        <v>304.99799999999999</v>
      </c>
      <c r="J82" s="5">
        <f t="shared" si="1"/>
        <v>1.5</v>
      </c>
      <c r="K82" s="5">
        <f>SUMIFS('ISLAND SOLVED'!Q:Q,'ISLAND SOLVED'!$E:$E,Island!$B82,'ISLAND SOLVED'!$F:$F,Island!$D82,'ISLAND SOLVED'!B:B,Island!A82)</f>
        <v>9.2933800000000009</v>
      </c>
      <c r="L82">
        <f>IF(SUMIFS('ISLAND SOLVED'!CN:CN,'ISLAND SOLVED'!$E:$E,Island!$B82,'ISLAND SOLVED'!$F:$F,Island!$D82,'ISLAND SOLVED'!B:B,Island!A82)=0,SUMIFS('ISLAND SOLVED'!K:K,'ISLAND SOLVED'!$E:$E,Island!$B82,'ISLAND SOLVED'!$F:$F,Island!$D82,'ISLAND SOLVED'!B:B,Island!A82),SUMIFS('ISLAND SOLVED'!O:O,'ISLAND SOLVED'!$E:$E,Island!$B82,'ISLAND SOLVED'!$F:$F,Island!$D82,'ISLAND SOLVED'!B:B,Island!A82)+SUMIFS('ISLAND SOLVED'!CN:CN,'ISLAND SOLVED'!$E:$E,Island!$B82,'ISLAND SOLVED'!$F:$F,Island!$D82,'ISLAND SOLVED'!B:B,Island!A82))</f>
        <v>147.84100000000001</v>
      </c>
      <c r="M82" s="5">
        <f>IF(SUMIFS('ISLAND SOLVED'!CU:CU,'ISLAND SOLVED'!$E:$E,Island!$B82,'ISLAND SOLVED'!$F:$F,Island!$D82,'ISLAND SOLVED'!B:B,Island!A82)=0,SUMIFS('ISLAND SOLVED'!L:L,'ISLAND SOLVED'!$E:$E,Island!$B82,'ISLAND SOLVED'!$F:$F,Island!$D82,'ISLAND SOLVED'!B:B,Island!A82),SUMIFS('ISLAND SOLVED'!P:P,'ISLAND SOLVED'!$E:$E,Island!$B82,'ISLAND SOLVED'!$F:$F,Island!$D82,'ISLAND SOLVED'!B:B,Island!A82)+SUMIFS('ISLAND SOLVED'!CU:CU,'ISLAND SOLVED'!$E:$E,Island!$B82,'ISLAND SOLVED'!$F:$F,Island!$D82,'ISLAND SOLVED'!B:B,Island!A82))</f>
        <v>213.77699999999999</v>
      </c>
      <c r="N82" s="5">
        <f>SUMIFS('ISLAND SOLVED'!R:R,'ISLAND SOLVED'!$E:$E,Island!$B82,'ISLAND SOLVED'!$F:$F,Island!$D82,'ISLAND SOLVED'!B:B,Island!A82)</f>
        <v>0.38636999999999999</v>
      </c>
      <c r="O82" s="5">
        <f>SUMIFS('ISLAND SOLVED'!S:S,'ISLAND SOLVED'!$E:$E,Island!$B82,'ISLAND SOLVED'!$F:$F,Island!$D82,'ISLAND SOLVED'!B:B,Island!A82)</f>
        <v>0.21249999999999999</v>
      </c>
      <c r="P82" s="5">
        <f>SUMIFS('ISLAND SOLVED'!O:O,'ISLAND SOLVED'!$E:$E,Island!$B82,'ISLAND SOLVED'!$F:$F,Island!$D82,'ISLAND SOLVED'!B:B,Island!A82)</f>
        <v>60.305</v>
      </c>
      <c r="Q82" s="5">
        <f>SUMIFS('ISLAND SOLVED'!P:P,'ISLAND SOLVED'!$E:$E,Island!$B82,'ISLAND SOLVED'!$F:$F,Island!$D82,'ISLAND SOLVED'!B:B,Island!A82)</f>
        <v>83.165000000000006</v>
      </c>
      <c r="R82" s="5">
        <f>SUMIFS('ISLAND SOLVED'!CI:CI,'ISLAND SOLVED'!$E:$E,Island!$B82,'ISLAND SOLVED'!$F:$F,Island!$D82,'ISLAND SOLVED'!B:B,Island!A82)</f>
        <v>71.534000000000006</v>
      </c>
      <c r="S82" s="5">
        <f>SUMIFS('ISLAND SOLVED'!CP:CP,'ISLAND SOLVED'!$E:$E,Island!$B82,'ISLAND SOLVED'!$F:$F,Island!$D82,'ISLAND SOLVED'!B:B,Island!A82)</f>
        <v>83.165000000000006</v>
      </c>
      <c r="T82" s="5">
        <f>SUMIFS('ISLAND SOLVED'!CM:CM,'ISLAND SOLVED'!$E:$E,Island!$B82,'ISLAND SOLVED'!$F:$F,Island!$D82,'ISLAND SOLVED'!B:B,Island!A82)</f>
        <v>109.419</v>
      </c>
      <c r="U82" s="5">
        <f>SUMIFS('ISLAND SOLVED'!CT:CT,'ISLAND SOLVED'!$E:$E,Island!$B82,'ISLAND SOLVED'!$F:$F,Island!$D82,'ISLAND SOLVED'!B:B,Island!A82)</f>
        <v>130.61199999999999</v>
      </c>
      <c r="V82" s="5">
        <f>SUMIFS('ISLAND SOLVED'!CN:CN,'ISLAND SOLVED'!$E:$E,Island!$B82,'ISLAND SOLVED'!$F:$F,Island!$D82,'ISLAND SOLVED'!B:B,Island!A82)</f>
        <v>87.536000000000001</v>
      </c>
      <c r="W82" s="5">
        <f>SUMIFS('ISLAND SOLVED'!CU:CU,'ISLAND SOLVED'!$E:$E,Island!$B82,'ISLAND SOLVED'!$F:$F,Island!$D82,'ISLAND SOLVED'!B:B,Island!A82)</f>
        <v>130.61199999999999</v>
      </c>
      <c r="X82" s="5">
        <f>SUMIFS('ISLAND SOLVED'!CO:CO,'ISLAND SOLVED'!$E:$E,Island!$B82,'ISLAND SOLVED'!$F:$F,Island!$D82,'ISLAND SOLVED'!B:B,Island!A82)</f>
        <v>0</v>
      </c>
      <c r="Y82">
        <f>SUMIFS('ISLAND SOLVED'!CV:CV,'ISLAND SOLVED'!$E:$E,Island!$B82,'ISLAND SOLVED'!$F:$F,Island!$D82,'ISLAND SOLVED'!B:B,Island!A82)</f>
        <v>0</v>
      </c>
      <c r="Z82" s="5">
        <f t="shared" si="2"/>
        <v>0</v>
      </c>
    </row>
    <row r="83" spans="1:26" hidden="1" x14ac:dyDescent="0.25">
      <c r="A83" t="str">
        <f>A8</f>
        <v>261322025012100932</v>
      </c>
      <c r="B83" s="2">
        <f>B8</f>
        <v>45684.479166666664</v>
      </c>
      <c r="C83" t="str">
        <f>C8</f>
        <v>TP24</v>
      </c>
      <c r="D83" t="str">
        <f>D8</f>
        <v>NI</v>
      </c>
      <c r="E83">
        <f>SUMIFS('ISLAND SOLVED'!AP:AP,'ISLAND SOLVED'!$E:$E,Island!$B83,'ISLAND SOLVED'!$F:$F,Island!$D83,'ISLAND SOLVED'!B:B,Island!A83)</f>
        <v>2485.0590000000002</v>
      </c>
      <c r="F83">
        <f>SUMIFS('ISLAND SOLVED'!AQ:AQ,'ISLAND SOLVED'!$E:$E,Island!$B83,'ISLAND SOLVED'!$F:$F,Island!$D83,'ISLAND SOLVED'!B:B,Island!A83)</f>
        <v>2759.3560000000002</v>
      </c>
      <c r="G83">
        <f>SUMIFS('ISLAND SOLVED'!CA:CA,'ISLAND SOLVED'!$E:$E,Island!$B83,'ISLAND SOLVED'!$F:$F,Island!$D83,'ISLAND SOLVED'!B:B,Island!A83)</f>
        <v>3.7570000000000001</v>
      </c>
      <c r="H83" s="5">
        <f>SUMIFS('ISLAND SOLVED'!BB:BB,'ISLAND SOLVED'!$E:$E,Island!$B83,'ISLAND SOLVED'!$F:$F,Island!$D83,'ISLAND SOLVED'!B:B,Island!A83)-J83</f>
        <v>73.975999999999999</v>
      </c>
      <c r="I83">
        <f>SUMIFS('ISLAND SOLVED'!BC:BC,'ISLAND SOLVED'!$E:$E,Island!$B83,'ISLAND SOLVED'!$F:$F,Island!$D83,'ISLAND SOLVED'!B:B,Island!A83)</f>
        <v>-349.77300000000002</v>
      </c>
      <c r="J83" s="5">
        <f t="shared" si="0"/>
        <v>7.7909999999999968</v>
      </c>
      <c r="K83" s="5">
        <f>SUMIFS('ISLAND SOLVED'!Q:Q,'ISLAND SOLVED'!$E:$E,Island!$B83,'ISLAND SOLVED'!$F:$F,Island!$D83,'ISLAND SOLVED'!B:B,Island!A83)</f>
        <v>3.1320000000000001E-2</v>
      </c>
      <c r="L83">
        <f>IF(SUMIFS('ISLAND SOLVED'!CN:CN,'ISLAND SOLVED'!$E:$E,Island!$B83,'ISLAND SOLVED'!$F:$F,Island!$D83,'ISLAND SOLVED'!B:B,Island!A83)=0,SUMIFS('ISLAND SOLVED'!K:K,'ISLAND SOLVED'!$E:$E,Island!$B83,'ISLAND SOLVED'!$F:$F,Island!$D83,'ISLAND SOLVED'!B:B,Island!A83),SUMIFS('ISLAND SOLVED'!O:O,'ISLAND SOLVED'!$E:$E,Island!$B83,'ISLAND SOLVED'!$F:$F,Island!$D83,'ISLAND SOLVED'!B:B,Island!A83)+SUMIFS('ISLAND SOLVED'!CN:CN,'ISLAND SOLVED'!$E:$E,Island!$B83,'ISLAND SOLVED'!$F:$F,Island!$D83,'ISLAND SOLVED'!B:B,Island!A83))</f>
        <v>149.256</v>
      </c>
      <c r="M83" s="5">
        <f>IF(SUMIFS('ISLAND SOLVED'!CU:CU,'ISLAND SOLVED'!$E:$E,Island!$B83,'ISLAND SOLVED'!$F:$F,Island!$D83,'ISLAND SOLVED'!B:B,Island!A83)=0,SUMIFS('ISLAND SOLVED'!L:L,'ISLAND SOLVED'!$E:$E,Island!$B83,'ISLAND SOLVED'!$F:$F,Island!$D83,'ISLAND SOLVED'!B:B,Island!A83),SUMIFS('ISLAND SOLVED'!P:P,'ISLAND SOLVED'!$E:$E,Island!$B83,'ISLAND SOLVED'!$F:$F,Island!$D83,'ISLAND SOLVED'!B:B,Island!A83)+SUMIFS('ISLAND SOLVED'!CU:CU,'ISLAND SOLVED'!$E:$E,Island!$B83,'ISLAND SOLVED'!$F:$F,Island!$D83,'ISLAND SOLVED'!B:B,Island!A83))</f>
        <v>223</v>
      </c>
      <c r="N83" s="5">
        <f>SUMIFS('ISLAND SOLVED'!R:R,'ISLAND SOLVED'!$E:$E,Island!$B83,'ISLAND SOLVED'!$F:$F,Island!$D83,'ISLAND SOLVED'!B:B,Island!A83)</f>
        <v>0.5</v>
      </c>
      <c r="O83" s="5">
        <f>SUMIFS('ISLAND SOLVED'!S:S,'ISLAND SOLVED'!$E:$E,Island!$B83,'ISLAND SOLVED'!$F:$F,Island!$D83,'ISLAND SOLVED'!B:B,Island!A83)</f>
        <v>0.5</v>
      </c>
      <c r="P83" s="5">
        <f>SUMIFS('ISLAND SOLVED'!O:O,'ISLAND SOLVED'!$E:$E,Island!$B83,'ISLAND SOLVED'!$F:$F,Island!$D83,'ISLAND SOLVED'!B:B,Island!A83)</f>
        <v>94.171999999999997</v>
      </c>
      <c r="Q83" s="5">
        <f>SUMIFS('ISLAND SOLVED'!P:P,'ISLAND SOLVED'!$E:$E,Island!$B83,'ISLAND SOLVED'!$F:$F,Island!$D83,'ISLAND SOLVED'!B:B,Island!A83)</f>
        <v>142.67099999999999</v>
      </c>
      <c r="R83" s="5">
        <f>SUMIFS('ISLAND SOLVED'!CI:CI,'ISLAND SOLVED'!$E:$E,Island!$B83,'ISLAND SOLVED'!$F:$F,Island!$D83,'ISLAND SOLVED'!B:B,Island!A83)</f>
        <v>87.522000000000006</v>
      </c>
      <c r="S83" s="5">
        <f>SUMIFS('ISLAND SOLVED'!CP:CP,'ISLAND SOLVED'!$E:$E,Island!$B83,'ISLAND SOLVED'!$F:$F,Island!$D83,'ISLAND SOLVED'!B:B,Island!A83)</f>
        <v>106.871</v>
      </c>
      <c r="T83" s="5">
        <f>SUMIFS('ISLAND SOLVED'!CM:CM,'ISLAND SOLVED'!$E:$E,Island!$B83,'ISLAND SOLVED'!$F:$F,Island!$D83,'ISLAND SOLVED'!B:B,Island!A83)</f>
        <v>68.855000000000004</v>
      </c>
      <c r="U83" s="5">
        <f>SUMIFS('ISLAND SOLVED'!CT:CT,'ISLAND SOLVED'!$E:$E,Island!$B83,'ISLAND SOLVED'!$F:$F,Island!$D83,'ISLAND SOLVED'!B:B,Island!A83)</f>
        <v>80.328999999999994</v>
      </c>
      <c r="V83" s="5">
        <f>SUMIFS('ISLAND SOLVED'!CN:CN,'ISLAND SOLVED'!$E:$E,Island!$B83,'ISLAND SOLVED'!$F:$F,Island!$D83,'ISLAND SOLVED'!B:B,Island!A83)</f>
        <v>55.084000000000003</v>
      </c>
      <c r="W83" s="5">
        <f>SUMIFS('ISLAND SOLVED'!CU:CU,'ISLAND SOLVED'!$E:$E,Island!$B83,'ISLAND SOLVED'!$F:$F,Island!$D83,'ISLAND SOLVED'!B:B,Island!A83)</f>
        <v>80.328999999999994</v>
      </c>
      <c r="X83" s="5">
        <f>SUMIFS('ISLAND SOLVED'!CO:CO,'ISLAND SOLVED'!$E:$E,Island!$B83,'ISLAND SOLVED'!$F:$F,Island!$D83,'ISLAND SOLVED'!B:B,Island!A83)</f>
        <v>0</v>
      </c>
      <c r="Y83">
        <f>SUMIFS('ISLAND SOLVED'!CV:CV,'ISLAND SOLVED'!$E:$E,Island!$B83,'ISLAND SOLVED'!$F:$F,Island!$D83,'ISLAND SOLVED'!B:B,Island!A83)</f>
        <v>0</v>
      </c>
      <c r="Z83" s="5">
        <f t="shared" si="2"/>
        <v>-1E-3</v>
      </c>
    </row>
    <row r="84" spans="1:26" hidden="1" x14ac:dyDescent="0.25">
      <c r="A84" t="str">
        <f>A9</f>
        <v>261322025012100932</v>
      </c>
      <c r="B84" s="2">
        <f>B9</f>
        <v>45684.479166666664</v>
      </c>
      <c r="C84" t="str">
        <f>C9</f>
        <v>TP24</v>
      </c>
      <c r="D84" t="str">
        <f>D9</f>
        <v>SI</v>
      </c>
      <c r="E84">
        <f>SUMIFS('ISLAND SOLVED'!AP:AP,'ISLAND SOLVED'!$E:$E,Island!$B84,'ISLAND SOLVED'!$F:$F,Island!$D84,'ISLAND SOLVED'!B:B,Island!A84)</f>
        <v>2123.3119999999999</v>
      </c>
      <c r="F84">
        <f>SUMIFS('ISLAND SOLVED'!AQ:AQ,'ISLAND SOLVED'!$E:$E,Island!$B84,'ISLAND SOLVED'!$F:$F,Island!$D84,'ISLAND SOLVED'!B:B,Island!A84)</f>
        <v>1708.047</v>
      </c>
      <c r="G84">
        <f>SUMIFS('ISLAND SOLVED'!CA:CA,'ISLAND SOLVED'!$E:$E,Island!$B84,'ISLAND SOLVED'!$F:$F,Island!$D84,'ISLAND SOLVED'!B:B,Island!A84)</f>
        <v>0</v>
      </c>
      <c r="H84" s="5">
        <f>SUMIFS('ISLAND SOLVED'!BB:BB,'ISLAND SOLVED'!$E:$E,Island!$B84,'ISLAND SOLVED'!$F:$F,Island!$D84,'ISLAND SOLVED'!B:B,Island!A84)-J84</f>
        <v>57.701000000000001</v>
      </c>
      <c r="I84">
        <f>SUMIFS('ISLAND SOLVED'!BC:BC,'ISLAND SOLVED'!$E:$E,Island!$B84,'ISLAND SOLVED'!$F:$F,Island!$D84,'ISLAND SOLVED'!B:B,Island!A84)</f>
        <v>356.06400000000002</v>
      </c>
      <c r="J84" s="5">
        <f t="shared" si="1"/>
        <v>1.5</v>
      </c>
      <c r="K84" s="5">
        <f>SUMIFS('ISLAND SOLVED'!Q:Q,'ISLAND SOLVED'!$E:$E,Island!$B84,'ISLAND SOLVED'!$F:$F,Island!$D84,'ISLAND SOLVED'!B:B,Island!A84)</f>
        <v>3.0179999999999998E-2</v>
      </c>
      <c r="L84">
        <f>IF(SUMIFS('ISLAND SOLVED'!CN:CN,'ISLAND SOLVED'!$E:$E,Island!$B84,'ISLAND SOLVED'!$F:$F,Island!$D84,'ISLAND SOLVED'!B:B,Island!A84)=0,SUMIFS('ISLAND SOLVED'!K:K,'ISLAND SOLVED'!$E:$E,Island!$B84,'ISLAND SOLVED'!$F:$F,Island!$D84,'ISLAND SOLVED'!B:B,Island!A84),SUMIFS('ISLAND SOLVED'!O:O,'ISLAND SOLVED'!$E:$E,Island!$B84,'ISLAND SOLVED'!$F:$F,Island!$D84,'ISLAND SOLVED'!B:B,Island!A84)+SUMIFS('ISLAND SOLVED'!CN:CN,'ISLAND SOLVED'!$E:$E,Island!$B84,'ISLAND SOLVED'!$F:$F,Island!$D84,'ISLAND SOLVED'!B:B,Island!A84))</f>
        <v>132.79400000000001</v>
      </c>
      <c r="M84" s="5">
        <f>IF(SUMIFS('ISLAND SOLVED'!CU:CU,'ISLAND SOLVED'!$E:$E,Island!$B84,'ISLAND SOLVED'!$F:$F,Island!$D84,'ISLAND SOLVED'!B:B,Island!A84)=0,SUMIFS('ISLAND SOLVED'!L:L,'ISLAND SOLVED'!$E:$E,Island!$B84,'ISLAND SOLVED'!$F:$F,Island!$D84,'ISLAND SOLVED'!B:B,Island!A84),SUMIFS('ISLAND SOLVED'!P:P,'ISLAND SOLVED'!$E:$E,Island!$B84,'ISLAND SOLVED'!$F:$F,Island!$D84,'ISLAND SOLVED'!B:B,Island!A84)+SUMIFS('ISLAND SOLVED'!CU:CU,'ISLAND SOLVED'!$E:$E,Island!$B84,'ISLAND SOLVED'!$F:$F,Island!$D84,'ISLAND SOLVED'!B:B,Island!A84))</f>
        <v>193.80900000000003</v>
      </c>
      <c r="N84" s="5">
        <f>SUMIFS('ISLAND SOLVED'!R:R,'ISLAND SOLVED'!$E:$E,Island!$B84,'ISLAND SOLVED'!$F:$F,Island!$D84,'ISLAND SOLVED'!B:B,Island!A84)</f>
        <v>0.38636999999999999</v>
      </c>
      <c r="O84" s="5">
        <f>SUMIFS('ISLAND SOLVED'!S:S,'ISLAND SOLVED'!$E:$E,Island!$B84,'ISLAND SOLVED'!$F:$F,Island!$D84,'ISLAND SOLVED'!B:B,Island!A84)</f>
        <v>0.48294999999999999</v>
      </c>
      <c r="P84" s="5">
        <f>SUMIFS('ISLAND SOLVED'!O:O,'ISLAND SOLVED'!$E:$E,Island!$B84,'ISLAND SOLVED'!$F:$F,Island!$D84,'ISLAND SOLVED'!B:B,Island!A84)</f>
        <v>60.305</v>
      </c>
      <c r="Q84" s="5">
        <f>SUMIFS('ISLAND SOLVED'!P:P,'ISLAND SOLVED'!$E:$E,Island!$B84,'ISLAND SOLVED'!$F:$F,Island!$D84,'ISLAND SOLVED'!B:B,Island!A84)</f>
        <v>83.165000000000006</v>
      </c>
      <c r="R84" s="5">
        <f>SUMIFS('ISLAND SOLVED'!CI:CI,'ISLAND SOLVED'!$E:$E,Island!$B84,'ISLAND SOLVED'!$F:$F,Island!$D84,'ISLAND SOLVED'!B:B,Island!A84)</f>
        <v>71.286000000000001</v>
      </c>
      <c r="S84" s="5">
        <f>SUMIFS('ISLAND SOLVED'!CP:CP,'ISLAND SOLVED'!$E:$E,Island!$B84,'ISLAND SOLVED'!$F:$F,Island!$D84,'ISLAND SOLVED'!B:B,Island!A84)</f>
        <v>83.165000000000006</v>
      </c>
      <c r="T84" s="5">
        <f>SUMIFS('ISLAND SOLVED'!CM:CM,'ISLAND SOLVED'!$E:$E,Island!$B84,'ISLAND SOLVED'!$F:$F,Island!$D84,'ISLAND SOLVED'!B:B,Island!A84)</f>
        <v>90.611999999999995</v>
      </c>
      <c r="U84" s="5">
        <f>SUMIFS('ISLAND SOLVED'!CT:CT,'ISLAND SOLVED'!$E:$E,Island!$B84,'ISLAND SOLVED'!$F:$F,Island!$D84,'ISLAND SOLVED'!B:B,Island!A84)</f>
        <v>110.64400000000001</v>
      </c>
      <c r="V84" s="5">
        <f>SUMIFS('ISLAND SOLVED'!CN:CN,'ISLAND SOLVED'!$E:$E,Island!$B84,'ISLAND SOLVED'!$F:$F,Island!$D84,'ISLAND SOLVED'!B:B,Island!A84)</f>
        <v>72.489000000000004</v>
      </c>
      <c r="W84" s="5">
        <f>SUMIFS('ISLAND SOLVED'!CU:CU,'ISLAND SOLVED'!$E:$E,Island!$B84,'ISLAND SOLVED'!$F:$F,Island!$D84,'ISLAND SOLVED'!B:B,Island!A84)</f>
        <v>110.64400000000001</v>
      </c>
      <c r="X84" s="5">
        <f>SUMIFS('ISLAND SOLVED'!CO:CO,'ISLAND SOLVED'!$E:$E,Island!$B84,'ISLAND SOLVED'!$F:$F,Island!$D84,'ISLAND SOLVED'!B:B,Island!A84)</f>
        <v>0</v>
      </c>
      <c r="Y84">
        <f>SUMIFS('ISLAND SOLVED'!CV:CV,'ISLAND SOLVED'!$E:$E,Island!$B84,'ISLAND SOLVED'!$F:$F,Island!$D84,'ISLAND SOLVED'!B:B,Island!A84)</f>
        <v>0</v>
      </c>
      <c r="Z84" s="5">
        <f t="shared" si="2"/>
        <v>0</v>
      </c>
    </row>
    <row r="85" spans="1:26" hidden="1" x14ac:dyDescent="0.25">
      <c r="A85" t="str">
        <f>A10</f>
        <v>261322025012100932</v>
      </c>
      <c r="B85" s="2">
        <f>B10</f>
        <v>45684.5</v>
      </c>
      <c r="C85" t="str">
        <f>C10</f>
        <v>TP25</v>
      </c>
      <c r="D85" t="str">
        <f>D10</f>
        <v>NI</v>
      </c>
      <c r="E85">
        <f>SUMIFS('ISLAND SOLVED'!AP:AP,'ISLAND SOLVED'!$E:$E,Island!$B85,'ISLAND SOLVED'!$F:$F,Island!$D85,'ISLAND SOLVED'!B:B,Island!A85)</f>
        <v>2508.913</v>
      </c>
      <c r="F85">
        <f>SUMIFS('ISLAND SOLVED'!AQ:AQ,'ISLAND SOLVED'!$E:$E,Island!$B85,'ISLAND SOLVED'!$F:$F,Island!$D85,'ISLAND SOLVED'!B:B,Island!A85)</f>
        <v>2753.3029999999999</v>
      </c>
      <c r="G85">
        <f>SUMIFS('ISLAND SOLVED'!CA:CA,'ISLAND SOLVED'!$E:$E,Island!$B85,'ISLAND SOLVED'!$F:$F,Island!$D85,'ISLAND SOLVED'!B:B,Island!A85)</f>
        <v>3.944</v>
      </c>
      <c r="H85" s="5">
        <f>SUMIFS('ISLAND SOLVED'!BB:BB,'ISLAND SOLVED'!$E:$E,Island!$B85,'ISLAND SOLVED'!$F:$F,Island!$D85,'ISLAND SOLVED'!B:B,Island!A85)-J85</f>
        <v>69.641000000000034</v>
      </c>
      <c r="I85">
        <f>SUMIFS('ISLAND SOLVED'!BC:BC,'ISLAND SOLVED'!$E:$E,Island!$B85,'ISLAND SOLVED'!$F:$F,Island!$D85,'ISLAND SOLVED'!B:B,Island!A85)</f>
        <v>-315.53100000000001</v>
      </c>
      <c r="J85" s="5">
        <f t="shared" si="0"/>
        <v>6.58299999999997</v>
      </c>
      <c r="K85" s="5">
        <f>SUMIFS('ISLAND SOLVED'!Q:Q,'ISLAND SOLVED'!$E:$E,Island!$B85,'ISLAND SOLVED'!$F:$F,Island!$D85,'ISLAND SOLVED'!B:B,Island!A85)</f>
        <v>9.6876800000000003</v>
      </c>
      <c r="L85">
        <f>IF(SUMIFS('ISLAND SOLVED'!CN:CN,'ISLAND SOLVED'!$E:$E,Island!$B85,'ISLAND SOLVED'!$F:$F,Island!$D85,'ISLAND SOLVED'!B:B,Island!A85)=0,SUMIFS('ISLAND SOLVED'!K:K,'ISLAND SOLVED'!$E:$E,Island!$B85,'ISLAND SOLVED'!$F:$F,Island!$D85,'ISLAND SOLVED'!B:B,Island!A85),SUMIFS('ISLAND SOLVED'!O:O,'ISLAND SOLVED'!$E:$E,Island!$B85,'ISLAND SOLVED'!$F:$F,Island!$D85,'ISLAND SOLVED'!B:B,Island!A85)+SUMIFS('ISLAND SOLVED'!CN:CN,'ISLAND SOLVED'!$E:$E,Island!$B85,'ISLAND SOLVED'!$F:$F,Island!$D85,'ISLAND SOLVED'!B:B,Island!A85))</f>
        <v>154.542</v>
      </c>
      <c r="M85" s="5">
        <f>IF(SUMIFS('ISLAND SOLVED'!CU:CU,'ISLAND SOLVED'!$E:$E,Island!$B85,'ISLAND SOLVED'!$F:$F,Island!$D85,'ISLAND SOLVED'!B:B,Island!A85)=0,SUMIFS('ISLAND SOLVED'!L:L,'ISLAND SOLVED'!$E:$E,Island!$B85,'ISLAND SOLVED'!$F:$F,Island!$D85,'ISLAND SOLVED'!B:B,Island!A85),SUMIFS('ISLAND SOLVED'!P:P,'ISLAND SOLVED'!$E:$E,Island!$B85,'ISLAND SOLVED'!$F:$F,Island!$D85,'ISLAND SOLVED'!B:B,Island!A85)+SUMIFS('ISLAND SOLVED'!CU:CU,'ISLAND SOLVED'!$E:$E,Island!$B85,'ISLAND SOLVED'!$F:$F,Island!$D85,'ISLAND SOLVED'!B:B,Island!A85))</f>
        <v>223</v>
      </c>
      <c r="N85" s="5">
        <f>SUMIFS('ISLAND SOLVED'!R:R,'ISLAND SOLVED'!$E:$E,Island!$B85,'ISLAND SOLVED'!$F:$F,Island!$D85,'ISLAND SOLVED'!B:B,Island!A85)</f>
        <v>0.5</v>
      </c>
      <c r="O85" s="5">
        <f>SUMIFS('ISLAND SOLVED'!S:S,'ISLAND SOLVED'!$E:$E,Island!$B85,'ISLAND SOLVED'!$F:$F,Island!$D85,'ISLAND SOLVED'!B:B,Island!A85)</f>
        <v>0.22</v>
      </c>
      <c r="P85" s="5">
        <f>SUMIFS('ISLAND SOLVED'!O:O,'ISLAND SOLVED'!$E:$E,Island!$B85,'ISLAND SOLVED'!$F:$F,Island!$D85,'ISLAND SOLVED'!B:B,Island!A85)</f>
        <v>99.56</v>
      </c>
      <c r="Q85" s="5">
        <f>SUMIFS('ISLAND SOLVED'!P:P,'ISLAND SOLVED'!$E:$E,Island!$B85,'ISLAND SOLVED'!$F:$F,Island!$D85,'ISLAND SOLVED'!B:B,Island!A85)</f>
        <v>142.67099999999999</v>
      </c>
      <c r="R85" s="5">
        <f>SUMIFS('ISLAND SOLVED'!CI:CI,'ISLAND SOLVED'!$E:$E,Island!$B85,'ISLAND SOLVED'!$F:$F,Island!$D85,'ISLAND SOLVED'!B:B,Island!A85)</f>
        <v>115.444</v>
      </c>
      <c r="S85" s="5">
        <f>SUMIFS('ISLAND SOLVED'!CP:CP,'ISLAND SOLVED'!$E:$E,Island!$B85,'ISLAND SOLVED'!$F:$F,Island!$D85,'ISLAND SOLVED'!B:B,Island!A85)</f>
        <v>130.99</v>
      </c>
      <c r="T85" s="5">
        <f>SUMIFS('ISLAND SOLVED'!CM:CM,'ISLAND SOLVED'!$E:$E,Island!$B85,'ISLAND SOLVED'!$F:$F,Island!$D85,'ISLAND SOLVED'!B:B,Island!A85)</f>
        <v>68.727999999999994</v>
      </c>
      <c r="U85" s="5">
        <f>SUMIFS('ISLAND SOLVED'!CT:CT,'ISLAND SOLVED'!$E:$E,Island!$B85,'ISLAND SOLVED'!$F:$F,Island!$D85,'ISLAND SOLVED'!B:B,Island!A85)</f>
        <v>80.328999999999994</v>
      </c>
      <c r="V85" s="5">
        <f>SUMIFS('ISLAND SOLVED'!CN:CN,'ISLAND SOLVED'!$E:$E,Island!$B85,'ISLAND SOLVED'!$F:$F,Island!$D85,'ISLAND SOLVED'!B:B,Island!A85)</f>
        <v>54.981999999999999</v>
      </c>
      <c r="W85" s="5">
        <f>SUMIFS('ISLAND SOLVED'!CU:CU,'ISLAND SOLVED'!$E:$E,Island!$B85,'ISLAND SOLVED'!$F:$F,Island!$D85,'ISLAND SOLVED'!B:B,Island!A85)</f>
        <v>80.328999999999994</v>
      </c>
      <c r="X85" s="5">
        <f>SUMIFS('ISLAND SOLVED'!CO:CO,'ISLAND SOLVED'!$E:$E,Island!$B85,'ISLAND SOLVED'!$F:$F,Island!$D85,'ISLAND SOLVED'!B:B,Island!A85)</f>
        <v>0</v>
      </c>
      <c r="Y85">
        <f>SUMIFS('ISLAND SOLVED'!CV:CV,'ISLAND SOLVED'!$E:$E,Island!$B85,'ISLAND SOLVED'!$F:$F,Island!$D85,'ISLAND SOLVED'!B:B,Island!A85)</f>
        <v>0</v>
      </c>
      <c r="Z85" s="5">
        <f t="shared" si="2"/>
        <v>0</v>
      </c>
    </row>
    <row r="86" spans="1:26" hidden="1" x14ac:dyDescent="0.25">
      <c r="A86" t="str">
        <f>A11</f>
        <v>261322025012100932</v>
      </c>
      <c r="B86" s="2">
        <f>B11</f>
        <v>45684.5</v>
      </c>
      <c r="C86" t="str">
        <f>C11</f>
        <v>TP25</v>
      </c>
      <c r="D86" t="str">
        <f>D11</f>
        <v>SI</v>
      </c>
      <c r="E86">
        <f>SUMIFS('ISLAND SOLVED'!AP:AP,'ISLAND SOLVED'!$E:$E,Island!$B86,'ISLAND SOLVED'!$F:$F,Island!$D86,'ISLAND SOLVED'!B:B,Island!A86)</f>
        <v>2071.4929999999999</v>
      </c>
      <c r="F86">
        <f>SUMIFS('ISLAND SOLVED'!AQ:AQ,'ISLAND SOLVED'!$E:$E,Island!$B86,'ISLAND SOLVED'!$F:$F,Island!$D86,'ISLAND SOLVED'!B:B,Island!A86)</f>
        <v>1694.9090000000001</v>
      </c>
      <c r="G86">
        <f>SUMIFS('ISLAND SOLVED'!CA:CA,'ISLAND SOLVED'!$E:$E,Island!$B86,'ISLAND SOLVED'!$F:$F,Island!$D86,'ISLAND SOLVED'!B:B,Island!A86)</f>
        <v>0</v>
      </c>
      <c r="H86" s="5">
        <f>SUMIFS('ISLAND SOLVED'!BB:BB,'ISLAND SOLVED'!$E:$E,Island!$B86,'ISLAND SOLVED'!$F:$F,Island!$D86,'ISLAND SOLVED'!B:B,Island!A86)-J86</f>
        <v>54.47</v>
      </c>
      <c r="I86">
        <f>SUMIFS('ISLAND SOLVED'!BC:BC,'ISLAND SOLVED'!$E:$E,Island!$B86,'ISLAND SOLVED'!$F:$F,Island!$D86,'ISLAND SOLVED'!B:B,Island!A86)</f>
        <v>320.61399999999998</v>
      </c>
      <c r="J86" s="5">
        <f t="shared" si="1"/>
        <v>1.5</v>
      </c>
      <c r="K86" s="5">
        <f>SUMIFS('ISLAND SOLVED'!Q:Q,'ISLAND SOLVED'!$E:$E,Island!$B86,'ISLAND SOLVED'!$F:$F,Island!$D86,'ISLAND SOLVED'!B:B,Island!A86)</f>
        <v>9.3795800000000007</v>
      </c>
      <c r="L86">
        <f>IF(SUMIFS('ISLAND SOLVED'!CN:CN,'ISLAND SOLVED'!$E:$E,Island!$B86,'ISLAND SOLVED'!$F:$F,Island!$D86,'ISLAND SOLVED'!B:B,Island!A86)=0,SUMIFS('ISLAND SOLVED'!K:K,'ISLAND SOLVED'!$E:$E,Island!$B86,'ISLAND SOLVED'!$F:$F,Island!$D86,'ISLAND SOLVED'!B:B,Island!A86),SUMIFS('ISLAND SOLVED'!O:O,'ISLAND SOLVED'!$E:$E,Island!$B86,'ISLAND SOLVED'!$F:$F,Island!$D86,'ISLAND SOLVED'!B:B,Island!A86)+SUMIFS('ISLAND SOLVED'!CN:CN,'ISLAND SOLVED'!$E:$E,Island!$B86,'ISLAND SOLVED'!$F:$F,Island!$D86,'ISLAND SOLVED'!B:B,Island!A86))</f>
        <v>155.637</v>
      </c>
      <c r="M86" s="5">
        <f>IF(SUMIFS('ISLAND SOLVED'!CU:CU,'ISLAND SOLVED'!$E:$E,Island!$B86,'ISLAND SOLVED'!$F:$F,Island!$D86,'ISLAND SOLVED'!B:B,Island!A86)=0,SUMIFS('ISLAND SOLVED'!L:L,'ISLAND SOLVED'!$E:$E,Island!$B86,'ISLAND SOLVED'!$F:$F,Island!$D86,'ISLAND SOLVED'!B:B,Island!A86),SUMIFS('ISLAND SOLVED'!P:P,'ISLAND SOLVED'!$E:$E,Island!$B86,'ISLAND SOLVED'!$F:$F,Island!$D86,'ISLAND SOLVED'!B:B,Island!A86)+SUMIFS('ISLAND SOLVED'!CU:CU,'ISLAND SOLVED'!$E:$E,Island!$B86,'ISLAND SOLVED'!$F:$F,Island!$D86,'ISLAND SOLVED'!B:B,Island!A86))</f>
        <v>218</v>
      </c>
      <c r="N86" s="5">
        <f>SUMIFS('ISLAND SOLVED'!R:R,'ISLAND SOLVED'!$E:$E,Island!$B86,'ISLAND SOLVED'!$F:$F,Island!$D86,'ISLAND SOLVED'!B:B,Island!A86)</f>
        <v>0.38636999999999999</v>
      </c>
      <c r="O86" s="5">
        <f>SUMIFS('ISLAND SOLVED'!S:S,'ISLAND SOLVED'!$E:$E,Island!$B86,'ISLAND SOLVED'!$F:$F,Island!$D86,'ISLAND SOLVED'!B:B,Island!A86)</f>
        <v>0.21249999999999999</v>
      </c>
      <c r="P86" s="5">
        <f>SUMIFS('ISLAND SOLVED'!O:O,'ISLAND SOLVED'!$E:$E,Island!$B86,'ISLAND SOLVED'!$F:$F,Island!$D86,'ISLAND SOLVED'!B:B,Island!A86)</f>
        <v>60.305</v>
      </c>
      <c r="Q86" s="5">
        <f>SUMIFS('ISLAND SOLVED'!P:P,'ISLAND SOLVED'!$E:$E,Island!$B86,'ISLAND SOLVED'!$F:$F,Island!$D86,'ISLAND SOLVED'!B:B,Island!A86)</f>
        <v>83.165000000000006</v>
      </c>
      <c r="R86" s="5">
        <f>SUMIFS('ISLAND SOLVED'!CI:CI,'ISLAND SOLVED'!$E:$E,Island!$B86,'ISLAND SOLVED'!$F:$F,Island!$D86,'ISLAND SOLVED'!B:B,Island!A86)</f>
        <v>71.153999999999996</v>
      </c>
      <c r="S86" s="5">
        <f>SUMIFS('ISLAND SOLVED'!CP:CP,'ISLAND SOLVED'!$E:$E,Island!$B86,'ISLAND SOLVED'!$F:$F,Island!$D86,'ISLAND SOLVED'!B:B,Island!A86)</f>
        <v>83.165000000000006</v>
      </c>
      <c r="T86" s="5">
        <f>SUMIFS('ISLAND SOLVED'!CM:CM,'ISLAND SOLVED'!$E:$E,Island!$B86,'ISLAND SOLVED'!$F:$F,Island!$D86,'ISLAND SOLVED'!B:B,Island!A86)</f>
        <v>119.16500000000001</v>
      </c>
      <c r="U86" s="5">
        <f>SUMIFS('ISLAND SOLVED'!CT:CT,'ISLAND SOLVED'!$E:$E,Island!$B86,'ISLAND SOLVED'!$F:$F,Island!$D86,'ISLAND SOLVED'!B:B,Island!A86)</f>
        <v>134.83500000000001</v>
      </c>
      <c r="V86" s="5">
        <f>SUMIFS('ISLAND SOLVED'!CN:CN,'ISLAND SOLVED'!$E:$E,Island!$B86,'ISLAND SOLVED'!$F:$F,Island!$D86,'ISLAND SOLVED'!B:B,Island!A86)</f>
        <v>95.331999999999994</v>
      </c>
      <c r="W86" s="5">
        <f>SUMIFS('ISLAND SOLVED'!CU:CU,'ISLAND SOLVED'!$E:$E,Island!$B86,'ISLAND SOLVED'!$F:$F,Island!$D86,'ISLAND SOLVED'!B:B,Island!A86)</f>
        <v>134.83500000000001</v>
      </c>
      <c r="X86" s="5">
        <f>SUMIFS('ISLAND SOLVED'!CO:CO,'ISLAND SOLVED'!$E:$E,Island!$B86,'ISLAND SOLVED'!$F:$F,Island!$D86,'ISLAND SOLVED'!B:B,Island!A86)</f>
        <v>0</v>
      </c>
      <c r="Y86">
        <f>SUMIFS('ISLAND SOLVED'!CV:CV,'ISLAND SOLVED'!$E:$E,Island!$B86,'ISLAND SOLVED'!$F:$F,Island!$D86,'ISLAND SOLVED'!B:B,Island!A86)</f>
        <v>0</v>
      </c>
      <c r="Z86" s="5">
        <f t="shared" si="2"/>
        <v>0</v>
      </c>
    </row>
    <row r="87" spans="1:26" hidden="1" x14ac:dyDescent="0.25">
      <c r="A87" t="str">
        <f>A12</f>
        <v>261322025012100932</v>
      </c>
      <c r="B87" s="2">
        <f>B12</f>
        <v>45684.520833333336</v>
      </c>
      <c r="C87" t="str">
        <f>C12</f>
        <v>TP26</v>
      </c>
      <c r="D87" t="str">
        <f>D12</f>
        <v>NI</v>
      </c>
      <c r="E87">
        <f>SUMIFS('ISLAND SOLVED'!AP:AP,'ISLAND SOLVED'!$E:$E,Island!$B87,'ISLAND SOLVED'!$F:$F,Island!$D87,'ISLAND SOLVED'!B:B,Island!A87)</f>
        <v>2483.6469999999999</v>
      </c>
      <c r="F87">
        <f>SUMIFS('ISLAND SOLVED'!AQ:AQ,'ISLAND SOLVED'!$E:$E,Island!$B87,'ISLAND SOLVED'!$F:$F,Island!$D87,'ISLAND SOLVED'!B:B,Island!A87)</f>
        <v>2729.9960000000001</v>
      </c>
      <c r="G87">
        <f>SUMIFS('ISLAND SOLVED'!CA:CA,'ISLAND SOLVED'!$E:$E,Island!$B87,'ISLAND SOLVED'!$F:$F,Island!$D87,'ISLAND SOLVED'!B:B,Island!A87)</f>
        <v>3.944</v>
      </c>
      <c r="H87" s="5">
        <f>SUMIFS('ISLAND SOLVED'!BB:BB,'ISLAND SOLVED'!$E:$E,Island!$B87,'ISLAND SOLVED'!$F:$F,Island!$D87,'ISLAND SOLVED'!B:B,Island!A87)-J87</f>
        <v>67.487999999999971</v>
      </c>
      <c r="I87">
        <f>SUMIFS('ISLAND SOLVED'!BC:BC,'ISLAND SOLVED'!$E:$E,Island!$B87,'ISLAND SOLVED'!$F:$F,Island!$D87,'ISLAND SOLVED'!B:B,Island!A87)</f>
        <v>-315.33699999999999</v>
      </c>
      <c r="J87" s="5">
        <f t="shared" si="0"/>
        <v>6.5760000000000218</v>
      </c>
      <c r="K87" s="5">
        <f>SUMIFS('ISLAND SOLVED'!Q:Q,'ISLAND SOLVED'!$E:$E,Island!$B87,'ISLAND SOLVED'!$F:$F,Island!$D87,'ISLAND SOLVED'!B:B,Island!A87)</f>
        <v>9.6930499999999995</v>
      </c>
      <c r="L87">
        <f>IF(SUMIFS('ISLAND SOLVED'!CN:CN,'ISLAND SOLVED'!$E:$E,Island!$B87,'ISLAND SOLVED'!$F:$F,Island!$D87,'ISLAND SOLVED'!B:B,Island!A87)=0,SUMIFS('ISLAND SOLVED'!K:K,'ISLAND SOLVED'!$E:$E,Island!$B87,'ISLAND SOLVED'!$F:$F,Island!$D87,'ISLAND SOLVED'!B:B,Island!A87),SUMIFS('ISLAND SOLVED'!O:O,'ISLAND SOLVED'!$E:$E,Island!$B87,'ISLAND SOLVED'!$F:$F,Island!$D87,'ISLAND SOLVED'!B:B,Island!A87)+SUMIFS('ISLAND SOLVED'!CN:CN,'ISLAND SOLVED'!$E:$E,Island!$B87,'ISLAND SOLVED'!$F:$F,Island!$D87,'ISLAND SOLVED'!B:B,Island!A87))</f>
        <v>131.52700000000002</v>
      </c>
      <c r="M87" s="5">
        <f>IF(SUMIFS('ISLAND SOLVED'!CU:CU,'ISLAND SOLVED'!$E:$E,Island!$B87,'ISLAND SOLVED'!$F:$F,Island!$D87,'ISLAND SOLVED'!B:B,Island!A87)=0,SUMIFS('ISLAND SOLVED'!L:L,'ISLAND SOLVED'!$E:$E,Island!$B87,'ISLAND SOLVED'!$F:$F,Island!$D87,'ISLAND SOLVED'!B:B,Island!A87),SUMIFS('ISLAND SOLVED'!P:P,'ISLAND SOLVED'!$E:$E,Island!$B87,'ISLAND SOLVED'!$F:$F,Island!$D87,'ISLAND SOLVED'!B:B,Island!A87)+SUMIFS('ISLAND SOLVED'!CU:CU,'ISLAND SOLVED'!$E:$E,Island!$B87,'ISLAND SOLVED'!$F:$F,Island!$D87,'ISLAND SOLVED'!B:B,Island!A87))</f>
        <v>208.001</v>
      </c>
      <c r="N87" s="5">
        <f>SUMIFS('ISLAND SOLVED'!R:R,'ISLAND SOLVED'!$E:$E,Island!$B87,'ISLAND SOLVED'!$F:$F,Island!$D87,'ISLAND SOLVED'!B:B,Island!A87)</f>
        <v>0.22</v>
      </c>
      <c r="O87" s="5">
        <f>SUMIFS('ISLAND SOLVED'!S:S,'ISLAND SOLVED'!$E:$E,Island!$B87,'ISLAND SOLVED'!$F:$F,Island!$D87,'ISLAND SOLVED'!B:B,Island!A87)</f>
        <v>0.22</v>
      </c>
      <c r="P87" s="5">
        <f>SUMIFS('ISLAND SOLVED'!O:O,'ISLAND SOLVED'!$E:$E,Island!$B87,'ISLAND SOLVED'!$F:$F,Island!$D87,'ISLAND SOLVED'!B:B,Island!A87)</f>
        <v>89.662000000000006</v>
      </c>
      <c r="Q87" s="5">
        <f>SUMIFS('ISLAND SOLVED'!P:P,'ISLAND SOLVED'!$E:$E,Island!$B87,'ISLAND SOLVED'!$F:$F,Island!$D87,'ISLAND SOLVED'!B:B,Island!A87)</f>
        <v>130.995</v>
      </c>
      <c r="R87" s="5">
        <f>SUMIFS('ISLAND SOLVED'!CI:CI,'ISLAND SOLVED'!$E:$E,Island!$B87,'ISLAND SOLVED'!$F:$F,Island!$D87,'ISLAND SOLVED'!B:B,Island!A87)</f>
        <v>115.962</v>
      </c>
      <c r="S87" s="5">
        <f>SUMIFS('ISLAND SOLVED'!CP:CP,'ISLAND SOLVED'!$E:$E,Island!$B87,'ISLAND SOLVED'!$F:$F,Island!$D87,'ISLAND SOLVED'!B:B,Island!A87)</f>
        <v>130.995</v>
      </c>
      <c r="T87" s="5">
        <f>SUMIFS('ISLAND SOLVED'!CM:CM,'ISLAND SOLVED'!$E:$E,Island!$B87,'ISLAND SOLVED'!$F:$F,Island!$D87,'ISLAND SOLVED'!B:B,Island!A87)</f>
        <v>52.332000000000001</v>
      </c>
      <c r="U87" s="5">
        <f>SUMIFS('ISLAND SOLVED'!CT:CT,'ISLAND SOLVED'!$E:$E,Island!$B87,'ISLAND SOLVED'!$F:$F,Island!$D87,'ISLAND SOLVED'!B:B,Island!A87)</f>
        <v>77.006</v>
      </c>
      <c r="V87" s="5">
        <f>SUMIFS('ISLAND SOLVED'!CN:CN,'ISLAND SOLVED'!$E:$E,Island!$B87,'ISLAND SOLVED'!$F:$F,Island!$D87,'ISLAND SOLVED'!B:B,Island!A87)</f>
        <v>41.865000000000002</v>
      </c>
      <c r="W87" s="5">
        <f>SUMIFS('ISLAND SOLVED'!CU:CU,'ISLAND SOLVED'!$E:$E,Island!$B87,'ISLAND SOLVED'!$F:$F,Island!$D87,'ISLAND SOLVED'!B:B,Island!A87)</f>
        <v>77.006</v>
      </c>
      <c r="X87" s="5">
        <f>SUMIFS('ISLAND SOLVED'!CO:CO,'ISLAND SOLVED'!$E:$E,Island!$B87,'ISLAND SOLVED'!$F:$F,Island!$D87,'ISLAND SOLVED'!B:B,Island!A87)</f>
        <v>0</v>
      </c>
      <c r="Y87">
        <f>SUMIFS('ISLAND SOLVED'!CV:CV,'ISLAND SOLVED'!$E:$E,Island!$B87,'ISLAND SOLVED'!$F:$F,Island!$D87,'ISLAND SOLVED'!B:B,Island!A87)</f>
        <v>0</v>
      </c>
      <c r="Z87" s="5">
        <f t="shared" si="2"/>
        <v>1E-3</v>
      </c>
    </row>
    <row r="88" spans="1:26" hidden="1" x14ac:dyDescent="0.25">
      <c r="A88" t="str">
        <f>A13</f>
        <v>261322025012100932</v>
      </c>
      <c r="B88" s="2">
        <f>B13</f>
        <v>45684.520833333336</v>
      </c>
      <c r="C88" t="str">
        <f>C13</f>
        <v>TP26</v>
      </c>
      <c r="D88" t="str">
        <f>D13</f>
        <v>SI</v>
      </c>
      <c r="E88">
        <f>SUMIFS('ISLAND SOLVED'!AP:AP,'ISLAND SOLVED'!$E:$E,Island!$B88,'ISLAND SOLVED'!$F:$F,Island!$D88,'ISLAND SOLVED'!B:B,Island!A88)</f>
        <v>2067.0340000000001</v>
      </c>
      <c r="F88">
        <f>SUMIFS('ISLAND SOLVED'!AQ:AQ,'ISLAND SOLVED'!$E:$E,Island!$B88,'ISLAND SOLVED'!$F:$F,Island!$D88,'ISLAND SOLVED'!B:B,Island!A88)</f>
        <v>1690.885</v>
      </c>
      <c r="G88">
        <f>SUMIFS('ISLAND SOLVED'!CA:CA,'ISLAND SOLVED'!$E:$E,Island!$B88,'ISLAND SOLVED'!$F:$F,Island!$D88,'ISLAND SOLVED'!B:B,Island!A88)</f>
        <v>0</v>
      </c>
      <c r="H88" s="5">
        <f>SUMIFS('ISLAND SOLVED'!BB:BB,'ISLAND SOLVED'!$E:$E,Island!$B88,'ISLAND SOLVED'!$F:$F,Island!$D88,'ISLAND SOLVED'!B:B,Island!A88)-J88</f>
        <v>54.235999999999997</v>
      </c>
      <c r="I88">
        <f>SUMIFS('ISLAND SOLVED'!BC:BC,'ISLAND SOLVED'!$E:$E,Island!$B88,'ISLAND SOLVED'!$F:$F,Island!$D88,'ISLAND SOLVED'!B:B,Island!A88)</f>
        <v>320.41300000000001</v>
      </c>
      <c r="J88" s="5">
        <f t="shared" si="1"/>
        <v>1.5</v>
      </c>
      <c r="K88" s="5">
        <f>SUMIFS('ISLAND SOLVED'!Q:Q,'ISLAND SOLVED'!$E:$E,Island!$B88,'ISLAND SOLVED'!$F:$F,Island!$D88,'ISLAND SOLVED'!B:B,Island!A88)</f>
        <v>9.3962900000000005</v>
      </c>
      <c r="L88">
        <f>IF(SUMIFS('ISLAND SOLVED'!CN:CN,'ISLAND SOLVED'!$E:$E,Island!$B88,'ISLAND SOLVED'!$F:$F,Island!$D88,'ISLAND SOLVED'!B:B,Island!A88)=0,SUMIFS('ISLAND SOLVED'!K:K,'ISLAND SOLVED'!$E:$E,Island!$B88,'ISLAND SOLVED'!$F:$F,Island!$D88,'ISLAND SOLVED'!B:B,Island!A88),SUMIFS('ISLAND SOLVED'!O:O,'ISLAND SOLVED'!$E:$E,Island!$B88,'ISLAND SOLVED'!$F:$F,Island!$D88,'ISLAND SOLVED'!B:B,Island!A88)+SUMIFS('ISLAND SOLVED'!CN:CN,'ISLAND SOLVED'!$E:$E,Island!$B88,'ISLAND SOLVED'!$F:$F,Island!$D88,'ISLAND SOLVED'!B:B,Island!A88))</f>
        <v>156.05099999999999</v>
      </c>
      <c r="M88" s="5">
        <f>IF(SUMIFS('ISLAND SOLVED'!CU:CU,'ISLAND SOLVED'!$E:$E,Island!$B88,'ISLAND SOLVED'!$F:$F,Island!$D88,'ISLAND SOLVED'!B:B,Island!A88)=0,SUMIFS('ISLAND SOLVED'!L:L,'ISLAND SOLVED'!$E:$E,Island!$B88,'ISLAND SOLVED'!$F:$F,Island!$D88,'ISLAND SOLVED'!B:B,Island!A88),SUMIFS('ISLAND SOLVED'!P:P,'ISLAND SOLVED'!$E:$E,Island!$B88,'ISLAND SOLVED'!$F:$F,Island!$D88,'ISLAND SOLVED'!B:B,Island!A88)+SUMIFS('ISLAND SOLVED'!CU:CU,'ISLAND SOLVED'!$E:$E,Island!$B88,'ISLAND SOLVED'!$F:$F,Island!$D88,'ISLAND SOLVED'!B:B,Island!A88))</f>
        <v>218</v>
      </c>
      <c r="N88" s="5">
        <f>SUMIFS('ISLAND SOLVED'!R:R,'ISLAND SOLVED'!$E:$E,Island!$B88,'ISLAND SOLVED'!$F:$F,Island!$D88,'ISLAND SOLVED'!B:B,Island!A88)</f>
        <v>0.27279999999999999</v>
      </c>
      <c r="O88" s="5">
        <f>SUMIFS('ISLAND SOLVED'!S:S,'ISLAND SOLVED'!$E:$E,Island!$B88,'ISLAND SOLVED'!$F:$F,Island!$D88,'ISLAND SOLVED'!B:B,Island!A88)</f>
        <v>0.21825</v>
      </c>
      <c r="P88" s="5">
        <f>SUMIFS('ISLAND SOLVED'!O:O,'ISLAND SOLVED'!$E:$E,Island!$B88,'ISLAND SOLVED'!$F:$F,Island!$D88,'ISLAND SOLVED'!B:B,Island!A88)</f>
        <v>60.305</v>
      </c>
      <c r="Q88" s="5">
        <f>SUMIFS('ISLAND SOLVED'!P:P,'ISLAND SOLVED'!$E:$E,Island!$B88,'ISLAND SOLVED'!$F:$F,Island!$D88,'ISLAND SOLVED'!B:B,Island!A88)</f>
        <v>83.165000000000006</v>
      </c>
      <c r="R88" s="5">
        <f>SUMIFS('ISLAND SOLVED'!CI:CI,'ISLAND SOLVED'!$E:$E,Island!$B88,'ISLAND SOLVED'!$F:$F,Island!$D88,'ISLAND SOLVED'!B:B,Island!A88)</f>
        <v>54.179000000000002</v>
      </c>
      <c r="S88" s="5">
        <f>SUMIFS('ISLAND SOLVED'!CP:CP,'ISLAND SOLVED'!$E:$E,Island!$B88,'ISLAND SOLVED'!$F:$F,Island!$D88,'ISLAND SOLVED'!B:B,Island!A88)</f>
        <v>79.724999999999994</v>
      </c>
      <c r="T88" s="5">
        <f>SUMIFS('ISLAND SOLVED'!CM:CM,'ISLAND SOLVED'!$E:$E,Island!$B88,'ISLAND SOLVED'!$F:$F,Island!$D88,'ISLAND SOLVED'!B:B,Island!A88)</f>
        <v>119.682</v>
      </c>
      <c r="U88" s="5">
        <f>SUMIFS('ISLAND SOLVED'!CT:CT,'ISLAND SOLVED'!$E:$E,Island!$B88,'ISLAND SOLVED'!$F:$F,Island!$D88,'ISLAND SOLVED'!B:B,Island!A88)</f>
        <v>134.83500000000001</v>
      </c>
      <c r="V88" s="5">
        <f>SUMIFS('ISLAND SOLVED'!CN:CN,'ISLAND SOLVED'!$E:$E,Island!$B88,'ISLAND SOLVED'!$F:$F,Island!$D88,'ISLAND SOLVED'!B:B,Island!A88)</f>
        <v>95.745999999999995</v>
      </c>
      <c r="W88" s="5">
        <f>SUMIFS('ISLAND SOLVED'!CU:CU,'ISLAND SOLVED'!$E:$E,Island!$B88,'ISLAND SOLVED'!$F:$F,Island!$D88,'ISLAND SOLVED'!B:B,Island!A88)</f>
        <v>134.83500000000001</v>
      </c>
      <c r="X88" s="5">
        <f>SUMIFS('ISLAND SOLVED'!CO:CO,'ISLAND SOLVED'!$E:$E,Island!$B88,'ISLAND SOLVED'!$F:$F,Island!$D88,'ISLAND SOLVED'!B:B,Island!A88)</f>
        <v>0</v>
      </c>
      <c r="Y88">
        <f>SUMIFS('ISLAND SOLVED'!CV:CV,'ISLAND SOLVED'!$E:$E,Island!$B88,'ISLAND SOLVED'!$F:$F,Island!$D88,'ISLAND SOLVED'!B:B,Island!A88)</f>
        <v>0</v>
      </c>
      <c r="Z88" s="5">
        <f t="shared" si="2"/>
        <v>0</v>
      </c>
    </row>
    <row r="89" spans="1:26" hidden="1" x14ac:dyDescent="0.25">
      <c r="A89" t="str">
        <f>A14</f>
        <v>261322025012100932</v>
      </c>
      <c r="B89" s="2">
        <f>B14</f>
        <v>45684.541666666664</v>
      </c>
      <c r="C89" t="str">
        <f>C14</f>
        <v>TP27</v>
      </c>
      <c r="D89" t="str">
        <f>D14</f>
        <v>NI</v>
      </c>
      <c r="E89">
        <f>SUMIFS('ISLAND SOLVED'!AP:AP,'ISLAND SOLVED'!$E:$E,Island!$B89,'ISLAND SOLVED'!$F:$F,Island!$D89,'ISLAND SOLVED'!B:B,Island!A89)</f>
        <v>2459.4499999999998</v>
      </c>
      <c r="F89">
        <f>SUMIFS('ISLAND SOLVED'!AQ:AQ,'ISLAND SOLVED'!$E:$E,Island!$B89,'ISLAND SOLVED'!$F:$F,Island!$D89,'ISLAND SOLVED'!B:B,Island!A89)</f>
        <v>2703.3539999999998</v>
      </c>
      <c r="G89">
        <f>SUMIFS('ISLAND SOLVED'!CA:CA,'ISLAND SOLVED'!$E:$E,Island!$B89,'ISLAND SOLVED'!$F:$F,Island!$D89,'ISLAND SOLVED'!B:B,Island!A89)</f>
        <v>3.944</v>
      </c>
      <c r="H89" s="5">
        <f>SUMIFS('ISLAND SOLVED'!BB:BB,'ISLAND SOLVED'!$E:$E,Island!$B89,'ISLAND SOLVED'!$F:$F,Island!$D89,'ISLAND SOLVED'!B:B,Island!A89)-J89</f>
        <v>65.391000000000005</v>
      </c>
      <c r="I89">
        <f>SUMIFS('ISLAND SOLVED'!BC:BC,'ISLAND SOLVED'!$E:$E,Island!$B89,'ISLAND SOLVED'!$F:$F,Island!$D89,'ISLAND SOLVED'!B:B,Island!A89)</f>
        <v>-310.79500000000002</v>
      </c>
      <c r="J89" s="5">
        <f t="shared" si="0"/>
        <v>6.4279999999999973</v>
      </c>
      <c r="K89" s="5">
        <f>SUMIFS('ISLAND SOLVED'!Q:Q,'ISLAND SOLVED'!$E:$E,Island!$B89,'ISLAND SOLVED'!$F:$F,Island!$D89,'ISLAND SOLVED'!B:B,Island!A89)</f>
        <v>9.6707400000000003</v>
      </c>
      <c r="L89">
        <f>IF(SUMIFS('ISLAND SOLVED'!CN:CN,'ISLAND SOLVED'!$E:$E,Island!$B89,'ISLAND SOLVED'!$F:$F,Island!$D89,'ISLAND SOLVED'!B:B,Island!A89)=0,SUMIFS('ISLAND SOLVED'!K:K,'ISLAND SOLVED'!$E:$E,Island!$B89,'ISLAND SOLVED'!$F:$F,Island!$D89,'ISLAND SOLVED'!B:B,Island!A89),SUMIFS('ISLAND SOLVED'!O:O,'ISLAND SOLVED'!$E:$E,Island!$B89,'ISLAND SOLVED'!$F:$F,Island!$D89,'ISLAND SOLVED'!B:B,Island!A89)+SUMIFS('ISLAND SOLVED'!CN:CN,'ISLAND SOLVED'!$E:$E,Island!$B89,'ISLAND SOLVED'!$F:$F,Island!$D89,'ISLAND SOLVED'!B:B,Island!A89))</f>
        <v>148.72399999999999</v>
      </c>
      <c r="M89" s="5">
        <f>IF(SUMIFS('ISLAND SOLVED'!CU:CU,'ISLAND SOLVED'!$E:$E,Island!$B89,'ISLAND SOLVED'!$F:$F,Island!$D89,'ISLAND SOLVED'!B:B,Island!A89)=0,SUMIFS('ISLAND SOLVED'!L:L,'ISLAND SOLVED'!$E:$E,Island!$B89,'ISLAND SOLVED'!$F:$F,Island!$D89,'ISLAND SOLVED'!B:B,Island!A89),SUMIFS('ISLAND SOLVED'!P:P,'ISLAND SOLVED'!$E:$E,Island!$B89,'ISLAND SOLVED'!$F:$F,Island!$D89,'ISLAND SOLVED'!B:B,Island!A89)+SUMIFS('ISLAND SOLVED'!CU:CU,'ISLAND SOLVED'!$E:$E,Island!$B89,'ISLAND SOLVED'!$F:$F,Island!$D89,'ISLAND SOLVED'!B:B,Island!A89))</f>
        <v>223</v>
      </c>
      <c r="N89" s="5">
        <f>SUMIFS('ISLAND SOLVED'!R:R,'ISLAND SOLVED'!$E:$E,Island!$B89,'ISLAND SOLVED'!$F:$F,Island!$D89,'ISLAND SOLVED'!B:B,Island!A89)</f>
        <v>0.5</v>
      </c>
      <c r="O89" s="5">
        <f>SUMIFS('ISLAND SOLVED'!S:S,'ISLAND SOLVED'!$E:$E,Island!$B89,'ISLAND SOLVED'!$F:$F,Island!$D89,'ISLAND SOLVED'!B:B,Island!A89)</f>
        <v>0.5</v>
      </c>
      <c r="P89" s="5">
        <f>SUMIFS('ISLAND SOLVED'!O:O,'ISLAND SOLVED'!$E:$E,Island!$B89,'ISLAND SOLVED'!$F:$F,Island!$D89,'ISLAND SOLVED'!B:B,Island!A89)</f>
        <v>93.805000000000007</v>
      </c>
      <c r="Q89" s="5">
        <f>SUMIFS('ISLAND SOLVED'!P:P,'ISLAND SOLVED'!$E:$E,Island!$B89,'ISLAND SOLVED'!$F:$F,Island!$D89,'ISLAND SOLVED'!B:B,Island!A89)</f>
        <v>142.67099999999999</v>
      </c>
      <c r="R89" s="5">
        <f>SUMIFS('ISLAND SOLVED'!CI:CI,'ISLAND SOLVED'!$E:$E,Island!$B89,'ISLAND SOLVED'!$F:$F,Island!$D89,'ISLAND SOLVED'!B:B,Island!A89)</f>
        <v>116.322</v>
      </c>
      <c r="S89" s="5">
        <f>SUMIFS('ISLAND SOLVED'!CP:CP,'ISLAND SOLVED'!$E:$E,Island!$B89,'ISLAND SOLVED'!$F:$F,Island!$D89,'ISLAND SOLVED'!B:B,Island!A89)</f>
        <v>131.11799999999999</v>
      </c>
      <c r="T89" s="5">
        <f>SUMIFS('ISLAND SOLVED'!CM:CM,'ISLAND SOLVED'!$E:$E,Island!$B89,'ISLAND SOLVED'!$F:$F,Island!$D89,'ISLAND SOLVED'!B:B,Island!A89)</f>
        <v>68.647999999999996</v>
      </c>
      <c r="U89" s="5">
        <f>SUMIFS('ISLAND SOLVED'!CT:CT,'ISLAND SOLVED'!$E:$E,Island!$B89,'ISLAND SOLVED'!$F:$F,Island!$D89,'ISLAND SOLVED'!B:B,Island!A89)</f>
        <v>80.328999999999994</v>
      </c>
      <c r="V89" s="5">
        <f>SUMIFS('ISLAND SOLVED'!CN:CN,'ISLAND SOLVED'!$E:$E,Island!$B89,'ISLAND SOLVED'!$F:$F,Island!$D89,'ISLAND SOLVED'!B:B,Island!A89)</f>
        <v>54.918999999999997</v>
      </c>
      <c r="W89" s="5">
        <f>SUMIFS('ISLAND SOLVED'!CU:CU,'ISLAND SOLVED'!$E:$E,Island!$B89,'ISLAND SOLVED'!$F:$F,Island!$D89,'ISLAND SOLVED'!B:B,Island!A89)</f>
        <v>80.328999999999994</v>
      </c>
      <c r="X89" s="5">
        <f>SUMIFS('ISLAND SOLVED'!CO:CO,'ISLAND SOLVED'!$E:$E,Island!$B89,'ISLAND SOLVED'!$F:$F,Island!$D89,'ISLAND SOLVED'!B:B,Island!A89)</f>
        <v>0</v>
      </c>
      <c r="Y89">
        <f>SUMIFS('ISLAND SOLVED'!CV:CV,'ISLAND SOLVED'!$E:$E,Island!$B89,'ISLAND SOLVED'!$F:$F,Island!$D89,'ISLAND SOLVED'!B:B,Island!A89)</f>
        <v>0</v>
      </c>
      <c r="Z89" s="5">
        <f t="shared" si="2"/>
        <v>-1E-3</v>
      </c>
    </row>
    <row r="90" spans="1:26" hidden="1" x14ac:dyDescent="0.25">
      <c r="A90" t="str">
        <f>A15</f>
        <v>261322025012100932</v>
      </c>
      <c r="B90" s="2">
        <f>B15</f>
        <v>45684.541666666664</v>
      </c>
      <c r="C90" t="str">
        <f>C15</f>
        <v>TP27</v>
      </c>
      <c r="D90" t="str">
        <f>D15</f>
        <v>SI</v>
      </c>
      <c r="E90">
        <f>SUMIFS('ISLAND SOLVED'!AP:AP,'ISLAND SOLVED'!$E:$E,Island!$B90,'ISLAND SOLVED'!$F:$F,Island!$D90,'ISLAND SOLVED'!B:B,Island!A90)</f>
        <v>2057.6239999999998</v>
      </c>
      <c r="F90">
        <f>SUMIFS('ISLAND SOLVED'!AQ:AQ,'ISLAND SOLVED'!$E:$E,Island!$B90,'ISLAND SOLVED'!$F:$F,Island!$D90,'ISLAND SOLVED'!B:B,Island!A90)</f>
        <v>1686.6469999999999</v>
      </c>
      <c r="G90">
        <f>SUMIFS('ISLAND SOLVED'!CA:CA,'ISLAND SOLVED'!$E:$E,Island!$B90,'ISLAND SOLVED'!$F:$F,Island!$D90,'ISLAND SOLVED'!B:B,Island!A90)</f>
        <v>0</v>
      </c>
      <c r="H90" s="5">
        <f>SUMIFS('ISLAND SOLVED'!BB:BB,'ISLAND SOLVED'!$E:$E,Island!$B90,'ISLAND SOLVED'!$F:$F,Island!$D90,'ISLAND SOLVED'!B:B,Island!A90)-J90</f>
        <v>53.753999999999998</v>
      </c>
      <c r="I90">
        <f>SUMIFS('ISLAND SOLVED'!BC:BC,'ISLAND SOLVED'!$E:$E,Island!$B90,'ISLAND SOLVED'!$F:$F,Island!$D90,'ISLAND SOLVED'!B:B,Island!A90)</f>
        <v>315.72300000000001</v>
      </c>
      <c r="J90" s="5">
        <f t="shared" si="1"/>
        <v>1.5</v>
      </c>
      <c r="K90" s="5">
        <f>SUMIFS('ISLAND SOLVED'!Q:Q,'ISLAND SOLVED'!$E:$E,Island!$B90,'ISLAND SOLVED'!$F:$F,Island!$D90,'ISLAND SOLVED'!B:B,Island!A90)</f>
        <v>9.3631799999999998</v>
      </c>
      <c r="L90">
        <f>IF(SUMIFS('ISLAND SOLVED'!CN:CN,'ISLAND SOLVED'!$E:$E,Island!$B90,'ISLAND SOLVED'!$F:$F,Island!$D90,'ISLAND SOLVED'!B:B,Island!A90)=0,SUMIFS('ISLAND SOLVED'!K:K,'ISLAND SOLVED'!$E:$E,Island!$B90,'ISLAND SOLVED'!$F:$F,Island!$D90,'ISLAND SOLVED'!B:B,Island!A90),SUMIFS('ISLAND SOLVED'!O:O,'ISLAND SOLVED'!$E:$E,Island!$B90,'ISLAND SOLVED'!$F:$F,Island!$D90,'ISLAND SOLVED'!B:B,Island!A90)+SUMIFS('ISLAND SOLVED'!CN:CN,'ISLAND SOLVED'!$E:$E,Island!$B90,'ISLAND SOLVED'!$F:$F,Island!$D90,'ISLAND SOLVED'!B:B,Island!A90))</f>
        <v>156.24100000000001</v>
      </c>
      <c r="M90" s="5">
        <f>IF(SUMIFS('ISLAND SOLVED'!CU:CU,'ISLAND SOLVED'!$E:$E,Island!$B90,'ISLAND SOLVED'!$F:$F,Island!$D90,'ISLAND SOLVED'!B:B,Island!A90)=0,SUMIFS('ISLAND SOLVED'!L:L,'ISLAND SOLVED'!$E:$E,Island!$B90,'ISLAND SOLVED'!$F:$F,Island!$D90,'ISLAND SOLVED'!B:B,Island!A90),SUMIFS('ISLAND SOLVED'!P:P,'ISLAND SOLVED'!$E:$E,Island!$B90,'ISLAND SOLVED'!$F:$F,Island!$D90,'ISLAND SOLVED'!B:B,Island!A90)+SUMIFS('ISLAND SOLVED'!CU:CU,'ISLAND SOLVED'!$E:$E,Island!$B90,'ISLAND SOLVED'!$F:$F,Island!$D90,'ISLAND SOLVED'!B:B,Island!A90))</f>
        <v>218</v>
      </c>
      <c r="N90" s="5">
        <f>SUMIFS('ISLAND SOLVED'!R:R,'ISLAND SOLVED'!$E:$E,Island!$B90,'ISLAND SOLVED'!$F:$F,Island!$D90,'ISLAND SOLVED'!B:B,Island!A90)</f>
        <v>0.38636999999999999</v>
      </c>
      <c r="O90" s="5">
        <f>SUMIFS('ISLAND SOLVED'!S:S,'ISLAND SOLVED'!$E:$E,Island!$B90,'ISLAND SOLVED'!$F:$F,Island!$D90,'ISLAND SOLVED'!B:B,Island!A90)</f>
        <v>0.48294999999999999</v>
      </c>
      <c r="P90" s="5">
        <f>SUMIFS('ISLAND SOLVED'!O:O,'ISLAND SOLVED'!$E:$E,Island!$B90,'ISLAND SOLVED'!$F:$F,Island!$D90,'ISLAND SOLVED'!B:B,Island!A90)</f>
        <v>60.305</v>
      </c>
      <c r="Q90" s="5">
        <f>SUMIFS('ISLAND SOLVED'!P:P,'ISLAND SOLVED'!$E:$E,Island!$B90,'ISLAND SOLVED'!$F:$F,Island!$D90,'ISLAND SOLVED'!B:B,Island!A90)</f>
        <v>83.165000000000006</v>
      </c>
      <c r="R90" s="5">
        <f>SUMIFS('ISLAND SOLVED'!CI:CI,'ISLAND SOLVED'!$E:$E,Island!$B90,'ISLAND SOLVED'!$F:$F,Island!$D90,'ISLAND SOLVED'!B:B,Island!A90)</f>
        <v>71.072000000000003</v>
      </c>
      <c r="S90" s="5">
        <f>SUMIFS('ISLAND SOLVED'!CP:CP,'ISLAND SOLVED'!$E:$E,Island!$B90,'ISLAND SOLVED'!$F:$F,Island!$D90,'ISLAND SOLVED'!B:B,Island!A90)</f>
        <v>83.165000000000006</v>
      </c>
      <c r="T90" s="5">
        <f>SUMIFS('ISLAND SOLVED'!CM:CM,'ISLAND SOLVED'!$E:$E,Island!$B90,'ISLAND SOLVED'!$F:$F,Island!$D90,'ISLAND SOLVED'!B:B,Island!A90)</f>
        <v>119.92100000000001</v>
      </c>
      <c r="U90" s="5">
        <f>SUMIFS('ISLAND SOLVED'!CT:CT,'ISLAND SOLVED'!$E:$E,Island!$B90,'ISLAND SOLVED'!$F:$F,Island!$D90,'ISLAND SOLVED'!B:B,Island!A90)</f>
        <v>134.83500000000001</v>
      </c>
      <c r="V90" s="5">
        <f>SUMIFS('ISLAND SOLVED'!CN:CN,'ISLAND SOLVED'!$E:$E,Island!$B90,'ISLAND SOLVED'!$F:$F,Island!$D90,'ISLAND SOLVED'!B:B,Island!A90)</f>
        <v>95.936000000000007</v>
      </c>
      <c r="W90" s="5">
        <f>SUMIFS('ISLAND SOLVED'!CU:CU,'ISLAND SOLVED'!$E:$E,Island!$B90,'ISLAND SOLVED'!$F:$F,Island!$D90,'ISLAND SOLVED'!B:B,Island!A90)</f>
        <v>134.83500000000001</v>
      </c>
      <c r="X90" s="5">
        <f>SUMIFS('ISLAND SOLVED'!CO:CO,'ISLAND SOLVED'!$E:$E,Island!$B90,'ISLAND SOLVED'!$F:$F,Island!$D90,'ISLAND SOLVED'!B:B,Island!A90)</f>
        <v>0</v>
      </c>
      <c r="Y90">
        <f>SUMIFS('ISLAND SOLVED'!CV:CV,'ISLAND SOLVED'!$E:$E,Island!$B90,'ISLAND SOLVED'!$F:$F,Island!$D90,'ISLAND SOLVED'!B:B,Island!A90)</f>
        <v>0</v>
      </c>
      <c r="Z90" s="5">
        <f t="shared" si="2"/>
        <v>1E-3</v>
      </c>
    </row>
    <row r="91" spans="1:26" hidden="1" x14ac:dyDescent="0.25">
      <c r="A91" t="str">
        <f>A16</f>
        <v>261322025012100932</v>
      </c>
      <c r="B91" s="2">
        <f>B16</f>
        <v>45684.5625</v>
      </c>
      <c r="C91" t="str">
        <f>C16</f>
        <v>TP28</v>
      </c>
      <c r="D91" t="str">
        <f>D16</f>
        <v>NI</v>
      </c>
      <c r="E91">
        <f>SUMIFS('ISLAND SOLVED'!AP:AP,'ISLAND SOLVED'!$E:$E,Island!$B91,'ISLAND SOLVED'!$F:$F,Island!$D91,'ISLAND SOLVED'!B:B,Island!A91)</f>
        <v>2399.6210000000001</v>
      </c>
      <c r="F91">
        <f>SUMIFS('ISLAND SOLVED'!AQ:AQ,'ISLAND SOLVED'!$E:$E,Island!$B91,'ISLAND SOLVED'!$F:$F,Island!$D91,'ISLAND SOLVED'!B:B,Island!A91)</f>
        <v>2652.2629999999999</v>
      </c>
      <c r="G91">
        <f>SUMIFS('ISLAND SOLVED'!CA:CA,'ISLAND SOLVED'!$E:$E,Island!$B91,'ISLAND SOLVED'!$F:$F,Island!$D91,'ISLAND SOLVED'!B:B,Island!A91)</f>
        <v>3.944</v>
      </c>
      <c r="H91" s="5">
        <f>SUMIFS('ISLAND SOLVED'!BB:BB,'ISLAND SOLVED'!$E:$E,Island!$B91,'ISLAND SOLVED'!$F:$F,Island!$D91,'ISLAND SOLVED'!B:B,Island!A91)-J91</f>
        <v>63.402999999999963</v>
      </c>
      <c r="I91">
        <f>SUMIFS('ISLAND SOLVED'!BC:BC,'ISLAND SOLVED'!$E:$E,Island!$B91,'ISLAND SOLVED'!$F:$F,Island!$D91,'ISLAND SOLVED'!B:B,Island!A91)</f>
        <v>-317.54599999999999</v>
      </c>
      <c r="J91" s="5">
        <f t="shared" si="0"/>
        <v>6.6500000000000341</v>
      </c>
      <c r="K91" s="5">
        <f>SUMIFS('ISLAND SOLVED'!Q:Q,'ISLAND SOLVED'!$E:$E,Island!$B91,'ISLAND SOLVED'!$F:$F,Island!$D91,'ISLAND SOLVED'!B:B,Island!A91)</f>
        <v>9.6287500000000001</v>
      </c>
      <c r="L91">
        <f>IF(SUMIFS('ISLAND SOLVED'!CN:CN,'ISLAND SOLVED'!$E:$E,Island!$B91,'ISLAND SOLVED'!$F:$F,Island!$D91,'ISLAND SOLVED'!B:B,Island!A91)=0,SUMIFS('ISLAND SOLVED'!K:K,'ISLAND SOLVED'!$E:$E,Island!$B91,'ISLAND SOLVED'!$F:$F,Island!$D91,'ISLAND SOLVED'!B:B,Island!A91),SUMIFS('ISLAND SOLVED'!O:O,'ISLAND SOLVED'!$E:$E,Island!$B91,'ISLAND SOLVED'!$F:$F,Island!$D91,'ISLAND SOLVED'!B:B,Island!A91)+SUMIFS('ISLAND SOLVED'!CN:CN,'ISLAND SOLVED'!$E:$E,Island!$B91,'ISLAND SOLVED'!$F:$F,Island!$D91,'ISLAND SOLVED'!B:B,Island!A91))</f>
        <v>140.791</v>
      </c>
      <c r="M91" s="5">
        <f>IF(SUMIFS('ISLAND SOLVED'!CU:CU,'ISLAND SOLVED'!$E:$E,Island!$B91,'ISLAND SOLVED'!$F:$F,Island!$D91,'ISLAND SOLVED'!B:B,Island!A91)=0,SUMIFS('ISLAND SOLVED'!L:L,'ISLAND SOLVED'!$E:$E,Island!$B91,'ISLAND SOLVED'!$F:$F,Island!$D91,'ISLAND SOLVED'!B:B,Island!A91),SUMIFS('ISLAND SOLVED'!P:P,'ISLAND SOLVED'!$E:$E,Island!$B91,'ISLAND SOLVED'!$F:$F,Island!$D91,'ISLAND SOLVED'!B:B,Island!A91)+SUMIFS('ISLAND SOLVED'!CU:CU,'ISLAND SOLVED'!$E:$E,Island!$B91,'ISLAND SOLVED'!$F:$F,Island!$D91,'ISLAND SOLVED'!B:B,Island!A91))</f>
        <v>208.001</v>
      </c>
      <c r="N91" s="5">
        <f>SUMIFS('ISLAND SOLVED'!R:R,'ISLAND SOLVED'!$E:$E,Island!$B91,'ISLAND SOLVED'!$F:$F,Island!$D91,'ISLAND SOLVED'!B:B,Island!A91)</f>
        <v>0.40321000000000001</v>
      </c>
      <c r="O91" s="5">
        <f>SUMIFS('ISLAND SOLVED'!S:S,'ISLAND SOLVED'!$E:$E,Island!$B91,'ISLAND SOLVED'!$F:$F,Island!$D91,'ISLAND SOLVED'!B:B,Island!A91)</f>
        <v>0.22</v>
      </c>
      <c r="P91" s="5">
        <f>SUMIFS('ISLAND SOLVED'!O:O,'ISLAND SOLVED'!$E:$E,Island!$B91,'ISLAND SOLVED'!$F:$F,Island!$D91,'ISLAND SOLVED'!B:B,Island!A91)</f>
        <v>88.247</v>
      </c>
      <c r="Q91" s="5">
        <f>SUMIFS('ISLAND SOLVED'!P:P,'ISLAND SOLVED'!$E:$E,Island!$B91,'ISLAND SOLVED'!$F:$F,Island!$D91,'ISLAND SOLVED'!B:B,Island!A91)</f>
        <v>130.935</v>
      </c>
      <c r="R91" s="5">
        <f>SUMIFS('ISLAND SOLVED'!CI:CI,'ISLAND SOLVED'!$E:$E,Island!$B91,'ISLAND SOLVED'!$F:$F,Island!$D91,'ISLAND SOLVED'!B:B,Island!A91)</f>
        <v>113.77</v>
      </c>
      <c r="S91" s="5">
        <f>SUMIFS('ISLAND SOLVED'!CP:CP,'ISLAND SOLVED'!$E:$E,Island!$B91,'ISLAND SOLVED'!$F:$F,Island!$D91,'ISLAND SOLVED'!B:B,Island!A91)</f>
        <v>130.935</v>
      </c>
      <c r="T91" s="5">
        <f>SUMIFS('ISLAND SOLVED'!CM:CM,'ISLAND SOLVED'!$E:$E,Island!$B91,'ISLAND SOLVED'!$F:$F,Island!$D91,'ISLAND SOLVED'!B:B,Island!A91)</f>
        <v>65.680000000000007</v>
      </c>
      <c r="U91" s="5">
        <f>SUMIFS('ISLAND SOLVED'!CT:CT,'ISLAND SOLVED'!$E:$E,Island!$B91,'ISLAND SOLVED'!$F:$F,Island!$D91,'ISLAND SOLVED'!B:B,Island!A91)</f>
        <v>77.066000000000003</v>
      </c>
      <c r="V91" s="5">
        <f>SUMIFS('ISLAND SOLVED'!CN:CN,'ISLAND SOLVED'!$E:$E,Island!$B91,'ISLAND SOLVED'!$F:$F,Island!$D91,'ISLAND SOLVED'!B:B,Island!A91)</f>
        <v>52.543999999999997</v>
      </c>
      <c r="W91" s="5">
        <f>SUMIFS('ISLAND SOLVED'!CU:CU,'ISLAND SOLVED'!$E:$E,Island!$B91,'ISLAND SOLVED'!$F:$F,Island!$D91,'ISLAND SOLVED'!B:B,Island!A91)</f>
        <v>77.066000000000003</v>
      </c>
      <c r="X91" s="5">
        <f>SUMIFS('ISLAND SOLVED'!CO:CO,'ISLAND SOLVED'!$E:$E,Island!$B91,'ISLAND SOLVED'!$F:$F,Island!$D91,'ISLAND SOLVED'!B:B,Island!A91)</f>
        <v>0</v>
      </c>
      <c r="Y91">
        <f>SUMIFS('ISLAND SOLVED'!CV:CV,'ISLAND SOLVED'!$E:$E,Island!$B91,'ISLAND SOLVED'!$F:$F,Island!$D91,'ISLAND SOLVED'!B:B,Island!A91)</f>
        <v>0</v>
      </c>
      <c r="Z91" s="5">
        <f t="shared" si="2"/>
        <v>0</v>
      </c>
    </row>
    <row r="92" spans="1:26" hidden="1" x14ac:dyDescent="0.25">
      <c r="A92" t="str">
        <f>A17</f>
        <v>261322025012100932</v>
      </c>
      <c r="B92" s="2">
        <f>B17</f>
        <v>45684.5625</v>
      </c>
      <c r="C92" t="str">
        <f>C17</f>
        <v>TP28</v>
      </c>
      <c r="D92" t="str">
        <f>D17</f>
        <v>SI</v>
      </c>
      <c r="E92">
        <f>SUMIFS('ISLAND SOLVED'!AP:AP,'ISLAND SOLVED'!$E:$E,Island!$B92,'ISLAND SOLVED'!$F:$F,Island!$D92,'ISLAND SOLVED'!B:B,Island!A92)</f>
        <v>2059.0810000000001</v>
      </c>
      <c r="F92">
        <f>SUMIFS('ISLAND SOLVED'!AQ:AQ,'ISLAND SOLVED'!$E:$E,Island!$B92,'ISLAND SOLVED'!$F:$F,Island!$D92,'ISLAND SOLVED'!B:B,Island!A92)</f>
        <v>1681.421</v>
      </c>
      <c r="G92">
        <f>SUMIFS('ISLAND SOLVED'!CA:CA,'ISLAND SOLVED'!$E:$E,Island!$B92,'ISLAND SOLVED'!$F:$F,Island!$D92,'ISLAND SOLVED'!B:B,Island!A92)</f>
        <v>0</v>
      </c>
      <c r="H92" s="5">
        <f>SUMIFS('ISLAND SOLVED'!BB:BB,'ISLAND SOLVED'!$E:$E,Island!$B92,'ISLAND SOLVED'!$F:$F,Island!$D92,'ISLAND SOLVED'!B:B,Island!A92)-J92</f>
        <v>53.463999999999999</v>
      </c>
      <c r="I92">
        <f>SUMIFS('ISLAND SOLVED'!BC:BC,'ISLAND SOLVED'!$E:$E,Island!$B92,'ISLAND SOLVED'!$F:$F,Island!$D92,'ISLAND SOLVED'!B:B,Island!A92)</f>
        <v>322.69600000000003</v>
      </c>
      <c r="J92" s="5">
        <f t="shared" si="1"/>
        <v>1.5</v>
      </c>
      <c r="K92" s="5">
        <f>SUMIFS('ISLAND SOLVED'!Q:Q,'ISLAND SOLVED'!$E:$E,Island!$B92,'ISLAND SOLVED'!$F:$F,Island!$D92,'ISLAND SOLVED'!B:B,Island!A92)</f>
        <v>9.3388299999999997</v>
      </c>
      <c r="L92">
        <f>IF(SUMIFS('ISLAND SOLVED'!CN:CN,'ISLAND SOLVED'!$E:$E,Island!$B92,'ISLAND SOLVED'!$F:$F,Island!$D92,'ISLAND SOLVED'!B:B,Island!A92)=0,SUMIFS('ISLAND SOLVED'!K:K,'ISLAND SOLVED'!$E:$E,Island!$B92,'ISLAND SOLVED'!$F:$F,Island!$D92,'ISLAND SOLVED'!B:B,Island!A92),SUMIFS('ISLAND SOLVED'!O:O,'ISLAND SOLVED'!$E:$E,Island!$B92,'ISLAND SOLVED'!$F:$F,Island!$D92,'ISLAND SOLVED'!B:B,Island!A92)+SUMIFS('ISLAND SOLVED'!CN:CN,'ISLAND SOLVED'!$E:$E,Island!$B92,'ISLAND SOLVED'!$F:$F,Island!$D92,'ISLAND SOLVED'!B:B,Island!A92))</f>
        <v>155.792</v>
      </c>
      <c r="M92" s="5">
        <f>IF(SUMIFS('ISLAND SOLVED'!CU:CU,'ISLAND SOLVED'!$E:$E,Island!$B92,'ISLAND SOLVED'!$F:$F,Island!$D92,'ISLAND SOLVED'!B:B,Island!A92)=0,SUMIFS('ISLAND SOLVED'!L:L,'ISLAND SOLVED'!$E:$E,Island!$B92,'ISLAND SOLVED'!$F:$F,Island!$D92,'ISLAND SOLVED'!B:B,Island!A92),SUMIFS('ISLAND SOLVED'!P:P,'ISLAND SOLVED'!$E:$E,Island!$B92,'ISLAND SOLVED'!$F:$F,Island!$D92,'ISLAND SOLVED'!B:B,Island!A92)+SUMIFS('ISLAND SOLVED'!CU:CU,'ISLAND SOLVED'!$E:$E,Island!$B92,'ISLAND SOLVED'!$F:$F,Island!$D92,'ISLAND SOLVED'!B:B,Island!A92))</f>
        <v>218</v>
      </c>
      <c r="N92" s="5">
        <f>SUMIFS('ISLAND SOLVED'!R:R,'ISLAND SOLVED'!$E:$E,Island!$B92,'ISLAND SOLVED'!$F:$F,Island!$D92,'ISLAND SOLVED'!B:B,Island!A92)</f>
        <v>0.5</v>
      </c>
      <c r="O92" s="5">
        <f>SUMIFS('ISLAND SOLVED'!S:S,'ISLAND SOLVED'!$E:$E,Island!$B92,'ISLAND SOLVED'!$F:$F,Island!$D92,'ISLAND SOLVED'!B:B,Island!A92)</f>
        <v>0.21825</v>
      </c>
      <c r="P92" s="5">
        <f>SUMIFS('ISLAND SOLVED'!O:O,'ISLAND SOLVED'!$E:$E,Island!$B92,'ISLAND SOLVED'!$F:$F,Island!$D92,'ISLAND SOLVED'!B:B,Island!A92)</f>
        <v>61.765999999999998</v>
      </c>
      <c r="Q92" s="5">
        <f>SUMIFS('ISLAND SOLVED'!P:P,'ISLAND SOLVED'!$E:$E,Island!$B92,'ISLAND SOLVED'!$F:$F,Island!$D92,'ISLAND SOLVED'!B:B,Island!A92)</f>
        <v>83.165000000000006</v>
      </c>
      <c r="R92" s="5">
        <f>SUMIFS('ISLAND SOLVED'!CI:CI,'ISLAND SOLVED'!$E:$E,Island!$B92,'ISLAND SOLVED'!$F:$F,Island!$D92,'ISLAND SOLVED'!B:B,Island!A92)</f>
        <v>67.998999999999995</v>
      </c>
      <c r="S92" s="5">
        <f>SUMIFS('ISLAND SOLVED'!CP:CP,'ISLAND SOLVED'!$E:$E,Island!$B92,'ISLAND SOLVED'!$F:$F,Island!$D92,'ISLAND SOLVED'!B:B,Island!A92)</f>
        <v>79.786000000000001</v>
      </c>
      <c r="T92" s="5">
        <f>SUMIFS('ISLAND SOLVED'!CM:CM,'ISLAND SOLVED'!$E:$E,Island!$B92,'ISLAND SOLVED'!$F:$F,Island!$D92,'ISLAND SOLVED'!B:B,Island!A92)</f>
        <v>117.532</v>
      </c>
      <c r="U92" s="5">
        <f>SUMIFS('ISLAND SOLVED'!CT:CT,'ISLAND SOLVED'!$E:$E,Island!$B92,'ISLAND SOLVED'!$F:$F,Island!$D92,'ISLAND SOLVED'!B:B,Island!A92)</f>
        <v>134.83500000000001</v>
      </c>
      <c r="V92" s="5">
        <f>SUMIFS('ISLAND SOLVED'!CN:CN,'ISLAND SOLVED'!$E:$E,Island!$B92,'ISLAND SOLVED'!$F:$F,Island!$D92,'ISLAND SOLVED'!B:B,Island!A92)</f>
        <v>94.025999999999996</v>
      </c>
      <c r="W92" s="5">
        <f>SUMIFS('ISLAND SOLVED'!CU:CU,'ISLAND SOLVED'!$E:$E,Island!$B92,'ISLAND SOLVED'!$F:$F,Island!$D92,'ISLAND SOLVED'!B:B,Island!A92)</f>
        <v>134.83500000000001</v>
      </c>
      <c r="X92" s="5">
        <f>SUMIFS('ISLAND SOLVED'!CO:CO,'ISLAND SOLVED'!$E:$E,Island!$B92,'ISLAND SOLVED'!$F:$F,Island!$D92,'ISLAND SOLVED'!B:B,Island!A92)</f>
        <v>0</v>
      </c>
      <c r="Y92">
        <f>SUMIFS('ISLAND SOLVED'!CV:CV,'ISLAND SOLVED'!$E:$E,Island!$B92,'ISLAND SOLVED'!$F:$F,Island!$D92,'ISLAND SOLVED'!B:B,Island!A92)</f>
        <v>0</v>
      </c>
      <c r="Z92" s="5">
        <f t="shared" si="2"/>
        <v>0</v>
      </c>
    </row>
    <row r="93" spans="1:26" s="3" customFormat="1" x14ac:dyDescent="0.25">
      <c r="A93" s="3" t="str">
        <f>A18</f>
        <v>311302022101100217</v>
      </c>
      <c r="B93" s="6">
        <f>B18</f>
        <v>44866</v>
      </c>
      <c r="C93" s="3" t="str">
        <f>C18</f>
        <v>TP1</v>
      </c>
      <c r="D93" s="3" t="str">
        <f>D18</f>
        <v>NI</v>
      </c>
      <c r="E93" s="3">
        <f>SUMIFS('ISLAND SOLVED'!AP:AP,'ISLAND SOLVED'!$E:$E,Island!$B93,'ISLAND SOLVED'!$F:$F,Island!$D93,'ISLAND SOLVED'!B:B,Island!A93)</f>
        <v>2127.069</v>
      </c>
      <c r="F93" s="3">
        <f>SUMIFS('ISLAND SOLVED'!AQ:AQ,'ISLAND SOLVED'!$E:$E,Island!$B93,'ISLAND SOLVED'!$F:$F,Island!$D93,'ISLAND SOLVED'!B:B,Island!A93)</f>
        <v>2149.6950000000002</v>
      </c>
      <c r="G93" s="3">
        <f>SUMIFS('ISLAND SOLVED'!CA:CA,'ISLAND SOLVED'!$E:$E,Island!$B93,'ISLAND SOLVED'!$F:$F,Island!$D93,'ISLAND SOLVED'!B:B,Island!A93)</f>
        <v>0</v>
      </c>
      <c r="H93" s="7">
        <f>SUMIFS('ISLAND SOLVED'!BB:BB,'ISLAND SOLVED'!$E:$E,Island!$B93,'ISLAND SOLVED'!$F:$F,Island!$D93,'ISLAND SOLVED'!B:B,Island!A93)-J93</f>
        <v>55.891999999999996</v>
      </c>
      <c r="I93" s="3">
        <f>SUMIFS('ISLAND SOLVED'!BC:BC,'ISLAND SOLVED'!$E:$E,Island!$B93,'ISLAND SOLVED'!$F:$F,Island!$D93,'ISLAND SOLVED'!B:B,Island!A93)</f>
        <v>-80.018000000000001</v>
      </c>
      <c r="J93" s="7">
        <f t="shared" si="0"/>
        <v>2.0960000000000036</v>
      </c>
      <c r="K93" s="7">
        <f>SUMIFS('ISLAND SOLVED'!Q:Q,'ISLAND SOLVED'!$E:$E,Island!$B93,'ISLAND SOLVED'!$F:$F,Island!$D93,'ISLAND SOLVED'!B:B,Island!A93)</f>
        <v>10.61406</v>
      </c>
      <c r="L93" s="3">
        <f>IF(SUMIFS('ISLAND SOLVED'!CN:CN,'ISLAND SOLVED'!$E:$E,Island!$B93,'ISLAND SOLVED'!$F:$F,Island!$D93,'ISLAND SOLVED'!B:B,Island!A93)=0,SUMIFS('ISLAND SOLVED'!K:K,'ISLAND SOLVED'!$E:$E,Island!$B93,'ISLAND SOLVED'!$F:$F,Island!$D93,'ISLAND SOLVED'!B:B,Island!A93),SUMIFS('ISLAND SOLVED'!O:O,'ISLAND SOLVED'!$E:$E,Island!$B93,'ISLAND SOLVED'!$F:$F,Island!$D93,'ISLAND SOLVED'!B:B,Island!A93)+SUMIFS('ISLAND SOLVED'!CN:CN,'ISLAND SOLVED'!$E:$E,Island!$B93,'ISLAND SOLVED'!$F:$F,Island!$D93,'ISLAND SOLVED'!B:B,Island!A93))</f>
        <v>8.8919999999999995</v>
      </c>
      <c r="M93" s="7">
        <f>IF(SUMIFS('ISLAND SOLVED'!CU:CU,'ISLAND SOLVED'!$E:$E,Island!$B93,'ISLAND SOLVED'!$F:$F,Island!$D93,'ISLAND SOLVED'!B:B,Island!A93)=0,SUMIFS('ISLAND SOLVED'!L:L,'ISLAND SOLVED'!$E:$E,Island!$B93,'ISLAND SOLVED'!$F:$F,Island!$D93,'ISLAND SOLVED'!B:B,Island!A93),SUMIFS('ISLAND SOLVED'!P:P,'ISLAND SOLVED'!$E:$E,Island!$B93,'ISLAND SOLVED'!$F:$F,Island!$D93,'ISLAND SOLVED'!B:B,Island!A93)+SUMIFS('ISLAND SOLVED'!CU:CU,'ISLAND SOLVED'!$E:$E,Island!$B93,'ISLAND SOLVED'!$F:$F,Island!$D93,'ISLAND SOLVED'!B:B,Island!A93))</f>
        <v>148</v>
      </c>
      <c r="N93" s="7">
        <f>SUMIFS('ISLAND SOLVED'!R:R,'ISLAND SOLVED'!$E:$E,Island!$B93,'ISLAND SOLVED'!$F:$F,Island!$D93,'ISLAND SOLVED'!B:B,Island!A93)</f>
        <v>8.0700000000000008E-3</v>
      </c>
      <c r="O93" s="7">
        <f>SUMIFS('ISLAND SOLVED'!S:S,'ISLAND SOLVED'!$E:$E,Island!$B93,'ISLAND SOLVED'!$F:$F,Island!$D93,'ISLAND SOLVED'!B:B,Island!A93)</f>
        <v>0.01</v>
      </c>
      <c r="P93" s="7">
        <f>SUMIFS('ISLAND SOLVED'!O:O,'ISLAND SOLVED'!$E:$E,Island!$B93,'ISLAND SOLVED'!$F:$F,Island!$D93,'ISLAND SOLVED'!B:B,Island!A93)</f>
        <v>1.39</v>
      </c>
      <c r="Q93" s="7">
        <f>SUMIFS('ISLAND SOLVED'!P:P,'ISLAND SOLVED'!$E:$E,Island!$B93,'ISLAND SOLVED'!$F:$F,Island!$D93,'ISLAND SOLVED'!B:B,Island!A93)</f>
        <v>54.744999999999997</v>
      </c>
      <c r="R93" s="7">
        <f>SUMIFS('ISLAND SOLVED'!CI:CI,'ISLAND SOLVED'!$E:$E,Island!$B93,'ISLAND SOLVED'!$F:$F,Island!$D93,'ISLAND SOLVED'!B:B,Island!A93)</f>
        <v>21.888000000000002</v>
      </c>
      <c r="S93" s="7">
        <f>SUMIFS('ISLAND SOLVED'!CP:CP,'ISLAND SOLVED'!$E:$E,Island!$B93,'ISLAND SOLVED'!$F:$F,Island!$D93,'ISLAND SOLVED'!B:B,Island!A93)</f>
        <v>41.667000000000002</v>
      </c>
      <c r="T93" s="7">
        <f>SUMIFS('ISLAND SOLVED'!CM:CM,'ISLAND SOLVED'!$E:$E,Island!$B93,'ISLAND SOLVED'!$F:$F,Island!$D93,'ISLAND SOLVED'!B:B,Island!A93)</f>
        <v>9.3780000000000001</v>
      </c>
      <c r="U93" s="7">
        <f>SUMIFS('ISLAND SOLVED'!CT:CT,'ISLAND SOLVED'!$E:$E,Island!$B93,'ISLAND SOLVED'!$F:$F,Island!$D93,'ISLAND SOLVED'!B:B,Island!A93)</f>
        <v>93.254999999999995</v>
      </c>
      <c r="V93" s="7">
        <f>SUMIFS('ISLAND SOLVED'!CN:CN,'ISLAND SOLVED'!$E:$E,Island!$B93,'ISLAND SOLVED'!$F:$F,Island!$D93,'ISLAND SOLVED'!B:B,Island!A93)</f>
        <v>7.5019999999999998</v>
      </c>
      <c r="W93" s="7">
        <f>SUMIFS('ISLAND SOLVED'!CU:CU,'ISLAND SOLVED'!$E:$E,Island!$B93,'ISLAND SOLVED'!$F:$F,Island!$D93,'ISLAND SOLVED'!B:B,Island!A93)</f>
        <v>93.254999999999995</v>
      </c>
      <c r="X93" s="7">
        <f>SUMIFS('ISLAND SOLVED'!CO:CO,'ISLAND SOLVED'!$E:$E,Island!$B93,'ISLAND SOLVED'!$F:$F,Island!$D93,'ISLAND SOLVED'!B:B,Island!A93)</f>
        <v>0</v>
      </c>
      <c r="Y93" s="3">
        <f>SUMIFS('ISLAND SOLVED'!CV:CV,'ISLAND SOLVED'!$E:$E,Island!$B93,'ISLAND SOLVED'!$F:$F,Island!$D93,'ISLAND SOLVED'!B:B,Island!A93)</f>
        <v>0</v>
      </c>
      <c r="Z93" s="5">
        <f t="shared" si="2"/>
        <v>0</v>
      </c>
    </row>
    <row r="94" spans="1:26" s="3" customFormat="1" x14ac:dyDescent="0.25">
      <c r="A94" s="3" t="str">
        <f>A19</f>
        <v>311302022101100217</v>
      </c>
      <c r="B94" s="6">
        <f>B19</f>
        <v>44866</v>
      </c>
      <c r="C94" s="3" t="str">
        <f>C19</f>
        <v>TP1</v>
      </c>
      <c r="D94" s="3" t="str">
        <f>D19</f>
        <v>SI</v>
      </c>
      <c r="E94" s="3">
        <f>SUMIFS('ISLAND SOLVED'!AP:AP,'ISLAND SOLVED'!$E:$E,Island!$B94,'ISLAND SOLVED'!$F:$F,Island!$D94,'ISLAND SOLVED'!B:B,Island!A94)</f>
        <v>1622.028</v>
      </c>
      <c r="F94" s="3">
        <f>SUMIFS('ISLAND SOLVED'!AQ:AQ,'ISLAND SOLVED'!$E:$E,Island!$B94,'ISLAND SOLVED'!$F:$F,Island!$D94,'ISLAND SOLVED'!B:B,Island!A94)</f>
        <v>1499.2080000000001</v>
      </c>
      <c r="G94" s="3">
        <f>SUMIFS('ISLAND SOLVED'!CA:CA,'ISLAND SOLVED'!$E:$E,Island!$B94,'ISLAND SOLVED'!$F:$F,Island!$D94,'ISLAND SOLVED'!B:B,Island!A94)</f>
        <v>0</v>
      </c>
      <c r="H94" s="7">
        <f>SUMIFS('ISLAND SOLVED'!BB:BB,'ISLAND SOLVED'!$E:$E,Island!$B94,'ISLAND SOLVED'!$F:$F,Island!$D94,'ISLAND SOLVED'!B:B,Island!A94)-J94</f>
        <v>40.706000000000003</v>
      </c>
      <c r="I94" s="3">
        <f>SUMIFS('ISLAND SOLVED'!BC:BC,'ISLAND SOLVED'!$E:$E,Island!$B94,'ISLAND SOLVED'!$F:$F,Island!$D94,'ISLAND SOLVED'!B:B,Island!A94)</f>
        <v>80.614000000000004</v>
      </c>
      <c r="J94" s="7">
        <f t="shared" si="1"/>
        <v>1.5</v>
      </c>
      <c r="K94" s="7">
        <f>SUMIFS('ISLAND SOLVED'!Q:Q,'ISLAND SOLVED'!$E:$E,Island!$B94,'ISLAND SOLVED'!$F:$F,Island!$D94,'ISLAND SOLVED'!B:B,Island!A94)</f>
        <v>10.535550000000001</v>
      </c>
      <c r="L94" s="3">
        <f>IF(SUMIFS('ISLAND SOLVED'!CN:CN,'ISLAND SOLVED'!$E:$E,Island!$B94,'ISLAND SOLVED'!$F:$F,Island!$D94,'ISLAND SOLVED'!B:B,Island!A94)=0,SUMIFS('ISLAND SOLVED'!K:K,'ISLAND SOLVED'!$E:$E,Island!$B94,'ISLAND SOLVED'!$F:$F,Island!$D94,'ISLAND SOLVED'!B:B,Island!A94),SUMIFS('ISLAND SOLVED'!O:O,'ISLAND SOLVED'!$E:$E,Island!$B94,'ISLAND SOLVED'!$F:$F,Island!$D94,'ISLAND SOLVED'!B:B,Island!A94)+SUMIFS('ISLAND SOLVED'!CN:CN,'ISLAND SOLVED'!$E:$E,Island!$B94,'ISLAND SOLVED'!$F:$F,Island!$D94,'ISLAND SOLVED'!B:B,Island!A94))</f>
        <v>94.774000000000001</v>
      </c>
      <c r="M94" s="7">
        <f>IF(SUMIFS('ISLAND SOLVED'!CU:CU,'ISLAND SOLVED'!$E:$E,Island!$B94,'ISLAND SOLVED'!$F:$F,Island!$D94,'ISLAND SOLVED'!B:B,Island!A94)=0,SUMIFS('ISLAND SOLVED'!L:L,'ISLAND SOLVED'!$E:$E,Island!$B94,'ISLAND SOLVED'!$F:$F,Island!$D94,'ISLAND SOLVED'!B:B,Island!A94),SUMIFS('ISLAND SOLVED'!P:P,'ISLAND SOLVED'!$E:$E,Island!$B94,'ISLAND SOLVED'!$F:$F,Island!$D94,'ISLAND SOLVED'!B:B,Island!A94)+SUMIFS('ISLAND SOLVED'!CU:CU,'ISLAND SOLVED'!$E:$E,Island!$B94,'ISLAND SOLVED'!$F:$F,Island!$D94,'ISLAND SOLVED'!B:B,Island!A94))</f>
        <v>136</v>
      </c>
      <c r="N94" s="7">
        <f>SUMIFS('ISLAND SOLVED'!R:R,'ISLAND SOLVED'!$E:$E,Island!$B94,'ISLAND SOLVED'!$F:$F,Island!$D94,'ISLAND SOLVED'!B:B,Island!A94)</f>
        <v>0.01</v>
      </c>
      <c r="O94" s="7">
        <f>SUMIFS('ISLAND SOLVED'!S:S,'ISLAND SOLVED'!$E:$E,Island!$B94,'ISLAND SOLVED'!$F:$F,Island!$D94,'ISLAND SOLVED'!B:B,Island!A94)</f>
        <v>9.92E-3</v>
      </c>
      <c r="P94" s="7">
        <f>SUMIFS('ISLAND SOLVED'!O:O,'ISLAND SOLVED'!$E:$E,Island!$B94,'ISLAND SOLVED'!$F:$F,Island!$D94,'ISLAND SOLVED'!B:B,Island!A94)</f>
        <v>77.123999999999995</v>
      </c>
      <c r="Q94" s="7">
        <f>SUMIFS('ISLAND SOLVED'!P:P,'ISLAND SOLVED'!$E:$E,Island!$B94,'ISLAND SOLVED'!$F:$F,Island!$D94,'ISLAND SOLVED'!B:B,Island!A94)</f>
        <v>94</v>
      </c>
      <c r="R94" s="7">
        <f>SUMIFS('ISLAND SOLVED'!CI:CI,'ISLAND SOLVED'!$E:$E,Island!$B94,'ISLAND SOLVED'!$F:$F,Island!$D94,'ISLAND SOLVED'!B:B,Island!A94)</f>
        <v>9.4529999999999994</v>
      </c>
      <c r="S94" s="7">
        <f>SUMIFS('ISLAND SOLVED'!CP:CP,'ISLAND SOLVED'!$E:$E,Island!$B94,'ISLAND SOLVED'!$F:$F,Island!$D94,'ISLAND SOLVED'!B:B,Island!A94)</f>
        <v>94</v>
      </c>
      <c r="T94" s="7">
        <f>SUMIFS('ISLAND SOLVED'!CM:CM,'ISLAND SOLVED'!$E:$E,Island!$B94,'ISLAND SOLVED'!$F:$F,Island!$D94,'ISLAND SOLVED'!B:B,Island!A94)</f>
        <v>22.062999999999999</v>
      </c>
      <c r="U94" s="7">
        <f>SUMIFS('ISLAND SOLVED'!CT:CT,'ISLAND SOLVED'!$E:$E,Island!$B94,'ISLAND SOLVED'!$F:$F,Island!$D94,'ISLAND SOLVED'!B:B,Island!A94)</f>
        <v>42</v>
      </c>
      <c r="V94" s="7">
        <f>SUMIFS('ISLAND SOLVED'!CN:CN,'ISLAND SOLVED'!$E:$E,Island!$B94,'ISLAND SOLVED'!$F:$F,Island!$D94,'ISLAND SOLVED'!B:B,Island!A94)</f>
        <v>17.649999999999999</v>
      </c>
      <c r="W94" s="7">
        <f>SUMIFS('ISLAND SOLVED'!CU:CU,'ISLAND SOLVED'!$E:$E,Island!$B94,'ISLAND SOLVED'!$F:$F,Island!$D94,'ISLAND SOLVED'!B:B,Island!A94)</f>
        <v>42</v>
      </c>
      <c r="X94" s="7">
        <f>SUMIFS('ISLAND SOLVED'!CO:CO,'ISLAND SOLVED'!$E:$E,Island!$B94,'ISLAND SOLVED'!$F:$F,Island!$D94,'ISLAND SOLVED'!B:B,Island!A94)</f>
        <v>0</v>
      </c>
      <c r="Y94" s="3">
        <f>SUMIFS('ISLAND SOLVED'!CV:CV,'ISLAND SOLVED'!$E:$E,Island!$B94,'ISLAND SOLVED'!$F:$F,Island!$D94,'ISLAND SOLVED'!B:B,Island!A94)</f>
        <v>0</v>
      </c>
      <c r="Z94" s="5">
        <f t="shared" si="2"/>
        <v>0</v>
      </c>
    </row>
    <row r="95" spans="1:26" s="3" customFormat="1" x14ac:dyDescent="0.25">
      <c r="A95" s="3" t="str">
        <f>A20</f>
        <v>311302022101100217</v>
      </c>
      <c r="B95" s="6">
        <f>B20</f>
        <v>44866.020833333336</v>
      </c>
      <c r="C95" s="3" t="str">
        <f>C20</f>
        <v>TP2</v>
      </c>
      <c r="D95" s="3" t="str">
        <f>D20</f>
        <v>NI</v>
      </c>
      <c r="E95" s="3">
        <f>SUMIFS('ISLAND SOLVED'!AP:AP,'ISLAND SOLVED'!$E:$E,Island!$B95,'ISLAND SOLVED'!$F:$F,Island!$D95,'ISLAND SOLVED'!B:B,Island!A95)</f>
        <v>2010.306</v>
      </c>
      <c r="F95" s="3">
        <f>SUMIFS('ISLAND SOLVED'!AQ:AQ,'ISLAND SOLVED'!$E:$E,Island!$B95,'ISLAND SOLVED'!$F:$F,Island!$D95,'ISLAND SOLVED'!B:B,Island!A95)</f>
        <v>2053.498</v>
      </c>
      <c r="G95" s="3">
        <f>SUMIFS('ISLAND SOLVED'!CA:CA,'ISLAND SOLVED'!$E:$E,Island!$B95,'ISLAND SOLVED'!$F:$F,Island!$D95,'ISLAND SOLVED'!B:B,Island!A95)</f>
        <v>0</v>
      </c>
      <c r="H95" s="7">
        <f>SUMIFS('ISLAND SOLVED'!BB:BB,'ISLAND SOLVED'!$E:$E,Island!$B95,'ISLAND SOLVED'!$F:$F,Island!$D95,'ISLAND SOLVED'!B:B,Island!A95)-J95</f>
        <v>51.336000000000013</v>
      </c>
      <c r="I95" s="3">
        <f>SUMIFS('ISLAND SOLVED'!BC:BC,'ISLAND SOLVED'!$E:$E,Island!$B95,'ISLAND SOLVED'!$F:$F,Island!$D95,'ISLAND SOLVED'!B:B,Island!A95)</f>
        <v>-96.028000000000006</v>
      </c>
      <c r="J95" s="7">
        <f t="shared" si="0"/>
        <v>2.2149999999999892</v>
      </c>
      <c r="K95" s="7">
        <f>SUMIFS('ISLAND SOLVED'!Q:Q,'ISLAND SOLVED'!$E:$E,Island!$B95,'ISLAND SOLVED'!$F:$F,Island!$D95,'ISLAND SOLVED'!B:B,Island!A95)</f>
        <v>10.56152</v>
      </c>
      <c r="L95" s="3">
        <f>IF(SUMIFS('ISLAND SOLVED'!CN:CN,'ISLAND SOLVED'!$E:$E,Island!$B95,'ISLAND SOLVED'!$F:$F,Island!$D95,'ISLAND SOLVED'!B:B,Island!A95)=0,SUMIFS('ISLAND SOLVED'!K:K,'ISLAND SOLVED'!$E:$E,Island!$B95,'ISLAND SOLVED'!$F:$F,Island!$D95,'ISLAND SOLVED'!B:B,Island!A95),SUMIFS('ISLAND SOLVED'!O:O,'ISLAND SOLVED'!$E:$E,Island!$B95,'ISLAND SOLVED'!$F:$F,Island!$D95,'ISLAND SOLVED'!B:B,Island!A95)+SUMIFS('ISLAND SOLVED'!CN:CN,'ISLAND SOLVED'!$E:$E,Island!$B95,'ISLAND SOLVED'!$F:$F,Island!$D95,'ISLAND SOLVED'!B:B,Island!A95))</f>
        <v>8.5340000000000007</v>
      </c>
      <c r="M95" s="7">
        <f>IF(SUMIFS('ISLAND SOLVED'!CU:CU,'ISLAND SOLVED'!$E:$E,Island!$B95,'ISLAND SOLVED'!$F:$F,Island!$D95,'ISLAND SOLVED'!B:B,Island!A95)=0,SUMIFS('ISLAND SOLVED'!L:L,'ISLAND SOLVED'!$E:$E,Island!$B95,'ISLAND SOLVED'!$F:$F,Island!$D95,'ISLAND SOLVED'!B:B,Island!A95),SUMIFS('ISLAND SOLVED'!P:P,'ISLAND SOLVED'!$E:$E,Island!$B95,'ISLAND SOLVED'!$F:$F,Island!$D95,'ISLAND SOLVED'!B:B,Island!A95)+SUMIFS('ISLAND SOLVED'!CU:CU,'ISLAND SOLVED'!$E:$E,Island!$B95,'ISLAND SOLVED'!$F:$F,Island!$D95,'ISLAND SOLVED'!B:B,Island!A95))</f>
        <v>148</v>
      </c>
      <c r="N95" s="7">
        <f>SUMIFS('ISLAND SOLVED'!R:R,'ISLAND SOLVED'!$E:$E,Island!$B95,'ISLAND SOLVED'!$F:$F,Island!$D95,'ISLAND SOLVED'!B:B,Island!A95)</f>
        <v>8.0700000000000008E-3</v>
      </c>
      <c r="O95" s="7">
        <f>SUMIFS('ISLAND SOLVED'!S:S,'ISLAND SOLVED'!$E:$E,Island!$B95,'ISLAND SOLVED'!$F:$F,Island!$D95,'ISLAND SOLVED'!B:B,Island!A95)</f>
        <v>0.01</v>
      </c>
      <c r="P95" s="7">
        <f>SUMIFS('ISLAND SOLVED'!O:O,'ISLAND SOLVED'!$E:$E,Island!$B95,'ISLAND SOLVED'!$F:$F,Island!$D95,'ISLAND SOLVED'!B:B,Island!A95)</f>
        <v>1.2070000000000001</v>
      </c>
      <c r="Q95" s="7">
        <f>SUMIFS('ISLAND SOLVED'!P:P,'ISLAND SOLVED'!$E:$E,Island!$B95,'ISLAND SOLVED'!$F:$F,Island!$D95,'ISLAND SOLVED'!B:B,Island!A95)</f>
        <v>54.744999999999997</v>
      </c>
      <c r="R95" s="7">
        <f>SUMIFS('ISLAND SOLVED'!CI:CI,'ISLAND SOLVED'!$E:$E,Island!$B95,'ISLAND SOLVED'!$F:$F,Island!$D95,'ISLAND SOLVED'!B:B,Island!A95)</f>
        <v>20.742999999999999</v>
      </c>
      <c r="S95" s="7">
        <f>SUMIFS('ISLAND SOLVED'!CP:CP,'ISLAND SOLVED'!$E:$E,Island!$B95,'ISLAND SOLVED'!$F:$F,Island!$D95,'ISLAND SOLVED'!B:B,Island!A95)</f>
        <v>41.667000000000002</v>
      </c>
      <c r="T95" s="7">
        <f>SUMIFS('ISLAND SOLVED'!CM:CM,'ISLAND SOLVED'!$E:$E,Island!$B95,'ISLAND SOLVED'!$F:$F,Island!$D95,'ISLAND SOLVED'!B:B,Island!A95)</f>
        <v>9.1590000000000007</v>
      </c>
      <c r="U95" s="7">
        <f>SUMIFS('ISLAND SOLVED'!CT:CT,'ISLAND SOLVED'!$E:$E,Island!$B95,'ISLAND SOLVED'!$F:$F,Island!$D95,'ISLAND SOLVED'!B:B,Island!A95)</f>
        <v>93.254999999999995</v>
      </c>
      <c r="V95" s="7">
        <f>SUMIFS('ISLAND SOLVED'!CN:CN,'ISLAND SOLVED'!$E:$E,Island!$B95,'ISLAND SOLVED'!$F:$F,Island!$D95,'ISLAND SOLVED'!B:B,Island!A95)</f>
        <v>7.327</v>
      </c>
      <c r="W95" s="7">
        <f>SUMIFS('ISLAND SOLVED'!CU:CU,'ISLAND SOLVED'!$E:$E,Island!$B95,'ISLAND SOLVED'!$F:$F,Island!$D95,'ISLAND SOLVED'!B:B,Island!A95)</f>
        <v>93.254999999999995</v>
      </c>
      <c r="X95" s="7">
        <f>SUMIFS('ISLAND SOLVED'!CO:CO,'ISLAND SOLVED'!$E:$E,Island!$B95,'ISLAND SOLVED'!$F:$F,Island!$D95,'ISLAND SOLVED'!B:B,Island!A95)</f>
        <v>0</v>
      </c>
      <c r="Y95" s="3">
        <f>SUMIFS('ISLAND SOLVED'!CV:CV,'ISLAND SOLVED'!$E:$E,Island!$B95,'ISLAND SOLVED'!$F:$F,Island!$D95,'ISLAND SOLVED'!B:B,Island!A95)</f>
        <v>0</v>
      </c>
      <c r="Z95" s="5">
        <f t="shared" si="2"/>
        <v>0</v>
      </c>
    </row>
    <row r="96" spans="1:26" s="3" customFormat="1" x14ac:dyDescent="0.25">
      <c r="A96" s="3" t="str">
        <f>A21</f>
        <v>311302022101100217</v>
      </c>
      <c r="B96" s="6">
        <f>B21</f>
        <v>44866.020833333336</v>
      </c>
      <c r="C96" s="3" t="str">
        <f>C21</f>
        <v>TP2</v>
      </c>
      <c r="D96" s="3" t="str">
        <f>D21</f>
        <v>SI</v>
      </c>
      <c r="E96" s="3">
        <f>SUMIFS('ISLAND SOLVED'!AP:AP,'ISLAND SOLVED'!$E:$E,Island!$B96,'ISLAND SOLVED'!$F:$F,Island!$D96,'ISLAND SOLVED'!B:B,Island!A96)</f>
        <v>1600.502</v>
      </c>
      <c r="F96" s="3">
        <f>SUMIFS('ISLAND SOLVED'!AQ:AQ,'ISLAND SOLVED'!$E:$E,Island!$B96,'ISLAND SOLVED'!$F:$F,Island!$D96,'ISLAND SOLVED'!B:B,Island!A96)</f>
        <v>1463.4480000000001</v>
      </c>
      <c r="G96" s="3">
        <f>SUMIFS('ISLAND SOLVED'!CA:CA,'ISLAND SOLVED'!$E:$E,Island!$B96,'ISLAND SOLVED'!$F:$F,Island!$D96,'ISLAND SOLVED'!B:B,Island!A96)</f>
        <v>0</v>
      </c>
      <c r="H96" s="7">
        <f>SUMIFS('ISLAND SOLVED'!BB:BB,'ISLAND SOLVED'!$E:$E,Island!$B96,'ISLAND SOLVED'!$F:$F,Island!$D96,'ISLAND SOLVED'!B:B,Island!A96)-J96</f>
        <v>38.811</v>
      </c>
      <c r="I96" s="3">
        <f>SUMIFS('ISLAND SOLVED'!BC:BC,'ISLAND SOLVED'!$E:$E,Island!$B96,'ISLAND SOLVED'!$F:$F,Island!$D96,'ISLAND SOLVED'!B:B,Island!A96)</f>
        <v>96.742999999999995</v>
      </c>
      <c r="J96" s="7">
        <f t="shared" si="1"/>
        <v>1.5</v>
      </c>
      <c r="K96" s="7">
        <f>SUMIFS('ISLAND SOLVED'!Q:Q,'ISLAND SOLVED'!$E:$E,Island!$B96,'ISLAND SOLVED'!$F:$F,Island!$D96,'ISLAND SOLVED'!B:B,Island!A96)</f>
        <v>10.4834</v>
      </c>
      <c r="L96" s="3">
        <f>IF(SUMIFS('ISLAND SOLVED'!CN:CN,'ISLAND SOLVED'!$E:$E,Island!$B96,'ISLAND SOLVED'!$F:$F,Island!$D96,'ISLAND SOLVED'!B:B,Island!A96)=0,SUMIFS('ISLAND SOLVED'!K:K,'ISLAND SOLVED'!$E:$E,Island!$B96,'ISLAND SOLVED'!$F:$F,Island!$D96,'ISLAND SOLVED'!B:B,Island!A96),SUMIFS('ISLAND SOLVED'!O:O,'ISLAND SOLVED'!$E:$E,Island!$B96,'ISLAND SOLVED'!$F:$F,Island!$D96,'ISLAND SOLVED'!B:B,Island!A96)+SUMIFS('ISLAND SOLVED'!CN:CN,'ISLAND SOLVED'!$E:$E,Island!$B96,'ISLAND SOLVED'!$F:$F,Island!$D96,'ISLAND SOLVED'!B:B,Island!A96))</f>
        <v>93.951999999999998</v>
      </c>
      <c r="M96" s="7">
        <f>IF(SUMIFS('ISLAND SOLVED'!CU:CU,'ISLAND SOLVED'!$E:$E,Island!$B96,'ISLAND SOLVED'!$F:$F,Island!$D96,'ISLAND SOLVED'!B:B,Island!A96)=0,SUMIFS('ISLAND SOLVED'!L:L,'ISLAND SOLVED'!$E:$E,Island!$B96,'ISLAND SOLVED'!$F:$F,Island!$D96,'ISLAND SOLVED'!B:B,Island!A96),SUMIFS('ISLAND SOLVED'!P:P,'ISLAND SOLVED'!$E:$E,Island!$B96,'ISLAND SOLVED'!$F:$F,Island!$D96,'ISLAND SOLVED'!B:B,Island!A96)+SUMIFS('ISLAND SOLVED'!CU:CU,'ISLAND SOLVED'!$E:$E,Island!$B96,'ISLAND SOLVED'!$F:$F,Island!$D96,'ISLAND SOLVED'!B:B,Island!A96))</f>
        <v>136</v>
      </c>
      <c r="N96" s="7">
        <f>SUMIFS('ISLAND SOLVED'!R:R,'ISLAND SOLVED'!$E:$E,Island!$B96,'ISLAND SOLVED'!$F:$F,Island!$D96,'ISLAND SOLVED'!B:B,Island!A96)</f>
        <v>0.01</v>
      </c>
      <c r="O96" s="7">
        <f>SUMIFS('ISLAND SOLVED'!S:S,'ISLAND SOLVED'!$E:$E,Island!$B96,'ISLAND SOLVED'!$F:$F,Island!$D96,'ISLAND SOLVED'!B:B,Island!A96)</f>
        <v>9.9500000000000005E-3</v>
      </c>
      <c r="P96" s="7">
        <f>SUMIFS('ISLAND SOLVED'!O:O,'ISLAND SOLVED'!$E:$E,Island!$B96,'ISLAND SOLVED'!$F:$F,Island!$D96,'ISLAND SOLVED'!B:B,Island!A96)</f>
        <v>77.224999999999994</v>
      </c>
      <c r="Q96" s="7">
        <f>SUMIFS('ISLAND SOLVED'!P:P,'ISLAND SOLVED'!$E:$E,Island!$B96,'ISLAND SOLVED'!$F:$F,Island!$D96,'ISLAND SOLVED'!B:B,Island!A96)</f>
        <v>94</v>
      </c>
      <c r="R96" s="7">
        <f>SUMIFS('ISLAND SOLVED'!CI:CI,'ISLAND SOLVED'!$E:$E,Island!$B96,'ISLAND SOLVED'!$F:$F,Island!$D96,'ISLAND SOLVED'!B:B,Island!A96)</f>
        <v>9.2330000000000005</v>
      </c>
      <c r="S96" s="7">
        <f>SUMIFS('ISLAND SOLVED'!CP:CP,'ISLAND SOLVED'!$E:$E,Island!$B96,'ISLAND SOLVED'!$F:$F,Island!$D96,'ISLAND SOLVED'!B:B,Island!A96)</f>
        <v>94</v>
      </c>
      <c r="T96" s="7">
        <f>SUMIFS('ISLAND SOLVED'!CM:CM,'ISLAND SOLVED'!$E:$E,Island!$B96,'ISLAND SOLVED'!$F:$F,Island!$D96,'ISLAND SOLVED'!B:B,Island!A96)</f>
        <v>20.908999999999999</v>
      </c>
      <c r="U96" s="7">
        <f>SUMIFS('ISLAND SOLVED'!CT:CT,'ISLAND SOLVED'!$E:$E,Island!$B96,'ISLAND SOLVED'!$F:$F,Island!$D96,'ISLAND SOLVED'!B:B,Island!A96)</f>
        <v>42</v>
      </c>
      <c r="V96" s="7">
        <f>SUMIFS('ISLAND SOLVED'!CN:CN,'ISLAND SOLVED'!$E:$E,Island!$B96,'ISLAND SOLVED'!$F:$F,Island!$D96,'ISLAND SOLVED'!B:B,Island!A96)</f>
        <v>16.727</v>
      </c>
      <c r="W96" s="7">
        <f>SUMIFS('ISLAND SOLVED'!CU:CU,'ISLAND SOLVED'!$E:$E,Island!$B96,'ISLAND SOLVED'!$F:$F,Island!$D96,'ISLAND SOLVED'!B:B,Island!A96)</f>
        <v>42</v>
      </c>
      <c r="X96" s="7">
        <f>SUMIFS('ISLAND SOLVED'!CO:CO,'ISLAND SOLVED'!$E:$E,Island!$B96,'ISLAND SOLVED'!$F:$F,Island!$D96,'ISLAND SOLVED'!B:B,Island!A96)</f>
        <v>0</v>
      </c>
      <c r="Y96" s="3">
        <f>SUMIFS('ISLAND SOLVED'!CV:CV,'ISLAND SOLVED'!$E:$E,Island!$B96,'ISLAND SOLVED'!$F:$F,Island!$D96,'ISLAND SOLVED'!B:B,Island!A96)</f>
        <v>23.173999999999999</v>
      </c>
      <c r="Z96" s="5">
        <f t="shared" si="2"/>
        <v>0</v>
      </c>
    </row>
    <row r="97" spans="1:26" s="12" customFormat="1" x14ac:dyDescent="0.25">
      <c r="A97" s="12" t="str">
        <f>A22</f>
        <v>311302022101100217</v>
      </c>
      <c r="B97" s="13">
        <f>B22</f>
        <v>44866.041666666664</v>
      </c>
      <c r="C97" s="12" t="str">
        <f>C22</f>
        <v>TP3</v>
      </c>
      <c r="D97" s="12" t="str">
        <f>D22</f>
        <v>NI</v>
      </c>
      <c r="E97" s="12">
        <f>SUMIFS('ISLAND SOLVED'!AP:AP,'ISLAND SOLVED'!$E:$E,Island!$B97,'ISLAND SOLVED'!$F:$F,Island!$D97,'ISLAND SOLVED'!B:B,Island!A97)</f>
        <v>1939.1379999999999</v>
      </c>
      <c r="F97" s="12">
        <f>SUMIFS('ISLAND SOLVED'!AQ:AQ,'ISLAND SOLVED'!$E:$E,Island!$B97,'ISLAND SOLVED'!$F:$F,Island!$D97,'ISLAND SOLVED'!B:B,Island!A97)</f>
        <v>2008.645</v>
      </c>
      <c r="G97" s="12">
        <f>SUMIFS('ISLAND SOLVED'!CA:CA,'ISLAND SOLVED'!$E:$E,Island!$B97,'ISLAND SOLVED'!$F:$F,Island!$D97,'ISLAND SOLVED'!B:B,Island!A97)</f>
        <v>0</v>
      </c>
      <c r="H97" s="14">
        <f>SUMIFS('ISLAND SOLVED'!BB:BB,'ISLAND SOLVED'!$E:$E,Island!$B97,'ISLAND SOLVED'!$F:$F,Island!$D97,'ISLAND SOLVED'!B:B,Island!A97)-J97</f>
        <v>48.433999999999997</v>
      </c>
      <c r="I97" s="12">
        <f>SUMIFS('ISLAND SOLVED'!BC:BC,'ISLAND SOLVED'!$E:$E,Island!$B97,'ISLAND SOLVED'!$F:$F,Island!$D97,'ISLAND SOLVED'!B:B,Island!A97)</f>
        <v>-119.441</v>
      </c>
      <c r="J97" s="14">
        <f t="shared" si="0"/>
        <v>2.4110000000000014</v>
      </c>
      <c r="K97" s="14">
        <f>SUMIFS('ISLAND SOLVED'!Q:Q,'ISLAND SOLVED'!$E:$E,Island!$B97,'ISLAND SOLVED'!$F:$F,Island!$D97,'ISLAND SOLVED'!B:B,Island!A97)</f>
        <v>8.8510500000000008</v>
      </c>
      <c r="L97" s="12">
        <f>IF(SUMIFS('ISLAND SOLVED'!CN:CN,'ISLAND SOLVED'!$E:$E,Island!$B97,'ISLAND SOLVED'!$F:$F,Island!$D97,'ISLAND SOLVED'!B:B,Island!A97)=0,SUMIFS('ISLAND SOLVED'!K:K,'ISLAND SOLVED'!$E:$E,Island!$B97,'ISLAND SOLVED'!$F:$F,Island!$D97,'ISLAND SOLVED'!B:B,Island!A97),SUMIFS('ISLAND SOLVED'!O:O,'ISLAND SOLVED'!$E:$E,Island!$B97,'ISLAND SOLVED'!$F:$F,Island!$D97,'ISLAND SOLVED'!B:B,Island!A97)+SUMIFS('ISLAND SOLVED'!CN:CN,'ISLAND SOLVED'!$E:$E,Island!$B97,'ISLAND SOLVED'!$F:$F,Island!$D97,'ISLAND SOLVED'!B:B,Island!A97))</f>
        <v>0</v>
      </c>
      <c r="M97" s="14">
        <f>IF(SUMIFS('ISLAND SOLVED'!CU:CU,'ISLAND SOLVED'!$E:$E,Island!$B97,'ISLAND SOLVED'!$F:$F,Island!$D97,'ISLAND SOLVED'!B:B,Island!A97)=0,SUMIFS('ISLAND SOLVED'!L:L,'ISLAND SOLVED'!$E:$E,Island!$B97,'ISLAND SOLVED'!$F:$F,Island!$D97,'ISLAND SOLVED'!B:B,Island!A97),SUMIFS('ISLAND SOLVED'!P:P,'ISLAND SOLVED'!$E:$E,Island!$B97,'ISLAND SOLVED'!$F:$F,Island!$D97,'ISLAND SOLVED'!B:B,Island!A97)+SUMIFS('ISLAND SOLVED'!CU:CU,'ISLAND SOLVED'!$E:$E,Island!$B97,'ISLAND SOLVED'!$F:$F,Island!$D97,'ISLAND SOLVED'!B:B,Island!A97))</f>
        <v>148</v>
      </c>
      <c r="N97" s="14">
        <f>SUMIFS('ISLAND SOLVED'!R:R,'ISLAND SOLVED'!$E:$E,Island!$B97,'ISLAND SOLVED'!$F:$F,Island!$D97,'ISLAND SOLVED'!B:B,Island!A97)</f>
        <v>8.0199999999999994E-3</v>
      </c>
      <c r="O97" s="14">
        <f>SUMIFS('ISLAND SOLVED'!S:S,'ISLAND SOLVED'!$E:$E,Island!$B97,'ISLAND SOLVED'!$F:$F,Island!$D97,'ISLAND SOLVED'!B:B,Island!A97)</f>
        <v>0.01</v>
      </c>
      <c r="P97" s="14">
        <f>SUMIFS('ISLAND SOLVED'!O:O,'ISLAND SOLVED'!$E:$E,Island!$B97,'ISLAND SOLVED'!$F:$F,Island!$D97,'ISLAND SOLVED'!B:B,Island!A97)</f>
        <v>8.4710000000000001</v>
      </c>
      <c r="Q97" s="14">
        <f>SUMIFS('ISLAND SOLVED'!P:P,'ISLAND SOLVED'!$E:$E,Island!$B97,'ISLAND SOLVED'!$F:$F,Island!$D97,'ISLAND SOLVED'!B:B,Island!A97)</f>
        <v>54.744999999999997</v>
      </c>
      <c r="R97" s="14">
        <f>SUMIFS('ISLAND SOLVED'!CI:CI,'ISLAND SOLVED'!$E:$E,Island!$B97,'ISLAND SOLVED'!$F:$F,Island!$D97,'ISLAND SOLVED'!B:B,Island!A97)</f>
        <v>27.558</v>
      </c>
      <c r="S97" s="14">
        <f>SUMIFS('ISLAND SOLVED'!CP:CP,'ISLAND SOLVED'!$E:$E,Island!$B97,'ISLAND SOLVED'!$F:$F,Island!$D97,'ISLAND SOLVED'!B:B,Island!A97)</f>
        <v>41.667000000000002</v>
      </c>
      <c r="T97" s="14">
        <f>SUMIFS('ISLAND SOLVED'!CM:CM,'ISLAND SOLVED'!$E:$E,Island!$B97,'ISLAND SOLVED'!$F:$F,Island!$D97,'ISLAND SOLVED'!B:B,Island!A97)</f>
        <v>0</v>
      </c>
      <c r="U97" s="14">
        <f>SUMIFS('ISLAND SOLVED'!CT:CT,'ISLAND SOLVED'!$E:$E,Island!$B97,'ISLAND SOLVED'!$F:$F,Island!$D97,'ISLAND SOLVED'!B:B,Island!A97)</f>
        <v>93.254999999999995</v>
      </c>
      <c r="V97" s="14">
        <f>SUMIFS('ISLAND SOLVED'!CN:CN,'ISLAND SOLVED'!$E:$E,Island!$B97,'ISLAND SOLVED'!$F:$F,Island!$D97,'ISLAND SOLVED'!B:B,Island!A97)</f>
        <v>0</v>
      </c>
      <c r="W97" s="14">
        <f>SUMIFS('ISLAND SOLVED'!CU:CU,'ISLAND SOLVED'!$E:$E,Island!$B97,'ISLAND SOLVED'!$F:$F,Island!$D97,'ISLAND SOLVED'!B:B,Island!A97)</f>
        <v>93.254999999999995</v>
      </c>
      <c r="X97" s="14">
        <f>SUMIFS('ISLAND SOLVED'!CO:CO,'ISLAND SOLVED'!$E:$E,Island!$B97,'ISLAND SOLVED'!$F:$F,Island!$D97,'ISLAND SOLVED'!B:B,Island!A97)</f>
        <v>0</v>
      </c>
      <c r="Y97" s="12">
        <f>SUMIFS('ISLAND SOLVED'!CV:CV,'ISLAND SOLVED'!$E:$E,Island!$B97,'ISLAND SOLVED'!$F:$F,Island!$D97,'ISLAND SOLVED'!B:B,Island!A97)</f>
        <v>0</v>
      </c>
      <c r="Z97" s="15">
        <f t="shared" si="2"/>
        <v>8.1639999999999997</v>
      </c>
    </row>
    <row r="98" spans="1:26" s="3" customFormat="1" x14ac:dyDescent="0.25">
      <c r="A98" s="3" t="str">
        <f>A23</f>
        <v>311302022101100217</v>
      </c>
      <c r="B98" s="6">
        <f>B23</f>
        <v>44866.041666666664</v>
      </c>
      <c r="C98" s="3" t="str">
        <f>C23</f>
        <v>TP3</v>
      </c>
      <c r="D98" s="3" t="str">
        <f>D23</f>
        <v>SI</v>
      </c>
      <c r="E98" s="3">
        <f>SUMIFS('ISLAND SOLVED'!AP:AP,'ISLAND SOLVED'!$E:$E,Island!$B98,'ISLAND SOLVED'!$F:$F,Island!$D98,'ISLAND SOLVED'!B:B,Island!A98)</f>
        <v>1586.373</v>
      </c>
      <c r="F98" s="3">
        <f>SUMIFS('ISLAND SOLVED'!AQ:AQ,'ISLAND SOLVED'!$E:$E,Island!$B98,'ISLAND SOLVED'!$F:$F,Island!$D98,'ISLAND SOLVED'!B:B,Island!A98)</f>
        <v>1426.356</v>
      </c>
      <c r="G98" s="3">
        <f>SUMIFS('ISLAND SOLVED'!CA:CA,'ISLAND SOLVED'!$E:$E,Island!$B98,'ISLAND SOLVED'!$F:$F,Island!$D98,'ISLAND SOLVED'!B:B,Island!A98)</f>
        <v>0</v>
      </c>
      <c r="H98" s="7">
        <f>SUMIFS('ISLAND SOLVED'!BB:BB,'ISLAND SOLVED'!$E:$E,Island!$B98,'ISLAND SOLVED'!$F:$F,Island!$D98,'ISLAND SOLVED'!B:B,Island!A98)-J98</f>
        <v>38.164999999999999</v>
      </c>
      <c r="I98" s="3">
        <f>SUMIFS('ISLAND SOLVED'!BC:BC,'ISLAND SOLVED'!$E:$E,Island!$B98,'ISLAND SOLVED'!$F:$F,Island!$D98,'ISLAND SOLVED'!B:B,Island!A98)</f>
        <v>120.352</v>
      </c>
      <c r="J98" s="7">
        <f t="shared" si="1"/>
        <v>1.5</v>
      </c>
      <c r="K98" s="7">
        <f>SUMIFS('ISLAND SOLVED'!Q:Q,'ISLAND SOLVED'!$E:$E,Island!$B98,'ISLAND SOLVED'!$F:$F,Island!$D98,'ISLAND SOLVED'!B:B,Island!A98)</f>
        <v>8.7759999999999998</v>
      </c>
      <c r="L98" s="3">
        <f>IF(SUMIFS('ISLAND SOLVED'!CN:CN,'ISLAND SOLVED'!$E:$E,Island!$B98,'ISLAND SOLVED'!$F:$F,Island!$D98,'ISLAND SOLVED'!B:B,Island!A98)=0,SUMIFS('ISLAND SOLVED'!K:K,'ISLAND SOLVED'!$E:$E,Island!$B98,'ISLAND SOLVED'!$F:$F,Island!$D98,'ISLAND SOLVED'!B:B,Island!A98),SUMIFS('ISLAND SOLVED'!O:O,'ISLAND SOLVED'!$E:$E,Island!$B98,'ISLAND SOLVED'!$F:$F,Island!$D98,'ISLAND SOLVED'!B:B,Island!A98)+SUMIFS('ISLAND SOLVED'!CN:CN,'ISLAND SOLVED'!$E:$E,Island!$B98,'ISLAND SOLVED'!$F:$F,Island!$D98,'ISLAND SOLVED'!B:B,Island!A98))</f>
        <v>91.304999999999993</v>
      </c>
      <c r="M98" s="7">
        <f>IF(SUMIFS('ISLAND SOLVED'!CU:CU,'ISLAND SOLVED'!$E:$E,Island!$B98,'ISLAND SOLVED'!$F:$F,Island!$D98,'ISLAND SOLVED'!B:B,Island!A98)=0,SUMIFS('ISLAND SOLVED'!L:L,'ISLAND SOLVED'!$E:$E,Island!$B98,'ISLAND SOLVED'!$F:$F,Island!$D98,'ISLAND SOLVED'!B:B,Island!A98),SUMIFS('ISLAND SOLVED'!P:P,'ISLAND SOLVED'!$E:$E,Island!$B98,'ISLAND SOLVED'!$F:$F,Island!$D98,'ISLAND SOLVED'!B:B,Island!A98)+SUMIFS('ISLAND SOLVED'!CU:CU,'ISLAND SOLVED'!$E:$E,Island!$B98,'ISLAND SOLVED'!$F:$F,Island!$D98,'ISLAND SOLVED'!B:B,Island!A98))</f>
        <v>136</v>
      </c>
      <c r="N98" s="7">
        <f>SUMIFS('ISLAND SOLVED'!R:R,'ISLAND SOLVED'!$E:$E,Island!$B98,'ISLAND SOLVED'!$F:$F,Island!$D98,'ISLAND SOLVED'!B:B,Island!A98)</f>
        <v>0.01</v>
      </c>
      <c r="O98" s="7">
        <f>SUMIFS('ISLAND SOLVED'!S:S,'ISLAND SOLVED'!$E:$E,Island!$B98,'ISLAND SOLVED'!$F:$F,Island!$D98,'ISLAND SOLVED'!B:B,Island!A98)</f>
        <v>9.92E-3</v>
      </c>
      <c r="P98" s="7">
        <f>SUMIFS('ISLAND SOLVED'!O:O,'ISLAND SOLVED'!$E:$E,Island!$B98,'ISLAND SOLVED'!$F:$F,Island!$D98,'ISLAND SOLVED'!B:B,Island!A98)</f>
        <v>69.081999999999994</v>
      </c>
      <c r="Q98" s="7">
        <f>SUMIFS('ISLAND SOLVED'!P:P,'ISLAND SOLVED'!$E:$E,Island!$B98,'ISLAND SOLVED'!$F:$F,Island!$D98,'ISLAND SOLVED'!B:B,Island!A98)</f>
        <v>94</v>
      </c>
      <c r="R98" s="7">
        <f>SUMIFS('ISLAND SOLVED'!CI:CI,'ISLAND SOLVED'!$E:$E,Island!$B98,'ISLAND SOLVED'!$F:$F,Island!$D98,'ISLAND SOLVED'!B:B,Island!A98)</f>
        <v>0</v>
      </c>
      <c r="S98" s="7">
        <f>SUMIFS('ISLAND SOLVED'!CP:CP,'ISLAND SOLVED'!$E:$E,Island!$B98,'ISLAND SOLVED'!$F:$F,Island!$D98,'ISLAND SOLVED'!B:B,Island!A98)</f>
        <v>94</v>
      </c>
      <c r="T98" s="7">
        <f>SUMIFS('ISLAND SOLVED'!CM:CM,'ISLAND SOLVED'!$E:$E,Island!$B98,'ISLAND SOLVED'!$F:$F,Island!$D98,'ISLAND SOLVED'!B:B,Island!A98)</f>
        <v>27.779</v>
      </c>
      <c r="U98" s="7">
        <f>SUMIFS('ISLAND SOLVED'!CT:CT,'ISLAND SOLVED'!$E:$E,Island!$B98,'ISLAND SOLVED'!$F:$F,Island!$D98,'ISLAND SOLVED'!B:B,Island!A98)</f>
        <v>42</v>
      </c>
      <c r="V98" s="7">
        <f>SUMIFS('ISLAND SOLVED'!CN:CN,'ISLAND SOLVED'!$E:$E,Island!$B98,'ISLAND SOLVED'!$F:$F,Island!$D98,'ISLAND SOLVED'!B:B,Island!A98)</f>
        <v>22.222999999999999</v>
      </c>
      <c r="W98" s="7">
        <f>SUMIFS('ISLAND SOLVED'!CU:CU,'ISLAND SOLVED'!$E:$E,Island!$B98,'ISLAND SOLVED'!$F:$F,Island!$D98,'ISLAND SOLVED'!B:B,Island!A98)</f>
        <v>42</v>
      </c>
      <c r="X98" s="7">
        <f>SUMIFS('ISLAND SOLVED'!CO:CO,'ISLAND SOLVED'!$E:$E,Island!$B98,'ISLAND SOLVED'!$F:$F,Island!$D98,'ISLAND SOLVED'!B:B,Island!A98)</f>
        <v>0</v>
      </c>
      <c r="Y98" s="3">
        <f>SUMIFS('ISLAND SOLVED'!CV:CV,'ISLAND SOLVED'!$E:$E,Island!$B98,'ISLAND SOLVED'!$F:$F,Island!$D98,'ISLAND SOLVED'!B:B,Island!A98)</f>
        <v>0</v>
      </c>
      <c r="Z98" s="5">
        <f t="shared" si="2"/>
        <v>0</v>
      </c>
    </row>
    <row r="99" spans="1:26" s="3" customFormat="1" x14ac:dyDescent="0.25">
      <c r="A99" s="3" t="str">
        <f>A24</f>
        <v>311302022101100217</v>
      </c>
      <c r="B99" s="6">
        <f>B24</f>
        <v>44866.0625</v>
      </c>
      <c r="C99" s="3" t="str">
        <f>C24</f>
        <v>TP4</v>
      </c>
      <c r="D99" s="3" t="str">
        <f>D24</f>
        <v>NI</v>
      </c>
      <c r="E99" s="3">
        <f>SUMIFS('ISLAND SOLVED'!AP:AP,'ISLAND SOLVED'!$E:$E,Island!$B99,'ISLAND SOLVED'!$F:$F,Island!$D99,'ISLAND SOLVED'!B:B,Island!A99)</f>
        <v>1888.3879999999999</v>
      </c>
      <c r="F99" s="3">
        <f>SUMIFS('ISLAND SOLVED'!AQ:AQ,'ISLAND SOLVED'!$E:$E,Island!$B99,'ISLAND SOLVED'!$F:$F,Island!$D99,'ISLAND SOLVED'!B:B,Island!A99)</f>
        <v>1974.0550000000001</v>
      </c>
      <c r="G99" s="3">
        <f>SUMIFS('ISLAND SOLVED'!CA:CA,'ISLAND SOLVED'!$E:$E,Island!$B99,'ISLAND SOLVED'!$F:$F,Island!$D99,'ISLAND SOLVED'!B:B,Island!A99)</f>
        <v>0</v>
      </c>
      <c r="H99" s="7">
        <f>SUMIFS('ISLAND SOLVED'!BB:BB,'ISLAND SOLVED'!$E:$E,Island!$B99,'ISLAND SOLVED'!$F:$F,Island!$D99,'ISLAND SOLVED'!B:B,Island!A99)-J99</f>
        <v>46.75200000000001</v>
      </c>
      <c r="I99" s="3">
        <f>SUMIFS('ISLAND SOLVED'!BC:BC,'ISLAND SOLVED'!$E:$E,Island!$B99,'ISLAND SOLVED'!$F:$F,Island!$D99,'ISLAND SOLVED'!B:B,Island!A99)</f>
        <v>-133.91800000000001</v>
      </c>
      <c r="J99" s="7">
        <f t="shared" si="0"/>
        <v>2.5339999999999918</v>
      </c>
      <c r="K99" s="7">
        <f>SUMIFS('ISLAND SOLVED'!Q:Q,'ISLAND SOLVED'!$E:$E,Island!$B99,'ISLAND SOLVED'!$F:$F,Island!$D99,'ISLAND SOLVED'!B:B,Island!A99)</f>
        <v>0.50605</v>
      </c>
      <c r="L99" s="3">
        <f>IF(SUMIFS('ISLAND SOLVED'!CN:CN,'ISLAND SOLVED'!$E:$E,Island!$B99,'ISLAND SOLVED'!$F:$F,Island!$D99,'ISLAND SOLVED'!B:B,Island!A99)=0,SUMIFS('ISLAND SOLVED'!K:K,'ISLAND SOLVED'!$E:$E,Island!$B99,'ISLAND SOLVED'!$F:$F,Island!$D99,'ISLAND SOLVED'!B:B,Island!A99),SUMIFS('ISLAND SOLVED'!O:O,'ISLAND SOLVED'!$E:$E,Island!$B99,'ISLAND SOLVED'!$F:$F,Island!$D99,'ISLAND SOLVED'!B:B,Island!A99)+SUMIFS('ISLAND SOLVED'!CN:CN,'ISLAND SOLVED'!$E:$E,Island!$B99,'ISLAND SOLVED'!$F:$F,Island!$D99,'ISLAND SOLVED'!B:B,Island!A99))</f>
        <v>0</v>
      </c>
      <c r="M99" s="7">
        <f>IF(SUMIFS('ISLAND SOLVED'!CU:CU,'ISLAND SOLVED'!$E:$E,Island!$B99,'ISLAND SOLVED'!$F:$F,Island!$D99,'ISLAND SOLVED'!B:B,Island!A99)=0,SUMIFS('ISLAND SOLVED'!L:L,'ISLAND SOLVED'!$E:$E,Island!$B99,'ISLAND SOLVED'!$F:$F,Island!$D99,'ISLAND SOLVED'!B:B,Island!A99),SUMIFS('ISLAND SOLVED'!P:P,'ISLAND SOLVED'!$E:$E,Island!$B99,'ISLAND SOLVED'!$F:$F,Island!$D99,'ISLAND SOLVED'!B:B,Island!A99)+SUMIFS('ISLAND SOLVED'!CU:CU,'ISLAND SOLVED'!$E:$E,Island!$B99,'ISLAND SOLVED'!$F:$F,Island!$D99,'ISLAND SOLVED'!B:B,Island!A99))</f>
        <v>148</v>
      </c>
      <c r="N99" s="7">
        <f>SUMIFS('ISLAND SOLVED'!R:R,'ISLAND SOLVED'!$E:$E,Island!$B99,'ISLAND SOLVED'!$F:$F,Island!$D99,'ISLAND SOLVED'!B:B,Island!A99)</f>
        <v>8.0199999999999994E-3</v>
      </c>
      <c r="O99" s="7">
        <f>SUMIFS('ISLAND SOLVED'!S:S,'ISLAND SOLVED'!$E:$E,Island!$B99,'ISLAND SOLVED'!$F:$F,Island!$D99,'ISLAND SOLVED'!B:B,Island!A99)</f>
        <v>0.01</v>
      </c>
      <c r="P99" s="7">
        <f>SUMIFS('ISLAND SOLVED'!O:O,'ISLAND SOLVED'!$E:$E,Island!$B99,'ISLAND SOLVED'!$F:$F,Island!$D99,'ISLAND SOLVED'!B:B,Island!A99)</f>
        <v>8.8290000000000006</v>
      </c>
      <c r="Q99" s="7">
        <f>SUMIFS('ISLAND SOLVED'!P:P,'ISLAND SOLVED'!$E:$E,Island!$B99,'ISLAND SOLVED'!$F:$F,Island!$D99,'ISLAND SOLVED'!B:B,Island!A99)</f>
        <v>52.341000000000001</v>
      </c>
      <c r="R99" s="7">
        <f>SUMIFS('ISLAND SOLVED'!CI:CI,'ISLAND SOLVED'!$E:$E,Island!$B99,'ISLAND SOLVED'!$F:$F,Island!$D99,'ISLAND SOLVED'!B:B,Island!A99)</f>
        <v>27.571000000000002</v>
      </c>
      <c r="S99" s="7">
        <f>SUMIFS('ISLAND SOLVED'!CP:CP,'ISLAND SOLVED'!$E:$E,Island!$B99,'ISLAND SOLVED'!$F:$F,Island!$D99,'ISLAND SOLVED'!B:B,Island!A99)</f>
        <v>38.81</v>
      </c>
      <c r="T99" s="7">
        <f>SUMIFS('ISLAND SOLVED'!CM:CM,'ISLAND SOLVED'!$E:$E,Island!$B99,'ISLAND SOLVED'!$F:$F,Island!$D99,'ISLAND SOLVED'!B:B,Island!A99)</f>
        <v>0</v>
      </c>
      <c r="U99" s="7">
        <f>SUMIFS('ISLAND SOLVED'!CT:CT,'ISLAND SOLVED'!$E:$E,Island!$B99,'ISLAND SOLVED'!$F:$F,Island!$D99,'ISLAND SOLVED'!B:B,Island!A99)</f>
        <v>95.659000000000006</v>
      </c>
      <c r="V99" s="7">
        <f>SUMIFS('ISLAND SOLVED'!CN:CN,'ISLAND SOLVED'!$E:$E,Island!$B99,'ISLAND SOLVED'!$F:$F,Island!$D99,'ISLAND SOLVED'!B:B,Island!A99)</f>
        <v>0</v>
      </c>
      <c r="W99" s="7">
        <f>SUMIFS('ISLAND SOLVED'!CU:CU,'ISLAND SOLVED'!$E:$E,Island!$B99,'ISLAND SOLVED'!$F:$F,Island!$D99,'ISLAND SOLVED'!B:B,Island!A99)</f>
        <v>95.659000000000006</v>
      </c>
      <c r="X99" s="7">
        <f>SUMIFS('ISLAND SOLVED'!CO:CO,'ISLAND SOLVED'!$E:$E,Island!$B99,'ISLAND SOLVED'!$F:$F,Island!$D99,'ISLAND SOLVED'!B:B,Island!A99)</f>
        <v>0</v>
      </c>
      <c r="Y99" s="3">
        <f>SUMIFS('ISLAND SOLVED'!CV:CV,'ISLAND SOLVED'!$E:$E,Island!$B99,'ISLAND SOLVED'!$F:$F,Island!$D99,'ISLAND SOLVED'!B:B,Island!A99)</f>
        <v>0</v>
      </c>
      <c r="Z99" s="5">
        <f t="shared" si="2"/>
        <v>7.851</v>
      </c>
    </row>
    <row r="100" spans="1:26" s="3" customFormat="1" x14ac:dyDescent="0.25">
      <c r="A100" s="3" t="str">
        <f>A25</f>
        <v>311302022101100217</v>
      </c>
      <c r="B100" s="6">
        <f>B25</f>
        <v>44866.0625</v>
      </c>
      <c r="C100" s="3" t="str">
        <f>C25</f>
        <v>TP4</v>
      </c>
      <c r="D100" s="3" t="str">
        <f>D25</f>
        <v>SI</v>
      </c>
      <c r="E100" s="3">
        <f>SUMIFS('ISLAND SOLVED'!AP:AP,'ISLAND SOLVED'!$E:$E,Island!$B100,'ISLAND SOLVED'!$F:$F,Island!$D100,'ISLAND SOLVED'!B:B,Island!A100)</f>
        <v>1569.5150000000001</v>
      </c>
      <c r="F100" s="3">
        <f>SUMIFS('ISLAND SOLVED'!AQ:AQ,'ISLAND SOLVED'!$E:$E,Island!$B100,'ISLAND SOLVED'!$F:$F,Island!$D100,'ISLAND SOLVED'!B:B,Island!A100)</f>
        <v>1395.078</v>
      </c>
      <c r="G100" s="3">
        <f>SUMIFS('ISLAND SOLVED'!CA:CA,'ISLAND SOLVED'!$E:$E,Island!$B100,'ISLAND SOLVED'!$F:$F,Island!$D100,'ISLAND SOLVED'!B:B,Island!A100)</f>
        <v>0</v>
      </c>
      <c r="H100" s="7">
        <f>SUMIFS('ISLAND SOLVED'!BB:BB,'ISLAND SOLVED'!$E:$E,Island!$B100,'ISLAND SOLVED'!$F:$F,Island!$D100,'ISLAND SOLVED'!B:B,Island!A100)-J100</f>
        <v>37.984999999999999</v>
      </c>
      <c r="I100" s="3">
        <f>SUMIFS('ISLAND SOLVED'!BC:BC,'ISLAND SOLVED'!$E:$E,Island!$B100,'ISLAND SOLVED'!$F:$F,Island!$D100,'ISLAND SOLVED'!B:B,Island!A100)</f>
        <v>134.952</v>
      </c>
      <c r="J100" s="7">
        <f t="shared" si="1"/>
        <v>1.5</v>
      </c>
      <c r="K100" s="7">
        <f>SUMIFS('ISLAND SOLVED'!Q:Q,'ISLAND SOLVED'!$E:$E,Island!$B100,'ISLAND SOLVED'!$F:$F,Island!$D100,'ISLAND SOLVED'!B:B,Island!A100)</f>
        <v>0.50149999999999995</v>
      </c>
      <c r="L100" s="3">
        <f>IF(SUMIFS('ISLAND SOLVED'!CN:CN,'ISLAND SOLVED'!$E:$E,Island!$B100,'ISLAND SOLVED'!$F:$F,Island!$D100,'ISLAND SOLVED'!B:B,Island!A100)=0,SUMIFS('ISLAND SOLVED'!K:K,'ISLAND SOLVED'!$E:$E,Island!$B100,'ISLAND SOLVED'!$F:$F,Island!$D100,'ISLAND SOLVED'!B:B,Island!A100),SUMIFS('ISLAND SOLVED'!O:O,'ISLAND SOLVED'!$E:$E,Island!$B100,'ISLAND SOLVED'!$F:$F,Island!$D100,'ISLAND SOLVED'!B:B,Island!A100)+SUMIFS('ISLAND SOLVED'!CN:CN,'ISLAND SOLVED'!$E:$E,Island!$B100,'ISLAND SOLVED'!$F:$F,Island!$D100,'ISLAND SOLVED'!B:B,Island!A100))</f>
        <v>89.768000000000001</v>
      </c>
      <c r="M100" s="7">
        <f>IF(SUMIFS('ISLAND SOLVED'!CU:CU,'ISLAND SOLVED'!$E:$E,Island!$B100,'ISLAND SOLVED'!$F:$F,Island!$D100,'ISLAND SOLVED'!B:B,Island!A100)=0,SUMIFS('ISLAND SOLVED'!L:L,'ISLAND SOLVED'!$E:$E,Island!$B100,'ISLAND SOLVED'!$F:$F,Island!$D100,'ISLAND SOLVED'!B:B,Island!A100),SUMIFS('ISLAND SOLVED'!P:P,'ISLAND SOLVED'!$E:$E,Island!$B100,'ISLAND SOLVED'!$F:$F,Island!$D100,'ISLAND SOLVED'!B:B,Island!A100)+SUMIFS('ISLAND SOLVED'!CU:CU,'ISLAND SOLVED'!$E:$E,Island!$B100,'ISLAND SOLVED'!$F:$F,Island!$D100,'ISLAND SOLVED'!B:B,Island!A100))</f>
        <v>136</v>
      </c>
      <c r="N100" s="7">
        <f>SUMIFS('ISLAND SOLVED'!R:R,'ISLAND SOLVED'!$E:$E,Island!$B100,'ISLAND SOLVED'!$F:$F,Island!$D100,'ISLAND SOLVED'!B:B,Island!A100)</f>
        <v>0.01</v>
      </c>
      <c r="O100" s="7">
        <f>SUMIFS('ISLAND SOLVED'!S:S,'ISLAND SOLVED'!$E:$E,Island!$B100,'ISLAND SOLVED'!$F:$F,Island!$D100,'ISLAND SOLVED'!B:B,Island!A100)</f>
        <v>9.6600000000000002E-3</v>
      </c>
      <c r="P100" s="7">
        <f>SUMIFS('ISLAND SOLVED'!O:O,'ISLAND SOLVED'!$E:$E,Island!$B100,'ISLAND SOLVED'!$F:$F,Island!$D100,'ISLAND SOLVED'!B:B,Island!A100)</f>
        <v>67.534999999999997</v>
      </c>
      <c r="Q100" s="7">
        <f>SUMIFS('ISLAND SOLVED'!P:P,'ISLAND SOLVED'!$E:$E,Island!$B100,'ISLAND SOLVED'!$F:$F,Island!$D100,'ISLAND SOLVED'!B:B,Island!A100)</f>
        <v>96.88</v>
      </c>
      <c r="R100" s="7">
        <f>SUMIFS('ISLAND SOLVED'!CI:CI,'ISLAND SOLVED'!$E:$E,Island!$B100,'ISLAND SOLVED'!$F:$F,Island!$D100,'ISLAND SOLVED'!B:B,Island!A100)</f>
        <v>0</v>
      </c>
      <c r="S100" s="7">
        <f>SUMIFS('ISLAND SOLVED'!CP:CP,'ISLAND SOLVED'!$E:$E,Island!$B100,'ISLAND SOLVED'!$F:$F,Island!$D100,'ISLAND SOLVED'!B:B,Island!A100)</f>
        <v>96.88</v>
      </c>
      <c r="T100" s="7">
        <f>SUMIFS('ISLAND SOLVED'!CM:CM,'ISLAND SOLVED'!$E:$E,Island!$B100,'ISLAND SOLVED'!$F:$F,Island!$D100,'ISLAND SOLVED'!B:B,Island!A100)</f>
        <v>27.791</v>
      </c>
      <c r="U100" s="7">
        <f>SUMIFS('ISLAND SOLVED'!CT:CT,'ISLAND SOLVED'!$E:$E,Island!$B100,'ISLAND SOLVED'!$F:$F,Island!$D100,'ISLAND SOLVED'!B:B,Island!A100)</f>
        <v>39.119999999999997</v>
      </c>
      <c r="V100" s="7">
        <f>SUMIFS('ISLAND SOLVED'!CN:CN,'ISLAND SOLVED'!$E:$E,Island!$B100,'ISLAND SOLVED'!$F:$F,Island!$D100,'ISLAND SOLVED'!B:B,Island!A100)</f>
        <v>22.233000000000001</v>
      </c>
      <c r="W100" s="7">
        <f>SUMIFS('ISLAND SOLVED'!CU:CU,'ISLAND SOLVED'!$E:$E,Island!$B100,'ISLAND SOLVED'!$F:$F,Island!$D100,'ISLAND SOLVED'!B:B,Island!A100)</f>
        <v>39.119999999999997</v>
      </c>
      <c r="X100" s="7">
        <f>SUMIFS('ISLAND SOLVED'!CO:CO,'ISLAND SOLVED'!$E:$E,Island!$B100,'ISLAND SOLVED'!$F:$F,Island!$D100,'ISLAND SOLVED'!B:B,Island!A100)</f>
        <v>0</v>
      </c>
      <c r="Y100" s="3">
        <f>SUMIFS('ISLAND SOLVED'!CV:CV,'ISLAND SOLVED'!$E:$E,Island!$B100,'ISLAND SOLVED'!$F:$F,Island!$D100,'ISLAND SOLVED'!B:B,Island!A100)</f>
        <v>0</v>
      </c>
      <c r="Z100" s="5">
        <f t="shared" si="2"/>
        <v>0</v>
      </c>
    </row>
    <row r="101" spans="1:26" s="3" customFormat="1" x14ac:dyDescent="0.25">
      <c r="A101" s="3" t="str">
        <f>A26</f>
        <v>311302022101100217</v>
      </c>
      <c r="B101" s="6">
        <f>B26</f>
        <v>44866.083333333336</v>
      </c>
      <c r="C101" s="3" t="str">
        <f>C26</f>
        <v>TP5</v>
      </c>
      <c r="D101" s="3" t="str">
        <f>D26</f>
        <v>NI</v>
      </c>
      <c r="E101" s="3">
        <f>SUMIFS('ISLAND SOLVED'!AP:AP,'ISLAND SOLVED'!$E:$E,Island!$B101,'ISLAND SOLVED'!$F:$F,Island!$D101,'ISLAND SOLVED'!B:B,Island!A101)</f>
        <v>1843.595</v>
      </c>
      <c r="F101" s="3">
        <f>SUMIFS('ISLAND SOLVED'!AQ:AQ,'ISLAND SOLVED'!$E:$E,Island!$B101,'ISLAND SOLVED'!$F:$F,Island!$D101,'ISLAND SOLVED'!B:B,Island!A101)</f>
        <v>1947.4390000000001</v>
      </c>
      <c r="G101" s="3">
        <f>SUMIFS('ISLAND SOLVED'!CA:CA,'ISLAND SOLVED'!$E:$E,Island!$B101,'ISLAND SOLVED'!$F:$F,Island!$D101,'ISLAND SOLVED'!B:B,Island!A101)</f>
        <v>0</v>
      </c>
      <c r="H101" s="7">
        <f>SUMIFS('ISLAND SOLVED'!BB:BB,'ISLAND SOLVED'!$E:$E,Island!$B101,'ISLAND SOLVED'!$F:$F,Island!$D101,'ISLAND SOLVED'!B:B,Island!A101)-J101</f>
        <v>43.966999999999999</v>
      </c>
      <c r="I101" s="3">
        <f>SUMIFS('ISLAND SOLVED'!BC:BC,'ISLAND SOLVED'!$E:$E,Island!$B101,'ISLAND SOLVED'!$F:$F,Island!$D101,'ISLAND SOLVED'!B:B,Island!A101)</f>
        <v>-149.31100000000001</v>
      </c>
      <c r="J101" s="7">
        <f t="shared" si="0"/>
        <v>2.6670000000000016</v>
      </c>
      <c r="K101" s="7">
        <f>SUMIFS('ISLAND SOLVED'!Q:Q,'ISLAND SOLVED'!$E:$E,Island!$B101,'ISLAND SOLVED'!$F:$F,Island!$D101,'ISLAND SOLVED'!B:B,Island!A101)</f>
        <v>3.0120000000000001E-2</v>
      </c>
      <c r="L101" s="3">
        <f>IF(SUMIFS('ISLAND SOLVED'!CN:CN,'ISLAND SOLVED'!$E:$E,Island!$B101,'ISLAND SOLVED'!$F:$F,Island!$D101,'ISLAND SOLVED'!B:B,Island!A101)=0,SUMIFS('ISLAND SOLVED'!K:K,'ISLAND SOLVED'!$E:$E,Island!$B101,'ISLAND SOLVED'!$F:$F,Island!$D101,'ISLAND SOLVED'!B:B,Island!A101),SUMIFS('ISLAND SOLVED'!O:O,'ISLAND SOLVED'!$E:$E,Island!$B101,'ISLAND SOLVED'!$F:$F,Island!$D101,'ISLAND SOLVED'!B:B,Island!A101)+SUMIFS('ISLAND SOLVED'!CN:CN,'ISLAND SOLVED'!$E:$E,Island!$B101,'ISLAND SOLVED'!$F:$F,Island!$D101,'ISLAND SOLVED'!B:B,Island!A101))</f>
        <v>0</v>
      </c>
      <c r="M101" s="7">
        <f>IF(SUMIFS('ISLAND SOLVED'!CU:CU,'ISLAND SOLVED'!$E:$E,Island!$B101,'ISLAND SOLVED'!$F:$F,Island!$D101,'ISLAND SOLVED'!B:B,Island!A101)=0,SUMIFS('ISLAND SOLVED'!L:L,'ISLAND SOLVED'!$E:$E,Island!$B101,'ISLAND SOLVED'!$F:$F,Island!$D101,'ISLAND SOLVED'!B:B,Island!A101),SUMIFS('ISLAND SOLVED'!P:P,'ISLAND SOLVED'!$E:$E,Island!$B101,'ISLAND SOLVED'!$F:$F,Island!$D101,'ISLAND SOLVED'!B:B,Island!A101)+SUMIFS('ISLAND SOLVED'!CU:CU,'ISLAND SOLVED'!$E:$E,Island!$B101,'ISLAND SOLVED'!$F:$F,Island!$D101,'ISLAND SOLVED'!B:B,Island!A101))</f>
        <v>148</v>
      </c>
      <c r="N101" s="7">
        <f>SUMIFS('ISLAND SOLVED'!R:R,'ISLAND SOLVED'!$E:$E,Island!$B101,'ISLAND SOLVED'!$F:$F,Island!$D101,'ISLAND SOLVED'!B:B,Island!A101)</f>
        <v>8.0199999999999994E-3</v>
      </c>
      <c r="O101" s="7">
        <f>SUMIFS('ISLAND SOLVED'!S:S,'ISLAND SOLVED'!$E:$E,Island!$B101,'ISLAND SOLVED'!$F:$F,Island!$D101,'ISLAND SOLVED'!B:B,Island!A101)</f>
        <v>0.01</v>
      </c>
      <c r="P101" s="7">
        <f>SUMIFS('ISLAND SOLVED'!O:O,'ISLAND SOLVED'!$E:$E,Island!$B101,'ISLAND SOLVED'!$F:$F,Island!$D101,'ISLAND SOLVED'!B:B,Island!A101)</f>
        <v>8.57</v>
      </c>
      <c r="Q101" s="7">
        <f>SUMIFS('ISLAND SOLVED'!P:P,'ISLAND SOLVED'!$E:$E,Island!$B101,'ISLAND SOLVED'!$F:$F,Island!$D101,'ISLAND SOLVED'!B:B,Island!A101)</f>
        <v>52.786000000000001</v>
      </c>
      <c r="R101" s="7">
        <f>SUMIFS('ISLAND SOLVED'!CI:CI,'ISLAND SOLVED'!$E:$E,Island!$B101,'ISLAND SOLVED'!$F:$F,Island!$D101,'ISLAND SOLVED'!B:B,Island!A101)</f>
        <v>27.045000000000002</v>
      </c>
      <c r="S101" s="7">
        <f>SUMIFS('ISLAND SOLVED'!CP:CP,'ISLAND SOLVED'!$E:$E,Island!$B101,'ISLAND SOLVED'!$F:$F,Island!$D101,'ISLAND SOLVED'!B:B,Island!A101)</f>
        <v>38.848999999999997</v>
      </c>
      <c r="T101" s="7">
        <f>SUMIFS('ISLAND SOLVED'!CM:CM,'ISLAND SOLVED'!$E:$E,Island!$B101,'ISLAND SOLVED'!$F:$F,Island!$D101,'ISLAND SOLVED'!B:B,Island!A101)</f>
        <v>0</v>
      </c>
      <c r="U101" s="7">
        <f>SUMIFS('ISLAND SOLVED'!CT:CT,'ISLAND SOLVED'!$E:$E,Island!$B101,'ISLAND SOLVED'!$F:$F,Island!$D101,'ISLAND SOLVED'!B:B,Island!A101)</f>
        <v>95.213999999999999</v>
      </c>
      <c r="V101" s="7">
        <f>SUMIFS('ISLAND SOLVED'!CN:CN,'ISLAND SOLVED'!$E:$E,Island!$B101,'ISLAND SOLVED'!$F:$F,Island!$D101,'ISLAND SOLVED'!B:B,Island!A101)</f>
        <v>0</v>
      </c>
      <c r="W101" s="7">
        <f>SUMIFS('ISLAND SOLVED'!CU:CU,'ISLAND SOLVED'!$E:$E,Island!$B101,'ISLAND SOLVED'!$F:$F,Island!$D101,'ISLAND SOLVED'!B:B,Island!A101)</f>
        <v>95.213999999999999</v>
      </c>
      <c r="X101" s="7">
        <f>SUMIFS('ISLAND SOLVED'!CO:CO,'ISLAND SOLVED'!$E:$E,Island!$B101,'ISLAND SOLVED'!$F:$F,Island!$D101,'ISLAND SOLVED'!B:B,Island!A101)</f>
        <v>0</v>
      </c>
      <c r="Y101" s="3">
        <f>SUMIFS('ISLAND SOLVED'!CV:CV,'ISLAND SOLVED'!$E:$E,Island!$B101,'ISLAND SOLVED'!$F:$F,Island!$D101,'ISLAND SOLVED'!B:B,Island!A101)</f>
        <v>0</v>
      </c>
      <c r="Z101" s="5">
        <f t="shared" si="2"/>
        <v>7.6609999999999996</v>
      </c>
    </row>
    <row r="102" spans="1:26" s="3" customFormat="1" x14ac:dyDescent="0.25">
      <c r="A102" s="3" t="str">
        <f>A27</f>
        <v>311302022101100217</v>
      </c>
      <c r="B102" s="6">
        <f>B27</f>
        <v>44866.083333333336</v>
      </c>
      <c r="C102" s="3" t="str">
        <f>C27</f>
        <v>TP5</v>
      </c>
      <c r="D102" s="3" t="str">
        <f>D27</f>
        <v>SI</v>
      </c>
      <c r="E102" s="3">
        <f>SUMIFS('ISLAND SOLVED'!AP:AP,'ISLAND SOLVED'!$E:$E,Island!$B102,'ISLAND SOLVED'!$F:$F,Island!$D102,'ISLAND SOLVED'!B:B,Island!A102)</f>
        <v>1565.0160000000001</v>
      </c>
      <c r="F102" s="3">
        <f>SUMIFS('ISLAND SOLVED'!AQ:AQ,'ISLAND SOLVED'!$E:$E,Island!$B102,'ISLAND SOLVED'!$F:$F,Island!$D102,'ISLAND SOLVED'!B:B,Island!A102)</f>
        <v>1376.1489999999999</v>
      </c>
      <c r="G102" s="3">
        <f>SUMIFS('ISLAND SOLVED'!CA:CA,'ISLAND SOLVED'!$E:$E,Island!$B102,'ISLAND SOLVED'!$F:$F,Island!$D102,'ISLAND SOLVED'!B:B,Island!A102)</f>
        <v>0</v>
      </c>
      <c r="H102" s="7">
        <f>SUMIFS('ISLAND SOLVED'!BB:BB,'ISLAND SOLVED'!$E:$E,Island!$B102,'ISLAND SOLVED'!$F:$F,Island!$D102,'ISLAND SOLVED'!B:B,Island!A102)-J102</f>
        <v>36.889000000000003</v>
      </c>
      <c r="I102" s="3">
        <f>SUMIFS('ISLAND SOLVED'!BC:BC,'ISLAND SOLVED'!$E:$E,Island!$B102,'ISLAND SOLVED'!$F:$F,Island!$D102,'ISLAND SOLVED'!B:B,Island!A102)</f>
        <v>150.47800000000001</v>
      </c>
      <c r="J102" s="7">
        <f t="shared" si="1"/>
        <v>1.5</v>
      </c>
      <c r="K102" s="7">
        <f>SUMIFS('ISLAND SOLVED'!Q:Q,'ISLAND SOLVED'!$E:$E,Island!$B102,'ISLAND SOLVED'!$F:$F,Island!$D102,'ISLAND SOLVED'!B:B,Island!A102)</f>
        <v>2.9610000000000001E-2</v>
      </c>
      <c r="L102" s="3">
        <f>IF(SUMIFS('ISLAND SOLVED'!CN:CN,'ISLAND SOLVED'!$E:$E,Island!$B102,'ISLAND SOLVED'!$F:$F,Island!$D102,'ISLAND SOLVED'!B:B,Island!A102)=0,SUMIFS('ISLAND SOLVED'!K:K,'ISLAND SOLVED'!$E:$E,Island!$B102,'ISLAND SOLVED'!$F:$F,Island!$D102,'ISLAND SOLVED'!B:B,Island!A102),SUMIFS('ISLAND SOLVED'!O:O,'ISLAND SOLVED'!$E:$E,Island!$B102,'ISLAND SOLVED'!$F:$F,Island!$D102,'ISLAND SOLVED'!B:B,Island!A102)+SUMIFS('ISLAND SOLVED'!CN:CN,'ISLAND SOLVED'!$E:$E,Island!$B102,'ISLAND SOLVED'!$F:$F,Island!$D102,'ISLAND SOLVED'!B:B,Island!A102))</f>
        <v>96.390999999999991</v>
      </c>
      <c r="M102" s="7">
        <f>IF(SUMIFS('ISLAND SOLVED'!CU:CU,'ISLAND SOLVED'!$E:$E,Island!$B102,'ISLAND SOLVED'!$F:$F,Island!$D102,'ISLAND SOLVED'!B:B,Island!A102)=0,SUMIFS('ISLAND SOLVED'!L:L,'ISLAND SOLVED'!$E:$E,Island!$B102,'ISLAND SOLVED'!$F:$F,Island!$D102,'ISLAND SOLVED'!B:B,Island!A102),SUMIFS('ISLAND SOLVED'!P:P,'ISLAND SOLVED'!$E:$E,Island!$B102,'ISLAND SOLVED'!$F:$F,Island!$D102,'ISLAND SOLVED'!B:B,Island!A102)+SUMIFS('ISLAND SOLVED'!CU:CU,'ISLAND SOLVED'!$E:$E,Island!$B102,'ISLAND SOLVED'!$F:$F,Island!$D102,'ISLAND SOLVED'!B:B,Island!A102))</f>
        <v>136</v>
      </c>
      <c r="N102" s="7">
        <f>SUMIFS('ISLAND SOLVED'!R:R,'ISLAND SOLVED'!$E:$E,Island!$B102,'ISLAND SOLVED'!$F:$F,Island!$D102,'ISLAND SOLVED'!B:B,Island!A102)</f>
        <v>0.01</v>
      </c>
      <c r="O102" s="7">
        <f>SUMIFS('ISLAND SOLVED'!S:S,'ISLAND SOLVED'!$E:$E,Island!$B102,'ISLAND SOLVED'!$F:$F,Island!$D102,'ISLAND SOLVED'!B:B,Island!A102)</f>
        <v>9.6600000000000002E-3</v>
      </c>
      <c r="P102" s="7">
        <f>SUMIFS('ISLAND SOLVED'!O:O,'ISLAND SOLVED'!$E:$E,Island!$B102,'ISLAND SOLVED'!$F:$F,Island!$D102,'ISLAND SOLVED'!B:B,Island!A102)</f>
        <v>74.581999999999994</v>
      </c>
      <c r="Q102" s="7">
        <f>SUMIFS('ISLAND SOLVED'!P:P,'ISLAND SOLVED'!$E:$E,Island!$B102,'ISLAND SOLVED'!$F:$F,Island!$D102,'ISLAND SOLVED'!B:B,Island!A102)</f>
        <v>96.84</v>
      </c>
      <c r="R102" s="7">
        <f>SUMIFS('ISLAND SOLVED'!CI:CI,'ISLAND SOLVED'!$E:$E,Island!$B102,'ISLAND SOLVED'!$F:$F,Island!$D102,'ISLAND SOLVED'!B:B,Island!A102)</f>
        <v>0</v>
      </c>
      <c r="S102" s="7">
        <f>SUMIFS('ISLAND SOLVED'!CP:CP,'ISLAND SOLVED'!$E:$E,Island!$B102,'ISLAND SOLVED'!$F:$F,Island!$D102,'ISLAND SOLVED'!B:B,Island!A102)</f>
        <v>96.84</v>
      </c>
      <c r="T102" s="7">
        <f>SUMIFS('ISLAND SOLVED'!CM:CM,'ISLAND SOLVED'!$E:$E,Island!$B102,'ISLAND SOLVED'!$F:$F,Island!$D102,'ISLAND SOLVED'!B:B,Island!A102)</f>
        <v>27.262</v>
      </c>
      <c r="U102" s="7">
        <f>SUMIFS('ISLAND SOLVED'!CT:CT,'ISLAND SOLVED'!$E:$E,Island!$B102,'ISLAND SOLVED'!$F:$F,Island!$D102,'ISLAND SOLVED'!B:B,Island!A102)</f>
        <v>39.159999999999997</v>
      </c>
      <c r="V102" s="7">
        <f>SUMIFS('ISLAND SOLVED'!CN:CN,'ISLAND SOLVED'!$E:$E,Island!$B102,'ISLAND SOLVED'!$F:$F,Island!$D102,'ISLAND SOLVED'!B:B,Island!A102)</f>
        <v>21.809000000000001</v>
      </c>
      <c r="W102" s="7">
        <f>SUMIFS('ISLAND SOLVED'!CU:CU,'ISLAND SOLVED'!$E:$E,Island!$B102,'ISLAND SOLVED'!$F:$F,Island!$D102,'ISLAND SOLVED'!B:B,Island!A102)</f>
        <v>39.159999999999997</v>
      </c>
      <c r="X102" s="7">
        <f>SUMIFS('ISLAND SOLVED'!CO:CO,'ISLAND SOLVED'!$E:$E,Island!$B102,'ISLAND SOLVED'!$F:$F,Island!$D102,'ISLAND SOLVED'!B:B,Island!A102)</f>
        <v>0</v>
      </c>
      <c r="Y102" s="3">
        <f>SUMIFS('ISLAND SOLVED'!CV:CV,'ISLAND SOLVED'!$E:$E,Island!$B102,'ISLAND SOLVED'!$F:$F,Island!$D102,'ISLAND SOLVED'!B:B,Island!A102)</f>
        <v>0</v>
      </c>
      <c r="Z102" s="5">
        <f t="shared" si="2"/>
        <v>0</v>
      </c>
    </row>
    <row r="103" spans="1:26" s="3" customFormat="1" x14ac:dyDescent="0.25">
      <c r="A103" s="3" t="str">
        <f>A28</f>
        <v>311302022101100217</v>
      </c>
      <c r="B103" s="6">
        <f>B28</f>
        <v>44866.104166666664</v>
      </c>
      <c r="C103" s="3" t="str">
        <f>C28</f>
        <v>TP6</v>
      </c>
      <c r="D103" s="3" t="str">
        <f>D28</f>
        <v>NI</v>
      </c>
      <c r="E103" s="3">
        <f>SUMIFS('ISLAND SOLVED'!AP:AP,'ISLAND SOLVED'!$E:$E,Island!$B103,'ISLAND SOLVED'!$F:$F,Island!$D103,'ISLAND SOLVED'!B:B,Island!A103)</f>
        <v>1811.2149999999999</v>
      </c>
      <c r="F103" s="3">
        <f>SUMIFS('ISLAND SOLVED'!AQ:AQ,'ISLAND SOLVED'!$E:$E,Island!$B103,'ISLAND SOLVED'!$F:$F,Island!$D103,'ISLAND SOLVED'!B:B,Island!A103)</f>
        <v>1937.3330000000001</v>
      </c>
      <c r="G103" s="3">
        <f>SUMIFS('ISLAND SOLVED'!CA:CA,'ISLAND SOLVED'!$E:$E,Island!$B103,'ISLAND SOLVED'!$F:$F,Island!$D103,'ISLAND SOLVED'!B:B,Island!A103)</f>
        <v>0</v>
      </c>
      <c r="H103" s="7">
        <f>SUMIFS('ISLAND SOLVED'!BB:BB,'ISLAND SOLVED'!$E:$E,Island!$B103,'ISLAND SOLVED'!$F:$F,Island!$D103,'ISLAND SOLVED'!B:B,Island!A103)-J103</f>
        <v>43.122000000000007</v>
      </c>
      <c r="I103" s="3">
        <f>SUMIFS('ISLAND SOLVED'!BC:BC,'ISLAND SOLVED'!$E:$E,Island!$B103,'ISLAND SOLVED'!$F:$F,Island!$D103,'ISLAND SOLVED'!B:B,Island!A103)</f>
        <v>-170.74</v>
      </c>
      <c r="J103" s="7">
        <f t="shared" si="0"/>
        <v>2.8489999999999895</v>
      </c>
      <c r="K103" s="7">
        <f>SUMIFS('ISLAND SOLVED'!Q:Q,'ISLAND SOLVED'!$E:$E,Island!$B103,'ISLAND SOLVED'!$F:$F,Island!$D103,'ISLAND SOLVED'!B:B,Island!A103)</f>
        <v>3.007E-2</v>
      </c>
      <c r="L103" s="3">
        <f>IF(SUMIFS('ISLAND SOLVED'!CN:CN,'ISLAND SOLVED'!$E:$E,Island!$B103,'ISLAND SOLVED'!$F:$F,Island!$D103,'ISLAND SOLVED'!B:B,Island!A103)=0,SUMIFS('ISLAND SOLVED'!K:K,'ISLAND SOLVED'!$E:$E,Island!$B103,'ISLAND SOLVED'!$F:$F,Island!$D103,'ISLAND SOLVED'!B:B,Island!A103),SUMIFS('ISLAND SOLVED'!O:O,'ISLAND SOLVED'!$E:$E,Island!$B103,'ISLAND SOLVED'!$F:$F,Island!$D103,'ISLAND SOLVED'!B:B,Island!A103)+SUMIFS('ISLAND SOLVED'!CN:CN,'ISLAND SOLVED'!$E:$E,Island!$B103,'ISLAND SOLVED'!$F:$F,Island!$D103,'ISLAND SOLVED'!B:B,Island!A103))</f>
        <v>0</v>
      </c>
      <c r="M103" s="7">
        <f>IF(SUMIFS('ISLAND SOLVED'!CU:CU,'ISLAND SOLVED'!$E:$E,Island!$B103,'ISLAND SOLVED'!$F:$F,Island!$D103,'ISLAND SOLVED'!B:B,Island!A103)=0,SUMIFS('ISLAND SOLVED'!L:L,'ISLAND SOLVED'!$E:$E,Island!$B103,'ISLAND SOLVED'!$F:$F,Island!$D103,'ISLAND SOLVED'!B:B,Island!A103),SUMIFS('ISLAND SOLVED'!P:P,'ISLAND SOLVED'!$E:$E,Island!$B103,'ISLAND SOLVED'!$F:$F,Island!$D103,'ISLAND SOLVED'!B:B,Island!A103)+SUMIFS('ISLAND SOLVED'!CU:CU,'ISLAND SOLVED'!$E:$E,Island!$B103,'ISLAND SOLVED'!$F:$F,Island!$D103,'ISLAND SOLVED'!B:B,Island!A103))</f>
        <v>148</v>
      </c>
      <c r="N103" s="7">
        <f>SUMIFS('ISLAND SOLVED'!R:R,'ISLAND SOLVED'!$E:$E,Island!$B103,'ISLAND SOLVED'!$F:$F,Island!$D103,'ISLAND SOLVED'!B:B,Island!A103)</f>
        <v>8.0199999999999994E-3</v>
      </c>
      <c r="O103" s="7">
        <f>SUMIFS('ISLAND SOLVED'!S:S,'ISLAND SOLVED'!$E:$E,Island!$B103,'ISLAND SOLVED'!$F:$F,Island!$D103,'ISLAND SOLVED'!B:B,Island!A103)</f>
        <v>0.01</v>
      </c>
      <c r="P103" s="7">
        <f>SUMIFS('ISLAND SOLVED'!O:O,'ISLAND SOLVED'!$E:$E,Island!$B103,'ISLAND SOLVED'!$F:$F,Island!$D103,'ISLAND SOLVED'!B:B,Island!A103)</f>
        <v>8.6890000000000001</v>
      </c>
      <c r="Q103" s="7">
        <f>SUMIFS('ISLAND SOLVED'!P:P,'ISLAND SOLVED'!$E:$E,Island!$B103,'ISLAND SOLVED'!$F:$F,Island!$D103,'ISLAND SOLVED'!B:B,Island!A103)</f>
        <v>53.371000000000002</v>
      </c>
      <c r="R103" s="7">
        <f>SUMIFS('ISLAND SOLVED'!CI:CI,'ISLAND SOLVED'!$E:$E,Island!$B103,'ISLAND SOLVED'!$F:$F,Island!$D103,'ISLAND SOLVED'!B:B,Island!A103)</f>
        <v>27.062999999999999</v>
      </c>
      <c r="S103" s="7">
        <f>SUMIFS('ISLAND SOLVED'!CP:CP,'ISLAND SOLVED'!$E:$E,Island!$B103,'ISLAND SOLVED'!$F:$F,Island!$D103,'ISLAND SOLVED'!B:B,Island!A103)</f>
        <v>38.869</v>
      </c>
      <c r="T103" s="7">
        <f>SUMIFS('ISLAND SOLVED'!CM:CM,'ISLAND SOLVED'!$E:$E,Island!$B103,'ISLAND SOLVED'!$F:$F,Island!$D103,'ISLAND SOLVED'!B:B,Island!A103)</f>
        <v>0</v>
      </c>
      <c r="U103" s="7">
        <f>SUMIFS('ISLAND SOLVED'!CT:CT,'ISLAND SOLVED'!$E:$E,Island!$B103,'ISLAND SOLVED'!$F:$F,Island!$D103,'ISLAND SOLVED'!B:B,Island!A103)</f>
        <v>94.629000000000005</v>
      </c>
      <c r="V103" s="7">
        <f>SUMIFS('ISLAND SOLVED'!CN:CN,'ISLAND SOLVED'!$E:$E,Island!$B103,'ISLAND SOLVED'!$F:$F,Island!$D103,'ISLAND SOLVED'!B:B,Island!A103)</f>
        <v>0</v>
      </c>
      <c r="W103" s="7">
        <f>SUMIFS('ISLAND SOLVED'!CU:CU,'ISLAND SOLVED'!$E:$E,Island!$B103,'ISLAND SOLVED'!$F:$F,Island!$D103,'ISLAND SOLVED'!B:B,Island!A103)</f>
        <v>94.629000000000005</v>
      </c>
      <c r="X103" s="7">
        <f>SUMIFS('ISLAND SOLVED'!CO:CO,'ISLAND SOLVED'!$E:$E,Island!$B103,'ISLAND SOLVED'!$F:$F,Island!$D103,'ISLAND SOLVED'!B:B,Island!A103)</f>
        <v>0</v>
      </c>
      <c r="Y103" s="3">
        <f>SUMIFS('ISLAND SOLVED'!CV:CV,'ISLAND SOLVED'!$E:$E,Island!$B103,'ISLAND SOLVED'!$F:$F,Island!$D103,'ISLAND SOLVED'!B:B,Island!A103)</f>
        <v>0</v>
      </c>
      <c r="Z103" s="5">
        <f t="shared" si="2"/>
        <v>7.4690000000000003</v>
      </c>
    </row>
    <row r="104" spans="1:26" s="3" customFormat="1" x14ac:dyDescent="0.25">
      <c r="A104" s="3" t="str">
        <f>A29</f>
        <v>311302022101100217</v>
      </c>
      <c r="B104" s="6">
        <f>B29</f>
        <v>44866.104166666664</v>
      </c>
      <c r="C104" s="3" t="str">
        <f>C29</f>
        <v>TP6</v>
      </c>
      <c r="D104" s="3" t="str">
        <f>D29</f>
        <v>SI</v>
      </c>
      <c r="E104" s="3">
        <f>SUMIFS('ISLAND SOLVED'!AP:AP,'ISLAND SOLVED'!$E:$E,Island!$B104,'ISLAND SOLVED'!$F:$F,Island!$D104,'ISLAND SOLVED'!B:B,Island!A104)</f>
        <v>1566.163</v>
      </c>
      <c r="F104" s="3">
        <f>SUMIFS('ISLAND SOLVED'!AQ:AQ,'ISLAND SOLVED'!$E:$E,Island!$B104,'ISLAND SOLVED'!$F:$F,Island!$D104,'ISLAND SOLVED'!B:B,Island!A104)</f>
        <v>1356.873</v>
      </c>
      <c r="G104" s="3">
        <f>SUMIFS('ISLAND SOLVED'!CA:CA,'ISLAND SOLVED'!$E:$E,Island!$B104,'ISLAND SOLVED'!$F:$F,Island!$D104,'ISLAND SOLVED'!B:B,Island!A104)</f>
        <v>0</v>
      </c>
      <c r="H104" s="7">
        <f>SUMIFS('ISLAND SOLVED'!BB:BB,'ISLAND SOLVED'!$E:$E,Island!$B104,'ISLAND SOLVED'!$F:$F,Island!$D104,'ISLAND SOLVED'!B:B,Island!A104)-J104</f>
        <v>35.700000000000003</v>
      </c>
      <c r="I104" s="3">
        <f>SUMIFS('ISLAND SOLVED'!BC:BC,'ISLAND SOLVED'!$E:$E,Island!$B104,'ISLAND SOLVED'!$F:$F,Island!$D104,'ISLAND SOLVED'!B:B,Island!A104)</f>
        <v>172.089</v>
      </c>
      <c r="J104" s="7">
        <f t="shared" si="1"/>
        <v>1.5</v>
      </c>
      <c r="K104" s="7">
        <f>SUMIFS('ISLAND SOLVED'!Q:Q,'ISLAND SOLVED'!$E:$E,Island!$B104,'ISLAND SOLVED'!$F:$F,Island!$D104,'ISLAND SOLVED'!B:B,Island!A104)</f>
        <v>2.955E-2</v>
      </c>
      <c r="L104" s="3">
        <f>IF(SUMIFS('ISLAND SOLVED'!CN:CN,'ISLAND SOLVED'!$E:$E,Island!$B104,'ISLAND SOLVED'!$F:$F,Island!$D104,'ISLAND SOLVED'!B:B,Island!A104)=0,SUMIFS('ISLAND SOLVED'!K:K,'ISLAND SOLVED'!$E:$E,Island!$B104,'ISLAND SOLVED'!$F:$F,Island!$D104,'ISLAND SOLVED'!B:B,Island!A104),SUMIFS('ISLAND SOLVED'!O:O,'ISLAND SOLVED'!$E:$E,Island!$B104,'ISLAND SOLVED'!$F:$F,Island!$D104,'ISLAND SOLVED'!B:B,Island!A104)+SUMIFS('ISLAND SOLVED'!CN:CN,'ISLAND SOLVED'!$E:$E,Island!$B104,'ISLAND SOLVED'!$F:$F,Island!$D104,'ISLAND SOLVED'!B:B,Island!A104))</f>
        <v>96.378</v>
      </c>
      <c r="M104" s="7">
        <f>IF(SUMIFS('ISLAND SOLVED'!CU:CU,'ISLAND SOLVED'!$E:$E,Island!$B104,'ISLAND SOLVED'!$F:$F,Island!$D104,'ISLAND SOLVED'!B:B,Island!A104)=0,SUMIFS('ISLAND SOLVED'!L:L,'ISLAND SOLVED'!$E:$E,Island!$B104,'ISLAND SOLVED'!$F:$F,Island!$D104,'ISLAND SOLVED'!B:B,Island!A104),SUMIFS('ISLAND SOLVED'!P:P,'ISLAND SOLVED'!$E:$E,Island!$B104,'ISLAND SOLVED'!$F:$F,Island!$D104,'ISLAND SOLVED'!B:B,Island!A104)+SUMIFS('ISLAND SOLVED'!CU:CU,'ISLAND SOLVED'!$E:$E,Island!$B104,'ISLAND SOLVED'!$F:$F,Island!$D104,'ISLAND SOLVED'!B:B,Island!A104))</f>
        <v>136</v>
      </c>
      <c r="N104" s="7">
        <f>SUMIFS('ISLAND SOLVED'!R:R,'ISLAND SOLVED'!$E:$E,Island!$B104,'ISLAND SOLVED'!$F:$F,Island!$D104,'ISLAND SOLVED'!B:B,Island!A104)</f>
        <v>0.01</v>
      </c>
      <c r="O104" s="7">
        <f>SUMIFS('ISLAND SOLVED'!S:S,'ISLAND SOLVED'!$E:$E,Island!$B104,'ISLAND SOLVED'!$F:$F,Island!$D104,'ISLAND SOLVED'!B:B,Island!A104)</f>
        <v>9.6600000000000002E-3</v>
      </c>
      <c r="P104" s="7">
        <f>SUMIFS('ISLAND SOLVED'!O:O,'ISLAND SOLVED'!$E:$E,Island!$B104,'ISLAND SOLVED'!$F:$F,Island!$D104,'ISLAND SOLVED'!B:B,Island!A104)</f>
        <v>74.554000000000002</v>
      </c>
      <c r="Q104" s="7">
        <f>SUMIFS('ISLAND SOLVED'!P:P,'ISLAND SOLVED'!$E:$E,Island!$B104,'ISLAND SOLVED'!$F:$F,Island!$D104,'ISLAND SOLVED'!B:B,Island!A104)</f>
        <v>96.82</v>
      </c>
      <c r="R104" s="7">
        <f>SUMIFS('ISLAND SOLVED'!CI:CI,'ISLAND SOLVED'!$E:$E,Island!$B104,'ISLAND SOLVED'!$F:$F,Island!$D104,'ISLAND SOLVED'!B:B,Island!A104)</f>
        <v>0</v>
      </c>
      <c r="S104" s="7">
        <f>SUMIFS('ISLAND SOLVED'!CP:CP,'ISLAND SOLVED'!$E:$E,Island!$B104,'ISLAND SOLVED'!$F:$F,Island!$D104,'ISLAND SOLVED'!B:B,Island!A104)</f>
        <v>96.82</v>
      </c>
      <c r="T104" s="7">
        <f>SUMIFS('ISLAND SOLVED'!CM:CM,'ISLAND SOLVED'!$E:$E,Island!$B104,'ISLAND SOLVED'!$F:$F,Island!$D104,'ISLAND SOLVED'!B:B,Island!A104)</f>
        <v>27.28</v>
      </c>
      <c r="U104" s="7">
        <f>SUMIFS('ISLAND SOLVED'!CT:CT,'ISLAND SOLVED'!$E:$E,Island!$B104,'ISLAND SOLVED'!$F:$F,Island!$D104,'ISLAND SOLVED'!B:B,Island!A104)</f>
        <v>39.18</v>
      </c>
      <c r="V104" s="7">
        <f>SUMIFS('ISLAND SOLVED'!CN:CN,'ISLAND SOLVED'!$E:$E,Island!$B104,'ISLAND SOLVED'!$F:$F,Island!$D104,'ISLAND SOLVED'!B:B,Island!A104)</f>
        <v>21.824000000000002</v>
      </c>
      <c r="W104" s="7">
        <f>SUMIFS('ISLAND SOLVED'!CU:CU,'ISLAND SOLVED'!$E:$E,Island!$B104,'ISLAND SOLVED'!$F:$F,Island!$D104,'ISLAND SOLVED'!B:B,Island!A104)</f>
        <v>39.18</v>
      </c>
      <c r="X104" s="7">
        <f>SUMIFS('ISLAND SOLVED'!CO:CO,'ISLAND SOLVED'!$E:$E,Island!$B104,'ISLAND SOLVED'!$F:$F,Island!$D104,'ISLAND SOLVED'!B:B,Island!A104)</f>
        <v>0</v>
      </c>
      <c r="Y104" s="3">
        <f>SUMIFS('ISLAND SOLVED'!CV:CV,'ISLAND SOLVED'!$E:$E,Island!$B104,'ISLAND SOLVED'!$F:$F,Island!$D104,'ISLAND SOLVED'!B:B,Island!A104)</f>
        <v>0</v>
      </c>
      <c r="Z104" s="5">
        <f t="shared" si="2"/>
        <v>-1E-3</v>
      </c>
    </row>
    <row r="105" spans="1:26" s="3" customFormat="1" x14ac:dyDescent="0.25">
      <c r="A105" s="3" t="str">
        <f>A30</f>
        <v>311302022101100217</v>
      </c>
      <c r="B105" s="6">
        <f>B30</f>
        <v>44866.125</v>
      </c>
      <c r="C105" s="3" t="str">
        <f>C30</f>
        <v>TP7</v>
      </c>
      <c r="D105" s="3" t="str">
        <f>D30</f>
        <v>NI</v>
      </c>
      <c r="E105" s="3">
        <f>SUMIFS('ISLAND SOLVED'!AP:AP,'ISLAND SOLVED'!$E:$E,Island!$B105,'ISLAND SOLVED'!$F:$F,Island!$D105,'ISLAND SOLVED'!B:B,Island!A105)</f>
        <v>1727.2760000000001</v>
      </c>
      <c r="F105" s="3">
        <f>SUMIFS('ISLAND SOLVED'!AQ:AQ,'ISLAND SOLVED'!$E:$E,Island!$B105,'ISLAND SOLVED'!$F:$F,Island!$D105,'ISLAND SOLVED'!B:B,Island!A105)</f>
        <v>1926.0360000000001</v>
      </c>
      <c r="G105" s="3">
        <f>SUMIFS('ISLAND SOLVED'!CA:CA,'ISLAND SOLVED'!$E:$E,Island!$B105,'ISLAND SOLVED'!$F:$F,Island!$D105,'ISLAND SOLVED'!B:B,Island!A105)</f>
        <v>0</v>
      </c>
      <c r="H105" s="7">
        <f>SUMIFS('ISLAND SOLVED'!BB:BB,'ISLAND SOLVED'!$E:$E,Island!$B105,'ISLAND SOLVED'!$F:$F,Island!$D105,'ISLAND SOLVED'!B:B,Island!A105)-J105</f>
        <v>44.076999999999998</v>
      </c>
      <c r="I105" s="3">
        <f>SUMIFS('ISLAND SOLVED'!BC:BC,'ISLAND SOLVED'!$E:$E,Island!$B105,'ISLAND SOLVED'!$F:$F,Island!$D105,'ISLAND SOLVED'!B:B,Island!A105)</f>
        <v>-244.33600000000001</v>
      </c>
      <c r="J105" s="7">
        <f t="shared" si="0"/>
        <v>4.2439999999999998</v>
      </c>
      <c r="K105" s="7">
        <f>SUMIFS('ISLAND SOLVED'!Q:Q,'ISLAND SOLVED'!$E:$E,Island!$B105,'ISLAND SOLVED'!$F:$F,Island!$D105,'ISLAND SOLVED'!B:B,Island!A105)</f>
        <v>1.051E-2</v>
      </c>
      <c r="L105" s="3">
        <f>IF(SUMIFS('ISLAND SOLVED'!CN:CN,'ISLAND SOLVED'!$E:$E,Island!$B105,'ISLAND SOLVED'!$F:$F,Island!$D105,'ISLAND SOLVED'!B:B,Island!A105)=0,SUMIFS('ISLAND SOLVED'!K:K,'ISLAND SOLVED'!$E:$E,Island!$B105,'ISLAND SOLVED'!$F:$F,Island!$D105,'ISLAND SOLVED'!B:B,Island!A105),SUMIFS('ISLAND SOLVED'!O:O,'ISLAND SOLVED'!$E:$E,Island!$B105,'ISLAND SOLVED'!$F:$F,Island!$D105,'ISLAND SOLVED'!B:B,Island!A105)+SUMIFS('ISLAND SOLVED'!CN:CN,'ISLAND SOLVED'!$E:$E,Island!$B105,'ISLAND SOLVED'!$F:$F,Island!$D105,'ISLAND SOLVED'!B:B,Island!A105))</f>
        <v>0</v>
      </c>
      <c r="M105" s="7">
        <f>IF(SUMIFS('ISLAND SOLVED'!CU:CU,'ISLAND SOLVED'!$E:$E,Island!$B105,'ISLAND SOLVED'!$F:$F,Island!$D105,'ISLAND SOLVED'!B:B,Island!A105)=0,SUMIFS('ISLAND SOLVED'!L:L,'ISLAND SOLVED'!$E:$E,Island!$B105,'ISLAND SOLVED'!$F:$F,Island!$D105,'ISLAND SOLVED'!B:B,Island!A105),SUMIFS('ISLAND SOLVED'!P:P,'ISLAND SOLVED'!$E:$E,Island!$B105,'ISLAND SOLVED'!$F:$F,Island!$D105,'ISLAND SOLVED'!B:B,Island!A105)+SUMIFS('ISLAND SOLVED'!CU:CU,'ISLAND SOLVED'!$E:$E,Island!$B105,'ISLAND SOLVED'!$F:$F,Island!$D105,'ISLAND SOLVED'!B:B,Island!A105))</f>
        <v>131.363</v>
      </c>
      <c r="N105" s="7">
        <f>SUMIFS('ISLAND SOLVED'!R:R,'ISLAND SOLVED'!$E:$E,Island!$B105,'ISLAND SOLVED'!$F:$F,Island!$D105,'ISLAND SOLVED'!B:B,Island!A105)</f>
        <v>8.2400000000000008E-3</v>
      </c>
      <c r="O105" s="7">
        <f>SUMIFS('ISLAND SOLVED'!S:S,'ISLAND SOLVED'!$E:$E,Island!$B105,'ISLAND SOLVED'!$F:$F,Island!$D105,'ISLAND SOLVED'!B:B,Island!A105)</f>
        <v>0.01</v>
      </c>
      <c r="P105" s="7">
        <f>SUMIFS('ISLAND SOLVED'!O:O,'ISLAND SOLVED'!$E:$E,Island!$B105,'ISLAND SOLVED'!$F:$F,Island!$D105,'ISLAND SOLVED'!B:B,Island!A105)</f>
        <v>8.6259999999999994</v>
      </c>
      <c r="Q105" s="7">
        <f>SUMIFS('ISLAND SOLVED'!P:P,'ISLAND SOLVED'!$E:$E,Island!$B105,'ISLAND SOLVED'!$F:$F,Island!$D105,'ISLAND SOLVED'!B:B,Island!A105)</f>
        <v>13.744999999999999</v>
      </c>
      <c r="R105" s="7">
        <f>SUMIFS('ISLAND SOLVED'!CI:CI,'ISLAND SOLVED'!$E:$E,Island!$B105,'ISLAND SOLVED'!$F:$F,Island!$D105,'ISLAND SOLVED'!B:B,Island!A105)</f>
        <v>26.887</v>
      </c>
      <c r="S105" s="7">
        <f>SUMIFS('ISLAND SOLVED'!CP:CP,'ISLAND SOLVED'!$E:$E,Island!$B105,'ISLAND SOLVED'!$F:$F,Island!$D105,'ISLAND SOLVED'!B:B,Island!A105)</f>
        <v>13.744999999999999</v>
      </c>
      <c r="T105" s="7">
        <f>SUMIFS('ISLAND SOLVED'!CM:CM,'ISLAND SOLVED'!$E:$E,Island!$B105,'ISLAND SOLVED'!$F:$F,Island!$D105,'ISLAND SOLVED'!B:B,Island!A105)</f>
        <v>0</v>
      </c>
      <c r="U105" s="7">
        <f>SUMIFS('ISLAND SOLVED'!CT:CT,'ISLAND SOLVED'!$E:$E,Island!$B105,'ISLAND SOLVED'!$F:$F,Island!$D105,'ISLAND SOLVED'!B:B,Island!A105)</f>
        <v>117.61799999999999</v>
      </c>
      <c r="V105" s="7">
        <f>SUMIFS('ISLAND SOLVED'!CN:CN,'ISLAND SOLVED'!$E:$E,Island!$B105,'ISLAND SOLVED'!$F:$F,Island!$D105,'ISLAND SOLVED'!B:B,Island!A105)</f>
        <v>0</v>
      </c>
      <c r="W105" s="7">
        <f>SUMIFS('ISLAND SOLVED'!CU:CU,'ISLAND SOLVED'!$E:$E,Island!$B105,'ISLAND SOLVED'!$F:$F,Island!$D105,'ISLAND SOLVED'!B:B,Island!A105)</f>
        <v>117.61799999999999</v>
      </c>
      <c r="X105" s="7">
        <f>SUMIFS('ISLAND SOLVED'!CO:CO,'ISLAND SOLVED'!$E:$E,Island!$B105,'ISLAND SOLVED'!$F:$F,Island!$D105,'ISLAND SOLVED'!B:B,Island!A105)</f>
        <v>0</v>
      </c>
      <c r="Y105" s="3">
        <f>SUMIFS('ISLAND SOLVED'!CV:CV,'ISLAND SOLVED'!$E:$E,Island!$B105,'ISLAND SOLVED'!$F:$F,Island!$D105,'ISLAND SOLVED'!B:B,Island!A105)</f>
        <v>0</v>
      </c>
      <c r="Z105" s="5">
        <f t="shared" si="2"/>
        <v>2.2240000000000002</v>
      </c>
    </row>
    <row r="106" spans="1:26" s="3" customFormat="1" x14ac:dyDescent="0.25">
      <c r="A106" s="3" t="str">
        <f>A31</f>
        <v>311302022101100217</v>
      </c>
      <c r="B106" s="6">
        <f>B31</f>
        <v>44866.125</v>
      </c>
      <c r="C106" s="3" t="str">
        <f>C31</f>
        <v>TP7</v>
      </c>
      <c r="D106" s="3" t="str">
        <f>D31</f>
        <v>SI</v>
      </c>
      <c r="E106" s="3">
        <f>SUMIFS('ISLAND SOLVED'!AP:AP,'ISLAND SOLVED'!$E:$E,Island!$B106,'ISLAND SOLVED'!$F:$F,Island!$D106,'ISLAND SOLVED'!B:B,Island!A106)</f>
        <v>1635.63</v>
      </c>
      <c r="F106" s="3">
        <f>SUMIFS('ISLAND SOLVED'!AQ:AQ,'ISLAND SOLVED'!$E:$E,Island!$B106,'ISLAND SOLVED'!$F:$F,Island!$D106,'ISLAND SOLVED'!B:B,Island!A106)</f>
        <v>1348.981</v>
      </c>
      <c r="G106" s="3">
        <f>SUMIFS('ISLAND SOLVED'!CA:CA,'ISLAND SOLVED'!$E:$E,Island!$B106,'ISLAND SOLVED'!$F:$F,Island!$D106,'ISLAND SOLVED'!B:B,Island!A106)</f>
        <v>0</v>
      </c>
      <c r="H106" s="7">
        <f>SUMIFS('ISLAND SOLVED'!BB:BB,'ISLAND SOLVED'!$E:$E,Island!$B106,'ISLAND SOLVED'!$F:$F,Island!$D106,'ISLAND SOLVED'!B:B,Island!A106)-J106</f>
        <v>38.067999999999998</v>
      </c>
      <c r="I106" s="3">
        <f>SUMIFS('ISLAND SOLVED'!BC:BC,'ISLAND SOLVED'!$E:$E,Island!$B106,'ISLAND SOLVED'!$F:$F,Island!$D106,'ISLAND SOLVED'!B:B,Island!A106)</f>
        <v>247.08</v>
      </c>
      <c r="J106" s="7">
        <f t="shared" si="1"/>
        <v>1.5</v>
      </c>
      <c r="K106" s="7">
        <f>SUMIFS('ISLAND SOLVED'!Q:Q,'ISLAND SOLVED'!$E:$E,Island!$B106,'ISLAND SOLVED'!$F:$F,Island!$D106,'ISLAND SOLVED'!B:B,Island!A106)</f>
        <v>1.018E-2</v>
      </c>
      <c r="L106" s="3">
        <f>IF(SUMIFS('ISLAND SOLVED'!CN:CN,'ISLAND SOLVED'!$E:$E,Island!$B106,'ISLAND SOLVED'!$F:$F,Island!$D106,'ISLAND SOLVED'!B:B,Island!A106)=0,SUMIFS('ISLAND SOLVED'!K:K,'ISLAND SOLVED'!$E:$E,Island!$B106,'ISLAND SOLVED'!$F:$F,Island!$D106,'ISLAND SOLVED'!B:B,Island!A106),SUMIFS('ISLAND SOLVED'!O:O,'ISLAND SOLVED'!$E:$E,Island!$B106,'ISLAND SOLVED'!$F:$F,Island!$D106,'ISLAND SOLVED'!B:B,Island!A106)+SUMIFS('ISLAND SOLVED'!CN:CN,'ISLAND SOLVED'!$E:$E,Island!$B106,'ISLAND SOLVED'!$F:$F,Island!$D106,'ISLAND SOLVED'!B:B,Island!A106))</f>
        <v>93.36099999999999</v>
      </c>
      <c r="M106" s="7">
        <f>IF(SUMIFS('ISLAND SOLVED'!CU:CU,'ISLAND SOLVED'!$E:$E,Island!$B106,'ISLAND SOLVED'!$F:$F,Island!$D106,'ISLAND SOLVED'!B:B,Island!A106)=0,SUMIFS('ISLAND SOLVED'!L:L,'ISLAND SOLVED'!$E:$E,Island!$B106,'ISLAND SOLVED'!$F:$F,Island!$D106,'ISLAND SOLVED'!B:B,Island!A106),SUMIFS('ISLAND SOLVED'!P:P,'ISLAND SOLVED'!$E:$E,Island!$B106,'ISLAND SOLVED'!$F:$F,Island!$D106,'ISLAND SOLVED'!B:B,Island!A106)+SUMIFS('ISLAND SOLVED'!CU:CU,'ISLAND SOLVED'!$E:$E,Island!$B106,'ISLAND SOLVED'!$F:$F,Island!$D106,'ISLAND SOLVED'!B:B,Island!A106))</f>
        <v>136</v>
      </c>
      <c r="N106" s="7">
        <f>SUMIFS('ISLAND SOLVED'!R:R,'ISLAND SOLVED'!$E:$E,Island!$B106,'ISLAND SOLVED'!$F:$F,Island!$D106,'ISLAND SOLVED'!B:B,Island!A106)</f>
        <v>0.01</v>
      </c>
      <c r="O106" s="7">
        <f>SUMIFS('ISLAND SOLVED'!S:S,'ISLAND SOLVED'!$E:$E,Island!$B106,'ISLAND SOLVED'!$F:$F,Island!$D106,'ISLAND SOLVED'!B:B,Island!A106)</f>
        <v>9.6600000000000002E-3</v>
      </c>
      <c r="P106" s="7">
        <f>SUMIFS('ISLAND SOLVED'!O:O,'ISLAND SOLVED'!$E:$E,Island!$B106,'ISLAND SOLVED'!$F:$F,Island!$D106,'ISLAND SOLVED'!B:B,Island!A106)</f>
        <v>71.091999999999999</v>
      </c>
      <c r="Q106" s="7">
        <f>SUMIFS('ISLAND SOLVED'!P:P,'ISLAND SOLVED'!$E:$E,Island!$B106,'ISLAND SOLVED'!$F:$F,Island!$D106,'ISLAND SOLVED'!B:B,Island!A106)</f>
        <v>121.77</v>
      </c>
      <c r="R106" s="7">
        <f>SUMIFS('ISLAND SOLVED'!CI:CI,'ISLAND SOLVED'!$E:$E,Island!$B106,'ISLAND SOLVED'!$F:$F,Island!$D106,'ISLAND SOLVED'!B:B,Island!A106)</f>
        <v>0</v>
      </c>
      <c r="S106" s="7">
        <f>SUMIFS('ISLAND SOLVED'!CP:CP,'ISLAND SOLVED'!$E:$E,Island!$B106,'ISLAND SOLVED'!$F:$F,Island!$D106,'ISLAND SOLVED'!B:B,Island!A106)</f>
        <v>121.77</v>
      </c>
      <c r="T106" s="7">
        <f>SUMIFS('ISLAND SOLVED'!CM:CM,'ISLAND SOLVED'!$E:$E,Island!$B106,'ISLAND SOLVED'!$F:$F,Island!$D106,'ISLAND SOLVED'!B:B,Island!A106)</f>
        <v>27.837</v>
      </c>
      <c r="U106" s="7">
        <f>SUMIFS('ISLAND SOLVED'!CT:CT,'ISLAND SOLVED'!$E:$E,Island!$B106,'ISLAND SOLVED'!$F:$F,Island!$D106,'ISLAND SOLVED'!B:B,Island!A106)</f>
        <v>14.23</v>
      </c>
      <c r="V106" s="7">
        <f>SUMIFS('ISLAND SOLVED'!CN:CN,'ISLAND SOLVED'!$E:$E,Island!$B106,'ISLAND SOLVED'!$F:$F,Island!$D106,'ISLAND SOLVED'!B:B,Island!A106)</f>
        <v>22.268999999999998</v>
      </c>
      <c r="W106" s="7">
        <f>SUMIFS('ISLAND SOLVED'!CU:CU,'ISLAND SOLVED'!$E:$E,Island!$B106,'ISLAND SOLVED'!$F:$F,Island!$D106,'ISLAND SOLVED'!B:B,Island!A106)</f>
        <v>14.23</v>
      </c>
      <c r="X106" s="7">
        <f>SUMIFS('ISLAND SOLVED'!CO:CO,'ISLAND SOLVED'!$E:$E,Island!$B106,'ISLAND SOLVED'!$F:$F,Island!$D106,'ISLAND SOLVED'!B:B,Island!A106)</f>
        <v>0</v>
      </c>
      <c r="Y106" s="3">
        <f>SUMIFS('ISLAND SOLVED'!CV:CV,'ISLAND SOLVED'!$E:$E,Island!$B106,'ISLAND SOLVED'!$F:$F,Island!$D106,'ISLAND SOLVED'!B:B,Island!A106)</f>
        <v>0</v>
      </c>
      <c r="Z106" s="5">
        <f t="shared" si="2"/>
        <v>0</v>
      </c>
    </row>
    <row r="107" spans="1:26" s="3" customFormat="1" x14ac:dyDescent="0.25">
      <c r="A107" s="3" t="str">
        <f>A32</f>
        <v>311302022101100217</v>
      </c>
      <c r="B107" s="6">
        <f>B32</f>
        <v>44866.145833333336</v>
      </c>
      <c r="C107" s="3" t="str">
        <f>C32</f>
        <v>TP8</v>
      </c>
      <c r="D107" s="3" t="str">
        <f>D32</f>
        <v>NI</v>
      </c>
      <c r="E107" s="3">
        <f>SUMIFS('ISLAND SOLVED'!AP:AP,'ISLAND SOLVED'!$E:$E,Island!$B107,'ISLAND SOLVED'!$F:$F,Island!$D107,'ISLAND SOLVED'!B:B,Island!A107)</f>
        <v>1730.3240000000001</v>
      </c>
      <c r="F107" s="3">
        <f>SUMIFS('ISLAND SOLVED'!AQ:AQ,'ISLAND SOLVED'!$E:$E,Island!$B107,'ISLAND SOLVED'!$F:$F,Island!$D107,'ISLAND SOLVED'!B:B,Island!A107)</f>
        <v>1928.0440000000001</v>
      </c>
      <c r="G107" s="3">
        <f>SUMIFS('ISLAND SOLVED'!CA:CA,'ISLAND SOLVED'!$E:$E,Island!$B107,'ISLAND SOLVED'!$F:$F,Island!$D107,'ISLAND SOLVED'!B:B,Island!A107)</f>
        <v>0</v>
      </c>
      <c r="H107" s="7">
        <f>SUMIFS('ISLAND SOLVED'!BB:BB,'ISLAND SOLVED'!$E:$E,Island!$B107,'ISLAND SOLVED'!$F:$F,Island!$D107,'ISLAND SOLVED'!B:B,Island!A107)-J107</f>
        <v>44.033999999999999</v>
      </c>
      <c r="I107" s="3">
        <f>SUMIFS('ISLAND SOLVED'!BC:BC,'ISLAND SOLVED'!$E:$E,Island!$B107,'ISLAND SOLVED'!$F:$F,Island!$D107,'ISLAND SOLVED'!B:B,Island!A107)</f>
        <v>-243.25399999999999</v>
      </c>
      <c r="J107" s="7">
        <f t="shared" si="0"/>
        <v>4.2090000000000032</v>
      </c>
      <c r="K107" s="7">
        <f>SUMIFS('ISLAND SOLVED'!Q:Q,'ISLAND SOLVED'!$E:$E,Island!$B107,'ISLAND SOLVED'!$F:$F,Island!$D107,'ISLAND SOLVED'!B:B,Island!A107)</f>
        <v>1.1129999999999999E-2</v>
      </c>
      <c r="L107" s="3">
        <f>IF(SUMIFS('ISLAND SOLVED'!CN:CN,'ISLAND SOLVED'!$E:$E,Island!$B107,'ISLAND SOLVED'!$F:$F,Island!$D107,'ISLAND SOLVED'!B:B,Island!A107)=0,SUMIFS('ISLAND SOLVED'!K:K,'ISLAND SOLVED'!$E:$E,Island!$B107,'ISLAND SOLVED'!$F:$F,Island!$D107,'ISLAND SOLVED'!B:B,Island!A107),SUMIFS('ISLAND SOLVED'!O:O,'ISLAND SOLVED'!$E:$E,Island!$B107,'ISLAND SOLVED'!$F:$F,Island!$D107,'ISLAND SOLVED'!B:B,Island!A107)+SUMIFS('ISLAND SOLVED'!CN:CN,'ISLAND SOLVED'!$E:$E,Island!$B107,'ISLAND SOLVED'!$F:$F,Island!$D107,'ISLAND SOLVED'!B:B,Island!A107))</f>
        <v>14.009</v>
      </c>
      <c r="M107" s="7">
        <f>IF(SUMIFS('ISLAND SOLVED'!CU:CU,'ISLAND SOLVED'!$E:$E,Island!$B107,'ISLAND SOLVED'!$F:$F,Island!$D107,'ISLAND SOLVED'!B:B,Island!A107)=0,SUMIFS('ISLAND SOLVED'!L:L,'ISLAND SOLVED'!$E:$E,Island!$B107,'ISLAND SOLVED'!$F:$F,Island!$D107,'ISLAND SOLVED'!B:B,Island!A107),SUMIFS('ISLAND SOLVED'!P:P,'ISLAND SOLVED'!$E:$E,Island!$B107,'ISLAND SOLVED'!$F:$F,Island!$D107,'ISLAND SOLVED'!B:B,Island!A107)+SUMIFS('ISLAND SOLVED'!CU:CU,'ISLAND SOLVED'!$E:$E,Island!$B107,'ISLAND SOLVED'!$F:$F,Island!$D107,'ISLAND SOLVED'!B:B,Island!A107))</f>
        <v>138.45499999999998</v>
      </c>
      <c r="N107" s="7">
        <f>SUMIFS('ISLAND SOLVED'!R:R,'ISLAND SOLVED'!$E:$E,Island!$B107,'ISLAND SOLVED'!$F:$F,Island!$D107,'ISLAND SOLVED'!B:B,Island!A107)</f>
        <v>8.8999999999999999E-3</v>
      </c>
      <c r="O107" s="7">
        <f>SUMIFS('ISLAND SOLVED'!S:S,'ISLAND SOLVED'!$E:$E,Island!$B107,'ISLAND SOLVED'!$F:$F,Island!$D107,'ISLAND SOLVED'!B:B,Island!A107)</f>
        <v>0.01</v>
      </c>
      <c r="P107" s="7">
        <f>SUMIFS('ISLAND SOLVED'!O:O,'ISLAND SOLVED'!$E:$E,Island!$B107,'ISLAND SOLVED'!$F:$F,Island!$D107,'ISLAND SOLVED'!B:B,Island!A107)</f>
        <v>8.6440000000000001</v>
      </c>
      <c r="Q107" s="7">
        <f>SUMIFS('ISLAND SOLVED'!P:P,'ISLAND SOLVED'!$E:$E,Island!$B107,'ISLAND SOLVED'!$F:$F,Island!$D107,'ISLAND SOLVED'!B:B,Island!A107)</f>
        <v>20.876000000000001</v>
      </c>
      <c r="R107" s="7">
        <f>SUMIFS('ISLAND SOLVED'!CI:CI,'ISLAND SOLVED'!$E:$E,Island!$B107,'ISLAND SOLVED'!$F:$F,Island!$D107,'ISLAND SOLVED'!B:B,Island!A107)</f>
        <v>26.925000000000001</v>
      </c>
      <c r="S107" s="7">
        <f>SUMIFS('ISLAND SOLVED'!CP:CP,'ISLAND SOLVED'!$E:$E,Island!$B107,'ISLAND SOLVED'!$F:$F,Island!$D107,'ISLAND SOLVED'!B:B,Island!A107)</f>
        <v>13.782999999999999</v>
      </c>
      <c r="T107" s="7">
        <f>SUMIFS('ISLAND SOLVED'!CM:CM,'ISLAND SOLVED'!$E:$E,Island!$B107,'ISLAND SOLVED'!$F:$F,Island!$D107,'ISLAND SOLVED'!B:B,Island!A107)</f>
        <v>6.7060000000000004</v>
      </c>
      <c r="U107" s="7">
        <f>SUMIFS('ISLAND SOLVED'!CT:CT,'ISLAND SOLVED'!$E:$E,Island!$B107,'ISLAND SOLVED'!$F:$F,Island!$D107,'ISLAND SOLVED'!B:B,Island!A107)</f>
        <v>117.57899999999999</v>
      </c>
      <c r="V107" s="7">
        <f>SUMIFS('ISLAND SOLVED'!CN:CN,'ISLAND SOLVED'!$E:$E,Island!$B107,'ISLAND SOLVED'!$F:$F,Island!$D107,'ISLAND SOLVED'!B:B,Island!A107)</f>
        <v>5.3650000000000002</v>
      </c>
      <c r="W107" s="7">
        <f>SUMIFS('ISLAND SOLVED'!CU:CU,'ISLAND SOLVED'!$E:$E,Island!$B107,'ISLAND SOLVED'!$F:$F,Island!$D107,'ISLAND SOLVED'!B:B,Island!A107)</f>
        <v>117.57899999999999</v>
      </c>
      <c r="X107" s="7">
        <f>SUMIFS('ISLAND SOLVED'!CO:CO,'ISLAND SOLVED'!$E:$E,Island!$B107,'ISLAND SOLVED'!$F:$F,Island!$D107,'ISLAND SOLVED'!B:B,Island!A107)</f>
        <v>0</v>
      </c>
      <c r="Y107" s="3">
        <f>SUMIFS('ISLAND SOLVED'!CV:CV,'ISLAND SOLVED'!$E:$E,Island!$B107,'ISLAND SOLVED'!$F:$F,Island!$D107,'ISLAND SOLVED'!B:B,Island!A107)</f>
        <v>0</v>
      </c>
      <c r="Z107" s="5">
        <f t="shared" si="2"/>
        <v>0</v>
      </c>
    </row>
    <row r="108" spans="1:26" s="3" customFormat="1" x14ac:dyDescent="0.25">
      <c r="A108" s="3" t="str">
        <f>A33</f>
        <v>311302022101100217</v>
      </c>
      <c r="B108" s="6">
        <f>B33</f>
        <v>44866.145833333336</v>
      </c>
      <c r="C108" s="3" t="str">
        <f>C33</f>
        <v>TP8</v>
      </c>
      <c r="D108" s="3" t="str">
        <f>D33</f>
        <v>SI</v>
      </c>
      <c r="E108" s="3">
        <f>SUMIFS('ISLAND SOLVED'!AP:AP,'ISLAND SOLVED'!$E:$E,Island!$B108,'ISLAND SOLVED'!$F:$F,Island!$D108,'ISLAND SOLVED'!B:B,Island!A108)</f>
        <v>1633.25</v>
      </c>
      <c r="F108" s="3">
        <f>SUMIFS('ISLAND SOLVED'!AQ:AQ,'ISLAND SOLVED'!$E:$E,Island!$B108,'ISLAND SOLVED'!$F:$F,Island!$D108,'ISLAND SOLVED'!B:B,Island!A108)</f>
        <v>1347.9269999999999</v>
      </c>
      <c r="G108" s="3">
        <f>SUMIFS('ISLAND SOLVED'!CA:CA,'ISLAND SOLVED'!$E:$E,Island!$B108,'ISLAND SOLVED'!$F:$F,Island!$D108,'ISLAND SOLVED'!B:B,Island!A108)</f>
        <v>0</v>
      </c>
      <c r="H108" s="7">
        <f>SUMIFS('ISLAND SOLVED'!BB:BB,'ISLAND SOLVED'!$E:$E,Island!$B108,'ISLAND SOLVED'!$F:$F,Island!$D108,'ISLAND SOLVED'!B:B,Island!A108)-J108</f>
        <v>37.86</v>
      </c>
      <c r="I108" s="3">
        <f>SUMIFS('ISLAND SOLVED'!BC:BC,'ISLAND SOLVED'!$E:$E,Island!$B108,'ISLAND SOLVED'!$F:$F,Island!$D108,'ISLAND SOLVED'!B:B,Island!A108)</f>
        <v>245.96299999999999</v>
      </c>
      <c r="J108" s="7">
        <f t="shared" si="1"/>
        <v>1.5</v>
      </c>
      <c r="K108" s="7">
        <f>SUMIFS('ISLAND SOLVED'!Q:Q,'ISLAND SOLVED'!$E:$E,Island!$B108,'ISLAND SOLVED'!$F:$F,Island!$D108,'ISLAND SOLVED'!B:B,Island!A108)</f>
        <v>1.018E-2</v>
      </c>
      <c r="L108" s="3">
        <f>IF(SUMIFS('ISLAND SOLVED'!CN:CN,'ISLAND SOLVED'!$E:$E,Island!$B108,'ISLAND SOLVED'!$F:$F,Island!$D108,'ISLAND SOLVED'!B:B,Island!A108)=0,SUMIFS('ISLAND SOLVED'!K:K,'ISLAND SOLVED'!$E:$E,Island!$B108,'ISLAND SOLVED'!$F:$F,Island!$D108,'ISLAND SOLVED'!B:B,Island!A108),SUMIFS('ISLAND SOLVED'!O:O,'ISLAND SOLVED'!$E:$E,Island!$B108,'ISLAND SOLVED'!$F:$F,Island!$D108,'ISLAND SOLVED'!B:B,Island!A108)+SUMIFS('ISLAND SOLVED'!CN:CN,'ISLAND SOLVED'!$E:$E,Island!$B108,'ISLAND SOLVED'!$F:$F,Island!$D108,'ISLAND SOLVED'!B:B,Island!A108))</f>
        <v>95.509</v>
      </c>
      <c r="M108" s="7">
        <f>IF(SUMIFS('ISLAND SOLVED'!CU:CU,'ISLAND SOLVED'!$E:$E,Island!$B108,'ISLAND SOLVED'!$F:$F,Island!$D108,'ISLAND SOLVED'!B:B,Island!A108)=0,SUMIFS('ISLAND SOLVED'!L:L,'ISLAND SOLVED'!$E:$E,Island!$B108,'ISLAND SOLVED'!$F:$F,Island!$D108,'ISLAND SOLVED'!B:B,Island!A108),SUMIFS('ISLAND SOLVED'!P:P,'ISLAND SOLVED'!$E:$E,Island!$B108,'ISLAND SOLVED'!$F:$F,Island!$D108,'ISLAND SOLVED'!B:B,Island!A108)+SUMIFS('ISLAND SOLVED'!CU:CU,'ISLAND SOLVED'!$E:$E,Island!$B108,'ISLAND SOLVED'!$F:$F,Island!$D108,'ISLAND SOLVED'!B:B,Island!A108))</f>
        <v>136</v>
      </c>
      <c r="N108" s="7">
        <f>SUMIFS('ISLAND SOLVED'!R:R,'ISLAND SOLVED'!$E:$E,Island!$B108,'ISLAND SOLVED'!$F:$F,Island!$D108,'ISLAND SOLVED'!B:B,Island!A108)</f>
        <v>0.01</v>
      </c>
      <c r="O108" s="7">
        <f>SUMIFS('ISLAND SOLVED'!S:S,'ISLAND SOLVED'!$E:$E,Island!$B108,'ISLAND SOLVED'!$F:$F,Island!$D108,'ISLAND SOLVED'!B:B,Island!A108)</f>
        <v>9.6600000000000002E-3</v>
      </c>
      <c r="P108" s="7">
        <f>SUMIFS('ISLAND SOLVED'!O:O,'ISLAND SOLVED'!$E:$E,Island!$B108,'ISLAND SOLVED'!$F:$F,Island!$D108,'ISLAND SOLVED'!B:B,Island!A108)</f>
        <v>73.207999999999998</v>
      </c>
      <c r="Q108" s="7">
        <f>SUMIFS('ISLAND SOLVED'!P:P,'ISLAND SOLVED'!$E:$E,Island!$B108,'ISLAND SOLVED'!$F:$F,Island!$D108,'ISLAND SOLVED'!B:B,Island!A108)</f>
        <v>121.73</v>
      </c>
      <c r="R108" s="7">
        <f>SUMIFS('ISLAND SOLVED'!CI:CI,'ISLAND SOLVED'!$E:$E,Island!$B108,'ISLAND SOLVED'!$F:$F,Island!$D108,'ISLAND SOLVED'!B:B,Island!A108)</f>
        <v>6.9429999999999996</v>
      </c>
      <c r="S108" s="7">
        <f>SUMIFS('ISLAND SOLVED'!CP:CP,'ISLAND SOLVED'!$E:$E,Island!$B108,'ISLAND SOLVED'!$F:$F,Island!$D108,'ISLAND SOLVED'!B:B,Island!A108)</f>
        <v>121.73</v>
      </c>
      <c r="T108" s="7">
        <f>SUMIFS('ISLAND SOLVED'!CM:CM,'ISLAND SOLVED'!$E:$E,Island!$B108,'ISLAND SOLVED'!$F:$F,Island!$D108,'ISLAND SOLVED'!B:B,Island!A108)</f>
        <v>27.876000000000001</v>
      </c>
      <c r="U108" s="7">
        <f>SUMIFS('ISLAND SOLVED'!CT:CT,'ISLAND SOLVED'!$E:$E,Island!$B108,'ISLAND SOLVED'!$F:$F,Island!$D108,'ISLAND SOLVED'!B:B,Island!A108)</f>
        <v>14.27</v>
      </c>
      <c r="V108" s="7">
        <f>SUMIFS('ISLAND SOLVED'!CN:CN,'ISLAND SOLVED'!$E:$E,Island!$B108,'ISLAND SOLVED'!$F:$F,Island!$D108,'ISLAND SOLVED'!B:B,Island!A108)</f>
        <v>22.300999999999998</v>
      </c>
      <c r="W108" s="7">
        <f>SUMIFS('ISLAND SOLVED'!CU:CU,'ISLAND SOLVED'!$E:$E,Island!$B108,'ISLAND SOLVED'!$F:$F,Island!$D108,'ISLAND SOLVED'!B:B,Island!A108)</f>
        <v>14.27</v>
      </c>
      <c r="X108" s="7">
        <f>SUMIFS('ISLAND SOLVED'!CO:CO,'ISLAND SOLVED'!$E:$E,Island!$B108,'ISLAND SOLVED'!$F:$F,Island!$D108,'ISLAND SOLVED'!B:B,Island!A108)</f>
        <v>0</v>
      </c>
      <c r="Y108" s="3">
        <f>SUMIFS('ISLAND SOLVED'!CV:CV,'ISLAND SOLVED'!$E:$E,Island!$B108,'ISLAND SOLVED'!$F:$F,Island!$D108,'ISLAND SOLVED'!B:B,Island!A108)</f>
        <v>0</v>
      </c>
      <c r="Z108" s="5">
        <f t="shared" si="2"/>
        <v>-1E-3</v>
      </c>
    </row>
    <row r="109" spans="1:26" hidden="1" x14ac:dyDescent="0.25">
      <c r="A109" t="str">
        <f>A34</f>
        <v>141302025010800946</v>
      </c>
      <c r="B109" s="2">
        <f>B34</f>
        <v>45671.875</v>
      </c>
      <c r="C109" t="str">
        <f>C34</f>
        <v>TP43</v>
      </c>
      <c r="D109" t="str">
        <f>D34</f>
        <v>NI</v>
      </c>
      <c r="E109">
        <f>SUMIFS('ISLAND SOLVED'!AP:AP,'ISLAND SOLVED'!$E:$E,Island!$B109,'ISLAND SOLVED'!$F:$F,Island!$D109,'ISLAND SOLVED'!B:B,Island!A109)</f>
        <v>2497.8850000000002</v>
      </c>
      <c r="F109">
        <f>SUMIFS('ISLAND SOLVED'!AQ:AQ,'ISLAND SOLVED'!$E:$E,Island!$B109,'ISLAND SOLVED'!$F:$F,Island!$D109,'ISLAND SOLVED'!B:B,Island!A109)</f>
        <v>2942.645</v>
      </c>
      <c r="G109">
        <f>SUMIFS('ISLAND SOLVED'!CA:CA,'ISLAND SOLVED'!$E:$E,Island!$B109,'ISLAND SOLVED'!$F:$F,Island!$D109,'ISLAND SOLVED'!B:B,Island!A109)</f>
        <v>0</v>
      </c>
      <c r="H109" s="5">
        <f>SUMIFS('ISLAND SOLVED'!BB:BB,'ISLAND SOLVED'!$E:$E,Island!$B109,'ISLAND SOLVED'!$F:$F,Island!$D109,'ISLAND SOLVED'!B:B,Island!A109)-J109</f>
        <v>71.342000000000013</v>
      </c>
      <c r="I109">
        <f>SUMIFS('ISLAND SOLVED'!BC:BC,'ISLAND SOLVED'!$E:$E,Island!$B109,'ISLAND SOLVED'!$F:$F,Island!$D109,'ISLAND SOLVED'!B:B,Island!A109)</f>
        <v>-517.60199999999998</v>
      </c>
      <c r="J109" s="5">
        <f t="shared" si="0"/>
        <v>15.23599999999999</v>
      </c>
      <c r="K109" s="5">
        <f>SUMIFS('ISLAND SOLVED'!Q:Q,'ISLAND SOLVED'!$E:$E,Island!$B109,'ISLAND SOLVED'!$F:$F,Island!$D109,'ISLAND SOLVED'!B:B,Island!A109)</f>
        <v>212.89839000000001</v>
      </c>
      <c r="L109">
        <f>IF(SUMIFS('ISLAND SOLVED'!CN:CN,'ISLAND SOLVED'!$E:$E,Island!$B109,'ISLAND SOLVED'!$F:$F,Island!$D109,'ISLAND SOLVED'!B:B,Island!A109)=0,SUMIFS('ISLAND SOLVED'!K:K,'ISLAND SOLVED'!$E:$E,Island!$B109,'ISLAND SOLVED'!$F:$F,Island!$D109,'ISLAND SOLVED'!B:B,Island!A109),SUMIFS('ISLAND SOLVED'!O:O,'ISLAND SOLVED'!$E:$E,Island!$B109,'ISLAND SOLVED'!$F:$F,Island!$D109,'ISLAND SOLVED'!B:B,Island!A109)+SUMIFS('ISLAND SOLVED'!CN:CN,'ISLAND SOLVED'!$E:$E,Island!$B109,'ISLAND SOLVED'!$F:$F,Island!$D109,'ISLAND SOLVED'!B:B,Island!A109))</f>
        <v>154.19499999999999</v>
      </c>
      <c r="M109" s="5">
        <f>IF(SUMIFS('ISLAND SOLVED'!CU:CU,'ISLAND SOLVED'!$E:$E,Island!$B109,'ISLAND SOLVED'!$F:$F,Island!$D109,'ISLAND SOLVED'!B:B,Island!A109)=0,SUMIFS('ISLAND SOLVED'!L:L,'ISLAND SOLVED'!$E:$E,Island!$B109,'ISLAND SOLVED'!$F:$F,Island!$D109,'ISLAND SOLVED'!B:B,Island!A109),SUMIFS('ISLAND SOLVED'!P:P,'ISLAND SOLVED'!$E:$E,Island!$B109,'ISLAND SOLVED'!$F:$F,Island!$D109,'ISLAND SOLVED'!B:B,Island!A109)+SUMIFS('ISLAND SOLVED'!CU:CU,'ISLAND SOLVED'!$E:$E,Island!$B109,'ISLAND SOLVED'!$F:$F,Island!$D109,'ISLAND SOLVED'!B:B,Island!A109))</f>
        <v>241</v>
      </c>
      <c r="N109" s="5">
        <f>SUMIFS('ISLAND SOLVED'!R:R,'ISLAND SOLVED'!$E:$E,Island!$B109,'ISLAND SOLVED'!$F:$F,Island!$D109,'ISLAND SOLVED'!B:B,Island!A109)</f>
        <v>0.22</v>
      </c>
      <c r="O109" s="5">
        <f>SUMIFS('ISLAND SOLVED'!S:S,'ISLAND SOLVED'!$E:$E,Island!$B109,'ISLAND SOLVED'!$F:$F,Island!$D109,'ISLAND SOLVED'!B:B,Island!A109)</f>
        <v>0.53190999999999999</v>
      </c>
      <c r="P109" s="5">
        <f>SUMIFS('ISLAND SOLVED'!O:O,'ISLAND SOLVED'!$E:$E,Island!$B109,'ISLAND SOLVED'!$F:$F,Island!$D109,'ISLAND SOLVED'!B:B,Island!A109)</f>
        <v>63.633000000000003</v>
      </c>
      <c r="Q109" s="5">
        <f>SUMIFS('ISLAND SOLVED'!P:P,'ISLAND SOLVED'!$E:$E,Island!$B109,'ISLAND SOLVED'!$F:$F,Island!$D109,'ISLAND SOLVED'!B:B,Island!A109)</f>
        <v>151.21</v>
      </c>
      <c r="R109" s="5">
        <f>SUMIFS('ISLAND SOLVED'!CI:CI,'ISLAND SOLVED'!$E:$E,Island!$B109,'ISLAND SOLVED'!$F:$F,Island!$D109,'ISLAND SOLVED'!B:B,Island!A109)</f>
        <v>2.758</v>
      </c>
      <c r="S109" s="5">
        <f>SUMIFS('ISLAND SOLVED'!CP:CP,'ISLAND SOLVED'!$E:$E,Island!$B109,'ISLAND SOLVED'!$F:$F,Island!$D109,'ISLAND SOLVED'!B:B,Island!A109)</f>
        <v>70.539000000000001</v>
      </c>
      <c r="T109" s="5">
        <f>SUMIFS('ISLAND SOLVED'!CM:CM,'ISLAND SOLVED'!$E:$E,Island!$B109,'ISLAND SOLVED'!$F:$F,Island!$D109,'ISLAND SOLVED'!B:B,Island!A109)</f>
        <v>113.203</v>
      </c>
      <c r="U109" s="5">
        <f>SUMIFS('ISLAND SOLVED'!CT:CT,'ISLAND SOLVED'!$E:$E,Island!$B109,'ISLAND SOLVED'!$F:$F,Island!$D109,'ISLAND SOLVED'!B:B,Island!A109)</f>
        <v>89.79</v>
      </c>
      <c r="V109" s="5">
        <f>SUMIFS('ISLAND SOLVED'!CN:CN,'ISLAND SOLVED'!$E:$E,Island!$B109,'ISLAND SOLVED'!$F:$F,Island!$D109,'ISLAND SOLVED'!B:B,Island!A109)</f>
        <v>90.561999999999998</v>
      </c>
      <c r="W109" s="5">
        <f>SUMIFS('ISLAND SOLVED'!CU:CU,'ISLAND SOLVED'!$E:$E,Island!$B109,'ISLAND SOLVED'!$F:$F,Island!$D109,'ISLAND SOLVED'!B:B,Island!A109)</f>
        <v>89.79</v>
      </c>
      <c r="X109" s="5">
        <f>SUMIFS('ISLAND SOLVED'!CO:CO,'ISLAND SOLVED'!$E:$E,Island!$B109,'ISLAND SOLVED'!$F:$F,Island!$D109,'ISLAND SOLVED'!B:B,Island!A109)</f>
        <v>0</v>
      </c>
      <c r="Y109">
        <f>SUMIFS('ISLAND SOLVED'!CV:CV,'ISLAND SOLVED'!$E:$E,Island!$B109,'ISLAND SOLVED'!$F:$F,Island!$D109,'ISLAND SOLVED'!B:B,Island!A109)</f>
        <v>0</v>
      </c>
      <c r="Z109" s="5">
        <f t="shared" si="2"/>
        <v>1E-3</v>
      </c>
    </row>
    <row r="110" spans="1:26" hidden="1" x14ac:dyDescent="0.25">
      <c r="A110" t="str">
        <f>A35</f>
        <v>141302025010800946</v>
      </c>
      <c r="B110" s="2">
        <f>B35</f>
        <v>45671.875</v>
      </c>
      <c r="C110" t="str">
        <f>C35</f>
        <v>TP43</v>
      </c>
      <c r="D110" t="str">
        <f>D35</f>
        <v>SI</v>
      </c>
      <c r="E110">
        <f>SUMIFS('ISLAND SOLVED'!AP:AP,'ISLAND SOLVED'!$E:$E,Island!$B110,'ISLAND SOLVED'!$F:$F,Island!$D110,'ISLAND SOLVED'!B:B,Island!A110)</f>
        <v>2277.83</v>
      </c>
      <c r="F110">
        <f>SUMIFS('ISLAND SOLVED'!AQ:AQ,'ISLAND SOLVED'!$E:$E,Island!$B110,'ISLAND SOLVED'!$F:$F,Island!$D110,'ISLAND SOLVED'!B:B,Island!A110)</f>
        <v>1693.864</v>
      </c>
      <c r="G110">
        <f>SUMIFS('ISLAND SOLVED'!CA:CA,'ISLAND SOLVED'!$E:$E,Island!$B110,'ISLAND SOLVED'!$F:$F,Island!$D110,'ISLAND SOLVED'!B:B,Island!A110)</f>
        <v>0</v>
      </c>
      <c r="H110" s="5">
        <f>SUMIFS('ISLAND SOLVED'!BB:BB,'ISLAND SOLVED'!$E:$E,Island!$B110,'ISLAND SOLVED'!$F:$F,Island!$D110,'ISLAND SOLVED'!B:B,Island!A110)-J110</f>
        <v>51.128</v>
      </c>
      <c r="I110">
        <f>SUMIFS('ISLAND SOLVED'!BC:BC,'ISLAND SOLVED'!$E:$E,Island!$B110,'ISLAND SOLVED'!$F:$F,Island!$D110,'ISLAND SOLVED'!B:B,Island!A110)</f>
        <v>531.33799999999997</v>
      </c>
      <c r="J110" s="5">
        <f t="shared" si="1"/>
        <v>1.5</v>
      </c>
      <c r="K110" s="5">
        <f>SUMIFS('ISLAND SOLVED'!Q:Q,'ISLAND SOLVED'!$E:$E,Island!$B110,'ISLAND SOLVED'!$F:$F,Island!$D110,'ISLAND SOLVED'!B:B,Island!A110)</f>
        <v>200.98442</v>
      </c>
      <c r="L110">
        <f>IF(SUMIFS('ISLAND SOLVED'!CN:CN,'ISLAND SOLVED'!$E:$E,Island!$B110,'ISLAND SOLVED'!$F:$F,Island!$D110,'ISLAND SOLVED'!B:B,Island!A110)=0,SUMIFS('ISLAND SOLVED'!K:K,'ISLAND SOLVED'!$E:$E,Island!$B110,'ISLAND SOLVED'!$F:$F,Island!$D110,'ISLAND SOLVED'!B:B,Island!A110),SUMIFS('ISLAND SOLVED'!O:O,'ISLAND SOLVED'!$E:$E,Island!$B110,'ISLAND SOLVED'!$F:$F,Island!$D110,'ISLAND SOLVED'!B:B,Island!A110)+SUMIFS('ISLAND SOLVED'!CN:CN,'ISLAND SOLVED'!$E:$E,Island!$B110,'ISLAND SOLVED'!$F:$F,Island!$D110,'ISLAND SOLVED'!B:B,Island!A110))</f>
        <v>111.937</v>
      </c>
      <c r="M110" s="5">
        <f>IF(SUMIFS('ISLAND SOLVED'!CU:CU,'ISLAND SOLVED'!$E:$E,Island!$B110,'ISLAND SOLVED'!$F:$F,Island!$D110,'ISLAND SOLVED'!B:B,Island!A110)=0,SUMIFS('ISLAND SOLVED'!L:L,'ISLAND SOLVED'!$E:$E,Island!$B110,'ISLAND SOLVED'!$F:$F,Island!$D110,'ISLAND SOLVED'!B:B,Island!A110),SUMIFS('ISLAND SOLVED'!P:P,'ISLAND SOLVED'!$E:$E,Island!$B110,'ISLAND SOLVED'!$F:$F,Island!$D110,'ISLAND SOLVED'!B:B,Island!A110)+SUMIFS('ISLAND SOLVED'!CU:CU,'ISLAND SOLVED'!$E:$E,Island!$B110,'ISLAND SOLVED'!$F:$F,Island!$D110,'ISLAND SOLVED'!B:B,Island!A110))</f>
        <v>170</v>
      </c>
      <c r="N110" s="5">
        <f>SUMIFS('ISLAND SOLVED'!R:R,'ISLAND SOLVED'!$E:$E,Island!$B110,'ISLAND SOLVED'!$F:$F,Island!$D110,'ISLAND SOLVED'!B:B,Island!A110)</f>
        <v>0.16544</v>
      </c>
      <c r="O110" s="5">
        <f>SUMIFS('ISLAND SOLVED'!S:S,'ISLAND SOLVED'!$E:$E,Island!$B110,'ISLAND SOLVED'!$F:$F,Island!$D110,'ISLAND SOLVED'!B:B,Island!A110)</f>
        <v>0.5</v>
      </c>
      <c r="P110" s="5">
        <f>SUMIFS('ISLAND SOLVED'!O:O,'ISLAND SOLVED'!$E:$E,Island!$B110,'ISLAND SOLVED'!$F:$F,Island!$D110,'ISLAND SOLVED'!B:B,Island!A110)</f>
        <v>109.59</v>
      </c>
      <c r="Q110" s="5">
        <f>SUMIFS('ISLAND SOLVED'!P:P,'ISLAND SOLVED'!$E:$E,Island!$B110,'ISLAND SOLVED'!$F:$F,Island!$D110,'ISLAND SOLVED'!B:B,Island!A110)</f>
        <v>95.521000000000001</v>
      </c>
      <c r="R110" s="5">
        <f>SUMIFS('ISLAND SOLVED'!CI:CI,'ISLAND SOLVED'!$E:$E,Island!$B110,'ISLAND SOLVED'!$F:$F,Island!$D110,'ISLAND SOLVED'!B:B,Island!A110)</f>
        <v>120.429</v>
      </c>
      <c r="S110" s="5">
        <f>SUMIFS('ISLAND SOLVED'!CP:CP,'ISLAND SOLVED'!$E:$E,Island!$B110,'ISLAND SOLVED'!$F:$F,Island!$D110,'ISLAND SOLVED'!B:B,Island!A110)</f>
        <v>95.521000000000001</v>
      </c>
      <c r="T110" s="5">
        <f>SUMIFS('ISLAND SOLVED'!CM:CM,'ISLAND SOLVED'!$E:$E,Island!$B110,'ISLAND SOLVED'!$F:$F,Island!$D110,'ISLAND SOLVED'!B:B,Island!A110)</f>
        <v>2.9340000000000002</v>
      </c>
      <c r="U110" s="5">
        <f>SUMIFS('ISLAND SOLVED'!CT:CT,'ISLAND SOLVED'!$E:$E,Island!$B110,'ISLAND SOLVED'!$F:$F,Island!$D110,'ISLAND SOLVED'!B:B,Island!A110)</f>
        <v>74.478999999999999</v>
      </c>
      <c r="V110" s="5">
        <f>SUMIFS('ISLAND SOLVED'!CN:CN,'ISLAND SOLVED'!$E:$E,Island!$B110,'ISLAND SOLVED'!$F:$F,Island!$D110,'ISLAND SOLVED'!B:B,Island!A110)</f>
        <v>2.347</v>
      </c>
      <c r="W110" s="5">
        <f>SUMIFS('ISLAND SOLVED'!CU:CU,'ISLAND SOLVED'!$E:$E,Island!$B110,'ISLAND SOLVED'!$F:$F,Island!$D110,'ISLAND SOLVED'!B:B,Island!A110)</f>
        <v>74.478999999999999</v>
      </c>
      <c r="X110" s="5">
        <f>SUMIFS('ISLAND SOLVED'!CO:CO,'ISLAND SOLVED'!$E:$E,Island!$B110,'ISLAND SOLVED'!$F:$F,Island!$D110,'ISLAND SOLVED'!B:B,Island!A110)</f>
        <v>0</v>
      </c>
      <c r="Y110">
        <f>SUMIFS('ISLAND SOLVED'!CV:CV,'ISLAND SOLVED'!$E:$E,Island!$B110,'ISLAND SOLVED'!$F:$F,Island!$D110,'ISLAND SOLVED'!B:B,Island!A110)</f>
        <v>0</v>
      </c>
      <c r="Z110" s="5">
        <f t="shared" si="2"/>
        <v>0</v>
      </c>
    </row>
    <row r="111" spans="1:26" hidden="1" x14ac:dyDescent="0.25">
      <c r="A111" t="str">
        <f>A36</f>
        <v>141302025010800946</v>
      </c>
      <c r="B111" s="2">
        <f>B36</f>
        <v>45671.895833333336</v>
      </c>
      <c r="C111" t="str">
        <f>C36</f>
        <v>TP44</v>
      </c>
      <c r="D111" t="str">
        <f>D36</f>
        <v>NI</v>
      </c>
      <c r="E111">
        <f>SUMIFS('ISLAND SOLVED'!AP:AP,'ISLAND SOLVED'!$E:$E,Island!$B111,'ISLAND SOLVED'!$F:$F,Island!$D111,'ISLAND SOLVED'!B:B,Island!A111)</f>
        <v>2474.3049999999998</v>
      </c>
      <c r="F111">
        <f>SUMIFS('ISLAND SOLVED'!AQ:AQ,'ISLAND SOLVED'!$E:$E,Island!$B111,'ISLAND SOLVED'!$F:$F,Island!$D111,'ISLAND SOLVED'!B:B,Island!A111)</f>
        <v>2890.7570000000001</v>
      </c>
      <c r="G111">
        <f>SUMIFS('ISLAND SOLVED'!CA:CA,'ISLAND SOLVED'!$E:$E,Island!$B111,'ISLAND SOLVED'!$F:$F,Island!$D111,'ISLAND SOLVED'!B:B,Island!A111)</f>
        <v>0</v>
      </c>
      <c r="H111" s="5">
        <f>SUMIFS('ISLAND SOLVED'!BB:BB,'ISLAND SOLVED'!$E:$E,Island!$B111,'ISLAND SOLVED'!$F:$F,Island!$D111,'ISLAND SOLVED'!B:B,Island!A111)-J111</f>
        <v>68.644999999999982</v>
      </c>
      <c r="I111">
        <f>SUMIFS('ISLAND SOLVED'!BC:BC,'ISLAND SOLVED'!$E:$E,Island!$B111,'ISLAND SOLVED'!$F:$F,Island!$D111,'ISLAND SOLVED'!B:B,Island!A111)</f>
        <v>-486.59699999999998</v>
      </c>
      <c r="J111" s="5">
        <f t="shared" si="0"/>
        <v>13.398000000000025</v>
      </c>
      <c r="K111" s="5">
        <f>SUMIFS('ISLAND SOLVED'!Q:Q,'ISLAND SOLVED'!$E:$E,Island!$B111,'ISLAND SOLVED'!$F:$F,Island!$D111,'ISLAND SOLVED'!B:B,Island!A111)</f>
        <v>212.6386</v>
      </c>
      <c r="L111">
        <f>IF(SUMIFS('ISLAND SOLVED'!CN:CN,'ISLAND SOLVED'!$E:$E,Island!$B111,'ISLAND SOLVED'!$F:$F,Island!$D111,'ISLAND SOLVED'!B:B,Island!A111)=0,SUMIFS('ISLAND SOLVED'!K:K,'ISLAND SOLVED'!$E:$E,Island!$B111,'ISLAND SOLVED'!$F:$F,Island!$D111,'ISLAND SOLVED'!B:B,Island!A111),SUMIFS('ISLAND SOLVED'!O:O,'ISLAND SOLVED'!$E:$E,Island!$B111,'ISLAND SOLVED'!$F:$F,Island!$D111,'ISLAND SOLVED'!B:B,Island!A111)+SUMIFS('ISLAND SOLVED'!CN:CN,'ISLAND SOLVED'!$E:$E,Island!$B111,'ISLAND SOLVED'!$F:$F,Island!$D111,'ISLAND SOLVED'!B:B,Island!A111))</f>
        <v>157.94999999999999</v>
      </c>
      <c r="M111" s="5">
        <f>IF(SUMIFS('ISLAND SOLVED'!CU:CU,'ISLAND SOLVED'!$E:$E,Island!$B111,'ISLAND SOLVED'!$F:$F,Island!$D111,'ISLAND SOLVED'!B:B,Island!A111)=0,SUMIFS('ISLAND SOLVED'!L:L,'ISLAND SOLVED'!$E:$E,Island!$B111,'ISLAND SOLVED'!$F:$F,Island!$D111,'ISLAND SOLVED'!B:B,Island!A111),SUMIFS('ISLAND SOLVED'!P:P,'ISLAND SOLVED'!$E:$E,Island!$B111,'ISLAND SOLVED'!$F:$F,Island!$D111,'ISLAND SOLVED'!B:B,Island!A111)+SUMIFS('ISLAND SOLVED'!CU:CU,'ISLAND SOLVED'!$E:$E,Island!$B111,'ISLAND SOLVED'!$F:$F,Island!$D111,'ISLAND SOLVED'!B:B,Island!A111))</f>
        <v>241</v>
      </c>
      <c r="N111" s="5">
        <f>SUMIFS('ISLAND SOLVED'!R:R,'ISLAND SOLVED'!$E:$E,Island!$B111,'ISLAND SOLVED'!$F:$F,Island!$D111,'ISLAND SOLVED'!B:B,Island!A111)</f>
        <v>0.22</v>
      </c>
      <c r="O111" s="5">
        <f>SUMIFS('ISLAND SOLVED'!S:S,'ISLAND SOLVED'!$E:$E,Island!$B111,'ISLAND SOLVED'!$F:$F,Island!$D111,'ISLAND SOLVED'!B:B,Island!A111)</f>
        <v>0.53190999999999999</v>
      </c>
      <c r="P111" s="5">
        <f>SUMIFS('ISLAND SOLVED'!O:O,'ISLAND SOLVED'!$E:$E,Island!$B111,'ISLAND SOLVED'!$F:$F,Island!$D111,'ISLAND SOLVED'!B:B,Island!A111)</f>
        <v>66.662000000000006</v>
      </c>
      <c r="Q111" s="5">
        <f>SUMIFS('ISLAND SOLVED'!P:P,'ISLAND SOLVED'!$E:$E,Island!$B111,'ISLAND SOLVED'!$F:$F,Island!$D111,'ISLAND SOLVED'!B:B,Island!A111)</f>
        <v>156.94200000000001</v>
      </c>
      <c r="R111" s="5">
        <f>SUMIFS('ISLAND SOLVED'!CI:CI,'ISLAND SOLVED'!$E:$E,Island!$B111,'ISLAND SOLVED'!$F:$F,Island!$D111,'ISLAND SOLVED'!B:B,Island!A111)</f>
        <v>2.4470000000000001</v>
      </c>
      <c r="S111" s="5">
        <f>SUMIFS('ISLAND SOLVED'!CP:CP,'ISLAND SOLVED'!$E:$E,Island!$B111,'ISLAND SOLVED'!$F:$F,Island!$D111,'ISLAND SOLVED'!B:B,Island!A111)</f>
        <v>77.278999999999996</v>
      </c>
      <c r="T111" s="5">
        <f>SUMIFS('ISLAND SOLVED'!CM:CM,'ISLAND SOLVED'!$E:$E,Island!$B111,'ISLAND SOLVED'!$F:$F,Island!$D111,'ISLAND SOLVED'!B:B,Island!A111)</f>
        <v>114.11</v>
      </c>
      <c r="U111" s="5">
        <f>SUMIFS('ISLAND SOLVED'!CT:CT,'ISLAND SOLVED'!$E:$E,Island!$B111,'ISLAND SOLVED'!$F:$F,Island!$D111,'ISLAND SOLVED'!B:B,Island!A111)</f>
        <v>84.058000000000007</v>
      </c>
      <c r="V111" s="5">
        <f>SUMIFS('ISLAND SOLVED'!CN:CN,'ISLAND SOLVED'!$E:$E,Island!$B111,'ISLAND SOLVED'!$F:$F,Island!$D111,'ISLAND SOLVED'!B:B,Island!A111)</f>
        <v>91.287999999999997</v>
      </c>
      <c r="W111" s="5">
        <f>SUMIFS('ISLAND SOLVED'!CU:CU,'ISLAND SOLVED'!$E:$E,Island!$B111,'ISLAND SOLVED'!$F:$F,Island!$D111,'ISLAND SOLVED'!B:B,Island!A111)</f>
        <v>84.058000000000007</v>
      </c>
      <c r="X111" s="5">
        <f>SUMIFS('ISLAND SOLVED'!CO:CO,'ISLAND SOLVED'!$E:$E,Island!$B111,'ISLAND SOLVED'!$F:$F,Island!$D111,'ISLAND SOLVED'!B:B,Island!A111)</f>
        <v>0</v>
      </c>
      <c r="Y111">
        <f>SUMIFS('ISLAND SOLVED'!CV:CV,'ISLAND SOLVED'!$E:$E,Island!$B111,'ISLAND SOLVED'!$F:$F,Island!$D111,'ISLAND SOLVED'!B:B,Island!A111)</f>
        <v>0</v>
      </c>
      <c r="Z111" s="5">
        <f t="shared" si="2"/>
        <v>0</v>
      </c>
    </row>
    <row r="112" spans="1:26" hidden="1" x14ac:dyDescent="0.25">
      <c r="A112" t="str">
        <f>A37</f>
        <v>141302025010800946</v>
      </c>
      <c r="B112" s="2">
        <f>B37</f>
        <v>45671.895833333336</v>
      </c>
      <c r="C112" t="str">
        <f>C37</f>
        <v>TP44</v>
      </c>
      <c r="D112" t="str">
        <f>D37</f>
        <v>SI</v>
      </c>
      <c r="E112">
        <f>SUMIFS('ISLAND SOLVED'!AP:AP,'ISLAND SOLVED'!$E:$E,Island!$B112,'ISLAND SOLVED'!$F:$F,Island!$D112,'ISLAND SOLVED'!B:B,Island!A112)</f>
        <v>2240.931</v>
      </c>
      <c r="F112">
        <f>SUMIFS('ISLAND SOLVED'!AQ:AQ,'ISLAND SOLVED'!$E:$E,Island!$B112,'ISLAND SOLVED'!$F:$F,Island!$D112,'ISLAND SOLVED'!B:B,Island!A112)</f>
        <v>1690.329</v>
      </c>
      <c r="G112">
        <f>SUMIFS('ISLAND SOLVED'!CA:CA,'ISLAND SOLVED'!$E:$E,Island!$B112,'ISLAND SOLVED'!$F:$F,Island!$D112,'ISLAND SOLVED'!B:B,Island!A112)</f>
        <v>0</v>
      </c>
      <c r="H112" s="5">
        <f>SUMIFS('ISLAND SOLVED'!BB:BB,'ISLAND SOLVED'!$E:$E,Island!$B112,'ISLAND SOLVED'!$F:$F,Island!$D112,'ISLAND SOLVED'!B:B,Island!A112)-J112</f>
        <v>50.606999999999999</v>
      </c>
      <c r="I112">
        <f>SUMIFS('ISLAND SOLVED'!BC:BC,'ISLAND SOLVED'!$E:$E,Island!$B112,'ISLAND SOLVED'!$F:$F,Island!$D112,'ISLAND SOLVED'!B:B,Island!A112)</f>
        <v>498.495</v>
      </c>
      <c r="J112" s="5">
        <f t="shared" si="1"/>
        <v>1.5</v>
      </c>
      <c r="K112" s="5">
        <f>SUMIFS('ISLAND SOLVED'!Q:Q,'ISLAND SOLVED'!$E:$E,Island!$B112,'ISLAND SOLVED'!$F:$F,Island!$D112,'ISLAND SOLVED'!B:B,Island!A112)</f>
        <v>200.73916</v>
      </c>
      <c r="L112">
        <f>IF(SUMIFS('ISLAND SOLVED'!CN:CN,'ISLAND SOLVED'!$E:$E,Island!$B112,'ISLAND SOLVED'!$F:$F,Island!$D112,'ISLAND SOLVED'!B:B,Island!A112)=0,SUMIFS('ISLAND SOLVED'!K:K,'ISLAND SOLVED'!$E:$E,Island!$B112,'ISLAND SOLVED'!$F:$F,Island!$D112,'ISLAND SOLVED'!B:B,Island!A112),SUMIFS('ISLAND SOLVED'!O:O,'ISLAND SOLVED'!$E:$E,Island!$B112,'ISLAND SOLVED'!$F:$F,Island!$D112,'ISLAND SOLVED'!B:B,Island!A112)+SUMIFS('ISLAND SOLVED'!CN:CN,'ISLAND SOLVED'!$E:$E,Island!$B112,'ISLAND SOLVED'!$F:$F,Island!$D112,'ISLAND SOLVED'!B:B,Island!A112))</f>
        <v>112.673</v>
      </c>
      <c r="M112" s="5">
        <f>IF(SUMIFS('ISLAND SOLVED'!CU:CU,'ISLAND SOLVED'!$E:$E,Island!$B112,'ISLAND SOLVED'!$F:$F,Island!$D112,'ISLAND SOLVED'!B:B,Island!A112)=0,SUMIFS('ISLAND SOLVED'!L:L,'ISLAND SOLVED'!$E:$E,Island!$B112,'ISLAND SOLVED'!$F:$F,Island!$D112,'ISLAND SOLVED'!B:B,Island!A112),SUMIFS('ISLAND SOLVED'!P:P,'ISLAND SOLVED'!$E:$E,Island!$B112,'ISLAND SOLVED'!$F:$F,Island!$D112,'ISLAND SOLVED'!B:B,Island!A112)+SUMIFS('ISLAND SOLVED'!CU:CU,'ISLAND SOLVED'!$E:$E,Island!$B112,'ISLAND SOLVED'!$F:$F,Island!$D112,'ISLAND SOLVED'!B:B,Island!A112))</f>
        <v>170</v>
      </c>
      <c r="N112" s="5">
        <f>SUMIFS('ISLAND SOLVED'!R:R,'ISLAND SOLVED'!$E:$E,Island!$B112,'ISLAND SOLVED'!$F:$F,Island!$D112,'ISLAND SOLVED'!B:B,Island!A112)</f>
        <v>0.16544</v>
      </c>
      <c r="O112" s="5">
        <f>SUMIFS('ISLAND SOLVED'!S:S,'ISLAND SOLVED'!$E:$E,Island!$B112,'ISLAND SOLVED'!$F:$F,Island!$D112,'ISLAND SOLVED'!B:B,Island!A112)</f>
        <v>0.5</v>
      </c>
      <c r="P112" s="5">
        <f>SUMIFS('ISLAND SOLVED'!O:O,'ISLAND SOLVED'!$E:$E,Island!$B112,'ISLAND SOLVED'!$F:$F,Island!$D112,'ISLAND SOLVED'!B:B,Island!A112)</f>
        <v>110.59</v>
      </c>
      <c r="Q112" s="5">
        <f>SUMIFS('ISLAND SOLVED'!P:P,'ISLAND SOLVED'!$E:$E,Island!$B112,'ISLAND SOLVED'!$F:$F,Island!$D112,'ISLAND SOLVED'!B:B,Island!A112)</f>
        <v>89.423000000000002</v>
      </c>
      <c r="R112" s="5">
        <f>SUMIFS('ISLAND SOLVED'!CI:CI,'ISLAND SOLVED'!$E:$E,Island!$B112,'ISLAND SOLVED'!$F:$F,Island!$D112,'ISLAND SOLVED'!B:B,Island!A112)</f>
        <v>121.393</v>
      </c>
      <c r="S112" s="5">
        <f>SUMIFS('ISLAND SOLVED'!CP:CP,'ISLAND SOLVED'!$E:$E,Island!$B112,'ISLAND SOLVED'!$F:$F,Island!$D112,'ISLAND SOLVED'!B:B,Island!A112)</f>
        <v>89.423000000000002</v>
      </c>
      <c r="T112" s="5">
        <f>SUMIFS('ISLAND SOLVED'!CM:CM,'ISLAND SOLVED'!$E:$E,Island!$B112,'ISLAND SOLVED'!$F:$F,Island!$D112,'ISLAND SOLVED'!B:B,Island!A112)</f>
        <v>2.6030000000000002</v>
      </c>
      <c r="U112" s="5">
        <f>SUMIFS('ISLAND SOLVED'!CT:CT,'ISLAND SOLVED'!$E:$E,Island!$B112,'ISLAND SOLVED'!$F:$F,Island!$D112,'ISLAND SOLVED'!B:B,Island!A112)</f>
        <v>80.576999999999998</v>
      </c>
      <c r="V112" s="5">
        <f>SUMIFS('ISLAND SOLVED'!CN:CN,'ISLAND SOLVED'!$E:$E,Island!$B112,'ISLAND SOLVED'!$F:$F,Island!$D112,'ISLAND SOLVED'!B:B,Island!A112)</f>
        <v>2.0830000000000002</v>
      </c>
      <c r="W112" s="5">
        <f>SUMIFS('ISLAND SOLVED'!CU:CU,'ISLAND SOLVED'!$E:$E,Island!$B112,'ISLAND SOLVED'!$F:$F,Island!$D112,'ISLAND SOLVED'!B:B,Island!A112)</f>
        <v>80.576999999999998</v>
      </c>
      <c r="X112" s="5">
        <f>SUMIFS('ISLAND SOLVED'!CO:CO,'ISLAND SOLVED'!$E:$E,Island!$B112,'ISLAND SOLVED'!$F:$F,Island!$D112,'ISLAND SOLVED'!B:B,Island!A112)</f>
        <v>0</v>
      </c>
      <c r="Y112">
        <f>SUMIFS('ISLAND SOLVED'!CV:CV,'ISLAND SOLVED'!$E:$E,Island!$B112,'ISLAND SOLVED'!$F:$F,Island!$D112,'ISLAND SOLVED'!B:B,Island!A112)</f>
        <v>0</v>
      </c>
      <c r="Z112" s="5">
        <f t="shared" si="2"/>
        <v>0</v>
      </c>
    </row>
    <row r="113" spans="1:26" hidden="1" x14ac:dyDescent="0.25">
      <c r="A113" t="str">
        <f>A38</f>
        <v>141302025010800946</v>
      </c>
      <c r="B113" s="2">
        <f>B38</f>
        <v>45671.916666666664</v>
      </c>
      <c r="C113" t="str">
        <f>C38</f>
        <v>TP45</v>
      </c>
      <c r="D113" t="str">
        <f>D38</f>
        <v>NI</v>
      </c>
      <c r="E113">
        <f>SUMIFS('ISLAND SOLVED'!AP:AP,'ISLAND SOLVED'!$E:$E,Island!$B113,'ISLAND SOLVED'!$F:$F,Island!$D113,'ISLAND SOLVED'!B:B,Island!A113)</f>
        <v>2365.7460000000001</v>
      </c>
      <c r="F113">
        <f>SUMIFS('ISLAND SOLVED'!AQ:AQ,'ISLAND SOLVED'!$E:$E,Island!$B113,'ISLAND SOLVED'!$F:$F,Island!$D113,'ISLAND SOLVED'!B:B,Island!A113)</f>
        <v>2748.9029999999998</v>
      </c>
      <c r="G113">
        <f>SUMIFS('ISLAND SOLVED'!CA:CA,'ISLAND SOLVED'!$E:$E,Island!$B113,'ISLAND SOLVED'!$F:$F,Island!$D113,'ISLAND SOLVED'!B:B,Island!A113)</f>
        <v>0</v>
      </c>
      <c r="H113" s="5">
        <f>SUMIFS('ISLAND SOLVED'!BB:BB,'ISLAND SOLVED'!$E:$E,Island!$B113,'ISLAND SOLVED'!$F:$F,Island!$D113,'ISLAND SOLVED'!B:B,Island!A113)-J113</f>
        <v>65.778999999999982</v>
      </c>
      <c r="I113">
        <f>SUMIFS('ISLAND SOLVED'!BC:BC,'ISLAND SOLVED'!$E:$E,Island!$B113,'ISLAND SOLVED'!$F:$F,Island!$D113,'ISLAND SOLVED'!B:B,Island!A113)</f>
        <v>-450.43599999999998</v>
      </c>
      <c r="J113" s="5">
        <f t="shared" si="0"/>
        <v>11.600000000000023</v>
      </c>
      <c r="K113" s="5">
        <f>SUMIFS('ISLAND SOLVED'!Q:Q,'ISLAND SOLVED'!$E:$E,Island!$B113,'ISLAND SOLVED'!$F:$F,Island!$D113,'ISLAND SOLVED'!B:B,Island!A113)</f>
        <v>170.73853</v>
      </c>
      <c r="L113">
        <f>IF(SUMIFS('ISLAND SOLVED'!CN:CN,'ISLAND SOLVED'!$E:$E,Island!$B113,'ISLAND SOLVED'!$F:$F,Island!$D113,'ISLAND SOLVED'!B:B,Island!A113)=0,SUMIFS('ISLAND SOLVED'!K:K,'ISLAND SOLVED'!$E:$E,Island!$B113,'ISLAND SOLVED'!$F:$F,Island!$D113,'ISLAND SOLVED'!B:B,Island!A113),SUMIFS('ISLAND SOLVED'!O:O,'ISLAND SOLVED'!$E:$E,Island!$B113,'ISLAND SOLVED'!$F:$F,Island!$D113,'ISLAND SOLVED'!B:B,Island!A113)+SUMIFS('ISLAND SOLVED'!CN:CN,'ISLAND SOLVED'!$E:$E,Island!$B113,'ISLAND SOLVED'!$F:$F,Island!$D113,'ISLAND SOLVED'!B:B,Island!A113))</f>
        <v>118.672</v>
      </c>
      <c r="M113" s="5">
        <f>IF(SUMIFS('ISLAND SOLVED'!CU:CU,'ISLAND SOLVED'!$E:$E,Island!$B113,'ISLAND SOLVED'!$F:$F,Island!$D113,'ISLAND SOLVED'!B:B,Island!A113)=0,SUMIFS('ISLAND SOLVED'!L:L,'ISLAND SOLVED'!$E:$E,Island!$B113,'ISLAND SOLVED'!$F:$F,Island!$D113,'ISLAND SOLVED'!B:B,Island!A113),SUMIFS('ISLAND SOLVED'!P:P,'ISLAND SOLVED'!$E:$E,Island!$B113,'ISLAND SOLVED'!$F:$F,Island!$D113,'ISLAND SOLVED'!B:B,Island!A113)+SUMIFS('ISLAND SOLVED'!CU:CU,'ISLAND SOLVED'!$E:$E,Island!$B113,'ISLAND SOLVED'!$F:$F,Island!$D113,'ISLAND SOLVED'!B:B,Island!A113))</f>
        <v>211</v>
      </c>
      <c r="N113" s="5">
        <f>SUMIFS('ISLAND SOLVED'!R:R,'ISLAND SOLVED'!$E:$E,Island!$B113,'ISLAND SOLVED'!$F:$F,Island!$D113,'ISLAND SOLVED'!B:B,Island!A113)</f>
        <v>0.14627999999999999</v>
      </c>
      <c r="O113" s="5">
        <f>SUMIFS('ISLAND SOLVED'!S:S,'ISLAND SOLVED'!$E:$E,Island!$B113,'ISLAND SOLVED'!$F:$F,Island!$D113,'ISLAND SOLVED'!B:B,Island!A113)</f>
        <v>0.22</v>
      </c>
      <c r="P113" s="5">
        <f>SUMIFS('ISLAND SOLVED'!O:O,'ISLAND SOLVED'!$E:$E,Island!$B113,'ISLAND SOLVED'!$F:$F,Island!$D113,'ISLAND SOLVED'!B:B,Island!A113)</f>
        <v>30.795999999999999</v>
      </c>
      <c r="Q113" s="5">
        <f>SUMIFS('ISLAND SOLVED'!P:P,'ISLAND SOLVED'!$E:$E,Island!$B113,'ISLAND SOLVED'!$F:$F,Island!$D113,'ISLAND SOLVED'!B:B,Island!A113)</f>
        <v>135.715</v>
      </c>
      <c r="R113" s="5">
        <f>SUMIFS('ISLAND SOLVED'!CI:CI,'ISLAND SOLVED'!$E:$E,Island!$B113,'ISLAND SOLVED'!$F:$F,Island!$D113,'ISLAND SOLVED'!B:B,Island!A113)</f>
        <v>13.837999999999999</v>
      </c>
      <c r="S113" s="5">
        <f>SUMIFS('ISLAND SOLVED'!CP:CP,'ISLAND SOLVED'!$E:$E,Island!$B113,'ISLAND SOLVED'!$F:$F,Island!$D113,'ISLAND SOLVED'!B:B,Island!A113)</f>
        <v>87.289000000000001</v>
      </c>
      <c r="T113" s="5">
        <f>SUMIFS('ISLAND SOLVED'!CM:CM,'ISLAND SOLVED'!$E:$E,Island!$B113,'ISLAND SOLVED'!$F:$F,Island!$D113,'ISLAND SOLVED'!B:B,Island!A113)</f>
        <v>109.845</v>
      </c>
      <c r="U113" s="5">
        <f>SUMIFS('ISLAND SOLVED'!CT:CT,'ISLAND SOLVED'!$E:$E,Island!$B113,'ISLAND SOLVED'!$F:$F,Island!$D113,'ISLAND SOLVED'!B:B,Island!A113)</f>
        <v>75.284999999999997</v>
      </c>
      <c r="V113" s="5">
        <f>SUMIFS('ISLAND SOLVED'!CN:CN,'ISLAND SOLVED'!$E:$E,Island!$B113,'ISLAND SOLVED'!$F:$F,Island!$D113,'ISLAND SOLVED'!B:B,Island!A113)</f>
        <v>87.876000000000005</v>
      </c>
      <c r="W113" s="5">
        <f>SUMIFS('ISLAND SOLVED'!CU:CU,'ISLAND SOLVED'!$E:$E,Island!$B113,'ISLAND SOLVED'!$F:$F,Island!$D113,'ISLAND SOLVED'!B:B,Island!A113)</f>
        <v>75.284999999999997</v>
      </c>
      <c r="X113" s="5">
        <f>SUMIFS('ISLAND SOLVED'!CO:CO,'ISLAND SOLVED'!$E:$E,Island!$B113,'ISLAND SOLVED'!$F:$F,Island!$D113,'ISLAND SOLVED'!B:B,Island!A113)</f>
        <v>0</v>
      </c>
      <c r="Y113">
        <f>SUMIFS('ISLAND SOLVED'!CV:CV,'ISLAND SOLVED'!$E:$E,Island!$B113,'ISLAND SOLVED'!$F:$F,Island!$D113,'ISLAND SOLVED'!B:B,Island!A113)</f>
        <v>0</v>
      </c>
      <c r="Z113" s="5">
        <f t="shared" si="2"/>
        <v>0</v>
      </c>
    </row>
    <row r="114" spans="1:26" hidden="1" x14ac:dyDescent="0.25">
      <c r="A114" t="str">
        <f>A39</f>
        <v>141302025010800946</v>
      </c>
      <c r="B114" s="2">
        <f>B39</f>
        <v>45671.916666666664</v>
      </c>
      <c r="C114" t="str">
        <f>C39</f>
        <v>TP45</v>
      </c>
      <c r="D114" t="str">
        <f>D39</f>
        <v>SI</v>
      </c>
      <c r="E114">
        <f>SUMIFS('ISLAND SOLVED'!AP:AP,'ISLAND SOLVED'!$E:$E,Island!$B114,'ISLAND SOLVED'!$F:$F,Island!$D114,'ISLAND SOLVED'!B:B,Island!A114)</f>
        <v>2181.1309999999999</v>
      </c>
      <c r="F114">
        <f>SUMIFS('ISLAND SOLVED'!AQ:AQ,'ISLAND SOLVED'!$E:$E,Island!$B114,'ISLAND SOLVED'!$F:$F,Island!$D114,'ISLAND SOLVED'!B:B,Island!A114)</f>
        <v>1669.2070000000001</v>
      </c>
      <c r="G114">
        <f>SUMIFS('ISLAND SOLVED'!CA:CA,'ISLAND SOLVED'!$E:$E,Island!$B114,'ISLAND SOLVED'!$F:$F,Island!$D114,'ISLAND SOLVED'!B:B,Island!A114)</f>
        <v>0</v>
      </c>
      <c r="H114" s="5">
        <f>SUMIFS('ISLAND SOLVED'!BB:BB,'ISLAND SOLVED'!$E:$E,Island!$B114,'ISLAND SOLVED'!$F:$F,Island!$D114,'ISLAND SOLVED'!B:B,Island!A114)-J114</f>
        <v>49.887999999999998</v>
      </c>
      <c r="I114">
        <f>SUMIFS('ISLAND SOLVED'!BC:BC,'ISLAND SOLVED'!$E:$E,Island!$B114,'ISLAND SOLVED'!$F:$F,Island!$D114,'ISLAND SOLVED'!B:B,Island!A114)</f>
        <v>460.536</v>
      </c>
      <c r="J114" s="5">
        <f t="shared" si="1"/>
        <v>1.5</v>
      </c>
      <c r="K114" s="5">
        <f>SUMIFS('ISLAND SOLVED'!Q:Q,'ISLAND SOLVED'!$E:$E,Island!$B114,'ISLAND SOLVED'!$F:$F,Island!$D114,'ISLAND SOLVED'!B:B,Island!A114)</f>
        <v>164.50488000000001</v>
      </c>
      <c r="L114">
        <f>IF(SUMIFS('ISLAND SOLVED'!CN:CN,'ISLAND SOLVED'!$E:$E,Island!$B114,'ISLAND SOLVED'!$F:$F,Island!$D114,'ISLAND SOLVED'!B:B,Island!A114)=0,SUMIFS('ISLAND SOLVED'!K:K,'ISLAND SOLVED'!$E:$E,Island!$B114,'ISLAND SOLVED'!$F:$F,Island!$D114,'ISLAND SOLVED'!B:B,Island!A114),SUMIFS('ISLAND SOLVED'!O:O,'ISLAND SOLVED'!$E:$E,Island!$B114,'ISLAND SOLVED'!$F:$F,Island!$D114,'ISLAND SOLVED'!B:B,Island!A114)+SUMIFS('ISLAND SOLVED'!CN:CN,'ISLAND SOLVED'!$E:$E,Island!$B114,'ISLAND SOLVED'!$F:$F,Island!$D114,'ISLAND SOLVED'!B:B,Island!A114))</f>
        <v>117.264</v>
      </c>
      <c r="M114" s="5">
        <f>IF(SUMIFS('ISLAND SOLVED'!CU:CU,'ISLAND SOLVED'!$E:$E,Island!$B114,'ISLAND SOLVED'!$F:$F,Island!$D114,'ISLAND SOLVED'!B:B,Island!A114)=0,SUMIFS('ISLAND SOLVED'!L:L,'ISLAND SOLVED'!$E:$E,Island!$B114,'ISLAND SOLVED'!$F:$F,Island!$D114,'ISLAND SOLVED'!B:B,Island!A114),SUMIFS('ISLAND SOLVED'!P:P,'ISLAND SOLVED'!$E:$E,Island!$B114,'ISLAND SOLVED'!$F:$F,Island!$D114,'ISLAND SOLVED'!B:B,Island!A114)+SUMIFS('ISLAND SOLVED'!CU:CU,'ISLAND SOLVED'!$E:$E,Island!$B114,'ISLAND SOLVED'!$F:$F,Island!$D114,'ISLAND SOLVED'!B:B,Island!A114))</f>
        <v>170</v>
      </c>
      <c r="N114" s="5">
        <f>SUMIFS('ISLAND SOLVED'!R:R,'ISLAND SOLVED'!$E:$E,Island!$B114,'ISLAND SOLVED'!$F:$F,Island!$D114,'ISLAND SOLVED'!B:B,Island!A114)</f>
        <v>0.11</v>
      </c>
      <c r="O114" s="5">
        <f>SUMIFS('ISLAND SOLVED'!S:S,'ISLAND SOLVED'!$E:$E,Island!$B114,'ISLAND SOLVED'!$F:$F,Island!$D114,'ISLAND SOLVED'!B:B,Island!A114)</f>
        <v>0.20680000000000001</v>
      </c>
      <c r="P114" s="5">
        <f>SUMIFS('ISLAND SOLVED'!O:O,'ISLAND SOLVED'!$E:$E,Island!$B114,'ISLAND SOLVED'!$F:$F,Island!$D114,'ISLAND SOLVED'!B:B,Island!A114)</f>
        <v>105.803</v>
      </c>
      <c r="Q114" s="5">
        <f>SUMIFS('ISLAND SOLVED'!P:P,'ISLAND SOLVED'!$E:$E,Island!$B114,'ISLAND SOLVED'!$F:$F,Island!$D114,'ISLAND SOLVED'!B:B,Island!A114)</f>
        <v>79.63</v>
      </c>
      <c r="R114" s="5">
        <f>SUMIFS('ISLAND SOLVED'!CI:CI,'ISLAND SOLVED'!$E:$E,Island!$B114,'ISLAND SOLVED'!$F:$F,Island!$D114,'ISLAND SOLVED'!B:B,Island!A114)</f>
        <v>116.395</v>
      </c>
      <c r="S114" s="5">
        <f>SUMIFS('ISLAND SOLVED'!CP:CP,'ISLAND SOLVED'!$E:$E,Island!$B114,'ISLAND SOLVED'!$F:$F,Island!$D114,'ISLAND SOLVED'!B:B,Island!A114)</f>
        <v>79.63</v>
      </c>
      <c r="T114" s="5">
        <f>SUMIFS('ISLAND SOLVED'!CM:CM,'ISLAND SOLVED'!$E:$E,Island!$B114,'ISLAND SOLVED'!$F:$F,Island!$D114,'ISLAND SOLVED'!B:B,Island!A114)</f>
        <v>14.326000000000001</v>
      </c>
      <c r="U114" s="5">
        <f>SUMIFS('ISLAND SOLVED'!CT:CT,'ISLAND SOLVED'!$E:$E,Island!$B114,'ISLAND SOLVED'!$F:$F,Island!$D114,'ISLAND SOLVED'!B:B,Island!A114)</f>
        <v>90.37</v>
      </c>
      <c r="V114" s="5">
        <f>SUMIFS('ISLAND SOLVED'!CN:CN,'ISLAND SOLVED'!$E:$E,Island!$B114,'ISLAND SOLVED'!$F:$F,Island!$D114,'ISLAND SOLVED'!B:B,Island!A114)</f>
        <v>11.461</v>
      </c>
      <c r="W114" s="5">
        <f>SUMIFS('ISLAND SOLVED'!CU:CU,'ISLAND SOLVED'!$E:$E,Island!$B114,'ISLAND SOLVED'!$F:$F,Island!$D114,'ISLAND SOLVED'!B:B,Island!A114)</f>
        <v>90.37</v>
      </c>
      <c r="X114" s="5">
        <f>SUMIFS('ISLAND SOLVED'!CO:CO,'ISLAND SOLVED'!$E:$E,Island!$B114,'ISLAND SOLVED'!$F:$F,Island!$D114,'ISLAND SOLVED'!B:B,Island!A114)</f>
        <v>0</v>
      </c>
      <c r="Y114">
        <f>SUMIFS('ISLAND SOLVED'!CV:CV,'ISLAND SOLVED'!$E:$E,Island!$B114,'ISLAND SOLVED'!$F:$F,Island!$D114,'ISLAND SOLVED'!B:B,Island!A114)</f>
        <v>0</v>
      </c>
      <c r="Z114" s="5">
        <f t="shared" si="2"/>
        <v>0</v>
      </c>
    </row>
    <row r="115" spans="1:26" hidden="1" x14ac:dyDescent="0.25">
      <c r="A115" t="str">
        <f>A40</f>
        <v>141302025010800946</v>
      </c>
      <c r="B115" s="2">
        <f>B40</f>
        <v>45671.9375</v>
      </c>
      <c r="C115" t="str">
        <f>C40</f>
        <v>TP46</v>
      </c>
      <c r="D115" t="str">
        <f>D40</f>
        <v>NI</v>
      </c>
      <c r="E115">
        <f>SUMIFS('ISLAND SOLVED'!AP:AP,'ISLAND SOLVED'!$E:$E,Island!$B115,'ISLAND SOLVED'!$F:$F,Island!$D115,'ISLAND SOLVED'!B:B,Island!A115)</f>
        <v>2326.5</v>
      </c>
      <c r="F115">
        <f>SUMIFS('ISLAND SOLVED'!AQ:AQ,'ISLAND SOLVED'!$E:$E,Island!$B115,'ISLAND SOLVED'!$F:$F,Island!$D115,'ISLAND SOLVED'!B:B,Island!A115)</f>
        <v>2590.1779999999999</v>
      </c>
      <c r="G115">
        <f>SUMIFS('ISLAND SOLVED'!CA:CA,'ISLAND SOLVED'!$E:$E,Island!$B115,'ISLAND SOLVED'!$F:$F,Island!$D115,'ISLAND SOLVED'!B:B,Island!A115)</f>
        <v>0</v>
      </c>
      <c r="H115" s="5">
        <f>SUMIFS('ISLAND SOLVED'!BB:BB,'ISLAND SOLVED'!$E:$E,Island!$B115,'ISLAND SOLVED'!$F:$F,Island!$D115,'ISLAND SOLVED'!B:B,Island!A115)-J115</f>
        <v>58.098999999999975</v>
      </c>
      <c r="I115">
        <f>SUMIFS('ISLAND SOLVED'!BC:BC,'ISLAND SOLVED'!$E:$E,Island!$B115,'ISLAND SOLVED'!$F:$F,Island!$D115,'ISLAND SOLVED'!B:B,Island!A115)</f>
        <v>-323.27699999999999</v>
      </c>
      <c r="J115" s="5">
        <f t="shared" si="0"/>
        <v>6.8380000000000223</v>
      </c>
      <c r="K115" s="5">
        <f>SUMIFS('ISLAND SOLVED'!Q:Q,'ISLAND SOLVED'!$E:$E,Island!$B115,'ISLAND SOLVED'!$F:$F,Island!$D115,'ISLAND SOLVED'!B:B,Island!A115)</f>
        <v>175.05242000000001</v>
      </c>
      <c r="L115">
        <f>IF(SUMIFS('ISLAND SOLVED'!CN:CN,'ISLAND SOLVED'!$E:$E,Island!$B115,'ISLAND SOLVED'!$F:$F,Island!$D115,'ISLAND SOLVED'!B:B,Island!A115)=0,SUMIFS('ISLAND SOLVED'!K:K,'ISLAND SOLVED'!$E:$E,Island!$B115,'ISLAND SOLVED'!$F:$F,Island!$D115,'ISLAND SOLVED'!B:B,Island!A115),SUMIFS('ISLAND SOLVED'!O:O,'ISLAND SOLVED'!$E:$E,Island!$B115,'ISLAND SOLVED'!$F:$F,Island!$D115,'ISLAND SOLVED'!B:B,Island!A115)+SUMIFS('ISLAND SOLVED'!CN:CN,'ISLAND SOLVED'!$E:$E,Island!$B115,'ISLAND SOLVED'!$F:$F,Island!$D115,'ISLAND SOLVED'!B:B,Island!A115))</f>
        <v>138.167</v>
      </c>
      <c r="M115" s="5">
        <f>IF(SUMIFS('ISLAND SOLVED'!CU:CU,'ISLAND SOLVED'!$E:$E,Island!$B115,'ISLAND SOLVED'!$F:$F,Island!$D115,'ISLAND SOLVED'!B:B,Island!A115)=0,SUMIFS('ISLAND SOLVED'!L:L,'ISLAND SOLVED'!$E:$E,Island!$B115,'ISLAND SOLVED'!$F:$F,Island!$D115,'ISLAND SOLVED'!B:B,Island!A115),SUMIFS('ISLAND SOLVED'!P:P,'ISLAND SOLVED'!$E:$E,Island!$B115,'ISLAND SOLVED'!$F:$F,Island!$D115,'ISLAND SOLVED'!B:B,Island!A115)+SUMIFS('ISLAND SOLVED'!CU:CU,'ISLAND SOLVED'!$E:$E,Island!$B115,'ISLAND SOLVED'!$F:$F,Island!$D115,'ISLAND SOLVED'!B:B,Island!A115))</f>
        <v>211</v>
      </c>
      <c r="N115" s="5">
        <f>SUMIFS('ISLAND SOLVED'!R:R,'ISLAND SOLVED'!$E:$E,Island!$B115,'ISLAND SOLVED'!$F:$F,Island!$D115,'ISLAND SOLVED'!B:B,Island!A115)</f>
        <v>0.12941</v>
      </c>
      <c r="O115" s="5">
        <f>SUMIFS('ISLAND SOLVED'!S:S,'ISLAND SOLVED'!$E:$E,Island!$B115,'ISLAND SOLVED'!$F:$F,Island!$D115,'ISLAND SOLVED'!B:B,Island!A115)</f>
        <v>0.10638</v>
      </c>
      <c r="P115" s="5">
        <f>SUMIFS('ISLAND SOLVED'!O:O,'ISLAND SOLVED'!$E:$E,Island!$B115,'ISLAND SOLVED'!$F:$F,Island!$D115,'ISLAND SOLVED'!B:B,Island!A115)</f>
        <v>29.632999999999999</v>
      </c>
      <c r="Q115" s="5">
        <f>SUMIFS('ISLAND SOLVED'!P:P,'ISLAND SOLVED'!$E:$E,Island!$B115,'ISLAND SOLVED'!$F:$F,Island!$D115,'ISLAND SOLVED'!B:B,Island!A115)</f>
        <v>60.298999999999999</v>
      </c>
      <c r="R115" s="5">
        <f>SUMIFS('ISLAND SOLVED'!CI:CI,'ISLAND SOLVED'!$E:$E,Island!$B115,'ISLAND SOLVED'!$F:$F,Island!$D115,'ISLAND SOLVED'!B:B,Island!A115)</f>
        <v>4.1829999999999998</v>
      </c>
      <c r="S115" s="5">
        <f>SUMIFS('ISLAND SOLVED'!CP:CP,'ISLAND SOLVED'!$E:$E,Island!$B115,'ISLAND SOLVED'!$F:$F,Island!$D115,'ISLAND SOLVED'!B:B,Island!A115)</f>
        <v>13.305999999999999</v>
      </c>
      <c r="T115" s="5">
        <f>SUMIFS('ISLAND SOLVED'!CM:CM,'ISLAND SOLVED'!$E:$E,Island!$B115,'ISLAND SOLVED'!$F:$F,Island!$D115,'ISLAND SOLVED'!B:B,Island!A115)</f>
        <v>135.66800000000001</v>
      </c>
      <c r="U115" s="5">
        <f>SUMIFS('ISLAND SOLVED'!CT:CT,'ISLAND SOLVED'!$E:$E,Island!$B115,'ISLAND SOLVED'!$F:$F,Island!$D115,'ISLAND SOLVED'!B:B,Island!A115)</f>
        <v>150.70099999999999</v>
      </c>
      <c r="V115" s="5">
        <f>SUMIFS('ISLAND SOLVED'!CN:CN,'ISLAND SOLVED'!$E:$E,Island!$B115,'ISLAND SOLVED'!$F:$F,Island!$D115,'ISLAND SOLVED'!B:B,Island!A115)</f>
        <v>108.53400000000001</v>
      </c>
      <c r="W115" s="5">
        <f>SUMIFS('ISLAND SOLVED'!CU:CU,'ISLAND SOLVED'!$E:$E,Island!$B115,'ISLAND SOLVED'!$F:$F,Island!$D115,'ISLAND SOLVED'!B:B,Island!A115)</f>
        <v>150.70099999999999</v>
      </c>
      <c r="X115" s="5">
        <f>SUMIFS('ISLAND SOLVED'!CO:CO,'ISLAND SOLVED'!$E:$E,Island!$B115,'ISLAND SOLVED'!$F:$F,Island!$D115,'ISLAND SOLVED'!B:B,Island!A115)</f>
        <v>0</v>
      </c>
      <c r="Y115">
        <f>SUMIFS('ISLAND SOLVED'!CV:CV,'ISLAND SOLVED'!$E:$E,Island!$B115,'ISLAND SOLVED'!$F:$F,Island!$D115,'ISLAND SOLVED'!B:B,Island!A115)</f>
        <v>0</v>
      </c>
      <c r="Z115" s="5">
        <f t="shared" si="2"/>
        <v>0</v>
      </c>
    </row>
    <row r="116" spans="1:26" hidden="1" x14ac:dyDescent="0.25">
      <c r="A116" t="str">
        <f>A41</f>
        <v>141302025010800946</v>
      </c>
      <c r="B116" s="2">
        <f>B41</f>
        <v>45671.9375</v>
      </c>
      <c r="C116" t="str">
        <f>C41</f>
        <v>TP46</v>
      </c>
      <c r="D116" t="str">
        <f>D41</f>
        <v>SI</v>
      </c>
      <c r="E116">
        <f>SUMIFS('ISLAND SOLVED'!AP:AP,'ISLAND SOLVED'!$E:$E,Island!$B116,'ISLAND SOLVED'!$F:$F,Island!$D116,'ISLAND SOLVED'!B:B,Island!A116)</f>
        <v>1996.231</v>
      </c>
      <c r="F116">
        <f>SUMIFS('ISLAND SOLVED'!AQ:AQ,'ISLAND SOLVED'!$E:$E,Island!$B116,'ISLAND SOLVED'!$F:$F,Island!$D116,'ISLAND SOLVED'!B:B,Island!A116)</f>
        <v>1619.62</v>
      </c>
      <c r="G116">
        <f>SUMIFS('ISLAND SOLVED'!CA:CA,'ISLAND SOLVED'!$E:$E,Island!$B116,'ISLAND SOLVED'!$F:$F,Island!$D116,'ISLAND SOLVED'!B:B,Island!A116)</f>
        <v>0</v>
      </c>
      <c r="H116" s="5">
        <f>SUMIFS('ISLAND SOLVED'!BB:BB,'ISLAND SOLVED'!$E:$E,Island!$B116,'ISLAND SOLVED'!$F:$F,Island!$D116,'ISLAND SOLVED'!B:B,Island!A116)-J116</f>
        <v>46.496000000000002</v>
      </c>
      <c r="I116">
        <f>SUMIFS('ISLAND SOLVED'!BC:BC,'ISLAND SOLVED'!$E:$E,Island!$B116,'ISLAND SOLVED'!$F:$F,Island!$D116,'ISLAND SOLVED'!B:B,Island!A116)</f>
        <v>328.61500000000001</v>
      </c>
      <c r="J116" s="5">
        <f t="shared" si="1"/>
        <v>1.5</v>
      </c>
      <c r="K116" s="5">
        <f>SUMIFS('ISLAND SOLVED'!Q:Q,'ISLAND SOLVED'!$E:$E,Island!$B116,'ISLAND SOLVED'!$F:$F,Island!$D116,'ISLAND SOLVED'!B:B,Island!A116)</f>
        <v>169.48241999999999</v>
      </c>
      <c r="L116">
        <f>IF(SUMIFS('ISLAND SOLVED'!CN:CN,'ISLAND SOLVED'!$E:$E,Island!$B116,'ISLAND SOLVED'!$F:$F,Island!$D116,'ISLAND SOLVED'!B:B,Island!A116)=0,SUMIFS('ISLAND SOLVED'!K:K,'ISLAND SOLVED'!$E:$E,Island!$B116,'ISLAND SOLVED'!$F:$F,Island!$D116,'ISLAND SOLVED'!B:B,Island!A116),SUMIFS('ISLAND SOLVED'!O:O,'ISLAND SOLVED'!$E:$E,Island!$B116,'ISLAND SOLVED'!$F:$F,Island!$D116,'ISLAND SOLVED'!B:B,Island!A116)+SUMIFS('ISLAND SOLVED'!CN:CN,'ISLAND SOLVED'!$E:$E,Island!$B116,'ISLAND SOLVED'!$F:$F,Island!$D116,'ISLAND SOLVED'!B:B,Island!A116))</f>
        <v>133.82599999999999</v>
      </c>
      <c r="M116" s="5">
        <f>IF(SUMIFS('ISLAND SOLVED'!CU:CU,'ISLAND SOLVED'!$E:$E,Island!$B116,'ISLAND SOLVED'!$F:$F,Island!$D116,'ISLAND SOLVED'!B:B,Island!A116)=0,SUMIFS('ISLAND SOLVED'!L:L,'ISLAND SOLVED'!$E:$E,Island!$B116,'ISLAND SOLVED'!$F:$F,Island!$D116,'ISLAND SOLVED'!B:B,Island!A116),SUMIFS('ISLAND SOLVED'!P:P,'ISLAND SOLVED'!$E:$E,Island!$B116,'ISLAND SOLVED'!$F:$F,Island!$D116,'ISLAND SOLVED'!B:B,Island!A116)+SUMIFS('ISLAND SOLVED'!CU:CU,'ISLAND SOLVED'!$E:$E,Island!$B116,'ISLAND SOLVED'!$F:$F,Island!$D116,'ISLAND SOLVED'!B:B,Island!A116))</f>
        <v>170</v>
      </c>
      <c r="N116" s="5">
        <f>SUMIFS('ISLAND SOLVED'!R:R,'ISLAND SOLVED'!$E:$E,Island!$B116,'ISLAND SOLVED'!$F:$F,Island!$D116,'ISLAND SOLVED'!B:B,Island!A116)</f>
        <v>0.1</v>
      </c>
      <c r="O116" s="5">
        <f>SUMIFS('ISLAND SOLVED'!S:S,'ISLAND SOLVED'!$E:$E,Island!$B116,'ISLAND SOLVED'!$F:$F,Island!$D116,'ISLAND SOLVED'!B:B,Island!A116)</f>
        <v>0.1</v>
      </c>
      <c r="P116" s="5">
        <f>SUMIFS('ISLAND SOLVED'!O:O,'ISLAND SOLVED'!$E:$E,Island!$B116,'ISLAND SOLVED'!$F:$F,Island!$D116,'ISLAND SOLVED'!B:B,Island!A116)</f>
        <v>130.36099999999999</v>
      </c>
      <c r="Q116" s="5">
        <f>SUMIFS('ISLAND SOLVED'!P:P,'ISLAND SOLVED'!$E:$E,Island!$B116,'ISLAND SOLVED'!$F:$F,Island!$D116,'ISLAND SOLVED'!B:B,Island!A116)</f>
        <v>156.22499999999999</v>
      </c>
      <c r="R116" s="5">
        <f>SUMIFS('ISLAND SOLVED'!CI:CI,'ISLAND SOLVED'!$E:$E,Island!$B116,'ISLAND SOLVED'!$F:$F,Island!$D116,'ISLAND SOLVED'!B:B,Island!A116)</f>
        <v>140.45699999999999</v>
      </c>
      <c r="S116" s="5">
        <f>SUMIFS('ISLAND SOLVED'!CP:CP,'ISLAND SOLVED'!$E:$E,Island!$B116,'ISLAND SOLVED'!$F:$F,Island!$D116,'ISLAND SOLVED'!B:B,Island!A116)</f>
        <v>156.22499999999999</v>
      </c>
      <c r="T116" s="5">
        <f>SUMIFS('ISLAND SOLVED'!CM:CM,'ISLAND SOLVED'!$E:$E,Island!$B116,'ISLAND SOLVED'!$F:$F,Island!$D116,'ISLAND SOLVED'!B:B,Island!A116)</f>
        <v>4.3310000000000004</v>
      </c>
      <c r="U116" s="5">
        <f>SUMIFS('ISLAND SOLVED'!CT:CT,'ISLAND SOLVED'!$E:$E,Island!$B116,'ISLAND SOLVED'!$F:$F,Island!$D116,'ISLAND SOLVED'!B:B,Island!A116)</f>
        <v>13.775</v>
      </c>
      <c r="V116" s="5">
        <f>SUMIFS('ISLAND SOLVED'!CN:CN,'ISLAND SOLVED'!$E:$E,Island!$B116,'ISLAND SOLVED'!$F:$F,Island!$D116,'ISLAND SOLVED'!B:B,Island!A116)</f>
        <v>3.4649999999999999</v>
      </c>
      <c r="W116" s="5">
        <f>SUMIFS('ISLAND SOLVED'!CU:CU,'ISLAND SOLVED'!$E:$E,Island!$B116,'ISLAND SOLVED'!$F:$F,Island!$D116,'ISLAND SOLVED'!B:B,Island!A116)</f>
        <v>13.775</v>
      </c>
      <c r="X116" s="5">
        <f>SUMIFS('ISLAND SOLVED'!CO:CO,'ISLAND SOLVED'!$E:$E,Island!$B116,'ISLAND SOLVED'!$F:$F,Island!$D116,'ISLAND SOLVED'!B:B,Island!A116)</f>
        <v>0</v>
      </c>
      <c r="Y116">
        <f>SUMIFS('ISLAND SOLVED'!CV:CV,'ISLAND SOLVED'!$E:$E,Island!$B116,'ISLAND SOLVED'!$F:$F,Island!$D116,'ISLAND SOLVED'!B:B,Island!A116)</f>
        <v>0</v>
      </c>
      <c r="Z116" s="5">
        <f t="shared" si="2"/>
        <v>0</v>
      </c>
    </row>
    <row r="117" spans="1:26" hidden="1" x14ac:dyDescent="0.25">
      <c r="A117" t="str">
        <f>A42</f>
        <v>141302025010800946</v>
      </c>
      <c r="B117" s="2">
        <f>B42</f>
        <v>45671.958333333336</v>
      </c>
      <c r="C117" t="str">
        <f>C42</f>
        <v>TP47</v>
      </c>
      <c r="D117" t="str">
        <f>D42</f>
        <v>NI</v>
      </c>
      <c r="E117">
        <f>SUMIFS('ISLAND SOLVED'!AP:AP,'ISLAND SOLVED'!$E:$E,Island!$B117,'ISLAND SOLVED'!$F:$F,Island!$D117,'ISLAND SOLVED'!B:B,Island!A117)</f>
        <v>2165.0520000000001</v>
      </c>
      <c r="F117">
        <f>SUMIFS('ISLAND SOLVED'!AQ:AQ,'ISLAND SOLVED'!$E:$E,Island!$B117,'ISLAND SOLVED'!$F:$F,Island!$D117,'ISLAND SOLVED'!B:B,Island!A117)</f>
        <v>2445.0030000000002</v>
      </c>
      <c r="G117">
        <f>SUMIFS('ISLAND SOLVED'!CA:CA,'ISLAND SOLVED'!$E:$E,Island!$B117,'ISLAND SOLVED'!$F:$F,Island!$D117,'ISLAND SOLVED'!B:B,Island!A117)</f>
        <v>0</v>
      </c>
      <c r="H117" s="5">
        <f>SUMIFS('ISLAND SOLVED'!BB:BB,'ISLAND SOLVED'!$E:$E,Island!$B117,'ISLAND SOLVED'!$F:$F,Island!$D117,'ISLAND SOLVED'!B:B,Island!A117)-J117</f>
        <v>54.435999999999979</v>
      </c>
      <c r="I117">
        <f>SUMIFS('ISLAND SOLVED'!BC:BC,'ISLAND SOLVED'!$E:$E,Island!$B117,'ISLAND SOLVED'!$F:$F,Island!$D117,'ISLAND SOLVED'!B:B,Island!A117)</f>
        <v>-335.887</v>
      </c>
      <c r="J117" s="5">
        <f t="shared" si="0"/>
        <v>7.2660000000000196</v>
      </c>
      <c r="K117" s="5">
        <f>SUMIFS('ISLAND SOLVED'!Q:Q,'ISLAND SOLVED'!$E:$E,Island!$B117,'ISLAND SOLVED'!$F:$F,Island!$D117,'ISLAND SOLVED'!B:B,Island!A117)</f>
        <v>154.54276999999999</v>
      </c>
      <c r="L117">
        <f>IF(SUMIFS('ISLAND SOLVED'!CN:CN,'ISLAND SOLVED'!$E:$E,Island!$B117,'ISLAND SOLVED'!$F:$F,Island!$D117,'ISLAND SOLVED'!B:B,Island!A117)=0,SUMIFS('ISLAND SOLVED'!K:K,'ISLAND SOLVED'!$E:$E,Island!$B117,'ISLAND SOLVED'!$F:$F,Island!$D117,'ISLAND SOLVED'!B:B,Island!A117),SUMIFS('ISLAND SOLVED'!O:O,'ISLAND SOLVED'!$E:$E,Island!$B117,'ISLAND SOLVED'!$F:$F,Island!$D117,'ISLAND SOLVED'!B:B,Island!A117)+SUMIFS('ISLAND SOLVED'!CN:CN,'ISLAND SOLVED'!$E:$E,Island!$B117,'ISLAND SOLVED'!$F:$F,Island!$D117,'ISLAND SOLVED'!B:B,Island!A117))</f>
        <v>125.444</v>
      </c>
      <c r="M117" s="5">
        <f>IF(SUMIFS('ISLAND SOLVED'!CU:CU,'ISLAND SOLVED'!$E:$E,Island!$B117,'ISLAND SOLVED'!$F:$F,Island!$D117,'ISLAND SOLVED'!B:B,Island!A117)=0,SUMIFS('ISLAND SOLVED'!L:L,'ISLAND SOLVED'!$E:$E,Island!$B117,'ISLAND SOLVED'!$F:$F,Island!$D117,'ISLAND SOLVED'!B:B,Island!A117),SUMIFS('ISLAND SOLVED'!P:P,'ISLAND SOLVED'!$E:$E,Island!$B117,'ISLAND SOLVED'!$F:$F,Island!$D117,'ISLAND SOLVED'!B:B,Island!A117)+SUMIFS('ISLAND SOLVED'!CU:CU,'ISLAND SOLVED'!$E:$E,Island!$B117,'ISLAND SOLVED'!$F:$F,Island!$D117,'ISLAND SOLVED'!B:B,Island!A117))</f>
        <v>212</v>
      </c>
      <c r="N117" s="5">
        <f>SUMIFS('ISLAND SOLVED'!R:R,'ISLAND SOLVED'!$E:$E,Island!$B117,'ISLAND SOLVED'!$F:$F,Island!$D117,'ISLAND SOLVED'!B:B,Island!A117)</f>
        <v>0.11</v>
      </c>
      <c r="O117" s="5">
        <f>SUMIFS('ISLAND SOLVED'!S:S,'ISLAND SOLVED'!$E:$E,Island!$B117,'ISLAND SOLVED'!$F:$F,Island!$D117,'ISLAND SOLVED'!B:B,Island!A117)</f>
        <v>0.10643</v>
      </c>
      <c r="P117" s="5">
        <f>SUMIFS('ISLAND SOLVED'!O:O,'ISLAND SOLVED'!$E:$E,Island!$B117,'ISLAND SOLVED'!$F:$F,Island!$D117,'ISLAND SOLVED'!B:B,Island!A117)</f>
        <v>19.643000000000001</v>
      </c>
      <c r="Q117" s="5">
        <f>SUMIFS('ISLAND SOLVED'!P:P,'ISLAND SOLVED'!$E:$E,Island!$B117,'ISLAND SOLVED'!$F:$F,Island!$D117,'ISLAND SOLVED'!B:B,Island!A117)</f>
        <v>45.747999999999998</v>
      </c>
      <c r="R117" s="5">
        <f>SUMIFS('ISLAND SOLVED'!CI:CI,'ISLAND SOLVED'!$E:$E,Island!$B117,'ISLAND SOLVED'!$F:$F,Island!$D117,'ISLAND SOLVED'!B:B,Island!A117)</f>
        <v>5.4939999999999998</v>
      </c>
      <c r="S117" s="5">
        <f>SUMIFS('ISLAND SOLVED'!CP:CP,'ISLAND SOLVED'!$E:$E,Island!$B117,'ISLAND SOLVED'!$F:$F,Island!$D117,'ISLAND SOLVED'!B:B,Island!A117)</f>
        <v>0</v>
      </c>
      <c r="T117" s="5">
        <f>SUMIFS('ISLAND SOLVED'!CM:CM,'ISLAND SOLVED'!$E:$E,Island!$B117,'ISLAND SOLVED'!$F:$F,Island!$D117,'ISLAND SOLVED'!B:B,Island!A117)</f>
        <v>132.251</v>
      </c>
      <c r="U117" s="5">
        <f>SUMIFS('ISLAND SOLVED'!CT:CT,'ISLAND SOLVED'!$E:$E,Island!$B117,'ISLAND SOLVED'!$F:$F,Island!$D117,'ISLAND SOLVED'!B:B,Island!A117)</f>
        <v>166.25200000000001</v>
      </c>
      <c r="V117" s="5">
        <f>SUMIFS('ISLAND SOLVED'!CN:CN,'ISLAND SOLVED'!$E:$E,Island!$B117,'ISLAND SOLVED'!$F:$F,Island!$D117,'ISLAND SOLVED'!B:B,Island!A117)</f>
        <v>105.801</v>
      </c>
      <c r="W117" s="5">
        <f>SUMIFS('ISLAND SOLVED'!CU:CU,'ISLAND SOLVED'!$E:$E,Island!$B117,'ISLAND SOLVED'!$F:$F,Island!$D117,'ISLAND SOLVED'!B:B,Island!A117)</f>
        <v>166.25200000000001</v>
      </c>
      <c r="X117" s="5">
        <f>SUMIFS('ISLAND SOLVED'!CO:CO,'ISLAND SOLVED'!$E:$E,Island!$B117,'ISLAND SOLVED'!$F:$F,Island!$D117,'ISLAND SOLVED'!B:B,Island!A117)</f>
        <v>0</v>
      </c>
      <c r="Y117">
        <f>SUMIFS('ISLAND SOLVED'!CV:CV,'ISLAND SOLVED'!$E:$E,Island!$B117,'ISLAND SOLVED'!$F:$F,Island!$D117,'ISLAND SOLVED'!B:B,Island!A117)</f>
        <v>0</v>
      </c>
      <c r="Z117" s="5">
        <f t="shared" si="2"/>
        <v>0</v>
      </c>
    </row>
    <row r="118" spans="1:26" hidden="1" x14ac:dyDescent="0.25">
      <c r="A118" t="str">
        <f>A43</f>
        <v>141302025010800946</v>
      </c>
      <c r="B118" s="2">
        <f>B43</f>
        <v>45671.958333333336</v>
      </c>
      <c r="C118" t="str">
        <f>C43</f>
        <v>TP47</v>
      </c>
      <c r="D118" t="str">
        <f>D43</f>
        <v>SI</v>
      </c>
      <c r="E118">
        <f>SUMIFS('ISLAND SOLVED'!AP:AP,'ISLAND SOLVED'!$E:$E,Island!$B118,'ISLAND SOLVED'!$F:$F,Island!$D118,'ISLAND SOLVED'!B:B,Island!A118)</f>
        <v>1994.575</v>
      </c>
      <c r="F118">
        <f>SUMIFS('ISLAND SOLVED'!AQ:AQ,'ISLAND SOLVED'!$E:$E,Island!$B118,'ISLAND SOLVED'!$F:$F,Island!$D118,'ISLAND SOLVED'!B:B,Island!A118)</f>
        <v>1605.62</v>
      </c>
      <c r="G118">
        <f>SUMIFS('ISLAND SOLVED'!CA:CA,'ISLAND SOLVED'!$E:$E,Island!$B118,'ISLAND SOLVED'!$F:$F,Island!$D118,'ISLAND SOLVED'!B:B,Island!A118)</f>
        <v>0</v>
      </c>
      <c r="H118" s="5">
        <f>SUMIFS('ISLAND SOLVED'!BB:BB,'ISLAND SOLVED'!$E:$E,Island!$B118,'ISLAND SOLVED'!$F:$F,Island!$D118,'ISLAND SOLVED'!B:B,Island!A118)-J118</f>
        <v>45.802</v>
      </c>
      <c r="I118">
        <f>SUMIFS('ISLAND SOLVED'!BC:BC,'ISLAND SOLVED'!$E:$E,Island!$B118,'ISLAND SOLVED'!$F:$F,Island!$D118,'ISLAND SOLVED'!B:B,Island!A118)</f>
        <v>341.65300000000002</v>
      </c>
      <c r="J118" s="5">
        <f t="shared" si="1"/>
        <v>1.5</v>
      </c>
      <c r="K118" s="5">
        <f>SUMIFS('ISLAND SOLVED'!Q:Q,'ISLAND SOLVED'!$E:$E,Island!$B118,'ISLAND SOLVED'!$F:$F,Island!$D118,'ISLAND SOLVED'!B:B,Island!A118)</f>
        <v>148.9033</v>
      </c>
      <c r="L118">
        <f>IF(SUMIFS('ISLAND SOLVED'!CN:CN,'ISLAND SOLVED'!$E:$E,Island!$B118,'ISLAND SOLVED'!$F:$F,Island!$D118,'ISLAND SOLVED'!B:B,Island!A118)=0,SUMIFS('ISLAND SOLVED'!K:K,'ISLAND SOLVED'!$E:$E,Island!$B118,'ISLAND SOLVED'!$F:$F,Island!$D118,'ISLAND SOLVED'!B:B,Island!A118),SUMIFS('ISLAND SOLVED'!O:O,'ISLAND SOLVED'!$E:$E,Island!$B118,'ISLAND SOLVED'!$F:$F,Island!$D118,'ISLAND SOLVED'!B:B,Island!A118)+SUMIFS('ISLAND SOLVED'!CN:CN,'ISLAND SOLVED'!$E:$E,Island!$B118,'ISLAND SOLVED'!$F:$F,Island!$D118,'ISLAND SOLVED'!B:B,Island!A118))</f>
        <v>131.55000000000001</v>
      </c>
      <c r="M118" s="5">
        <f>IF(SUMIFS('ISLAND SOLVED'!CU:CU,'ISLAND SOLVED'!$E:$E,Island!$B118,'ISLAND SOLVED'!$F:$F,Island!$D118,'ISLAND SOLVED'!B:B,Island!A118)=0,SUMIFS('ISLAND SOLVED'!L:L,'ISLAND SOLVED'!$E:$E,Island!$B118,'ISLAND SOLVED'!$F:$F,Island!$D118,'ISLAND SOLVED'!B:B,Island!A118),SUMIFS('ISLAND SOLVED'!P:P,'ISLAND SOLVED'!$E:$E,Island!$B118,'ISLAND SOLVED'!$F:$F,Island!$D118,'ISLAND SOLVED'!B:B,Island!A118)+SUMIFS('ISLAND SOLVED'!CU:CU,'ISLAND SOLVED'!$E:$E,Island!$B118,'ISLAND SOLVED'!$F:$F,Island!$D118,'ISLAND SOLVED'!B:B,Island!A118))</f>
        <v>170</v>
      </c>
      <c r="N118" s="5">
        <f>SUMIFS('ISLAND SOLVED'!R:R,'ISLAND SOLVED'!$E:$E,Island!$B118,'ISLAND SOLVED'!$F:$F,Island!$D118,'ISLAND SOLVED'!B:B,Island!A118)</f>
        <v>8.2720000000000002E-2</v>
      </c>
      <c r="O118" s="5">
        <f>SUMIFS('ISLAND SOLVED'!S:S,'ISLAND SOLVED'!$E:$E,Island!$B118,'ISLAND SOLVED'!$F:$F,Island!$D118,'ISLAND SOLVED'!B:B,Island!A118)</f>
        <v>0.1</v>
      </c>
      <c r="P118" s="5">
        <f>SUMIFS('ISLAND SOLVED'!O:O,'ISLAND SOLVED'!$E:$E,Island!$B118,'ISLAND SOLVED'!$F:$F,Island!$D118,'ISLAND SOLVED'!B:B,Island!A118)</f>
        <v>127</v>
      </c>
      <c r="Q118" s="5">
        <f>SUMIFS('ISLAND SOLVED'!P:P,'ISLAND SOLVED'!$E:$E,Island!$B118,'ISLAND SOLVED'!$F:$F,Island!$D118,'ISLAND SOLVED'!B:B,Island!A118)</f>
        <v>173.12700000000001</v>
      </c>
      <c r="R118" s="5">
        <f>SUMIFS('ISLAND SOLVED'!CI:CI,'ISLAND SOLVED'!$E:$E,Island!$B118,'ISLAND SOLVED'!$F:$F,Island!$D118,'ISLAND SOLVED'!B:B,Island!A118)</f>
        <v>136.95599999999999</v>
      </c>
      <c r="S118" s="5">
        <f>SUMIFS('ISLAND SOLVED'!CP:CP,'ISLAND SOLVED'!$E:$E,Island!$B118,'ISLAND SOLVED'!$F:$F,Island!$D118,'ISLAND SOLVED'!B:B,Island!A118)</f>
        <v>173.12700000000001</v>
      </c>
      <c r="T118" s="5">
        <f>SUMIFS('ISLAND SOLVED'!CM:CM,'ISLAND SOLVED'!$E:$E,Island!$B118,'ISLAND SOLVED'!$F:$F,Island!$D118,'ISLAND SOLVED'!B:B,Island!A118)</f>
        <v>5.6879999999999997</v>
      </c>
      <c r="U118" s="5">
        <f>SUMIFS('ISLAND SOLVED'!CT:CT,'ISLAND SOLVED'!$E:$E,Island!$B118,'ISLAND SOLVED'!$F:$F,Island!$D118,'ISLAND SOLVED'!B:B,Island!A118)</f>
        <v>0</v>
      </c>
      <c r="V118" s="5">
        <f>SUMIFS('ISLAND SOLVED'!CN:CN,'ISLAND SOLVED'!$E:$E,Island!$B118,'ISLAND SOLVED'!$F:$F,Island!$D118,'ISLAND SOLVED'!B:B,Island!A118)</f>
        <v>4.55</v>
      </c>
      <c r="W118" s="5">
        <f>SUMIFS('ISLAND SOLVED'!CU:CU,'ISLAND SOLVED'!$E:$E,Island!$B118,'ISLAND SOLVED'!$F:$F,Island!$D118,'ISLAND SOLVED'!B:B,Island!A118)</f>
        <v>0</v>
      </c>
      <c r="X118" s="5">
        <f>SUMIFS('ISLAND SOLVED'!CO:CO,'ISLAND SOLVED'!$E:$E,Island!$B118,'ISLAND SOLVED'!$F:$F,Island!$D118,'ISLAND SOLVED'!B:B,Island!A118)</f>
        <v>0</v>
      </c>
      <c r="Y118">
        <f>SUMIFS('ISLAND SOLVED'!CV:CV,'ISLAND SOLVED'!$E:$E,Island!$B118,'ISLAND SOLVED'!$F:$F,Island!$D118,'ISLAND SOLVED'!B:B,Island!A118)</f>
        <v>0</v>
      </c>
      <c r="Z118" s="5">
        <f t="shared" si="2"/>
        <v>0</v>
      </c>
    </row>
    <row r="119" spans="1:26" hidden="1" x14ac:dyDescent="0.25">
      <c r="A119" t="str">
        <f>A44</f>
        <v>141302025010800946</v>
      </c>
      <c r="B119" s="2">
        <f>B44</f>
        <v>45671.979166666664</v>
      </c>
      <c r="C119" t="str">
        <f>C44</f>
        <v>TP48</v>
      </c>
      <c r="D119" t="str">
        <f>D44</f>
        <v>NI</v>
      </c>
      <c r="E119">
        <f>SUMIFS('ISLAND SOLVED'!AP:AP,'ISLAND SOLVED'!$E:$E,Island!$B119,'ISLAND SOLVED'!$F:$F,Island!$D119,'ISLAND SOLVED'!B:B,Island!A119)</f>
        <v>2020.7090000000001</v>
      </c>
      <c r="F119">
        <f>SUMIFS('ISLAND SOLVED'!AQ:AQ,'ISLAND SOLVED'!$E:$E,Island!$B119,'ISLAND SOLVED'!$F:$F,Island!$D119,'ISLAND SOLVED'!B:B,Island!A119)</f>
        <v>2305.73</v>
      </c>
      <c r="G119">
        <f>SUMIFS('ISLAND SOLVED'!CA:CA,'ISLAND SOLVED'!$E:$E,Island!$B119,'ISLAND SOLVED'!$F:$F,Island!$D119,'ISLAND SOLVED'!B:B,Island!A119)</f>
        <v>0</v>
      </c>
      <c r="H119" s="5">
        <f>SUMIFS('ISLAND SOLVED'!BB:BB,'ISLAND SOLVED'!$E:$E,Island!$B119,'ISLAND SOLVED'!$F:$F,Island!$D119,'ISLAND SOLVED'!B:B,Island!A119)-J119</f>
        <v>52.404000000000003</v>
      </c>
      <c r="I119">
        <f>SUMIFS('ISLAND SOLVED'!BC:BC,'ISLAND SOLVED'!$E:$E,Island!$B119,'ISLAND SOLVED'!$F:$F,Island!$D119,'ISLAND SOLVED'!B:B,Island!A119)</f>
        <v>-338.92500000000001</v>
      </c>
      <c r="J119" s="5">
        <f t="shared" si="0"/>
        <v>7.3799999999999955</v>
      </c>
      <c r="K119" s="5">
        <f>SUMIFS('ISLAND SOLVED'!Q:Q,'ISLAND SOLVED'!$E:$E,Island!$B119,'ISLAND SOLVED'!$F:$F,Island!$D119,'ISLAND SOLVED'!B:B,Island!A119)</f>
        <v>118.28748</v>
      </c>
      <c r="L119">
        <f>IF(SUMIFS('ISLAND SOLVED'!CN:CN,'ISLAND SOLVED'!$E:$E,Island!$B119,'ISLAND SOLVED'!$F:$F,Island!$D119,'ISLAND SOLVED'!B:B,Island!A119)=0,SUMIFS('ISLAND SOLVED'!K:K,'ISLAND SOLVED'!$E:$E,Island!$B119,'ISLAND SOLVED'!$F:$F,Island!$D119,'ISLAND SOLVED'!B:B,Island!A119),SUMIFS('ISLAND SOLVED'!O:O,'ISLAND SOLVED'!$E:$E,Island!$B119,'ISLAND SOLVED'!$F:$F,Island!$D119,'ISLAND SOLVED'!B:B,Island!A119)+SUMIFS('ISLAND SOLVED'!CN:CN,'ISLAND SOLVED'!$E:$E,Island!$B119,'ISLAND SOLVED'!$F:$F,Island!$D119,'ISLAND SOLVED'!B:B,Island!A119))</f>
        <v>135.77199999999999</v>
      </c>
      <c r="M119" s="5">
        <f>IF(SUMIFS('ISLAND SOLVED'!CU:CU,'ISLAND SOLVED'!$E:$E,Island!$B119,'ISLAND SOLVED'!$F:$F,Island!$D119,'ISLAND SOLVED'!B:B,Island!A119)=0,SUMIFS('ISLAND SOLVED'!L:L,'ISLAND SOLVED'!$E:$E,Island!$B119,'ISLAND SOLVED'!$F:$F,Island!$D119,'ISLAND SOLVED'!B:B,Island!A119),SUMIFS('ISLAND SOLVED'!P:P,'ISLAND SOLVED'!$E:$E,Island!$B119,'ISLAND SOLVED'!$F:$F,Island!$D119,'ISLAND SOLVED'!B:B,Island!A119)+SUMIFS('ISLAND SOLVED'!CU:CU,'ISLAND SOLVED'!$E:$E,Island!$B119,'ISLAND SOLVED'!$F:$F,Island!$D119,'ISLAND SOLVED'!B:B,Island!A119))</f>
        <v>212</v>
      </c>
      <c r="N119" s="5">
        <f>SUMIFS('ISLAND SOLVED'!R:R,'ISLAND SOLVED'!$E:$E,Island!$B119,'ISLAND SOLVED'!$F:$F,Island!$D119,'ISLAND SOLVED'!B:B,Island!A119)</f>
        <v>0.13303999999999999</v>
      </c>
      <c r="O119" s="5">
        <f>SUMIFS('ISLAND SOLVED'!S:S,'ISLAND SOLVED'!$E:$E,Island!$B119,'ISLAND SOLVED'!$F:$F,Island!$D119,'ISLAND SOLVED'!B:B,Island!A119)</f>
        <v>0.10643</v>
      </c>
      <c r="P119" s="5">
        <f>SUMIFS('ISLAND SOLVED'!O:O,'ISLAND SOLVED'!$E:$E,Island!$B119,'ISLAND SOLVED'!$F:$F,Island!$D119,'ISLAND SOLVED'!B:B,Island!A119)</f>
        <v>20.666</v>
      </c>
      <c r="Q119" s="5">
        <f>SUMIFS('ISLAND SOLVED'!P:P,'ISLAND SOLVED'!$E:$E,Island!$B119,'ISLAND SOLVED'!$F:$F,Island!$D119,'ISLAND SOLVED'!B:B,Island!A119)</f>
        <v>41.911000000000001</v>
      </c>
      <c r="R119" s="5">
        <f>SUMIFS('ISLAND SOLVED'!CI:CI,'ISLAND SOLVED'!$E:$E,Island!$B119,'ISLAND SOLVED'!$F:$F,Island!$D119,'ISLAND SOLVED'!B:B,Island!A119)</f>
        <v>0</v>
      </c>
      <c r="S119" s="5">
        <f>SUMIFS('ISLAND SOLVED'!CP:CP,'ISLAND SOLVED'!$E:$E,Island!$B119,'ISLAND SOLVED'!$F:$F,Island!$D119,'ISLAND SOLVED'!B:B,Island!A119)</f>
        <v>0</v>
      </c>
      <c r="T119" s="5">
        <f>SUMIFS('ISLAND SOLVED'!CM:CM,'ISLAND SOLVED'!$E:$E,Island!$B119,'ISLAND SOLVED'!$F:$F,Island!$D119,'ISLAND SOLVED'!B:B,Island!A119)</f>
        <v>143.88200000000001</v>
      </c>
      <c r="U119" s="5">
        <f>SUMIFS('ISLAND SOLVED'!CT:CT,'ISLAND SOLVED'!$E:$E,Island!$B119,'ISLAND SOLVED'!$F:$F,Island!$D119,'ISLAND SOLVED'!B:B,Island!A119)</f>
        <v>170.089</v>
      </c>
      <c r="V119" s="5">
        <f>SUMIFS('ISLAND SOLVED'!CN:CN,'ISLAND SOLVED'!$E:$E,Island!$B119,'ISLAND SOLVED'!$F:$F,Island!$D119,'ISLAND SOLVED'!B:B,Island!A119)</f>
        <v>115.10599999999999</v>
      </c>
      <c r="W119" s="5">
        <f>SUMIFS('ISLAND SOLVED'!CU:CU,'ISLAND SOLVED'!$E:$E,Island!$B119,'ISLAND SOLVED'!$F:$F,Island!$D119,'ISLAND SOLVED'!B:B,Island!A119)</f>
        <v>170.089</v>
      </c>
      <c r="X119" s="5">
        <f>SUMIFS('ISLAND SOLVED'!CO:CO,'ISLAND SOLVED'!$E:$E,Island!$B119,'ISLAND SOLVED'!$F:$F,Island!$D119,'ISLAND SOLVED'!B:B,Island!A119)</f>
        <v>0</v>
      </c>
      <c r="Y119">
        <f>SUMIFS('ISLAND SOLVED'!CV:CV,'ISLAND SOLVED'!$E:$E,Island!$B119,'ISLAND SOLVED'!$F:$F,Island!$D119,'ISLAND SOLVED'!B:B,Island!A119)</f>
        <v>0</v>
      </c>
      <c r="Z119" s="5">
        <f t="shared" si="2"/>
        <v>0</v>
      </c>
    </row>
    <row r="120" spans="1:26" hidden="1" x14ac:dyDescent="0.25">
      <c r="A120" t="str">
        <f>A45</f>
        <v>141302025010800946</v>
      </c>
      <c r="B120" s="2">
        <f>B45</f>
        <v>45671.979166666664</v>
      </c>
      <c r="C120" t="str">
        <f>C45</f>
        <v>TP48</v>
      </c>
      <c r="D120" t="str">
        <f>D45</f>
        <v>SI</v>
      </c>
      <c r="E120">
        <f>SUMIFS('ISLAND SOLVED'!AP:AP,'ISLAND SOLVED'!$E:$E,Island!$B120,'ISLAND SOLVED'!$F:$F,Island!$D120,'ISLAND SOLVED'!B:B,Island!A120)</f>
        <v>1959.8810000000001</v>
      </c>
      <c r="F120">
        <f>SUMIFS('ISLAND SOLVED'!AQ:AQ,'ISLAND SOLVED'!$E:$E,Island!$B120,'ISLAND SOLVED'!$F:$F,Island!$D120,'ISLAND SOLVED'!B:B,Island!A120)</f>
        <v>1568.979</v>
      </c>
      <c r="G120">
        <f>SUMIFS('ISLAND SOLVED'!CA:CA,'ISLAND SOLVED'!$E:$E,Island!$B120,'ISLAND SOLVED'!$F:$F,Island!$D120,'ISLAND SOLVED'!B:B,Island!A120)</f>
        <v>0</v>
      </c>
      <c r="H120" s="5">
        <f>SUMIFS('ISLAND SOLVED'!BB:BB,'ISLAND SOLVED'!$E:$E,Island!$B120,'ISLAND SOLVED'!$F:$F,Island!$D120,'ISLAND SOLVED'!B:B,Island!A120)-J120</f>
        <v>44.595999999999997</v>
      </c>
      <c r="I120">
        <f>SUMIFS('ISLAND SOLVED'!BC:BC,'ISLAND SOLVED'!$E:$E,Island!$B120,'ISLAND SOLVED'!$F:$F,Island!$D120,'ISLAND SOLVED'!B:B,Island!A120)</f>
        <v>344.80500000000001</v>
      </c>
      <c r="J120" s="5">
        <f t="shared" si="1"/>
        <v>1.5</v>
      </c>
      <c r="K120" s="5">
        <f>SUMIFS('ISLAND SOLVED'!Q:Q,'ISLAND SOLVED'!$E:$E,Island!$B120,'ISLAND SOLVED'!$F:$F,Island!$D120,'ISLAND SOLVED'!B:B,Island!A120)</f>
        <v>113.96935000000001</v>
      </c>
      <c r="L120">
        <f>IF(SUMIFS('ISLAND SOLVED'!CN:CN,'ISLAND SOLVED'!$E:$E,Island!$B120,'ISLAND SOLVED'!$F:$F,Island!$D120,'ISLAND SOLVED'!B:B,Island!A120)=0,SUMIFS('ISLAND SOLVED'!K:K,'ISLAND SOLVED'!$E:$E,Island!$B120,'ISLAND SOLVED'!$F:$F,Island!$D120,'ISLAND SOLVED'!B:B,Island!A120),SUMIFS('ISLAND SOLVED'!O:O,'ISLAND SOLVED'!$E:$E,Island!$B120,'ISLAND SOLVED'!$F:$F,Island!$D120,'ISLAND SOLVED'!B:B,Island!A120)+SUMIFS('ISLAND SOLVED'!CN:CN,'ISLAND SOLVED'!$E:$E,Island!$B120,'ISLAND SOLVED'!$F:$F,Island!$D120,'ISLAND SOLVED'!B:B,Island!A120))</f>
        <v>133.41499999999999</v>
      </c>
      <c r="M120" s="5">
        <f>IF(SUMIFS('ISLAND SOLVED'!CU:CU,'ISLAND SOLVED'!$E:$E,Island!$B120,'ISLAND SOLVED'!$F:$F,Island!$D120,'ISLAND SOLVED'!B:B,Island!A120)=0,SUMIFS('ISLAND SOLVED'!L:L,'ISLAND SOLVED'!$E:$E,Island!$B120,'ISLAND SOLVED'!$F:$F,Island!$D120,'ISLAND SOLVED'!B:B,Island!A120),SUMIFS('ISLAND SOLVED'!P:P,'ISLAND SOLVED'!$E:$E,Island!$B120,'ISLAND SOLVED'!$F:$F,Island!$D120,'ISLAND SOLVED'!B:B,Island!A120)+SUMIFS('ISLAND SOLVED'!CU:CU,'ISLAND SOLVED'!$E:$E,Island!$B120,'ISLAND SOLVED'!$F:$F,Island!$D120,'ISLAND SOLVED'!B:B,Island!A120))</f>
        <v>170</v>
      </c>
      <c r="N120" s="5">
        <f>SUMIFS('ISLAND SOLVED'!R:R,'ISLAND SOLVED'!$E:$E,Island!$B120,'ISLAND SOLVED'!$F:$F,Island!$D120,'ISLAND SOLVED'!B:B,Island!A120)</f>
        <v>0.1</v>
      </c>
      <c r="O120" s="5">
        <f>SUMIFS('ISLAND SOLVED'!S:S,'ISLAND SOLVED'!$E:$E,Island!$B120,'ISLAND SOLVED'!$F:$F,Island!$D120,'ISLAND SOLVED'!B:B,Island!A120)</f>
        <v>0.1</v>
      </c>
      <c r="P120" s="5">
        <f>SUMIFS('ISLAND SOLVED'!O:O,'ISLAND SOLVED'!$E:$E,Island!$B120,'ISLAND SOLVED'!$F:$F,Island!$D120,'ISLAND SOLVED'!B:B,Island!A120)</f>
        <v>139.827</v>
      </c>
      <c r="Q120" s="5">
        <f>SUMIFS('ISLAND SOLVED'!P:P,'ISLAND SOLVED'!$E:$E,Island!$B120,'ISLAND SOLVED'!$F:$F,Island!$D120,'ISLAND SOLVED'!B:B,Island!A120)</f>
        <v>177.29599999999999</v>
      </c>
      <c r="R120" s="5">
        <f>SUMIFS('ISLAND SOLVED'!CI:CI,'ISLAND SOLVED'!$E:$E,Island!$B120,'ISLAND SOLVED'!$F:$F,Island!$D120,'ISLAND SOLVED'!B:B,Island!A120)</f>
        <v>149.416</v>
      </c>
      <c r="S120" s="5">
        <f>SUMIFS('ISLAND SOLVED'!CP:CP,'ISLAND SOLVED'!$E:$E,Island!$B120,'ISLAND SOLVED'!$F:$F,Island!$D120,'ISLAND SOLVED'!B:B,Island!A120)</f>
        <v>177.29599999999999</v>
      </c>
      <c r="T120" s="5">
        <f>SUMIFS('ISLAND SOLVED'!CM:CM,'ISLAND SOLVED'!$E:$E,Island!$B120,'ISLAND SOLVED'!$F:$F,Island!$D120,'ISLAND SOLVED'!B:B,Island!A120)</f>
        <v>0</v>
      </c>
      <c r="U120" s="5">
        <f>SUMIFS('ISLAND SOLVED'!CT:CT,'ISLAND SOLVED'!$E:$E,Island!$B120,'ISLAND SOLVED'!$F:$F,Island!$D120,'ISLAND SOLVED'!B:B,Island!A120)</f>
        <v>0</v>
      </c>
      <c r="V120" s="5">
        <f>SUMIFS('ISLAND SOLVED'!CN:CN,'ISLAND SOLVED'!$E:$E,Island!$B120,'ISLAND SOLVED'!$F:$F,Island!$D120,'ISLAND SOLVED'!B:B,Island!A120)</f>
        <v>0</v>
      </c>
      <c r="W120" s="5">
        <f>SUMIFS('ISLAND SOLVED'!CU:CU,'ISLAND SOLVED'!$E:$E,Island!$B120,'ISLAND SOLVED'!$F:$F,Island!$D120,'ISLAND SOLVED'!B:B,Island!A120)</f>
        <v>0</v>
      </c>
      <c r="X120" s="5">
        <f>SUMIFS('ISLAND SOLVED'!CO:CO,'ISLAND SOLVED'!$E:$E,Island!$B120,'ISLAND SOLVED'!$F:$F,Island!$D120,'ISLAND SOLVED'!B:B,Island!A120)</f>
        <v>0</v>
      </c>
      <c r="Y120">
        <f>SUMIFS('ISLAND SOLVED'!CV:CV,'ISLAND SOLVED'!$E:$E,Island!$B120,'ISLAND SOLVED'!$F:$F,Island!$D120,'ISLAND SOLVED'!B:B,Island!A120)</f>
        <v>0</v>
      </c>
      <c r="Z120" s="5">
        <f t="shared" si="2"/>
        <v>0</v>
      </c>
    </row>
    <row r="121" spans="1:26" hidden="1" x14ac:dyDescent="0.25">
      <c r="A121" t="str">
        <f>A46</f>
        <v>141302025010800946</v>
      </c>
      <c r="B121" s="2">
        <f>B46</f>
        <v>45672</v>
      </c>
      <c r="C121" t="str">
        <f>C46</f>
        <v>TP1</v>
      </c>
      <c r="D121" t="str">
        <f>D46</f>
        <v>NI</v>
      </c>
      <c r="E121">
        <f>SUMIFS('ISLAND SOLVED'!AP:AP,'ISLAND SOLVED'!$E:$E,Island!$B121,'ISLAND SOLVED'!$F:$F,Island!$D121,'ISLAND SOLVED'!B:B,Island!A121)</f>
        <v>1905.1610000000001</v>
      </c>
      <c r="F121">
        <f>SUMIFS('ISLAND SOLVED'!AQ:AQ,'ISLAND SOLVED'!$E:$E,Island!$B121,'ISLAND SOLVED'!$F:$F,Island!$D121,'ISLAND SOLVED'!B:B,Island!A121)</f>
        <v>2181.5340000000001</v>
      </c>
      <c r="G121">
        <f>SUMIFS('ISLAND SOLVED'!CA:CA,'ISLAND SOLVED'!$E:$E,Island!$B121,'ISLAND SOLVED'!$F:$F,Island!$D121,'ISLAND SOLVED'!B:B,Island!A121)</f>
        <v>0</v>
      </c>
      <c r="H121" s="5">
        <f>SUMIFS('ISLAND SOLVED'!BB:BB,'ISLAND SOLVED'!$E:$E,Island!$B121,'ISLAND SOLVED'!$F:$F,Island!$D121,'ISLAND SOLVED'!B:B,Island!A121)-J121</f>
        <v>49.181999999999988</v>
      </c>
      <c r="I121">
        <f>SUMIFS('ISLAND SOLVED'!BC:BC,'ISLAND SOLVED'!$E:$E,Island!$B121,'ISLAND SOLVED'!$F:$F,Island!$D121,'ISLAND SOLVED'!B:B,Island!A121)</f>
        <v>-327.05500000000001</v>
      </c>
      <c r="J121" s="5">
        <f t="shared" si="0"/>
        <v>6.9610000000000127</v>
      </c>
      <c r="K121" s="5">
        <f>SUMIFS('ISLAND SOLVED'!Q:Q,'ISLAND SOLVED'!$E:$E,Island!$B121,'ISLAND SOLVED'!$F:$F,Island!$D121,'ISLAND SOLVED'!B:B,Island!A121)</f>
        <v>153.87871999999999</v>
      </c>
      <c r="L121">
        <f>IF(SUMIFS('ISLAND SOLVED'!CN:CN,'ISLAND SOLVED'!$E:$E,Island!$B121,'ISLAND SOLVED'!$F:$F,Island!$D121,'ISLAND SOLVED'!B:B,Island!A121)=0,SUMIFS('ISLAND SOLVED'!K:K,'ISLAND SOLVED'!$E:$E,Island!$B121,'ISLAND SOLVED'!$F:$F,Island!$D121,'ISLAND SOLVED'!B:B,Island!A121),SUMIFS('ISLAND SOLVED'!O:O,'ISLAND SOLVED'!$E:$E,Island!$B121,'ISLAND SOLVED'!$F:$F,Island!$D121,'ISLAND SOLVED'!B:B,Island!A121)+SUMIFS('ISLAND SOLVED'!CN:CN,'ISLAND SOLVED'!$E:$E,Island!$B121,'ISLAND SOLVED'!$F:$F,Island!$D121,'ISLAND SOLVED'!B:B,Island!A121))</f>
        <v>136.87299999999999</v>
      </c>
      <c r="M121" s="5">
        <f>IF(SUMIFS('ISLAND SOLVED'!CU:CU,'ISLAND SOLVED'!$E:$E,Island!$B121,'ISLAND SOLVED'!$F:$F,Island!$D121,'ISLAND SOLVED'!B:B,Island!A121)=0,SUMIFS('ISLAND SOLVED'!L:L,'ISLAND SOLVED'!$E:$E,Island!$B121,'ISLAND SOLVED'!$F:$F,Island!$D121,'ISLAND SOLVED'!B:B,Island!A121),SUMIFS('ISLAND SOLVED'!P:P,'ISLAND SOLVED'!$E:$E,Island!$B121,'ISLAND SOLVED'!$F:$F,Island!$D121,'ISLAND SOLVED'!B:B,Island!A121)+SUMIFS('ISLAND SOLVED'!CU:CU,'ISLAND SOLVED'!$E:$E,Island!$B121,'ISLAND SOLVED'!$F:$F,Island!$D121,'ISLAND SOLVED'!B:B,Island!A121))</f>
        <v>212</v>
      </c>
      <c r="N121" s="5">
        <f>SUMIFS('ISLAND SOLVED'!R:R,'ISLAND SOLVED'!$E:$E,Island!$B121,'ISLAND SOLVED'!$F:$F,Island!$D121,'ISLAND SOLVED'!B:B,Island!A121)</f>
        <v>1.294E-2</v>
      </c>
      <c r="O121" s="5">
        <f>SUMIFS('ISLAND SOLVED'!S:S,'ISLAND SOLVED'!$E:$E,Island!$B121,'ISLAND SOLVED'!$F:$F,Island!$D121,'ISLAND SOLVED'!B:B,Island!A121)</f>
        <v>0.10638</v>
      </c>
      <c r="P121" s="5">
        <f>SUMIFS('ISLAND SOLVED'!O:O,'ISLAND SOLVED'!$E:$E,Island!$B121,'ISLAND SOLVED'!$F:$F,Island!$D121,'ISLAND SOLVED'!B:B,Island!A121)</f>
        <v>37.935000000000002</v>
      </c>
      <c r="Q121" s="5">
        <f>SUMIFS('ISLAND SOLVED'!P:P,'ISLAND SOLVED'!$E:$E,Island!$B121,'ISLAND SOLVED'!$F:$F,Island!$D121,'ISLAND SOLVED'!B:B,Island!A121)</f>
        <v>59.164999999999999</v>
      </c>
      <c r="R121" s="5">
        <f>SUMIFS('ISLAND SOLVED'!CI:CI,'ISLAND SOLVED'!$E:$E,Island!$B121,'ISLAND SOLVED'!$F:$F,Island!$D121,'ISLAND SOLVED'!B:B,Island!A121)</f>
        <v>9.07</v>
      </c>
      <c r="S121" s="5">
        <f>SUMIFS('ISLAND SOLVED'!CP:CP,'ISLAND SOLVED'!$E:$E,Island!$B121,'ISLAND SOLVED'!$F:$F,Island!$D121,'ISLAND SOLVED'!B:B,Island!A121)</f>
        <v>11.009</v>
      </c>
      <c r="T121" s="5">
        <f>SUMIFS('ISLAND SOLVED'!CM:CM,'ISLAND SOLVED'!$E:$E,Island!$B121,'ISLAND SOLVED'!$F:$F,Island!$D121,'ISLAND SOLVED'!B:B,Island!A121)</f>
        <v>123.673</v>
      </c>
      <c r="U121" s="5">
        <f>SUMIFS('ISLAND SOLVED'!CT:CT,'ISLAND SOLVED'!$E:$E,Island!$B121,'ISLAND SOLVED'!$F:$F,Island!$D121,'ISLAND SOLVED'!B:B,Island!A121)</f>
        <v>152.83500000000001</v>
      </c>
      <c r="V121" s="5">
        <f>SUMIFS('ISLAND SOLVED'!CN:CN,'ISLAND SOLVED'!$E:$E,Island!$B121,'ISLAND SOLVED'!$F:$F,Island!$D121,'ISLAND SOLVED'!B:B,Island!A121)</f>
        <v>98.938000000000002</v>
      </c>
      <c r="W121" s="5">
        <f>SUMIFS('ISLAND SOLVED'!CU:CU,'ISLAND SOLVED'!$E:$E,Island!$B121,'ISLAND SOLVED'!$F:$F,Island!$D121,'ISLAND SOLVED'!B:B,Island!A121)</f>
        <v>152.83500000000001</v>
      </c>
      <c r="X121" s="5">
        <f>SUMIFS('ISLAND SOLVED'!CO:CO,'ISLAND SOLVED'!$E:$E,Island!$B121,'ISLAND SOLVED'!$F:$F,Island!$D121,'ISLAND SOLVED'!B:B,Island!A121)</f>
        <v>0</v>
      </c>
      <c r="Y121">
        <f>SUMIFS('ISLAND SOLVED'!CV:CV,'ISLAND SOLVED'!$E:$E,Island!$B121,'ISLAND SOLVED'!$F:$F,Island!$D121,'ISLAND SOLVED'!B:B,Island!A121)</f>
        <v>0</v>
      </c>
      <c r="Z121" s="5">
        <f t="shared" si="2"/>
        <v>0</v>
      </c>
    </row>
    <row r="122" spans="1:26" hidden="1" x14ac:dyDescent="0.25">
      <c r="A122" t="str">
        <f>A47</f>
        <v>141302025010800946</v>
      </c>
      <c r="B122" s="2">
        <f>B47</f>
        <v>45672</v>
      </c>
      <c r="C122" t="str">
        <f>C47</f>
        <v>TP1</v>
      </c>
      <c r="D122" t="str">
        <f>D47</f>
        <v>SI</v>
      </c>
      <c r="E122">
        <f>SUMIFS('ISLAND SOLVED'!AP:AP,'ISLAND SOLVED'!$E:$E,Island!$B122,'ISLAND SOLVED'!$F:$F,Island!$D122,'ISLAND SOLVED'!B:B,Island!A122)</f>
        <v>1890.7070000000001</v>
      </c>
      <c r="F122">
        <f>SUMIFS('ISLAND SOLVED'!AQ:AQ,'ISLAND SOLVED'!$E:$E,Island!$B122,'ISLAND SOLVED'!$F:$F,Island!$D122,'ISLAND SOLVED'!B:B,Island!A122)</f>
        <v>1514.6220000000001</v>
      </c>
      <c r="G122">
        <f>SUMIFS('ISLAND SOLVED'!CA:CA,'ISLAND SOLVED'!$E:$E,Island!$B122,'ISLAND SOLVED'!$F:$F,Island!$D122,'ISLAND SOLVED'!B:B,Island!A122)</f>
        <v>0</v>
      </c>
      <c r="H122" s="5">
        <f>SUMIFS('ISLAND SOLVED'!BB:BB,'ISLAND SOLVED'!$E:$E,Island!$B122,'ISLAND SOLVED'!$F:$F,Island!$D122,'ISLAND SOLVED'!B:B,Island!A122)-J122</f>
        <v>42.069000000000003</v>
      </c>
      <c r="I122">
        <f>SUMIFS('ISLAND SOLVED'!BC:BC,'ISLAND SOLVED'!$E:$E,Island!$B122,'ISLAND SOLVED'!$F:$F,Island!$D122,'ISLAND SOLVED'!B:B,Island!A122)</f>
        <v>332.51600000000002</v>
      </c>
      <c r="J122" s="5">
        <f t="shared" si="1"/>
        <v>1.5</v>
      </c>
      <c r="K122" s="5">
        <f>SUMIFS('ISLAND SOLVED'!Q:Q,'ISLAND SOLVED'!$E:$E,Island!$B122,'ISLAND SOLVED'!$F:$F,Island!$D122,'ISLAND SOLVED'!B:B,Island!A122)</f>
        <v>148.98212000000001</v>
      </c>
      <c r="L122">
        <f>IF(SUMIFS('ISLAND SOLVED'!CN:CN,'ISLAND SOLVED'!$E:$E,Island!$B122,'ISLAND SOLVED'!$F:$F,Island!$D122,'ISLAND SOLVED'!B:B,Island!A122)=0,SUMIFS('ISLAND SOLVED'!K:K,'ISLAND SOLVED'!$E:$E,Island!$B122,'ISLAND SOLVED'!$F:$F,Island!$D122,'ISLAND SOLVED'!B:B,Island!A122),SUMIFS('ISLAND SOLVED'!O:O,'ISLAND SOLVED'!$E:$E,Island!$B122,'ISLAND SOLVED'!$F:$F,Island!$D122,'ISLAND SOLVED'!B:B,Island!A122)+SUMIFS('ISLAND SOLVED'!CN:CN,'ISLAND SOLVED'!$E:$E,Island!$B122,'ISLAND SOLVED'!$F:$F,Island!$D122,'ISLAND SOLVED'!B:B,Island!A122))</f>
        <v>126.504</v>
      </c>
      <c r="M122" s="5">
        <f>IF(SUMIFS('ISLAND SOLVED'!CU:CU,'ISLAND SOLVED'!$E:$E,Island!$B122,'ISLAND SOLVED'!$F:$F,Island!$D122,'ISLAND SOLVED'!B:B,Island!A122)=0,SUMIFS('ISLAND SOLVED'!L:L,'ISLAND SOLVED'!$E:$E,Island!$B122,'ISLAND SOLVED'!$F:$F,Island!$D122,'ISLAND SOLVED'!B:B,Island!A122),SUMIFS('ISLAND SOLVED'!P:P,'ISLAND SOLVED'!$E:$E,Island!$B122,'ISLAND SOLVED'!$F:$F,Island!$D122,'ISLAND SOLVED'!B:B,Island!A122)+SUMIFS('ISLAND SOLVED'!CU:CU,'ISLAND SOLVED'!$E:$E,Island!$B122,'ISLAND SOLVED'!$F:$F,Island!$D122,'ISLAND SOLVED'!B:B,Island!A122))</f>
        <v>170</v>
      </c>
      <c r="N122" s="5">
        <f>SUMIFS('ISLAND SOLVED'!R:R,'ISLAND SOLVED'!$E:$E,Island!$B122,'ISLAND SOLVED'!$F:$F,Island!$D122,'ISLAND SOLVED'!B:B,Island!A122)</f>
        <v>0.01</v>
      </c>
      <c r="O122" s="5">
        <f>SUMIFS('ISLAND SOLVED'!S:S,'ISLAND SOLVED'!$E:$E,Island!$B122,'ISLAND SOLVED'!$F:$F,Island!$D122,'ISLAND SOLVED'!B:B,Island!A122)</f>
        <v>0.1</v>
      </c>
      <c r="P122" s="5">
        <f>SUMIFS('ISLAND SOLVED'!O:O,'ISLAND SOLVED'!$E:$E,Island!$B122,'ISLAND SOLVED'!$F:$F,Island!$D122,'ISLAND SOLVED'!B:B,Island!A122)</f>
        <v>118.992</v>
      </c>
      <c r="Q122" s="5">
        <f>SUMIFS('ISLAND SOLVED'!P:P,'ISLAND SOLVED'!$E:$E,Island!$B122,'ISLAND SOLVED'!$F:$F,Island!$D122,'ISLAND SOLVED'!B:B,Island!A122)</f>
        <v>158.602</v>
      </c>
      <c r="R122" s="5">
        <f>SUMIFS('ISLAND SOLVED'!CI:CI,'ISLAND SOLVED'!$E:$E,Island!$B122,'ISLAND SOLVED'!$F:$F,Island!$D122,'ISLAND SOLVED'!B:B,Island!A122)</f>
        <v>128.03899999999999</v>
      </c>
      <c r="S122" s="5">
        <f>SUMIFS('ISLAND SOLVED'!CP:CP,'ISLAND SOLVED'!$E:$E,Island!$B122,'ISLAND SOLVED'!$F:$F,Island!$D122,'ISLAND SOLVED'!B:B,Island!A122)</f>
        <v>158.602</v>
      </c>
      <c r="T122" s="5">
        <f>SUMIFS('ISLAND SOLVED'!CM:CM,'ISLAND SOLVED'!$E:$E,Island!$B122,'ISLAND SOLVED'!$F:$F,Island!$D122,'ISLAND SOLVED'!B:B,Island!A122)</f>
        <v>9.39</v>
      </c>
      <c r="U122" s="5">
        <f>SUMIFS('ISLAND SOLVED'!CT:CT,'ISLAND SOLVED'!$E:$E,Island!$B122,'ISLAND SOLVED'!$F:$F,Island!$D122,'ISLAND SOLVED'!B:B,Island!A122)</f>
        <v>11.398</v>
      </c>
      <c r="V122" s="5">
        <f>SUMIFS('ISLAND SOLVED'!CN:CN,'ISLAND SOLVED'!$E:$E,Island!$B122,'ISLAND SOLVED'!$F:$F,Island!$D122,'ISLAND SOLVED'!B:B,Island!A122)</f>
        <v>7.5119999999999996</v>
      </c>
      <c r="W122" s="5">
        <f>SUMIFS('ISLAND SOLVED'!CU:CU,'ISLAND SOLVED'!$E:$E,Island!$B122,'ISLAND SOLVED'!$F:$F,Island!$D122,'ISLAND SOLVED'!B:B,Island!A122)</f>
        <v>11.398</v>
      </c>
      <c r="X122" s="5">
        <f>SUMIFS('ISLAND SOLVED'!CO:CO,'ISLAND SOLVED'!$E:$E,Island!$B122,'ISLAND SOLVED'!$F:$F,Island!$D122,'ISLAND SOLVED'!B:B,Island!A122)</f>
        <v>0</v>
      </c>
      <c r="Y122">
        <f>SUMIFS('ISLAND SOLVED'!CV:CV,'ISLAND SOLVED'!$E:$E,Island!$B122,'ISLAND SOLVED'!$F:$F,Island!$D122,'ISLAND SOLVED'!B:B,Island!A122)</f>
        <v>0</v>
      </c>
      <c r="Z122" s="5">
        <f t="shared" si="2"/>
        <v>0</v>
      </c>
    </row>
    <row r="123" spans="1:26" hidden="1" x14ac:dyDescent="0.25">
      <c r="A123" t="str">
        <f>A48</f>
        <v>141302025010800946</v>
      </c>
      <c r="B123" s="2">
        <f>B48</f>
        <v>45672.020833333336</v>
      </c>
      <c r="C123" t="str">
        <f>C48</f>
        <v>TP2</v>
      </c>
      <c r="D123" t="str">
        <f>D48</f>
        <v>NI</v>
      </c>
      <c r="E123">
        <f>SUMIFS('ISLAND SOLVED'!AP:AP,'ISLAND SOLVED'!$E:$E,Island!$B123,'ISLAND SOLVED'!$F:$F,Island!$D123,'ISLAND SOLVED'!B:B,Island!A123)</f>
        <v>1830.2929999999999</v>
      </c>
      <c r="F123">
        <f>SUMIFS('ISLAND SOLVED'!AQ:AQ,'ISLAND SOLVED'!$E:$E,Island!$B123,'ISLAND SOLVED'!$F:$F,Island!$D123,'ISLAND SOLVED'!B:B,Island!A123)</f>
        <v>2106.5590000000002</v>
      </c>
      <c r="G123">
        <f>SUMIFS('ISLAND SOLVED'!CA:CA,'ISLAND SOLVED'!$E:$E,Island!$B123,'ISLAND SOLVED'!$F:$F,Island!$D123,'ISLAND SOLVED'!B:B,Island!A123)</f>
        <v>3.43</v>
      </c>
      <c r="H123" s="5">
        <f>SUMIFS('ISLAND SOLVED'!BB:BB,'ISLAND SOLVED'!$E:$E,Island!$B123,'ISLAND SOLVED'!$F:$F,Island!$D123,'ISLAND SOLVED'!B:B,Island!A123)-J123</f>
        <v>47.309000000000012</v>
      </c>
      <c r="I123">
        <f>SUMIFS('ISLAND SOLVED'!BC:BC,'ISLAND SOLVED'!$E:$E,Island!$B123,'ISLAND SOLVED'!$F:$F,Island!$D123,'ISLAND SOLVED'!B:B,Island!A123)</f>
        <v>-325.07499999999999</v>
      </c>
      <c r="J123" s="5">
        <f t="shared" si="0"/>
        <v>6.8969999999999914</v>
      </c>
      <c r="K123" s="5">
        <f>SUMIFS('ISLAND SOLVED'!Q:Q,'ISLAND SOLVED'!$E:$E,Island!$B123,'ISLAND SOLVED'!$F:$F,Island!$D123,'ISLAND SOLVED'!B:B,Island!A123)</f>
        <v>118.90766000000001</v>
      </c>
      <c r="L123">
        <f>IF(SUMIFS('ISLAND SOLVED'!CN:CN,'ISLAND SOLVED'!$E:$E,Island!$B123,'ISLAND SOLVED'!$F:$F,Island!$D123,'ISLAND SOLVED'!B:B,Island!A123)=0,SUMIFS('ISLAND SOLVED'!K:K,'ISLAND SOLVED'!$E:$E,Island!$B123,'ISLAND SOLVED'!$F:$F,Island!$D123,'ISLAND SOLVED'!B:B,Island!A123),SUMIFS('ISLAND SOLVED'!O:O,'ISLAND SOLVED'!$E:$E,Island!$B123,'ISLAND SOLVED'!$F:$F,Island!$D123,'ISLAND SOLVED'!B:B,Island!A123)+SUMIFS('ISLAND SOLVED'!CN:CN,'ISLAND SOLVED'!$E:$E,Island!$B123,'ISLAND SOLVED'!$F:$F,Island!$D123,'ISLAND SOLVED'!B:B,Island!A123))</f>
        <v>136.02000000000001</v>
      </c>
      <c r="M123" s="5">
        <f>IF(SUMIFS('ISLAND SOLVED'!CU:CU,'ISLAND SOLVED'!$E:$E,Island!$B123,'ISLAND SOLVED'!$F:$F,Island!$D123,'ISLAND SOLVED'!B:B,Island!A123)=0,SUMIFS('ISLAND SOLVED'!L:L,'ISLAND SOLVED'!$E:$E,Island!$B123,'ISLAND SOLVED'!$F:$F,Island!$D123,'ISLAND SOLVED'!B:B,Island!A123),SUMIFS('ISLAND SOLVED'!P:P,'ISLAND SOLVED'!$E:$E,Island!$B123,'ISLAND SOLVED'!$F:$F,Island!$D123,'ISLAND SOLVED'!B:B,Island!A123)+SUMIFS('ISLAND SOLVED'!CU:CU,'ISLAND SOLVED'!$E:$E,Island!$B123,'ISLAND SOLVED'!$F:$F,Island!$D123,'ISLAND SOLVED'!B:B,Island!A123))</f>
        <v>212</v>
      </c>
      <c r="N123" s="5">
        <f>SUMIFS('ISLAND SOLVED'!R:R,'ISLAND SOLVED'!$E:$E,Island!$B123,'ISLAND SOLVED'!$F:$F,Island!$D123,'ISLAND SOLVED'!B:B,Island!A123)</f>
        <v>1.294E-2</v>
      </c>
      <c r="O123" s="5">
        <f>SUMIFS('ISLAND SOLVED'!S:S,'ISLAND SOLVED'!$E:$E,Island!$B123,'ISLAND SOLVED'!$F:$F,Island!$D123,'ISLAND SOLVED'!B:B,Island!A123)</f>
        <v>0.10638</v>
      </c>
      <c r="P123" s="5">
        <f>SUMIFS('ISLAND SOLVED'!O:O,'ISLAND SOLVED'!$E:$E,Island!$B123,'ISLAND SOLVED'!$F:$F,Island!$D123,'ISLAND SOLVED'!B:B,Island!A123)</f>
        <v>34.835000000000001</v>
      </c>
      <c r="Q123" s="5">
        <f>SUMIFS('ISLAND SOLVED'!P:P,'ISLAND SOLVED'!$E:$E,Island!$B123,'ISLAND SOLVED'!$F:$F,Island!$D123,'ISLAND SOLVED'!B:B,Island!A123)</f>
        <v>53.716999999999999</v>
      </c>
      <c r="R123" s="5">
        <f>SUMIFS('ISLAND SOLVED'!CI:CI,'ISLAND SOLVED'!$E:$E,Island!$B123,'ISLAND SOLVED'!$F:$F,Island!$D123,'ISLAND SOLVED'!B:B,Island!A123)</f>
        <v>11.571</v>
      </c>
      <c r="S123" s="5">
        <f>SUMIFS('ISLAND SOLVED'!CP:CP,'ISLAND SOLVED'!$E:$E,Island!$B123,'ISLAND SOLVED'!$F:$F,Island!$D123,'ISLAND SOLVED'!B:B,Island!A123)</f>
        <v>5.4660000000000002</v>
      </c>
      <c r="T123" s="5">
        <f>SUMIFS('ISLAND SOLVED'!CM:CM,'ISLAND SOLVED'!$E:$E,Island!$B123,'ISLAND SOLVED'!$F:$F,Island!$D123,'ISLAND SOLVED'!B:B,Island!A123)</f>
        <v>126.482</v>
      </c>
      <c r="U123" s="5">
        <f>SUMIFS('ISLAND SOLVED'!CT:CT,'ISLAND SOLVED'!$E:$E,Island!$B123,'ISLAND SOLVED'!$F:$F,Island!$D123,'ISLAND SOLVED'!B:B,Island!A123)</f>
        <v>158.28299999999999</v>
      </c>
      <c r="V123" s="5">
        <f>SUMIFS('ISLAND SOLVED'!CN:CN,'ISLAND SOLVED'!$E:$E,Island!$B123,'ISLAND SOLVED'!$F:$F,Island!$D123,'ISLAND SOLVED'!B:B,Island!A123)</f>
        <v>101.185</v>
      </c>
      <c r="W123" s="5">
        <f>SUMIFS('ISLAND SOLVED'!CU:CU,'ISLAND SOLVED'!$E:$E,Island!$B123,'ISLAND SOLVED'!$F:$F,Island!$D123,'ISLAND SOLVED'!B:B,Island!A123)</f>
        <v>158.28299999999999</v>
      </c>
      <c r="X123" s="5">
        <f>SUMIFS('ISLAND SOLVED'!CO:CO,'ISLAND SOLVED'!$E:$E,Island!$B123,'ISLAND SOLVED'!$F:$F,Island!$D123,'ISLAND SOLVED'!B:B,Island!A123)</f>
        <v>0</v>
      </c>
      <c r="Y123">
        <f>SUMIFS('ISLAND SOLVED'!CV:CV,'ISLAND SOLVED'!$E:$E,Island!$B123,'ISLAND SOLVED'!$F:$F,Island!$D123,'ISLAND SOLVED'!B:B,Island!A123)</f>
        <v>0</v>
      </c>
      <c r="Z123" s="5">
        <f t="shared" si="2"/>
        <v>0</v>
      </c>
    </row>
    <row r="124" spans="1:26" hidden="1" x14ac:dyDescent="0.25">
      <c r="A124" t="str">
        <f>A49</f>
        <v>141302025010800946</v>
      </c>
      <c r="B124" s="2">
        <f>B49</f>
        <v>45672.020833333336</v>
      </c>
      <c r="C124" t="str">
        <f>C49</f>
        <v>TP2</v>
      </c>
      <c r="D124" t="str">
        <f>D49</f>
        <v>SI</v>
      </c>
      <c r="E124">
        <f>SUMIFS('ISLAND SOLVED'!AP:AP,'ISLAND SOLVED'!$E:$E,Island!$B124,'ISLAND SOLVED'!$F:$F,Island!$D124,'ISLAND SOLVED'!B:B,Island!A124)</f>
        <v>1833.6690000000001</v>
      </c>
      <c r="F124">
        <f>SUMIFS('ISLAND SOLVED'!AQ:AQ,'ISLAND SOLVED'!$E:$E,Island!$B124,'ISLAND SOLVED'!$F:$F,Island!$D124,'ISLAND SOLVED'!B:B,Island!A124)</f>
        <v>1461.732</v>
      </c>
      <c r="G124">
        <f>SUMIFS('ISLAND SOLVED'!CA:CA,'ISLAND SOLVED'!$E:$E,Island!$B124,'ISLAND SOLVED'!$F:$F,Island!$D124,'ISLAND SOLVED'!B:B,Island!A124)</f>
        <v>0</v>
      </c>
      <c r="H124" s="5">
        <f>SUMIFS('ISLAND SOLVED'!BB:BB,'ISLAND SOLVED'!$E:$E,Island!$B124,'ISLAND SOLVED'!$F:$F,Island!$D124,'ISLAND SOLVED'!B:B,Island!A124)-J124</f>
        <v>39.966000000000001</v>
      </c>
      <c r="I124">
        <f>SUMIFS('ISLAND SOLVED'!BC:BC,'ISLAND SOLVED'!$E:$E,Island!$B124,'ISLAND SOLVED'!$F:$F,Island!$D124,'ISLAND SOLVED'!B:B,Island!A124)</f>
        <v>330.47199999999998</v>
      </c>
      <c r="J124" s="5">
        <f t="shared" si="1"/>
        <v>1.5</v>
      </c>
      <c r="K124" s="5">
        <f>SUMIFS('ISLAND SOLVED'!Q:Q,'ISLAND SOLVED'!$E:$E,Island!$B124,'ISLAND SOLVED'!$F:$F,Island!$D124,'ISLAND SOLVED'!B:B,Island!A124)</f>
        <v>115.12325</v>
      </c>
      <c r="L124">
        <f>IF(SUMIFS('ISLAND SOLVED'!CN:CN,'ISLAND SOLVED'!$E:$E,Island!$B124,'ISLAND SOLVED'!$F:$F,Island!$D124,'ISLAND SOLVED'!B:B,Island!A124)=0,SUMIFS('ISLAND SOLVED'!K:K,'ISLAND SOLVED'!$E:$E,Island!$B124,'ISLAND SOLVED'!$F:$F,Island!$D124,'ISLAND SOLVED'!B:B,Island!A124),SUMIFS('ISLAND SOLVED'!O:O,'ISLAND SOLVED'!$E:$E,Island!$B124,'ISLAND SOLVED'!$F:$F,Island!$D124,'ISLAND SOLVED'!B:B,Island!A124)+SUMIFS('ISLAND SOLVED'!CN:CN,'ISLAND SOLVED'!$E:$E,Island!$B124,'ISLAND SOLVED'!$F:$F,Island!$D124,'ISLAND SOLVED'!B:B,Island!A124))</f>
        <v>132.012</v>
      </c>
      <c r="M124" s="5">
        <f>IF(SUMIFS('ISLAND SOLVED'!CU:CU,'ISLAND SOLVED'!$E:$E,Island!$B124,'ISLAND SOLVED'!$F:$F,Island!$D124,'ISLAND SOLVED'!B:B,Island!A124)=0,SUMIFS('ISLAND SOLVED'!L:L,'ISLAND SOLVED'!$E:$E,Island!$B124,'ISLAND SOLVED'!$F:$F,Island!$D124,'ISLAND SOLVED'!B:B,Island!A124),SUMIFS('ISLAND SOLVED'!P:P,'ISLAND SOLVED'!$E:$E,Island!$B124,'ISLAND SOLVED'!$F:$F,Island!$D124,'ISLAND SOLVED'!B:B,Island!A124)+SUMIFS('ISLAND SOLVED'!CU:CU,'ISLAND SOLVED'!$E:$E,Island!$B124,'ISLAND SOLVED'!$F:$F,Island!$D124,'ISLAND SOLVED'!B:B,Island!A124))</f>
        <v>170</v>
      </c>
      <c r="N124" s="5">
        <f>SUMIFS('ISLAND SOLVED'!R:R,'ISLAND SOLVED'!$E:$E,Island!$B124,'ISLAND SOLVED'!$F:$F,Island!$D124,'ISLAND SOLVED'!B:B,Island!A124)</f>
        <v>0.01</v>
      </c>
      <c r="O124" s="5">
        <f>SUMIFS('ISLAND SOLVED'!S:S,'ISLAND SOLVED'!$E:$E,Island!$B124,'ISLAND SOLVED'!$F:$F,Island!$D124,'ISLAND SOLVED'!B:B,Island!A124)</f>
        <v>0.1</v>
      </c>
      <c r="P124" s="5">
        <f>SUMIFS('ISLAND SOLVED'!O:O,'ISLAND SOLVED'!$E:$E,Island!$B124,'ISLAND SOLVED'!$F:$F,Island!$D124,'ISLAND SOLVED'!B:B,Island!A124)</f>
        <v>122.429</v>
      </c>
      <c r="Q124" s="5">
        <f>SUMIFS('ISLAND SOLVED'!P:P,'ISLAND SOLVED'!$E:$E,Island!$B124,'ISLAND SOLVED'!$F:$F,Island!$D124,'ISLAND SOLVED'!B:B,Island!A124)</f>
        <v>164.34100000000001</v>
      </c>
      <c r="R124" s="5">
        <f>SUMIFS('ISLAND SOLVED'!CI:CI,'ISLAND SOLVED'!$E:$E,Island!$B124,'ISLAND SOLVED'!$F:$F,Island!$D124,'ISLAND SOLVED'!B:B,Island!A124)</f>
        <v>130.947</v>
      </c>
      <c r="S124" s="5">
        <f>SUMIFS('ISLAND SOLVED'!CP:CP,'ISLAND SOLVED'!$E:$E,Island!$B124,'ISLAND SOLVED'!$F:$F,Island!$D124,'ISLAND SOLVED'!B:B,Island!A124)</f>
        <v>164.34100000000001</v>
      </c>
      <c r="T124" s="5">
        <f>SUMIFS('ISLAND SOLVED'!CM:CM,'ISLAND SOLVED'!$E:$E,Island!$B124,'ISLAND SOLVED'!$F:$F,Island!$D124,'ISLAND SOLVED'!B:B,Island!A124)</f>
        <v>11.978999999999999</v>
      </c>
      <c r="U124" s="5">
        <f>SUMIFS('ISLAND SOLVED'!CT:CT,'ISLAND SOLVED'!$E:$E,Island!$B124,'ISLAND SOLVED'!$F:$F,Island!$D124,'ISLAND SOLVED'!B:B,Island!A124)</f>
        <v>5.6589999999999998</v>
      </c>
      <c r="V124" s="5">
        <f>SUMIFS('ISLAND SOLVED'!CN:CN,'ISLAND SOLVED'!$E:$E,Island!$B124,'ISLAND SOLVED'!$F:$F,Island!$D124,'ISLAND SOLVED'!B:B,Island!A124)</f>
        <v>9.5830000000000002</v>
      </c>
      <c r="W124" s="5">
        <f>SUMIFS('ISLAND SOLVED'!CU:CU,'ISLAND SOLVED'!$E:$E,Island!$B124,'ISLAND SOLVED'!$F:$F,Island!$D124,'ISLAND SOLVED'!B:B,Island!A124)</f>
        <v>5.6589999999999998</v>
      </c>
      <c r="X124" s="5">
        <f>SUMIFS('ISLAND SOLVED'!CO:CO,'ISLAND SOLVED'!$E:$E,Island!$B124,'ISLAND SOLVED'!$F:$F,Island!$D124,'ISLAND SOLVED'!B:B,Island!A124)</f>
        <v>0</v>
      </c>
      <c r="Y124">
        <f>SUMIFS('ISLAND SOLVED'!CV:CV,'ISLAND SOLVED'!$E:$E,Island!$B124,'ISLAND SOLVED'!$F:$F,Island!$D124,'ISLAND SOLVED'!B:B,Island!A124)</f>
        <v>0</v>
      </c>
      <c r="Z124" s="5">
        <f t="shared" si="2"/>
        <v>1E-3</v>
      </c>
    </row>
    <row r="125" spans="1:26" hidden="1" x14ac:dyDescent="0.25">
      <c r="A125" t="str">
        <f>A50</f>
        <v>261302025012100933</v>
      </c>
      <c r="B125" s="2">
        <f>B50</f>
        <v>45684.416666666664</v>
      </c>
      <c r="C125" t="str">
        <f>C50</f>
        <v>TP21</v>
      </c>
      <c r="D125" t="str">
        <f>D50</f>
        <v>NI</v>
      </c>
      <c r="E125">
        <f>SUMIFS('ISLAND SOLVED'!AP:AP,'ISLAND SOLVED'!$E:$E,Island!$B125,'ISLAND SOLVED'!$F:$F,Island!$D125,'ISLAND SOLVED'!B:B,Island!A125)</f>
        <v>2480.0569999999998</v>
      </c>
      <c r="F125">
        <f>SUMIFS('ISLAND SOLVED'!AQ:AQ,'ISLAND SOLVED'!$E:$E,Island!$B125,'ISLAND SOLVED'!$F:$F,Island!$D125,'ISLAND SOLVED'!B:B,Island!A125)</f>
        <v>2791.5720000000001</v>
      </c>
      <c r="G125">
        <f>SUMIFS('ISLAND SOLVED'!CA:CA,'ISLAND SOLVED'!$E:$E,Island!$B125,'ISLAND SOLVED'!$F:$F,Island!$D125,'ISLAND SOLVED'!B:B,Island!A125)</f>
        <v>0</v>
      </c>
      <c r="H125" s="5">
        <f>SUMIFS('ISLAND SOLVED'!BB:BB,'ISLAND SOLVED'!$E:$E,Island!$B125,'ISLAND SOLVED'!$F:$F,Island!$D125,'ISLAND SOLVED'!B:B,Island!A125)-J125</f>
        <v>75.484000000000052</v>
      </c>
      <c r="I125">
        <f>SUMIFS('ISLAND SOLVED'!BC:BC,'ISLAND SOLVED'!$E:$E,Island!$B125,'ISLAND SOLVED'!$F:$F,Island!$D125,'ISLAND SOLVED'!B:B,Island!A125)</f>
        <v>-388.49900000000002</v>
      </c>
      <c r="J125" s="5">
        <f t="shared" si="0"/>
        <v>9.2569999999999482</v>
      </c>
      <c r="K125" s="5">
        <f>SUMIFS('ISLAND SOLVED'!Q:Q,'ISLAND SOLVED'!$E:$E,Island!$B125,'ISLAND SOLVED'!$F:$F,Island!$D125,'ISLAND SOLVED'!B:B,Island!A125)</f>
        <v>1.55189</v>
      </c>
      <c r="L125">
        <f>IF(SUMIFS('ISLAND SOLVED'!CN:CN,'ISLAND SOLVED'!$E:$E,Island!$B125,'ISLAND SOLVED'!$F:$F,Island!$D125,'ISLAND SOLVED'!B:B,Island!A125)=0,SUMIFS('ISLAND SOLVED'!K:K,'ISLAND SOLVED'!$E:$E,Island!$B125,'ISLAND SOLVED'!$F:$F,Island!$D125,'ISLAND SOLVED'!B:B,Island!A125),SUMIFS('ISLAND SOLVED'!O:O,'ISLAND SOLVED'!$E:$E,Island!$B125,'ISLAND SOLVED'!$F:$F,Island!$D125,'ISLAND SOLVED'!B:B,Island!A125)+SUMIFS('ISLAND SOLVED'!CN:CN,'ISLAND SOLVED'!$E:$E,Island!$B125,'ISLAND SOLVED'!$F:$F,Island!$D125,'ISLAND SOLVED'!B:B,Island!A125))</f>
        <v>135.88200000000001</v>
      </c>
      <c r="M125" s="5">
        <f>IF(SUMIFS('ISLAND SOLVED'!CU:CU,'ISLAND SOLVED'!$E:$E,Island!$B125,'ISLAND SOLVED'!$F:$F,Island!$D125,'ISLAND SOLVED'!B:B,Island!A125)=0,SUMIFS('ISLAND SOLVED'!L:L,'ISLAND SOLVED'!$E:$E,Island!$B125,'ISLAND SOLVED'!$F:$F,Island!$D125,'ISLAND SOLVED'!B:B,Island!A125),SUMIFS('ISLAND SOLVED'!P:P,'ISLAND SOLVED'!$E:$E,Island!$B125,'ISLAND SOLVED'!$F:$F,Island!$D125,'ISLAND SOLVED'!B:B,Island!A125)+SUMIFS('ISLAND SOLVED'!CU:CU,'ISLAND SOLVED'!$E:$E,Island!$B125,'ISLAND SOLVED'!$F:$F,Island!$D125,'ISLAND SOLVED'!B:B,Island!A125))</f>
        <v>208.00099999999998</v>
      </c>
      <c r="N125" s="5">
        <f>SUMIFS('ISLAND SOLVED'!R:R,'ISLAND SOLVED'!$E:$E,Island!$B125,'ISLAND SOLVED'!$F:$F,Island!$D125,'ISLAND SOLVED'!B:B,Island!A125)</f>
        <v>0.22</v>
      </c>
      <c r="O125" s="5">
        <f>SUMIFS('ISLAND SOLVED'!S:S,'ISLAND SOLVED'!$E:$E,Island!$B125,'ISLAND SOLVED'!$F:$F,Island!$D125,'ISLAND SOLVED'!B:B,Island!A125)</f>
        <v>0.22</v>
      </c>
      <c r="P125" s="5">
        <f>SUMIFS('ISLAND SOLVED'!O:O,'ISLAND SOLVED'!$E:$E,Island!$B125,'ISLAND SOLVED'!$F:$F,Island!$D125,'ISLAND SOLVED'!B:B,Island!A125)</f>
        <v>85.159000000000006</v>
      </c>
      <c r="Q125" s="5">
        <f>SUMIFS('ISLAND SOLVED'!P:P,'ISLAND SOLVED'!$E:$E,Island!$B125,'ISLAND SOLVED'!$F:$F,Island!$D125,'ISLAND SOLVED'!B:B,Island!A125)</f>
        <v>130.28299999999999</v>
      </c>
      <c r="R125" s="5">
        <f>SUMIFS('ISLAND SOLVED'!CI:CI,'ISLAND SOLVED'!$E:$E,Island!$B125,'ISLAND SOLVED'!$F:$F,Island!$D125,'ISLAND SOLVED'!B:B,Island!A125)</f>
        <v>112.074</v>
      </c>
      <c r="S125" s="5">
        <f>SUMIFS('ISLAND SOLVED'!CP:CP,'ISLAND SOLVED'!$E:$E,Island!$B125,'ISLAND SOLVED'!$F:$F,Island!$D125,'ISLAND SOLVED'!B:B,Island!A125)</f>
        <v>130.28299999999999</v>
      </c>
      <c r="T125" s="5">
        <f>SUMIFS('ISLAND SOLVED'!CM:CM,'ISLAND SOLVED'!$E:$E,Island!$B125,'ISLAND SOLVED'!$F:$F,Island!$D125,'ISLAND SOLVED'!B:B,Island!A125)</f>
        <v>63.404000000000003</v>
      </c>
      <c r="U125" s="5">
        <f>SUMIFS('ISLAND SOLVED'!CT:CT,'ISLAND SOLVED'!$E:$E,Island!$B125,'ISLAND SOLVED'!$F:$F,Island!$D125,'ISLAND SOLVED'!B:B,Island!A125)</f>
        <v>77.718000000000004</v>
      </c>
      <c r="V125" s="5">
        <f>SUMIFS('ISLAND SOLVED'!CN:CN,'ISLAND SOLVED'!$E:$E,Island!$B125,'ISLAND SOLVED'!$F:$F,Island!$D125,'ISLAND SOLVED'!B:B,Island!A125)</f>
        <v>50.722999999999999</v>
      </c>
      <c r="W125" s="5">
        <f>SUMIFS('ISLAND SOLVED'!CU:CU,'ISLAND SOLVED'!$E:$E,Island!$B125,'ISLAND SOLVED'!$F:$F,Island!$D125,'ISLAND SOLVED'!B:B,Island!A125)</f>
        <v>77.718000000000004</v>
      </c>
      <c r="X125" s="5">
        <f>SUMIFS('ISLAND SOLVED'!CO:CO,'ISLAND SOLVED'!$E:$E,Island!$B125,'ISLAND SOLVED'!$F:$F,Island!$D125,'ISLAND SOLVED'!B:B,Island!A125)</f>
        <v>0</v>
      </c>
      <c r="Y125">
        <f>SUMIFS('ISLAND SOLVED'!CV:CV,'ISLAND SOLVED'!$E:$E,Island!$B125,'ISLAND SOLVED'!$F:$F,Island!$D125,'ISLAND SOLVED'!B:B,Island!A125)</f>
        <v>0</v>
      </c>
      <c r="Z125" s="5">
        <f t="shared" si="2"/>
        <v>0</v>
      </c>
    </row>
    <row r="126" spans="1:26" hidden="1" x14ac:dyDescent="0.25">
      <c r="A126" t="str">
        <f>A51</f>
        <v>261302025012100933</v>
      </c>
      <c r="B126" s="2">
        <f>B51</f>
        <v>45684.416666666664</v>
      </c>
      <c r="C126" t="str">
        <f>C51</f>
        <v>TP21</v>
      </c>
      <c r="D126" t="str">
        <f>D51</f>
        <v>SI</v>
      </c>
      <c r="E126">
        <f>SUMIFS('ISLAND SOLVED'!AP:AP,'ISLAND SOLVED'!$E:$E,Island!$B126,'ISLAND SOLVED'!$F:$F,Island!$D126,'ISLAND SOLVED'!B:B,Island!A126)</f>
        <v>2230.8229999999999</v>
      </c>
      <c r="F126">
        <f>SUMIFS('ISLAND SOLVED'!AQ:AQ,'ISLAND SOLVED'!$E:$E,Island!$B126,'ISLAND SOLVED'!$F:$F,Island!$D126,'ISLAND SOLVED'!B:B,Island!A126)</f>
        <v>1771.008</v>
      </c>
      <c r="G126">
        <f>SUMIFS('ISLAND SOLVED'!CA:CA,'ISLAND SOLVED'!$E:$E,Island!$B126,'ISLAND SOLVED'!$F:$F,Island!$D126,'ISLAND SOLVED'!B:B,Island!A126)</f>
        <v>0</v>
      </c>
      <c r="H126" s="5">
        <f>SUMIFS('ISLAND SOLVED'!BB:BB,'ISLAND SOLVED'!$E:$E,Island!$B126,'ISLAND SOLVED'!$F:$F,Island!$D126,'ISLAND SOLVED'!B:B,Island!A126)-J126</f>
        <v>62.058999999999997</v>
      </c>
      <c r="I126">
        <f>SUMIFS('ISLAND SOLVED'!BC:BC,'ISLAND SOLVED'!$E:$E,Island!$B126,'ISLAND SOLVED'!$F:$F,Island!$D126,'ISLAND SOLVED'!B:B,Island!A126)</f>
        <v>396.25599999999997</v>
      </c>
      <c r="J126" s="5">
        <f t="shared" si="1"/>
        <v>1.5</v>
      </c>
      <c r="K126" s="5">
        <f>SUMIFS('ISLAND SOLVED'!Q:Q,'ISLAND SOLVED'!$E:$E,Island!$B126,'ISLAND SOLVED'!$F:$F,Island!$D126,'ISLAND SOLVED'!B:B,Island!A126)</f>
        <v>1.4953099999999999</v>
      </c>
      <c r="L126">
        <f>IF(SUMIFS('ISLAND SOLVED'!CN:CN,'ISLAND SOLVED'!$E:$E,Island!$B126,'ISLAND SOLVED'!$F:$F,Island!$D126,'ISLAND SOLVED'!B:B,Island!A126)=0,SUMIFS('ISLAND SOLVED'!K:K,'ISLAND SOLVED'!$E:$E,Island!$B126,'ISLAND SOLVED'!$F:$F,Island!$D126,'ISLAND SOLVED'!B:B,Island!A126),SUMIFS('ISLAND SOLVED'!O:O,'ISLAND SOLVED'!$E:$E,Island!$B126,'ISLAND SOLVED'!$F:$F,Island!$D126,'ISLAND SOLVED'!B:B,Island!A126)+SUMIFS('ISLAND SOLVED'!CN:CN,'ISLAND SOLVED'!$E:$E,Island!$B126,'ISLAND SOLVED'!$F:$F,Island!$D126,'ISLAND SOLVED'!B:B,Island!A126))</f>
        <v>153.083</v>
      </c>
      <c r="M126" s="5">
        <f>IF(SUMIFS('ISLAND SOLVED'!CU:CU,'ISLAND SOLVED'!$E:$E,Island!$B126,'ISLAND SOLVED'!$F:$F,Island!$D126,'ISLAND SOLVED'!B:B,Island!A126)=0,SUMIFS('ISLAND SOLVED'!L:L,'ISLAND SOLVED'!$E:$E,Island!$B126,'ISLAND SOLVED'!$F:$F,Island!$D126,'ISLAND SOLVED'!B:B,Island!A126),SUMIFS('ISLAND SOLVED'!P:P,'ISLAND SOLVED'!$E:$E,Island!$B126,'ISLAND SOLVED'!$F:$F,Island!$D126,'ISLAND SOLVED'!B:B,Island!A126)+SUMIFS('ISLAND SOLVED'!CU:CU,'ISLAND SOLVED'!$E:$E,Island!$B126,'ISLAND SOLVED'!$F:$F,Island!$D126,'ISLAND SOLVED'!B:B,Island!A126))</f>
        <v>218</v>
      </c>
      <c r="N126" s="5">
        <f>SUMIFS('ISLAND SOLVED'!R:R,'ISLAND SOLVED'!$E:$E,Island!$B126,'ISLAND SOLVED'!$F:$F,Island!$D126,'ISLAND SOLVED'!B:B,Island!A126)</f>
        <v>0.26561000000000001</v>
      </c>
      <c r="O126" s="5">
        <f>SUMIFS('ISLAND SOLVED'!S:S,'ISLAND SOLVED'!$E:$E,Island!$B126,'ISLAND SOLVED'!$F:$F,Island!$D126,'ISLAND SOLVED'!B:B,Island!A126)</f>
        <v>0.21249999999999999</v>
      </c>
      <c r="P126" s="5">
        <f>SUMIFS('ISLAND SOLVED'!O:O,'ISLAND SOLVED'!$E:$E,Island!$B126,'ISLAND SOLVED'!$F:$F,Island!$D126,'ISLAND SOLVED'!B:B,Island!A126)</f>
        <v>60.258000000000003</v>
      </c>
      <c r="Q126" s="5">
        <f>SUMIFS('ISLAND SOLVED'!P:P,'ISLAND SOLVED'!$E:$E,Island!$B126,'ISLAND SOLVED'!$F:$F,Island!$D126,'ISLAND SOLVED'!B:B,Island!A126)</f>
        <v>83.117999999999995</v>
      </c>
      <c r="R126" s="5">
        <f>SUMIFS('ISLAND SOLVED'!CI:CI,'ISLAND SOLVED'!$E:$E,Island!$B126,'ISLAND SOLVED'!$F:$F,Island!$D126,'ISLAND SOLVED'!B:B,Island!A126)</f>
        <v>65.643000000000001</v>
      </c>
      <c r="S126" s="5">
        <f>SUMIFS('ISLAND SOLVED'!CP:CP,'ISLAND SOLVED'!$E:$E,Island!$B126,'ISLAND SOLVED'!$F:$F,Island!$D126,'ISLAND SOLVED'!B:B,Island!A126)</f>
        <v>80.462000000000003</v>
      </c>
      <c r="T126" s="5">
        <f>SUMIFS('ISLAND SOLVED'!CM:CM,'ISLAND SOLVED'!$E:$E,Island!$B126,'ISLAND SOLVED'!$F:$F,Island!$D126,'ISLAND SOLVED'!B:B,Island!A126)</f>
        <v>116.03100000000001</v>
      </c>
      <c r="U126" s="5">
        <f>SUMIFS('ISLAND SOLVED'!CT:CT,'ISLAND SOLVED'!$E:$E,Island!$B126,'ISLAND SOLVED'!$F:$F,Island!$D126,'ISLAND SOLVED'!B:B,Island!A126)</f>
        <v>134.88200000000001</v>
      </c>
      <c r="V126" s="5">
        <f>SUMIFS('ISLAND SOLVED'!CN:CN,'ISLAND SOLVED'!$E:$E,Island!$B126,'ISLAND SOLVED'!$F:$F,Island!$D126,'ISLAND SOLVED'!B:B,Island!A126)</f>
        <v>92.825000000000003</v>
      </c>
      <c r="W126" s="5">
        <f>SUMIFS('ISLAND SOLVED'!CU:CU,'ISLAND SOLVED'!$E:$E,Island!$B126,'ISLAND SOLVED'!$F:$F,Island!$D126,'ISLAND SOLVED'!B:B,Island!A126)</f>
        <v>134.88200000000001</v>
      </c>
      <c r="X126" s="5">
        <f>SUMIFS('ISLAND SOLVED'!CO:CO,'ISLAND SOLVED'!$E:$E,Island!$B126,'ISLAND SOLVED'!$F:$F,Island!$D126,'ISLAND SOLVED'!B:B,Island!A126)</f>
        <v>0</v>
      </c>
      <c r="Y126">
        <f>SUMIFS('ISLAND SOLVED'!CV:CV,'ISLAND SOLVED'!$E:$E,Island!$B126,'ISLAND SOLVED'!$F:$F,Island!$D126,'ISLAND SOLVED'!B:B,Island!A126)</f>
        <v>0</v>
      </c>
      <c r="Z126" s="5">
        <f t="shared" si="2"/>
        <v>0</v>
      </c>
    </row>
    <row r="127" spans="1:26" hidden="1" x14ac:dyDescent="0.25">
      <c r="A127" t="str">
        <f>A52</f>
        <v>261302025012100933</v>
      </c>
      <c r="B127" s="2">
        <f>B52</f>
        <v>45684.4375</v>
      </c>
      <c r="C127" t="str">
        <f>C52</f>
        <v>TP22</v>
      </c>
      <c r="D127" t="str">
        <f>D52</f>
        <v>NI</v>
      </c>
      <c r="E127">
        <f>SUMIFS('ISLAND SOLVED'!AP:AP,'ISLAND SOLVED'!$E:$E,Island!$B127,'ISLAND SOLVED'!$F:$F,Island!$D127,'ISLAND SOLVED'!B:B,Island!A127)</f>
        <v>2469.7150000000001</v>
      </c>
      <c r="F127">
        <f>SUMIFS('ISLAND SOLVED'!AQ:AQ,'ISLAND SOLVED'!$E:$E,Island!$B127,'ISLAND SOLVED'!$F:$F,Island!$D127,'ISLAND SOLVED'!B:B,Island!A127)</f>
        <v>2761.9079999999999</v>
      </c>
      <c r="G127">
        <f>SUMIFS('ISLAND SOLVED'!CA:CA,'ISLAND SOLVED'!$E:$E,Island!$B127,'ISLAND SOLVED'!$F:$F,Island!$D127,'ISLAND SOLVED'!B:B,Island!A127)</f>
        <v>0</v>
      </c>
      <c r="H127" s="5">
        <f>SUMIFS('ISLAND SOLVED'!BB:BB,'ISLAND SOLVED'!$E:$E,Island!$B127,'ISLAND SOLVED'!$F:$F,Island!$D127,'ISLAND SOLVED'!B:B,Island!A127)-J127</f>
        <v>75.184999999999988</v>
      </c>
      <c r="I127">
        <f>SUMIFS('ISLAND SOLVED'!BC:BC,'ISLAND SOLVED'!$E:$E,Island!$B127,'ISLAND SOLVED'!$F:$F,Island!$D127,'ISLAND SOLVED'!B:B,Island!A127)</f>
        <v>-368.87799999999999</v>
      </c>
      <c r="J127" s="5">
        <f t="shared" si="0"/>
        <v>8.51400000000001</v>
      </c>
      <c r="K127" s="5">
        <f>SUMIFS('ISLAND SOLVED'!Q:Q,'ISLAND SOLVED'!$E:$E,Island!$B127,'ISLAND SOLVED'!$F:$F,Island!$D127,'ISLAND SOLVED'!B:B,Island!A127)</f>
        <v>1.5623100000000001</v>
      </c>
      <c r="L127">
        <f>IF(SUMIFS('ISLAND SOLVED'!CN:CN,'ISLAND SOLVED'!$E:$E,Island!$B127,'ISLAND SOLVED'!$F:$F,Island!$D127,'ISLAND SOLVED'!B:B,Island!A127)=0,SUMIFS('ISLAND SOLVED'!K:K,'ISLAND SOLVED'!$E:$E,Island!$B127,'ISLAND SOLVED'!$F:$F,Island!$D127,'ISLAND SOLVED'!B:B,Island!A127),SUMIFS('ISLAND SOLVED'!O:O,'ISLAND SOLVED'!$E:$E,Island!$B127,'ISLAND SOLVED'!$F:$F,Island!$D127,'ISLAND SOLVED'!B:B,Island!A127)+SUMIFS('ISLAND SOLVED'!CN:CN,'ISLAND SOLVED'!$E:$E,Island!$B127,'ISLAND SOLVED'!$F:$F,Island!$D127,'ISLAND SOLVED'!B:B,Island!A127))</f>
        <v>156.46799999999999</v>
      </c>
      <c r="M127" s="5">
        <f>IF(SUMIFS('ISLAND SOLVED'!CU:CU,'ISLAND SOLVED'!$E:$E,Island!$B127,'ISLAND SOLVED'!$F:$F,Island!$D127,'ISLAND SOLVED'!B:B,Island!A127)=0,SUMIFS('ISLAND SOLVED'!L:L,'ISLAND SOLVED'!$E:$E,Island!$B127,'ISLAND SOLVED'!$F:$F,Island!$D127,'ISLAND SOLVED'!B:B,Island!A127),SUMIFS('ISLAND SOLVED'!P:P,'ISLAND SOLVED'!$E:$E,Island!$B127,'ISLAND SOLVED'!$F:$F,Island!$D127,'ISLAND SOLVED'!B:B,Island!A127)+SUMIFS('ISLAND SOLVED'!CU:CU,'ISLAND SOLVED'!$E:$E,Island!$B127,'ISLAND SOLVED'!$F:$F,Island!$D127,'ISLAND SOLVED'!B:B,Island!A127))</f>
        <v>223</v>
      </c>
      <c r="N127" s="5">
        <f>SUMIFS('ISLAND SOLVED'!R:R,'ISLAND SOLVED'!$E:$E,Island!$B127,'ISLAND SOLVED'!$F:$F,Island!$D127,'ISLAND SOLVED'!B:B,Island!A127)</f>
        <v>0.5</v>
      </c>
      <c r="O127" s="5">
        <f>SUMIFS('ISLAND SOLVED'!S:S,'ISLAND SOLVED'!$E:$E,Island!$B127,'ISLAND SOLVED'!$F:$F,Island!$D127,'ISLAND SOLVED'!B:B,Island!A127)</f>
        <v>0.5</v>
      </c>
      <c r="P127" s="5">
        <f>SUMIFS('ISLAND SOLVED'!O:O,'ISLAND SOLVED'!$E:$E,Island!$B127,'ISLAND SOLVED'!$F:$F,Island!$D127,'ISLAND SOLVED'!B:B,Island!A127)</f>
        <v>101.127</v>
      </c>
      <c r="Q127" s="5">
        <f>SUMIFS('ISLAND SOLVED'!P:P,'ISLAND SOLVED'!$E:$E,Island!$B127,'ISLAND SOLVED'!$F:$F,Island!$D127,'ISLAND SOLVED'!B:B,Island!A127)</f>
        <v>142.69200000000001</v>
      </c>
      <c r="R127" s="5">
        <f>SUMIFS('ISLAND SOLVED'!CI:CI,'ISLAND SOLVED'!$E:$E,Island!$B127,'ISLAND SOLVED'!$F:$F,Island!$D127,'ISLAND SOLVED'!B:B,Island!A127)</f>
        <v>112.054</v>
      </c>
      <c r="S127" s="5">
        <f>SUMIFS('ISLAND SOLVED'!CP:CP,'ISLAND SOLVED'!$E:$E,Island!$B127,'ISLAND SOLVED'!$F:$F,Island!$D127,'ISLAND SOLVED'!B:B,Island!A127)</f>
        <v>130.25899999999999</v>
      </c>
      <c r="T127" s="5">
        <f>SUMIFS('ISLAND SOLVED'!CM:CM,'ISLAND SOLVED'!$E:$E,Island!$B127,'ISLAND SOLVED'!$F:$F,Island!$D127,'ISLAND SOLVED'!B:B,Island!A127)</f>
        <v>69.177000000000007</v>
      </c>
      <c r="U127" s="5">
        <f>SUMIFS('ISLAND SOLVED'!CT:CT,'ISLAND SOLVED'!$E:$E,Island!$B127,'ISLAND SOLVED'!$F:$F,Island!$D127,'ISLAND SOLVED'!B:B,Island!A127)</f>
        <v>80.308000000000007</v>
      </c>
      <c r="V127" s="5">
        <f>SUMIFS('ISLAND SOLVED'!CN:CN,'ISLAND SOLVED'!$E:$E,Island!$B127,'ISLAND SOLVED'!$F:$F,Island!$D127,'ISLAND SOLVED'!B:B,Island!A127)</f>
        <v>55.341000000000001</v>
      </c>
      <c r="W127" s="5">
        <f>SUMIFS('ISLAND SOLVED'!CU:CU,'ISLAND SOLVED'!$E:$E,Island!$B127,'ISLAND SOLVED'!$F:$F,Island!$D127,'ISLAND SOLVED'!B:B,Island!A127)</f>
        <v>80.308000000000007</v>
      </c>
      <c r="X127" s="5">
        <f>SUMIFS('ISLAND SOLVED'!CO:CO,'ISLAND SOLVED'!$E:$E,Island!$B127,'ISLAND SOLVED'!$F:$F,Island!$D127,'ISLAND SOLVED'!B:B,Island!A127)</f>
        <v>0</v>
      </c>
      <c r="Y127">
        <f>SUMIFS('ISLAND SOLVED'!CV:CV,'ISLAND SOLVED'!$E:$E,Island!$B127,'ISLAND SOLVED'!$F:$F,Island!$D127,'ISLAND SOLVED'!B:B,Island!A127)</f>
        <v>0</v>
      </c>
      <c r="Z127" s="5">
        <f t="shared" si="2"/>
        <v>1E-3</v>
      </c>
    </row>
    <row r="128" spans="1:26" hidden="1" x14ac:dyDescent="0.25">
      <c r="A128" t="str">
        <f>A53</f>
        <v>261302025012100933</v>
      </c>
      <c r="B128" s="2">
        <f>B53</f>
        <v>45684.4375</v>
      </c>
      <c r="C128" t="str">
        <f>C53</f>
        <v>TP22</v>
      </c>
      <c r="D128" t="str">
        <f>D53</f>
        <v>SI</v>
      </c>
      <c r="E128">
        <f>SUMIFS('ISLAND SOLVED'!AP:AP,'ISLAND SOLVED'!$E:$E,Island!$B128,'ISLAND SOLVED'!$F:$F,Island!$D128,'ISLAND SOLVED'!B:B,Island!A128)</f>
        <v>2180.0650000000001</v>
      </c>
      <c r="F128">
        <f>SUMIFS('ISLAND SOLVED'!AQ:AQ,'ISLAND SOLVED'!$E:$E,Island!$B128,'ISLAND SOLVED'!$F:$F,Island!$D128,'ISLAND SOLVED'!B:B,Island!A128)</f>
        <v>1743.5530000000001</v>
      </c>
      <c r="G128">
        <f>SUMIFS('ISLAND SOLVED'!CA:CA,'ISLAND SOLVED'!$E:$E,Island!$B128,'ISLAND SOLVED'!$F:$F,Island!$D128,'ISLAND SOLVED'!B:B,Island!A128)</f>
        <v>0</v>
      </c>
      <c r="H128" s="5">
        <f>SUMIFS('ISLAND SOLVED'!BB:BB,'ISLAND SOLVED'!$E:$E,Island!$B128,'ISLAND SOLVED'!$F:$F,Island!$D128,'ISLAND SOLVED'!B:B,Island!A128)-J128</f>
        <v>59.12</v>
      </c>
      <c r="I128">
        <f>SUMIFS('ISLAND SOLVED'!BC:BC,'ISLAND SOLVED'!$E:$E,Island!$B128,'ISLAND SOLVED'!$F:$F,Island!$D128,'ISLAND SOLVED'!B:B,Island!A128)</f>
        <v>375.892</v>
      </c>
      <c r="J128" s="5">
        <f t="shared" si="1"/>
        <v>1.5</v>
      </c>
      <c r="K128" s="5">
        <f>SUMIFS('ISLAND SOLVED'!Q:Q,'ISLAND SOLVED'!$E:$E,Island!$B128,'ISLAND SOLVED'!$F:$F,Island!$D128,'ISLAND SOLVED'!B:B,Island!A128)</f>
        <v>1.50535</v>
      </c>
      <c r="L128">
        <f>IF(SUMIFS('ISLAND SOLVED'!CN:CN,'ISLAND SOLVED'!$E:$E,Island!$B128,'ISLAND SOLVED'!$F:$F,Island!$D128,'ISLAND SOLVED'!B:B,Island!A128)=0,SUMIFS('ISLAND SOLVED'!K:K,'ISLAND SOLVED'!$E:$E,Island!$B128,'ISLAND SOLVED'!$F:$F,Island!$D128,'ISLAND SOLVED'!B:B,Island!A128),SUMIFS('ISLAND SOLVED'!O:O,'ISLAND SOLVED'!$E:$E,Island!$B128,'ISLAND SOLVED'!$F:$F,Island!$D128,'ISLAND SOLVED'!B:B,Island!A128)+SUMIFS('ISLAND SOLVED'!CN:CN,'ISLAND SOLVED'!$E:$E,Island!$B128,'ISLAND SOLVED'!$F:$F,Island!$D128,'ISLAND SOLVED'!B:B,Island!A128))</f>
        <v>153.09100000000001</v>
      </c>
      <c r="M128" s="5">
        <f>IF(SUMIFS('ISLAND SOLVED'!CU:CU,'ISLAND SOLVED'!$E:$E,Island!$B128,'ISLAND SOLVED'!$F:$F,Island!$D128,'ISLAND SOLVED'!B:B,Island!A128)=0,SUMIFS('ISLAND SOLVED'!L:L,'ISLAND SOLVED'!$E:$E,Island!$B128,'ISLAND SOLVED'!$F:$F,Island!$D128,'ISLAND SOLVED'!B:B,Island!A128),SUMIFS('ISLAND SOLVED'!P:P,'ISLAND SOLVED'!$E:$E,Island!$B128,'ISLAND SOLVED'!$F:$F,Island!$D128,'ISLAND SOLVED'!B:B,Island!A128)+SUMIFS('ISLAND SOLVED'!CU:CU,'ISLAND SOLVED'!$E:$E,Island!$B128,'ISLAND SOLVED'!$F:$F,Island!$D128,'ISLAND SOLVED'!B:B,Island!A128))</f>
        <v>218</v>
      </c>
      <c r="N128" s="5">
        <f>SUMIFS('ISLAND SOLVED'!R:R,'ISLAND SOLVED'!$E:$E,Island!$B128,'ISLAND SOLVED'!$F:$F,Island!$D128,'ISLAND SOLVED'!B:B,Island!A128)</f>
        <v>0.38636999999999999</v>
      </c>
      <c r="O128" s="5">
        <f>SUMIFS('ISLAND SOLVED'!S:S,'ISLAND SOLVED'!$E:$E,Island!$B128,'ISLAND SOLVED'!$F:$F,Island!$D128,'ISLAND SOLVED'!B:B,Island!A128)</f>
        <v>0.48294999999999999</v>
      </c>
      <c r="P128" s="5">
        <f>SUMIFS('ISLAND SOLVED'!O:O,'ISLAND SOLVED'!$E:$E,Island!$B128,'ISLAND SOLVED'!$F:$F,Island!$D128,'ISLAND SOLVED'!B:B,Island!A128)</f>
        <v>60.283000000000001</v>
      </c>
      <c r="Q128" s="5">
        <f>SUMIFS('ISLAND SOLVED'!P:P,'ISLAND SOLVED'!$E:$E,Island!$B128,'ISLAND SOLVED'!$F:$F,Island!$D128,'ISLAND SOLVED'!B:B,Island!A128)</f>
        <v>83.143000000000001</v>
      </c>
      <c r="R128" s="5">
        <f>SUMIFS('ISLAND SOLVED'!CI:CI,'ISLAND SOLVED'!$E:$E,Island!$B128,'ISLAND SOLVED'!$F:$F,Island!$D128,'ISLAND SOLVED'!B:B,Island!A128)</f>
        <v>71.619</v>
      </c>
      <c r="S128" s="5">
        <f>SUMIFS('ISLAND SOLVED'!CP:CP,'ISLAND SOLVED'!$E:$E,Island!$B128,'ISLAND SOLVED'!$F:$F,Island!$D128,'ISLAND SOLVED'!B:B,Island!A128)</f>
        <v>83.143000000000001</v>
      </c>
      <c r="T128" s="5">
        <f>SUMIFS('ISLAND SOLVED'!CM:CM,'ISLAND SOLVED'!$E:$E,Island!$B128,'ISLAND SOLVED'!$F:$F,Island!$D128,'ISLAND SOLVED'!B:B,Island!A128)</f>
        <v>116.01</v>
      </c>
      <c r="U128" s="5">
        <f>SUMIFS('ISLAND SOLVED'!CT:CT,'ISLAND SOLVED'!$E:$E,Island!$B128,'ISLAND SOLVED'!$F:$F,Island!$D128,'ISLAND SOLVED'!B:B,Island!A128)</f>
        <v>134.857</v>
      </c>
      <c r="V128" s="5">
        <f>SUMIFS('ISLAND SOLVED'!CN:CN,'ISLAND SOLVED'!$E:$E,Island!$B128,'ISLAND SOLVED'!$F:$F,Island!$D128,'ISLAND SOLVED'!B:B,Island!A128)</f>
        <v>92.808000000000007</v>
      </c>
      <c r="W128" s="5">
        <f>SUMIFS('ISLAND SOLVED'!CU:CU,'ISLAND SOLVED'!$E:$E,Island!$B128,'ISLAND SOLVED'!$F:$F,Island!$D128,'ISLAND SOLVED'!B:B,Island!A128)</f>
        <v>134.857</v>
      </c>
      <c r="X128" s="5">
        <f>SUMIFS('ISLAND SOLVED'!CO:CO,'ISLAND SOLVED'!$E:$E,Island!$B128,'ISLAND SOLVED'!$F:$F,Island!$D128,'ISLAND SOLVED'!B:B,Island!A128)</f>
        <v>0</v>
      </c>
      <c r="Y128">
        <f>SUMIFS('ISLAND SOLVED'!CV:CV,'ISLAND SOLVED'!$E:$E,Island!$B128,'ISLAND SOLVED'!$F:$F,Island!$D128,'ISLAND SOLVED'!B:B,Island!A128)</f>
        <v>0</v>
      </c>
      <c r="Z128" s="5">
        <f t="shared" si="2"/>
        <v>0</v>
      </c>
    </row>
    <row r="129" spans="1:26" hidden="1" x14ac:dyDescent="0.25">
      <c r="A129" t="str">
        <f>A54</f>
        <v>261302025012100933</v>
      </c>
      <c r="B129" s="2">
        <f>B54</f>
        <v>45684.458333333336</v>
      </c>
      <c r="C129" t="str">
        <f>C54</f>
        <v>TP23</v>
      </c>
      <c r="D129" t="str">
        <f>D54</f>
        <v>NI</v>
      </c>
      <c r="E129">
        <f>SUMIFS('ISLAND SOLVED'!AP:AP,'ISLAND SOLVED'!$E:$E,Island!$B129,'ISLAND SOLVED'!$F:$F,Island!$D129,'ISLAND SOLVED'!B:B,Island!A129)</f>
        <v>2535.4609999999998</v>
      </c>
      <c r="F129">
        <f>SUMIFS('ISLAND SOLVED'!AQ:AQ,'ISLAND SOLVED'!$E:$E,Island!$B129,'ISLAND SOLVED'!$F:$F,Island!$D129,'ISLAND SOLVED'!B:B,Island!A129)</f>
        <v>2762.857</v>
      </c>
      <c r="G129">
        <f>SUMIFS('ISLAND SOLVED'!CA:CA,'ISLAND SOLVED'!$E:$E,Island!$B129,'ISLAND SOLVED'!$F:$F,Island!$D129,'ISLAND SOLVED'!B:B,Island!A129)</f>
        <v>2.605</v>
      </c>
      <c r="H129" s="5">
        <f>SUMIFS('ISLAND SOLVED'!BB:BB,'ISLAND SOLVED'!$E:$E,Island!$B129,'ISLAND SOLVED'!$F:$F,Island!$D129,'ISLAND SOLVED'!B:B,Island!A129)-J129</f>
        <v>71.516999999999982</v>
      </c>
      <c r="I129">
        <f>SUMIFS('ISLAND SOLVED'!BC:BC,'ISLAND SOLVED'!$E:$E,Island!$B129,'ISLAND SOLVED'!$F:$F,Island!$D129,'ISLAND SOLVED'!B:B,Island!A129)</f>
        <v>-300.41199999999998</v>
      </c>
      <c r="J129" s="5">
        <f t="shared" si="0"/>
        <v>6.0860000000000127</v>
      </c>
      <c r="K129" s="5">
        <f>SUMIFS('ISLAND SOLVED'!Q:Q,'ISLAND SOLVED'!$E:$E,Island!$B129,'ISLAND SOLVED'!$F:$F,Island!$D129,'ISLAND SOLVED'!B:B,Island!A129)</f>
        <v>9.5986499999999992</v>
      </c>
      <c r="L129">
        <f>IF(SUMIFS('ISLAND SOLVED'!CN:CN,'ISLAND SOLVED'!$E:$E,Island!$B129,'ISLAND SOLVED'!$F:$F,Island!$D129,'ISLAND SOLVED'!B:B,Island!A129)=0,SUMIFS('ISLAND SOLVED'!K:K,'ISLAND SOLVED'!$E:$E,Island!$B129,'ISLAND SOLVED'!$F:$F,Island!$D129,'ISLAND SOLVED'!B:B,Island!A129),SUMIFS('ISLAND SOLVED'!O:O,'ISLAND SOLVED'!$E:$E,Island!$B129,'ISLAND SOLVED'!$F:$F,Island!$D129,'ISLAND SOLVED'!B:B,Island!A129)+SUMIFS('ISLAND SOLVED'!CN:CN,'ISLAND SOLVED'!$E:$E,Island!$B129,'ISLAND SOLVED'!$F:$F,Island!$D129,'ISLAND SOLVED'!B:B,Island!A129))</f>
        <v>147.36099999999999</v>
      </c>
      <c r="M129" s="5">
        <f>IF(SUMIFS('ISLAND SOLVED'!CU:CU,'ISLAND SOLVED'!$E:$E,Island!$B129,'ISLAND SOLVED'!$F:$F,Island!$D129,'ISLAND SOLVED'!B:B,Island!A129)=0,SUMIFS('ISLAND SOLVED'!L:L,'ISLAND SOLVED'!$E:$E,Island!$B129,'ISLAND SOLVED'!$F:$F,Island!$D129,'ISLAND SOLVED'!B:B,Island!A129),SUMIFS('ISLAND SOLVED'!P:P,'ISLAND SOLVED'!$E:$E,Island!$B129,'ISLAND SOLVED'!$F:$F,Island!$D129,'ISLAND SOLVED'!B:B,Island!A129)+SUMIFS('ISLAND SOLVED'!CU:CU,'ISLAND SOLVED'!$E:$E,Island!$B129,'ISLAND SOLVED'!$F:$F,Island!$D129,'ISLAND SOLVED'!B:B,Island!A129))</f>
        <v>214.51</v>
      </c>
      <c r="N129" s="5">
        <f>SUMIFS('ISLAND SOLVED'!R:R,'ISLAND SOLVED'!$E:$E,Island!$B129,'ISLAND SOLVED'!$F:$F,Island!$D129,'ISLAND SOLVED'!B:B,Island!A129)</f>
        <v>0.5</v>
      </c>
      <c r="O129" s="5">
        <f>SUMIFS('ISLAND SOLVED'!S:S,'ISLAND SOLVED'!$E:$E,Island!$B129,'ISLAND SOLVED'!$F:$F,Island!$D129,'ISLAND SOLVED'!B:B,Island!A129)</f>
        <v>0.22</v>
      </c>
      <c r="P129" s="5">
        <f>SUMIFS('ISLAND SOLVED'!O:O,'ISLAND SOLVED'!$E:$E,Island!$B129,'ISLAND SOLVED'!$F:$F,Island!$D129,'ISLAND SOLVED'!B:B,Island!A129)</f>
        <v>92.084999999999994</v>
      </c>
      <c r="Q129" s="5">
        <f>SUMIFS('ISLAND SOLVED'!P:P,'ISLAND SOLVED'!$E:$E,Island!$B129,'ISLAND SOLVED'!$F:$F,Island!$D129,'ISLAND SOLVED'!B:B,Island!A129)</f>
        <v>134.18100000000001</v>
      </c>
      <c r="R129" s="5">
        <f>SUMIFS('ISLAND SOLVED'!CI:CI,'ISLAND SOLVED'!$E:$E,Island!$B129,'ISLAND SOLVED'!$F:$F,Island!$D129,'ISLAND SOLVED'!B:B,Island!A129)</f>
        <v>106.184</v>
      </c>
      <c r="S129" s="5">
        <f>SUMIFS('ISLAND SOLVED'!CP:CP,'ISLAND SOLVED'!$E:$E,Island!$B129,'ISLAND SOLVED'!$F:$F,Island!$D129,'ISLAND SOLVED'!B:B,Island!A129)</f>
        <v>127.209</v>
      </c>
      <c r="T129" s="5">
        <f>SUMIFS('ISLAND SOLVED'!CM:CM,'ISLAND SOLVED'!$E:$E,Island!$B129,'ISLAND SOLVED'!$F:$F,Island!$D129,'ISLAND SOLVED'!B:B,Island!A129)</f>
        <v>69.094999999999999</v>
      </c>
      <c r="U129" s="5">
        <f>SUMIFS('ISLAND SOLVED'!CT:CT,'ISLAND SOLVED'!$E:$E,Island!$B129,'ISLAND SOLVED'!$F:$F,Island!$D129,'ISLAND SOLVED'!B:B,Island!A129)</f>
        <v>80.328999999999994</v>
      </c>
      <c r="V129" s="5">
        <f>SUMIFS('ISLAND SOLVED'!CN:CN,'ISLAND SOLVED'!$E:$E,Island!$B129,'ISLAND SOLVED'!$F:$F,Island!$D129,'ISLAND SOLVED'!B:B,Island!A129)</f>
        <v>55.276000000000003</v>
      </c>
      <c r="W129" s="5">
        <f>SUMIFS('ISLAND SOLVED'!CU:CU,'ISLAND SOLVED'!$E:$E,Island!$B129,'ISLAND SOLVED'!$F:$F,Island!$D129,'ISLAND SOLVED'!B:B,Island!A129)</f>
        <v>80.328999999999994</v>
      </c>
      <c r="X129" s="5">
        <f>SUMIFS('ISLAND SOLVED'!CO:CO,'ISLAND SOLVED'!$E:$E,Island!$B129,'ISLAND SOLVED'!$F:$F,Island!$D129,'ISLAND SOLVED'!B:B,Island!A129)</f>
        <v>0</v>
      </c>
      <c r="Y129">
        <f>SUMIFS('ISLAND SOLVED'!CV:CV,'ISLAND SOLVED'!$E:$E,Island!$B129,'ISLAND SOLVED'!$F:$F,Island!$D129,'ISLAND SOLVED'!B:B,Island!A129)</f>
        <v>0</v>
      </c>
      <c r="Z129" s="5">
        <f t="shared" si="2"/>
        <v>0</v>
      </c>
    </row>
    <row r="130" spans="1:26" hidden="1" x14ac:dyDescent="0.25">
      <c r="A130" t="str">
        <f>A55</f>
        <v>261302025012100933</v>
      </c>
      <c r="B130" s="2">
        <f>B55</f>
        <v>45684.458333333336</v>
      </c>
      <c r="C130" t="str">
        <f>C55</f>
        <v>TP23</v>
      </c>
      <c r="D130" t="str">
        <f>D55</f>
        <v>SI</v>
      </c>
      <c r="E130">
        <f>SUMIFS('ISLAND SOLVED'!AP:AP,'ISLAND SOLVED'!$E:$E,Island!$B130,'ISLAND SOLVED'!$F:$F,Island!$D130,'ISLAND SOLVED'!B:B,Island!A130)</f>
        <v>2097.2440000000001</v>
      </c>
      <c r="F130">
        <f>SUMIFS('ISLAND SOLVED'!AQ:AQ,'ISLAND SOLVED'!$E:$E,Island!$B130,'ISLAND SOLVED'!$F:$F,Island!$D130,'ISLAND SOLVED'!B:B,Island!A130)</f>
        <v>1732.9110000000001</v>
      </c>
      <c r="G130">
        <f>SUMIFS('ISLAND SOLVED'!CA:CA,'ISLAND SOLVED'!$E:$E,Island!$B130,'ISLAND SOLVED'!$F:$F,Island!$D130,'ISLAND SOLVED'!B:B,Island!A130)</f>
        <v>0</v>
      </c>
      <c r="H130" s="5">
        <f>SUMIFS('ISLAND SOLVED'!BB:BB,'ISLAND SOLVED'!$E:$E,Island!$B130,'ISLAND SOLVED'!$F:$F,Island!$D130,'ISLAND SOLVED'!B:B,Island!A130)-J130</f>
        <v>57.835000000000001</v>
      </c>
      <c r="I130">
        <f>SUMIFS('ISLAND SOLVED'!BC:BC,'ISLAND SOLVED'!$E:$E,Island!$B130,'ISLAND SOLVED'!$F:$F,Island!$D130,'ISLAND SOLVED'!B:B,Island!A130)</f>
        <v>304.99799999999999</v>
      </c>
      <c r="J130" s="5">
        <f t="shared" si="1"/>
        <v>1.5</v>
      </c>
      <c r="K130" s="5">
        <f>SUMIFS('ISLAND SOLVED'!Q:Q,'ISLAND SOLVED'!$E:$E,Island!$B130,'ISLAND SOLVED'!$F:$F,Island!$D130,'ISLAND SOLVED'!B:B,Island!A130)</f>
        <v>9.2933800000000009</v>
      </c>
      <c r="L130">
        <f>IF(SUMIFS('ISLAND SOLVED'!CN:CN,'ISLAND SOLVED'!$E:$E,Island!$B130,'ISLAND SOLVED'!$F:$F,Island!$D130,'ISLAND SOLVED'!B:B,Island!A130)=0,SUMIFS('ISLAND SOLVED'!K:K,'ISLAND SOLVED'!$E:$E,Island!$B130,'ISLAND SOLVED'!$F:$F,Island!$D130,'ISLAND SOLVED'!B:B,Island!A130),SUMIFS('ISLAND SOLVED'!O:O,'ISLAND SOLVED'!$E:$E,Island!$B130,'ISLAND SOLVED'!$F:$F,Island!$D130,'ISLAND SOLVED'!B:B,Island!A130)+SUMIFS('ISLAND SOLVED'!CN:CN,'ISLAND SOLVED'!$E:$E,Island!$B130,'ISLAND SOLVED'!$F:$F,Island!$D130,'ISLAND SOLVED'!B:B,Island!A130))</f>
        <v>147.84100000000001</v>
      </c>
      <c r="M130" s="5">
        <f>IF(SUMIFS('ISLAND SOLVED'!CU:CU,'ISLAND SOLVED'!$E:$E,Island!$B130,'ISLAND SOLVED'!$F:$F,Island!$D130,'ISLAND SOLVED'!B:B,Island!A130)=0,SUMIFS('ISLAND SOLVED'!L:L,'ISLAND SOLVED'!$E:$E,Island!$B130,'ISLAND SOLVED'!$F:$F,Island!$D130,'ISLAND SOLVED'!B:B,Island!A130),SUMIFS('ISLAND SOLVED'!P:P,'ISLAND SOLVED'!$E:$E,Island!$B130,'ISLAND SOLVED'!$F:$F,Island!$D130,'ISLAND SOLVED'!B:B,Island!A130)+SUMIFS('ISLAND SOLVED'!CU:CU,'ISLAND SOLVED'!$E:$E,Island!$B130,'ISLAND SOLVED'!$F:$F,Island!$D130,'ISLAND SOLVED'!B:B,Island!A130))</f>
        <v>213.77699999999999</v>
      </c>
      <c r="N130" s="5">
        <f>SUMIFS('ISLAND SOLVED'!R:R,'ISLAND SOLVED'!$E:$E,Island!$B130,'ISLAND SOLVED'!$F:$F,Island!$D130,'ISLAND SOLVED'!B:B,Island!A130)</f>
        <v>0.38636999999999999</v>
      </c>
      <c r="O130" s="5">
        <f>SUMIFS('ISLAND SOLVED'!S:S,'ISLAND SOLVED'!$E:$E,Island!$B130,'ISLAND SOLVED'!$F:$F,Island!$D130,'ISLAND SOLVED'!B:B,Island!A130)</f>
        <v>0.21249999999999999</v>
      </c>
      <c r="P130" s="5">
        <f>SUMIFS('ISLAND SOLVED'!O:O,'ISLAND SOLVED'!$E:$E,Island!$B130,'ISLAND SOLVED'!$F:$F,Island!$D130,'ISLAND SOLVED'!B:B,Island!A130)</f>
        <v>60.305</v>
      </c>
      <c r="Q130" s="5">
        <f>SUMIFS('ISLAND SOLVED'!P:P,'ISLAND SOLVED'!$E:$E,Island!$B130,'ISLAND SOLVED'!$F:$F,Island!$D130,'ISLAND SOLVED'!B:B,Island!A130)</f>
        <v>83.165000000000006</v>
      </c>
      <c r="R130" s="5">
        <f>SUMIFS('ISLAND SOLVED'!CI:CI,'ISLAND SOLVED'!$E:$E,Island!$B130,'ISLAND SOLVED'!$F:$F,Island!$D130,'ISLAND SOLVED'!B:B,Island!A130)</f>
        <v>71.534000000000006</v>
      </c>
      <c r="S130" s="5">
        <f>SUMIFS('ISLAND SOLVED'!CP:CP,'ISLAND SOLVED'!$E:$E,Island!$B130,'ISLAND SOLVED'!$F:$F,Island!$D130,'ISLAND SOLVED'!B:B,Island!A130)</f>
        <v>83.165000000000006</v>
      </c>
      <c r="T130" s="5">
        <f>SUMIFS('ISLAND SOLVED'!CM:CM,'ISLAND SOLVED'!$E:$E,Island!$B130,'ISLAND SOLVED'!$F:$F,Island!$D130,'ISLAND SOLVED'!B:B,Island!A130)</f>
        <v>109.419</v>
      </c>
      <c r="U130" s="5">
        <f>SUMIFS('ISLAND SOLVED'!CT:CT,'ISLAND SOLVED'!$E:$E,Island!$B130,'ISLAND SOLVED'!$F:$F,Island!$D130,'ISLAND SOLVED'!B:B,Island!A130)</f>
        <v>130.61199999999999</v>
      </c>
      <c r="V130" s="5">
        <f>SUMIFS('ISLAND SOLVED'!CN:CN,'ISLAND SOLVED'!$E:$E,Island!$B130,'ISLAND SOLVED'!$F:$F,Island!$D130,'ISLAND SOLVED'!B:B,Island!A130)</f>
        <v>87.536000000000001</v>
      </c>
      <c r="W130" s="5">
        <f>SUMIFS('ISLAND SOLVED'!CU:CU,'ISLAND SOLVED'!$E:$E,Island!$B130,'ISLAND SOLVED'!$F:$F,Island!$D130,'ISLAND SOLVED'!B:B,Island!A130)</f>
        <v>130.61199999999999</v>
      </c>
      <c r="X130" s="5">
        <f>SUMIFS('ISLAND SOLVED'!CO:CO,'ISLAND SOLVED'!$E:$E,Island!$B130,'ISLAND SOLVED'!$F:$F,Island!$D130,'ISLAND SOLVED'!B:B,Island!A130)</f>
        <v>0</v>
      </c>
      <c r="Y130">
        <f>SUMIFS('ISLAND SOLVED'!CV:CV,'ISLAND SOLVED'!$E:$E,Island!$B130,'ISLAND SOLVED'!$F:$F,Island!$D130,'ISLAND SOLVED'!B:B,Island!A130)</f>
        <v>0</v>
      </c>
      <c r="Z130" s="5">
        <f t="shared" si="2"/>
        <v>0</v>
      </c>
    </row>
    <row r="131" spans="1:26" hidden="1" x14ac:dyDescent="0.25">
      <c r="A131" t="str">
        <f>A56</f>
        <v>261302025012100933</v>
      </c>
      <c r="B131" s="2">
        <f>B56</f>
        <v>45684.479166666664</v>
      </c>
      <c r="C131" t="str">
        <f>C56</f>
        <v>TP24</v>
      </c>
      <c r="D131" t="str">
        <f>D56</f>
        <v>NI</v>
      </c>
      <c r="E131">
        <f>SUMIFS('ISLAND SOLVED'!AP:AP,'ISLAND SOLVED'!$E:$E,Island!$B131,'ISLAND SOLVED'!$F:$F,Island!$D131,'ISLAND SOLVED'!B:B,Island!A131)</f>
        <v>2485.0590000000002</v>
      </c>
      <c r="F131">
        <f>SUMIFS('ISLAND SOLVED'!AQ:AQ,'ISLAND SOLVED'!$E:$E,Island!$B131,'ISLAND SOLVED'!$F:$F,Island!$D131,'ISLAND SOLVED'!B:B,Island!A131)</f>
        <v>2759.3560000000002</v>
      </c>
      <c r="G131">
        <f>SUMIFS('ISLAND SOLVED'!CA:CA,'ISLAND SOLVED'!$E:$E,Island!$B131,'ISLAND SOLVED'!$F:$F,Island!$D131,'ISLAND SOLVED'!B:B,Island!A131)</f>
        <v>3.7570000000000001</v>
      </c>
      <c r="H131" s="5">
        <f>SUMIFS('ISLAND SOLVED'!BB:BB,'ISLAND SOLVED'!$E:$E,Island!$B131,'ISLAND SOLVED'!$F:$F,Island!$D131,'ISLAND SOLVED'!B:B,Island!A131)-J131</f>
        <v>73.975999999999999</v>
      </c>
      <c r="I131">
        <f>SUMIFS('ISLAND SOLVED'!BC:BC,'ISLAND SOLVED'!$E:$E,Island!$B131,'ISLAND SOLVED'!$F:$F,Island!$D131,'ISLAND SOLVED'!B:B,Island!A131)</f>
        <v>-349.77300000000002</v>
      </c>
      <c r="J131" s="5">
        <f t="shared" si="0"/>
        <v>7.7909999999999968</v>
      </c>
      <c r="K131" s="5">
        <f>SUMIFS('ISLAND SOLVED'!Q:Q,'ISLAND SOLVED'!$E:$E,Island!$B131,'ISLAND SOLVED'!$F:$F,Island!$D131,'ISLAND SOLVED'!B:B,Island!A131)</f>
        <v>3.1320000000000001E-2</v>
      </c>
      <c r="L131">
        <f>IF(SUMIFS('ISLAND SOLVED'!CN:CN,'ISLAND SOLVED'!$E:$E,Island!$B131,'ISLAND SOLVED'!$F:$F,Island!$D131,'ISLAND SOLVED'!B:B,Island!A131)=0,SUMIFS('ISLAND SOLVED'!K:K,'ISLAND SOLVED'!$E:$E,Island!$B131,'ISLAND SOLVED'!$F:$F,Island!$D131,'ISLAND SOLVED'!B:B,Island!A131),SUMIFS('ISLAND SOLVED'!O:O,'ISLAND SOLVED'!$E:$E,Island!$B131,'ISLAND SOLVED'!$F:$F,Island!$D131,'ISLAND SOLVED'!B:B,Island!A131)+SUMIFS('ISLAND SOLVED'!CN:CN,'ISLAND SOLVED'!$E:$E,Island!$B131,'ISLAND SOLVED'!$F:$F,Island!$D131,'ISLAND SOLVED'!B:B,Island!A131))</f>
        <v>149.256</v>
      </c>
      <c r="M131" s="5">
        <f>IF(SUMIFS('ISLAND SOLVED'!CU:CU,'ISLAND SOLVED'!$E:$E,Island!$B131,'ISLAND SOLVED'!$F:$F,Island!$D131,'ISLAND SOLVED'!B:B,Island!A131)=0,SUMIFS('ISLAND SOLVED'!L:L,'ISLAND SOLVED'!$E:$E,Island!$B131,'ISLAND SOLVED'!$F:$F,Island!$D131,'ISLAND SOLVED'!B:B,Island!A131),SUMIFS('ISLAND SOLVED'!P:P,'ISLAND SOLVED'!$E:$E,Island!$B131,'ISLAND SOLVED'!$F:$F,Island!$D131,'ISLAND SOLVED'!B:B,Island!A131)+SUMIFS('ISLAND SOLVED'!CU:CU,'ISLAND SOLVED'!$E:$E,Island!$B131,'ISLAND SOLVED'!$F:$F,Island!$D131,'ISLAND SOLVED'!B:B,Island!A131))</f>
        <v>223</v>
      </c>
      <c r="N131" s="5">
        <f>SUMIFS('ISLAND SOLVED'!R:R,'ISLAND SOLVED'!$E:$E,Island!$B131,'ISLAND SOLVED'!$F:$F,Island!$D131,'ISLAND SOLVED'!B:B,Island!A131)</f>
        <v>0.5</v>
      </c>
      <c r="O131" s="5">
        <f>SUMIFS('ISLAND SOLVED'!S:S,'ISLAND SOLVED'!$E:$E,Island!$B131,'ISLAND SOLVED'!$F:$F,Island!$D131,'ISLAND SOLVED'!B:B,Island!A131)</f>
        <v>0.5</v>
      </c>
      <c r="P131" s="5">
        <f>SUMIFS('ISLAND SOLVED'!O:O,'ISLAND SOLVED'!$E:$E,Island!$B131,'ISLAND SOLVED'!$F:$F,Island!$D131,'ISLAND SOLVED'!B:B,Island!A131)</f>
        <v>94.171999999999997</v>
      </c>
      <c r="Q131" s="5">
        <f>SUMIFS('ISLAND SOLVED'!P:P,'ISLAND SOLVED'!$E:$E,Island!$B131,'ISLAND SOLVED'!$F:$F,Island!$D131,'ISLAND SOLVED'!B:B,Island!A131)</f>
        <v>142.67099999999999</v>
      </c>
      <c r="R131" s="5">
        <f>SUMIFS('ISLAND SOLVED'!CI:CI,'ISLAND SOLVED'!$E:$E,Island!$B131,'ISLAND SOLVED'!$F:$F,Island!$D131,'ISLAND SOLVED'!B:B,Island!A131)</f>
        <v>87.522000000000006</v>
      </c>
      <c r="S131" s="5">
        <f>SUMIFS('ISLAND SOLVED'!CP:CP,'ISLAND SOLVED'!$E:$E,Island!$B131,'ISLAND SOLVED'!$F:$F,Island!$D131,'ISLAND SOLVED'!B:B,Island!A131)</f>
        <v>106.871</v>
      </c>
      <c r="T131" s="5">
        <f>SUMIFS('ISLAND SOLVED'!CM:CM,'ISLAND SOLVED'!$E:$E,Island!$B131,'ISLAND SOLVED'!$F:$F,Island!$D131,'ISLAND SOLVED'!B:B,Island!A131)</f>
        <v>68.855000000000004</v>
      </c>
      <c r="U131" s="5">
        <f>SUMIFS('ISLAND SOLVED'!CT:CT,'ISLAND SOLVED'!$E:$E,Island!$B131,'ISLAND SOLVED'!$F:$F,Island!$D131,'ISLAND SOLVED'!B:B,Island!A131)</f>
        <v>80.328999999999994</v>
      </c>
      <c r="V131" s="5">
        <f>SUMIFS('ISLAND SOLVED'!CN:CN,'ISLAND SOLVED'!$E:$E,Island!$B131,'ISLAND SOLVED'!$F:$F,Island!$D131,'ISLAND SOLVED'!B:B,Island!A131)</f>
        <v>55.084000000000003</v>
      </c>
      <c r="W131" s="5">
        <f>SUMIFS('ISLAND SOLVED'!CU:CU,'ISLAND SOLVED'!$E:$E,Island!$B131,'ISLAND SOLVED'!$F:$F,Island!$D131,'ISLAND SOLVED'!B:B,Island!A131)</f>
        <v>80.328999999999994</v>
      </c>
      <c r="X131" s="5">
        <f>SUMIFS('ISLAND SOLVED'!CO:CO,'ISLAND SOLVED'!$E:$E,Island!$B131,'ISLAND SOLVED'!$F:$F,Island!$D131,'ISLAND SOLVED'!B:B,Island!A131)</f>
        <v>0</v>
      </c>
      <c r="Y131">
        <f>SUMIFS('ISLAND SOLVED'!CV:CV,'ISLAND SOLVED'!$E:$E,Island!$B131,'ISLAND SOLVED'!$F:$F,Island!$D131,'ISLAND SOLVED'!B:B,Island!A131)</f>
        <v>0</v>
      </c>
      <c r="Z131" s="5">
        <f t="shared" si="2"/>
        <v>-1E-3</v>
      </c>
    </row>
    <row r="132" spans="1:26" hidden="1" x14ac:dyDescent="0.25">
      <c r="A132" t="str">
        <f>A57</f>
        <v>261302025012100933</v>
      </c>
      <c r="B132" s="2">
        <f>B57</f>
        <v>45684.479166666664</v>
      </c>
      <c r="C132" t="str">
        <f>C57</f>
        <v>TP24</v>
      </c>
      <c r="D132" t="str">
        <f>D57</f>
        <v>SI</v>
      </c>
      <c r="E132">
        <f>SUMIFS('ISLAND SOLVED'!AP:AP,'ISLAND SOLVED'!$E:$E,Island!$B132,'ISLAND SOLVED'!$F:$F,Island!$D132,'ISLAND SOLVED'!B:B,Island!A132)</f>
        <v>2123.3119999999999</v>
      </c>
      <c r="F132">
        <f>SUMIFS('ISLAND SOLVED'!AQ:AQ,'ISLAND SOLVED'!$E:$E,Island!$B132,'ISLAND SOLVED'!$F:$F,Island!$D132,'ISLAND SOLVED'!B:B,Island!A132)</f>
        <v>1708.047</v>
      </c>
      <c r="G132">
        <f>SUMIFS('ISLAND SOLVED'!CA:CA,'ISLAND SOLVED'!$E:$E,Island!$B132,'ISLAND SOLVED'!$F:$F,Island!$D132,'ISLAND SOLVED'!B:B,Island!A132)</f>
        <v>0</v>
      </c>
      <c r="H132" s="5">
        <f>SUMIFS('ISLAND SOLVED'!BB:BB,'ISLAND SOLVED'!$E:$E,Island!$B132,'ISLAND SOLVED'!$F:$F,Island!$D132,'ISLAND SOLVED'!B:B,Island!A132)-J132</f>
        <v>57.701000000000001</v>
      </c>
      <c r="I132">
        <f>SUMIFS('ISLAND SOLVED'!BC:BC,'ISLAND SOLVED'!$E:$E,Island!$B132,'ISLAND SOLVED'!$F:$F,Island!$D132,'ISLAND SOLVED'!B:B,Island!A132)</f>
        <v>356.06400000000002</v>
      </c>
      <c r="J132" s="5">
        <f t="shared" si="1"/>
        <v>1.5</v>
      </c>
      <c r="K132" s="5">
        <f>SUMIFS('ISLAND SOLVED'!Q:Q,'ISLAND SOLVED'!$E:$E,Island!$B132,'ISLAND SOLVED'!$F:$F,Island!$D132,'ISLAND SOLVED'!B:B,Island!A132)</f>
        <v>3.0179999999999998E-2</v>
      </c>
      <c r="L132">
        <f>IF(SUMIFS('ISLAND SOLVED'!CN:CN,'ISLAND SOLVED'!$E:$E,Island!$B132,'ISLAND SOLVED'!$F:$F,Island!$D132,'ISLAND SOLVED'!B:B,Island!A132)=0,SUMIFS('ISLAND SOLVED'!K:K,'ISLAND SOLVED'!$E:$E,Island!$B132,'ISLAND SOLVED'!$F:$F,Island!$D132,'ISLAND SOLVED'!B:B,Island!A132),SUMIFS('ISLAND SOLVED'!O:O,'ISLAND SOLVED'!$E:$E,Island!$B132,'ISLAND SOLVED'!$F:$F,Island!$D132,'ISLAND SOLVED'!B:B,Island!A132)+SUMIFS('ISLAND SOLVED'!CN:CN,'ISLAND SOLVED'!$E:$E,Island!$B132,'ISLAND SOLVED'!$F:$F,Island!$D132,'ISLAND SOLVED'!B:B,Island!A132))</f>
        <v>132.79400000000001</v>
      </c>
      <c r="M132" s="5">
        <f>IF(SUMIFS('ISLAND SOLVED'!CU:CU,'ISLAND SOLVED'!$E:$E,Island!$B132,'ISLAND SOLVED'!$F:$F,Island!$D132,'ISLAND SOLVED'!B:B,Island!A132)=0,SUMIFS('ISLAND SOLVED'!L:L,'ISLAND SOLVED'!$E:$E,Island!$B132,'ISLAND SOLVED'!$F:$F,Island!$D132,'ISLAND SOLVED'!B:B,Island!A132),SUMIFS('ISLAND SOLVED'!P:P,'ISLAND SOLVED'!$E:$E,Island!$B132,'ISLAND SOLVED'!$F:$F,Island!$D132,'ISLAND SOLVED'!B:B,Island!A132)+SUMIFS('ISLAND SOLVED'!CU:CU,'ISLAND SOLVED'!$E:$E,Island!$B132,'ISLAND SOLVED'!$F:$F,Island!$D132,'ISLAND SOLVED'!B:B,Island!A132))</f>
        <v>193.80900000000003</v>
      </c>
      <c r="N132" s="5">
        <f>SUMIFS('ISLAND SOLVED'!R:R,'ISLAND SOLVED'!$E:$E,Island!$B132,'ISLAND SOLVED'!$F:$F,Island!$D132,'ISLAND SOLVED'!B:B,Island!A132)</f>
        <v>0.38636999999999999</v>
      </c>
      <c r="O132" s="5">
        <f>SUMIFS('ISLAND SOLVED'!S:S,'ISLAND SOLVED'!$E:$E,Island!$B132,'ISLAND SOLVED'!$F:$F,Island!$D132,'ISLAND SOLVED'!B:B,Island!A132)</f>
        <v>0.48294999999999999</v>
      </c>
      <c r="P132" s="5">
        <f>SUMIFS('ISLAND SOLVED'!O:O,'ISLAND SOLVED'!$E:$E,Island!$B132,'ISLAND SOLVED'!$F:$F,Island!$D132,'ISLAND SOLVED'!B:B,Island!A132)</f>
        <v>60.305</v>
      </c>
      <c r="Q132" s="5">
        <f>SUMIFS('ISLAND SOLVED'!P:P,'ISLAND SOLVED'!$E:$E,Island!$B132,'ISLAND SOLVED'!$F:$F,Island!$D132,'ISLAND SOLVED'!B:B,Island!A132)</f>
        <v>83.165000000000006</v>
      </c>
      <c r="R132" s="5">
        <f>SUMIFS('ISLAND SOLVED'!CI:CI,'ISLAND SOLVED'!$E:$E,Island!$B132,'ISLAND SOLVED'!$F:$F,Island!$D132,'ISLAND SOLVED'!B:B,Island!A132)</f>
        <v>71.286000000000001</v>
      </c>
      <c r="S132" s="5">
        <f>SUMIFS('ISLAND SOLVED'!CP:CP,'ISLAND SOLVED'!$E:$E,Island!$B132,'ISLAND SOLVED'!$F:$F,Island!$D132,'ISLAND SOLVED'!B:B,Island!A132)</f>
        <v>83.165000000000006</v>
      </c>
      <c r="T132" s="5">
        <f>SUMIFS('ISLAND SOLVED'!CM:CM,'ISLAND SOLVED'!$E:$E,Island!$B132,'ISLAND SOLVED'!$F:$F,Island!$D132,'ISLAND SOLVED'!B:B,Island!A132)</f>
        <v>90.611999999999995</v>
      </c>
      <c r="U132" s="5">
        <f>SUMIFS('ISLAND SOLVED'!CT:CT,'ISLAND SOLVED'!$E:$E,Island!$B132,'ISLAND SOLVED'!$F:$F,Island!$D132,'ISLAND SOLVED'!B:B,Island!A132)</f>
        <v>110.64400000000001</v>
      </c>
      <c r="V132" s="5">
        <f>SUMIFS('ISLAND SOLVED'!CN:CN,'ISLAND SOLVED'!$E:$E,Island!$B132,'ISLAND SOLVED'!$F:$F,Island!$D132,'ISLAND SOLVED'!B:B,Island!A132)</f>
        <v>72.489000000000004</v>
      </c>
      <c r="W132" s="5">
        <f>SUMIFS('ISLAND SOLVED'!CU:CU,'ISLAND SOLVED'!$E:$E,Island!$B132,'ISLAND SOLVED'!$F:$F,Island!$D132,'ISLAND SOLVED'!B:B,Island!A132)</f>
        <v>110.64400000000001</v>
      </c>
      <c r="X132" s="5">
        <f>SUMIFS('ISLAND SOLVED'!CO:CO,'ISLAND SOLVED'!$E:$E,Island!$B132,'ISLAND SOLVED'!$F:$F,Island!$D132,'ISLAND SOLVED'!B:B,Island!A132)</f>
        <v>0</v>
      </c>
      <c r="Y132">
        <f>SUMIFS('ISLAND SOLVED'!CV:CV,'ISLAND SOLVED'!$E:$E,Island!$B132,'ISLAND SOLVED'!$F:$F,Island!$D132,'ISLAND SOLVED'!B:B,Island!A132)</f>
        <v>0</v>
      </c>
      <c r="Z132" s="5">
        <f t="shared" si="2"/>
        <v>0</v>
      </c>
    </row>
    <row r="133" spans="1:26" hidden="1" x14ac:dyDescent="0.25">
      <c r="A133" t="str">
        <f>A58</f>
        <v>261302025012100933</v>
      </c>
      <c r="B133" s="2">
        <f>B58</f>
        <v>45684.5</v>
      </c>
      <c r="C133" t="str">
        <f>C58</f>
        <v>TP25</v>
      </c>
      <c r="D133" t="str">
        <f>D58</f>
        <v>NI</v>
      </c>
      <c r="E133">
        <f>SUMIFS('ISLAND SOLVED'!AP:AP,'ISLAND SOLVED'!$E:$E,Island!$B133,'ISLAND SOLVED'!$F:$F,Island!$D133,'ISLAND SOLVED'!B:B,Island!A133)</f>
        <v>2508.913</v>
      </c>
      <c r="F133">
        <f>SUMIFS('ISLAND SOLVED'!AQ:AQ,'ISLAND SOLVED'!$E:$E,Island!$B133,'ISLAND SOLVED'!$F:$F,Island!$D133,'ISLAND SOLVED'!B:B,Island!A133)</f>
        <v>2753.3029999999999</v>
      </c>
      <c r="G133">
        <f>SUMIFS('ISLAND SOLVED'!CA:CA,'ISLAND SOLVED'!$E:$E,Island!$B133,'ISLAND SOLVED'!$F:$F,Island!$D133,'ISLAND SOLVED'!B:B,Island!A133)</f>
        <v>3.944</v>
      </c>
      <c r="H133" s="5">
        <f>SUMIFS('ISLAND SOLVED'!BB:BB,'ISLAND SOLVED'!$E:$E,Island!$B133,'ISLAND SOLVED'!$F:$F,Island!$D133,'ISLAND SOLVED'!B:B,Island!A133)-J133</f>
        <v>69.641000000000034</v>
      </c>
      <c r="I133">
        <f>SUMIFS('ISLAND SOLVED'!BC:BC,'ISLAND SOLVED'!$E:$E,Island!$B133,'ISLAND SOLVED'!$F:$F,Island!$D133,'ISLAND SOLVED'!B:B,Island!A133)</f>
        <v>-315.53100000000001</v>
      </c>
      <c r="J133" s="5">
        <f t="shared" si="0"/>
        <v>6.58299999999997</v>
      </c>
      <c r="K133" s="5">
        <f>SUMIFS('ISLAND SOLVED'!Q:Q,'ISLAND SOLVED'!$E:$E,Island!$B133,'ISLAND SOLVED'!$F:$F,Island!$D133,'ISLAND SOLVED'!B:B,Island!A133)</f>
        <v>9.6876800000000003</v>
      </c>
      <c r="L133">
        <f>IF(SUMIFS('ISLAND SOLVED'!CN:CN,'ISLAND SOLVED'!$E:$E,Island!$B133,'ISLAND SOLVED'!$F:$F,Island!$D133,'ISLAND SOLVED'!B:B,Island!A133)=0,SUMIFS('ISLAND SOLVED'!K:K,'ISLAND SOLVED'!$E:$E,Island!$B133,'ISLAND SOLVED'!$F:$F,Island!$D133,'ISLAND SOLVED'!B:B,Island!A133),SUMIFS('ISLAND SOLVED'!O:O,'ISLAND SOLVED'!$E:$E,Island!$B133,'ISLAND SOLVED'!$F:$F,Island!$D133,'ISLAND SOLVED'!B:B,Island!A133)+SUMIFS('ISLAND SOLVED'!CN:CN,'ISLAND SOLVED'!$E:$E,Island!$B133,'ISLAND SOLVED'!$F:$F,Island!$D133,'ISLAND SOLVED'!B:B,Island!A133))</f>
        <v>154.542</v>
      </c>
      <c r="M133" s="5">
        <f>IF(SUMIFS('ISLAND SOLVED'!CU:CU,'ISLAND SOLVED'!$E:$E,Island!$B133,'ISLAND SOLVED'!$F:$F,Island!$D133,'ISLAND SOLVED'!B:B,Island!A133)=0,SUMIFS('ISLAND SOLVED'!L:L,'ISLAND SOLVED'!$E:$E,Island!$B133,'ISLAND SOLVED'!$F:$F,Island!$D133,'ISLAND SOLVED'!B:B,Island!A133),SUMIFS('ISLAND SOLVED'!P:P,'ISLAND SOLVED'!$E:$E,Island!$B133,'ISLAND SOLVED'!$F:$F,Island!$D133,'ISLAND SOLVED'!B:B,Island!A133)+SUMIFS('ISLAND SOLVED'!CU:CU,'ISLAND SOLVED'!$E:$E,Island!$B133,'ISLAND SOLVED'!$F:$F,Island!$D133,'ISLAND SOLVED'!B:B,Island!A133))</f>
        <v>223</v>
      </c>
      <c r="N133" s="5">
        <f>SUMIFS('ISLAND SOLVED'!R:R,'ISLAND SOLVED'!$E:$E,Island!$B133,'ISLAND SOLVED'!$F:$F,Island!$D133,'ISLAND SOLVED'!B:B,Island!A133)</f>
        <v>0.5</v>
      </c>
      <c r="O133" s="5">
        <f>SUMIFS('ISLAND SOLVED'!S:S,'ISLAND SOLVED'!$E:$E,Island!$B133,'ISLAND SOLVED'!$F:$F,Island!$D133,'ISLAND SOLVED'!B:B,Island!A133)</f>
        <v>0.22</v>
      </c>
      <c r="P133" s="5">
        <f>SUMIFS('ISLAND SOLVED'!O:O,'ISLAND SOLVED'!$E:$E,Island!$B133,'ISLAND SOLVED'!$F:$F,Island!$D133,'ISLAND SOLVED'!B:B,Island!A133)</f>
        <v>99.56</v>
      </c>
      <c r="Q133" s="5">
        <f>SUMIFS('ISLAND SOLVED'!P:P,'ISLAND SOLVED'!$E:$E,Island!$B133,'ISLAND SOLVED'!$F:$F,Island!$D133,'ISLAND SOLVED'!B:B,Island!A133)</f>
        <v>142.67099999999999</v>
      </c>
      <c r="R133" s="5">
        <f>SUMIFS('ISLAND SOLVED'!CI:CI,'ISLAND SOLVED'!$E:$E,Island!$B133,'ISLAND SOLVED'!$F:$F,Island!$D133,'ISLAND SOLVED'!B:B,Island!A133)</f>
        <v>115.444</v>
      </c>
      <c r="S133" s="5">
        <f>SUMIFS('ISLAND SOLVED'!CP:CP,'ISLAND SOLVED'!$E:$E,Island!$B133,'ISLAND SOLVED'!$F:$F,Island!$D133,'ISLAND SOLVED'!B:B,Island!A133)</f>
        <v>130.99</v>
      </c>
      <c r="T133" s="5">
        <f>SUMIFS('ISLAND SOLVED'!CM:CM,'ISLAND SOLVED'!$E:$E,Island!$B133,'ISLAND SOLVED'!$F:$F,Island!$D133,'ISLAND SOLVED'!B:B,Island!A133)</f>
        <v>68.727999999999994</v>
      </c>
      <c r="U133" s="5">
        <f>SUMIFS('ISLAND SOLVED'!CT:CT,'ISLAND SOLVED'!$E:$E,Island!$B133,'ISLAND SOLVED'!$F:$F,Island!$D133,'ISLAND SOLVED'!B:B,Island!A133)</f>
        <v>80.328999999999994</v>
      </c>
      <c r="V133" s="5">
        <f>SUMIFS('ISLAND SOLVED'!CN:CN,'ISLAND SOLVED'!$E:$E,Island!$B133,'ISLAND SOLVED'!$F:$F,Island!$D133,'ISLAND SOLVED'!B:B,Island!A133)</f>
        <v>54.981999999999999</v>
      </c>
      <c r="W133" s="5">
        <f>SUMIFS('ISLAND SOLVED'!CU:CU,'ISLAND SOLVED'!$E:$E,Island!$B133,'ISLAND SOLVED'!$F:$F,Island!$D133,'ISLAND SOLVED'!B:B,Island!A133)</f>
        <v>80.328999999999994</v>
      </c>
      <c r="X133" s="5">
        <f>SUMIFS('ISLAND SOLVED'!CO:CO,'ISLAND SOLVED'!$E:$E,Island!$B133,'ISLAND SOLVED'!$F:$F,Island!$D133,'ISLAND SOLVED'!B:B,Island!A133)</f>
        <v>0</v>
      </c>
      <c r="Y133">
        <f>SUMIFS('ISLAND SOLVED'!CV:CV,'ISLAND SOLVED'!$E:$E,Island!$B133,'ISLAND SOLVED'!$F:$F,Island!$D133,'ISLAND SOLVED'!B:B,Island!A133)</f>
        <v>0</v>
      </c>
      <c r="Z133" s="5">
        <f t="shared" si="2"/>
        <v>0</v>
      </c>
    </row>
    <row r="134" spans="1:26" hidden="1" x14ac:dyDescent="0.25">
      <c r="A134" t="str">
        <f>A59</f>
        <v>261302025012100933</v>
      </c>
      <c r="B134" s="2">
        <f>B59</f>
        <v>45684.5</v>
      </c>
      <c r="C134" t="str">
        <f>C59</f>
        <v>TP25</v>
      </c>
      <c r="D134" t="str">
        <f>D59</f>
        <v>SI</v>
      </c>
      <c r="E134">
        <f>SUMIFS('ISLAND SOLVED'!AP:AP,'ISLAND SOLVED'!$E:$E,Island!$B134,'ISLAND SOLVED'!$F:$F,Island!$D134,'ISLAND SOLVED'!B:B,Island!A134)</f>
        <v>2071.4929999999999</v>
      </c>
      <c r="F134">
        <f>SUMIFS('ISLAND SOLVED'!AQ:AQ,'ISLAND SOLVED'!$E:$E,Island!$B134,'ISLAND SOLVED'!$F:$F,Island!$D134,'ISLAND SOLVED'!B:B,Island!A134)</f>
        <v>1694.9090000000001</v>
      </c>
      <c r="G134">
        <f>SUMIFS('ISLAND SOLVED'!CA:CA,'ISLAND SOLVED'!$E:$E,Island!$B134,'ISLAND SOLVED'!$F:$F,Island!$D134,'ISLAND SOLVED'!B:B,Island!A134)</f>
        <v>0</v>
      </c>
      <c r="H134" s="5">
        <f>SUMIFS('ISLAND SOLVED'!BB:BB,'ISLAND SOLVED'!$E:$E,Island!$B134,'ISLAND SOLVED'!$F:$F,Island!$D134,'ISLAND SOLVED'!B:B,Island!A134)-J134</f>
        <v>54.47</v>
      </c>
      <c r="I134">
        <f>SUMIFS('ISLAND SOLVED'!BC:BC,'ISLAND SOLVED'!$E:$E,Island!$B134,'ISLAND SOLVED'!$F:$F,Island!$D134,'ISLAND SOLVED'!B:B,Island!A134)</f>
        <v>320.61399999999998</v>
      </c>
      <c r="J134" s="5">
        <f t="shared" si="1"/>
        <v>1.5</v>
      </c>
      <c r="K134" s="5">
        <f>SUMIFS('ISLAND SOLVED'!Q:Q,'ISLAND SOLVED'!$E:$E,Island!$B134,'ISLAND SOLVED'!$F:$F,Island!$D134,'ISLAND SOLVED'!B:B,Island!A134)</f>
        <v>9.3795800000000007</v>
      </c>
      <c r="L134">
        <f>IF(SUMIFS('ISLAND SOLVED'!CN:CN,'ISLAND SOLVED'!$E:$E,Island!$B134,'ISLAND SOLVED'!$F:$F,Island!$D134,'ISLAND SOLVED'!B:B,Island!A134)=0,SUMIFS('ISLAND SOLVED'!K:K,'ISLAND SOLVED'!$E:$E,Island!$B134,'ISLAND SOLVED'!$F:$F,Island!$D134,'ISLAND SOLVED'!B:B,Island!A134),SUMIFS('ISLAND SOLVED'!O:O,'ISLAND SOLVED'!$E:$E,Island!$B134,'ISLAND SOLVED'!$F:$F,Island!$D134,'ISLAND SOLVED'!B:B,Island!A134)+SUMIFS('ISLAND SOLVED'!CN:CN,'ISLAND SOLVED'!$E:$E,Island!$B134,'ISLAND SOLVED'!$F:$F,Island!$D134,'ISLAND SOLVED'!B:B,Island!A134))</f>
        <v>155.637</v>
      </c>
      <c r="M134" s="5">
        <f>IF(SUMIFS('ISLAND SOLVED'!CU:CU,'ISLAND SOLVED'!$E:$E,Island!$B134,'ISLAND SOLVED'!$F:$F,Island!$D134,'ISLAND SOLVED'!B:B,Island!A134)=0,SUMIFS('ISLAND SOLVED'!L:L,'ISLAND SOLVED'!$E:$E,Island!$B134,'ISLAND SOLVED'!$F:$F,Island!$D134,'ISLAND SOLVED'!B:B,Island!A134),SUMIFS('ISLAND SOLVED'!P:P,'ISLAND SOLVED'!$E:$E,Island!$B134,'ISLAND SOLVED'!$F:$F,Island!$D134,'ISLAND SOLVED'!B:B,Island!A134)+SUMIFS('ISLAND SOLVED'!CU:CU,'ISLAND SOLVED'!$E:$E,Island!$B134,'ISLAND SOLVED'!$F:$F,Island!$D134,'ISLAND SOLVED'!B:B,Island!A134))</f>
        <v>218</v>
      </c>
      <c r="N134" s="5">
        <f>SUMIFS('ISLAND SOLVED'!R:R,'ISLAND SOLVED'!$E:$E,Island!$B134,'ISLAND SOLVED'!$F:$F,Island!$D134,'ISLAND SOLVED'!B:B,Island!A134)</f>
        <v>0.38636999999999999</v>
      </c>
      <c r="O134" s="5">
        <f>SUMIFS('ISLAND SOLVED'!S:S,'ISLAND SOLVED'!$E:$E,Island!$B134,'ISLAND SOLVED'!$F:$F,Island!$D134,'ISLAND SOLVED'!B:B,Island!A134)</f>
        <v>0.21249999999999999</v>
      </c>
      <c r="P134" s="5">
        <f>SUMIFS('ISLAND SOLVED'!O:O,'ISLAND SOLVED'!$E:$E,Island!$B134,'ISLAND SOLVED'!$F:$F,Island!$D134,'ISLAND SOLVED'!B:B,Island!A134)</f>
        <v>60.305</v>
      </c>
      <c r="Q134" s="5">
        <f>SUMIFS('ISLAND SOLVED'!P:P,'ISLAND SOLVED'!$E:$E,Island!$B134,'ISLAND SOLVED'!$F:$F,Island!$D134,'ISLAND SOLVED'!B:B,Island!A134)</f>
        <v>83.165000000000006</v>
      </c>
      <c r="R134" s="5">
        <f>SUMIFS('ISLAND SOLVED'!CI:CI,'ISLAND SOLVED'!$E:$E,Island!$B134,'ISLAND SOLVED'!$F:$F,Island!$D134,'ISLAND SOLVED'!B:B,Island!A134)</f>
        <v>71.153999999999996</v>
      </c>
      <c r="S134" s="5">
        <f>SUMIFS('ISLAND SOLVED'!CP:CP,'ISLAND SOLVED'!$E:$E,Island!$B134,'ISLAND SOLVED'!$F:$F,Island!$D134,'ISLAND SOLVED'!B:B,Island!A134)</f>
        <v>83.165000000000006</v>
      </c>
      <c r="T134" s="5">
        <f>SUMIFS('ISLAND SOLVED'!CM:CM,'ISLAND SOLVED'!$E:$E,Island!$B134,'ISLAND SOLVED'!$F:$F,Island!$D134,'ISLAND SOLVED'!B:B,Island!A134)</f>
        <v>119.16500000000001</v>
      </c>
      <c r="U134" s="5">
        <f>SUMIFS('ISLAND SOLVED'!CT:CT,'ISLAND SOLVED'!$E:$E,Island!$B134,'ISLAND SOLVED'!$F:$F,Island!$D134,'ISLAND SOLVED'!B:B,Island!A134)</f>
        <v>134.83500000000001</v>
      </c>
      <c r="V134" s="5">
        <f>SUMIFS('ISLAND SOLVED'!CN:CN,'ISLAND SOLVED'!$E:$E,Island!$B134,'ISLAND SOLVED'!$F:$F,Island!$D134,'ISLAND SOLVED'!B:B,Island!A134)</f>
        <v>95.331999999999994</v>
      </c>
      <c r="W134" s="5">
        <f>SUMIFS('ISLAND SOLVED'!CU:CU,'ISLAND SOLVED'!$E:$E,Island!$B134,'ISLAND SOLVED'!$F:$F,Island!$D134,'ISLAND SOLVED'!B:B,Island!A134)</f>
        <v>134.83500000000001</v>
      </c>
      <c r="X134" s="5">
        <f>SUMIFS('ISLAND SOLVED'!CO:CO,'ISLAND SOLVED'!$E:$E,Island!$B134,'ISLAND SOLVED'!$F:$F,Island!$D134,'ISLAND SOLVED'!B:B,Island!A134)</f>
        <v>0</v>
      </c>
      <c r="Y134">
        <f>SUMIFS('ISLAND SOLVED'!CV:CV,'ISLAND SOLVED'!$E:$E,Island!$B134,'ISLAND SOLVED'!$F:$F,Island!$D134,'ISLAND SOLVED'!B:B,Island!A134)</f>
        <v>0</v>
      </c>
      <c r="Z134" s="5">
        <f t="shared" si="2"/>
        <v>0</v>
      </c>
    </row>
    <row r="135" spans="1:26" hidden="1" x14ac:dyDescent="0.25">
      <c r="A135" t="str">
        <f>A60</f>
        <v>261302025012100933</v>
      </c>
      <c r="B135" s="2">
        <f>B60</f>
        <v>45684.520833333336</v>
      </c>
      <c r="C135" t="str">
        <f>C60</f>
        <v>TP26</v>
      </c>
      <c r="D135" t="str">
        <f>D60</f>
        <v>NI</v>
      </c>
      <c r="E135">
        <f>SUMIFS('ISLAND SOLVED'!AP:AP,'ISLAND SOLVED'!$E:$E,Island!$B135,'ISLAND SOLVED'!$F:$F,Island!$D135,'ISLAND SOLVED'!B:B,Island!A135)</f>
        <v>2483.6469999999999</v>
      </c>
      <c r="F135">
        <f>SUMIFS('ISLAND SOLVED'!AQ:AQ,'ISLAND SOLVED'!$E:$E,Island!$B135,'ISLAND SOLVED'!$F:$F,Island!$D135,'ISLAND SOLVED'!B:B,Island!A135)</f>
        <v>2729.9960000000001</v>
      </c>
      <c r="G135">
        <f>SUMIFS('ISLAND SOLVED'!CA:CA,'ISLAND SOLVED'!$E:$E,Island!$B135,'ISLAND SOLVED'!$F:$F,Island!$D135,'ISLAND SOLVED'!B:B,Island!A135)</f>
        <v>3.944</v>
      </c>
      <c r="H135" s="5">
        <f>SUMIFS('ISLAND SOLVED'!BB:BB,'ISLAND SOLVED'!$E:$E,Island!$B135,'ISLAND SOLVED'!$F:$F,Island!$D135,'ISLAND SOLVED'!B:B,Island!A135)-J135</f>
        <v>67.487999999999971</v>
      </c>
      <c r="I135">
        <f>SUMIFS('ISLAND SOLVED'!BC:BC,'ISLAND SOLVED'!$E:$E,Island!$B135,'ISLAND SOLVED'!$F:$F,Island!$D135,'ISLAND SOLVED'!B:B,Island!A135)</f>
        <v>-315.33699999999999</v>
      </c>
      <c r="J135" s="5">
        <f t="shared" si="0"/>
        <v>6.5760000000000218</v>
      </c>
      <c r="K135" s="5">
        <f>SUMIFS('ISLAND SOLVED'!Q:Q,'ISLAND SOLVED'!$E:$E,Island!$B135,'ISLAND SOLVED'!$F:$F,Island!$D135,'ISLAND SOLVED'!B:B,Island!A135)</f>
        <v>9.6930499999999995</v>
      </c>
      <c r="L135">
        <f>IF(SUMIFS('ISLAND SOLVED'!CN:CN,'ISLAND SOLVED'!$E:$E,Island!$B135,'ISLAND SOLVED'!$F:$F,Island!$D135,'ISLAND SOLVED'!B:B,Island!A135)=0,SUMIFS('ISLAND SOLVED'!K:K,'ISLAND SOLVED'!$E:$E,Island!$B135,'ISLAND SOLVED'!$F:$F,Island!$D135,'ISLAND SOLVED'!B:B,Island!A135),SUMIFS('ISLAND SOLVED'!O:O,'ISLAND SOLVED'!$E:$E,Island!$B135,'ISLAND SOLVED'!$F:$F,Island!$D135,'ISLAND SOLVED'!B:B,Island!A135)+SUMIFS('ISLAND SOLVED'!CN:CN,'ISLAND SOLVED'!$E:$E,Island!$B135,'ISLAND SOLVED'!$F:$F,Island!$D135,'ISLAND SOLVED'!B:B,Island!A135))</f>
        <v>131.52700000000002</v>
      </c>
      <c r="M135" s="5">
        <f>IF(SUMIFS('ISLAND SOLVED'!CU:CU,'ISLAND SOLVED'!$E:$E,Island!$B135,'ISLAND SOLVED'!$F:$F,Island!$D135,'ISLAND SOLVED'!B:B,Island!A135)=0,SUMIFS('ISLAND SOLVED'!L:L,'ISLAND SOLVED'!$E:$E,Island!$B135,'ISLAND SOLVED'!$F:$F,Island!$D135,'ISLAND SOLVED'!B:B,Island!A135),SUMIFS('ISLAND SOLVED'!P:P,'ISLAND SOLVED'!$E:$E,Island!$B135,'ISLAND SOLVED'!$F:$F,Island!$D135,'ISLAND SOLVED'!B:B,Island!A135)+SUMIFS('ISLAND SOLVED'!CU:CU,'ISLAND SOLVED'!$E:$E,Island!$B135,'ISLAND SOLVED'!$F:$F,Island!$D135,'ISLAND SOLVED'!B:B,Island!A135))</f>
        <v>208.001</v>
      </c>
      <c r="N135" s="5">
        <f>SUMIFS('ISLAND SOLVED'!R:R,'ISLAND SOLVED'!$E:$E,Island!$B135,'ISLAND SOLVED'!$F:$F,Island!$D135,'ISLAND SOLVED'!B:B,Island!A135)</f>
        <v>0.22</v>
      </c>
      <c r="O135" s="5">
        <f>SUMIFS('ISLAND SOLVED'!S:S,'ISLAND SOLVED'!$E:$E,Island!$B135,'ISLAND SOLVED'!$F:$F,Island!$D135,'ISLAND SOLVED'!B:B,Island!A135)</f>
        <v>0.22</v>
      </c>
      <c r="P135" s="5">
        <f>SUMIFS('ISLAND SOLVED'!O:O,'ISLAND SOLVED'!$E:$E,Island!$B135,'ISLAND SOLVED'!$F:$F,Island!$D135,'ISLAND SOLVED'!B:B,Island!A135)</f>
        <v>89.662000000000006</v>
      </c>
      <c r="Q135" s="5">
        <f>SUMIFS('ISLAND SOLVED'!P:P,'ISLAND SOLVED'!$E:$E,Island!$B135,'ISLAND SOLVED'!$F:$F,Island!$D135,'ISLAND SOLVED'!B:B,Island!A135)</f>
        <v>130.995</v>
      </c>
      <c r="R135" s="5">
        <f>SUMIFS('ISLAND SOLVED'!CI:CI,'ISLAND SOLVED'!$E:$E,Island!$B135,'ISLAND SOLVED'!$F:$F,Island!$D135,'ISLAND SOLVED'!B:B,Island!A135)</f>
        <v>115.962</v>
      </c>
      <c r="S135" s="5">
        <f>SUMIFS('ISLAND SOLVED'!CP:CP,'ISLAND SOLVED'!$E:$E,Island!$B135,'ISLAND SOLVED'!$F:$F,Island!$D135,'ISLAND SOLVED'!B:B,Island!A135)</f>
        <v>130.995</v>
      </c>
      <c r="T135" s="5">
        <f>SUMIFS('ISLAND SOLVED'!CM:CM,'ISLAND SOLVED'!$E:$E,Island!$B135,'ISLAND SOLVED'!$F:$F,Island!$D135,'ISLAND SOLVED'!B:B,Island!A135)</f>
        <v>52.332000000000001</v>
      </c>
      <c r="U135" s="5">
        <f>SUMIFS('ISLAND SOLVED'!CT:CT,'ISLAND SOLVED'!$E:$E,Island!$B135,'ISLAND SOLVED'!$F:$F,Island!$D135,'ISLAND SOLVED'!B:B,Island!A135)</f>
        <v>77.006</v>
      </c>
      <c r="V135" s="5">
        <f>SUMIFS('ISLAND SOLVED'!CN:CN,'ISLAND SOLVED'!$E:$E,Island!$B135,'ISLAND SOLVED'!$F:$F,Island!$D135,'ISLAND SOLVED'!B:B,Island!A135)</f>
        <v>41.865000000000002</v>
      </c>
      <c r="W135" s="5">
        <f>SUMIFS('ISLAND SOLVED'!CU:CU,'ISLAND SOLVED'!$E:$E,Island!$B135,'ISLAND SOLVED'!$F:$F,Island!$D135,'ISLAND SOLVED'!B:B,Island!A135)</f>
        <v>77.006</v>
      </c>
      <c r="X135" s="5">
        <f>SUMIFS('ISLAND SOLVED'!CO:CO,'ISLAND SOLVED'!$E:$E,Island!$B135,'ISLAND SOLVED'!$F:$F,Island!$D135,'ISLAND SOLVED'!B:B,Island!A135)</f>
        <v>0</v>
      </c>
      <c r="Y135">
        <f>SUMIFS('ISLAND SOLVED'!CV:CV,'ISLAND SOLVED'!$E:$E,Island!$B135,'ISLAND SOLVED'!$F:$F,Island!$D135,'ISLAND SOLVED'!B:B,Island!A135)</f>
        <v>0</v>
      </c>
      <c r="Z135" s="5">
        <f t="shared" si="2"/>
        <v>1E-3</v>
      </c>
    </row>
    <row r="136" spans="1:26" hidden="1" x14ac:dyDescent="0.25">
      <c r="A136" t="str">
        <f>A61</f>
        <v>261302025012100933</v>
      </c>
      <c r="B136" s="2">
        <f>B61</f>
        <v>45684.520833333336</v>
      </c>
      <c r="C136" t="str">
        <f>C61</f>
        <v>TP26</v>
      </c>
      <c r="D136" t="str">
        <f>D61</f>
        <v>SI</v>
      </c>
      <c r="E136">
        <f>SUMIFS('ISLAND SOLVED'!AP:AP,'ISLAND SOLVED'!$E:$E,Island!$B136,'ISLAND SOLVED'!$F:$F,Island!$D136,'ISLAND SOLVED'!B:B,Island!A136)</f>
        <v>2067.0340000000001</v>
      </c>
      <c r="F136">
        <f>SUMIFS('ISLAND SOLVED'!AQ:AQ,'ISLAND SOLVED'!$E:$E,Island!$B136,'ISLAND SOLVED'!$F:$F,Island!$D136,'ISLAND SOLVED'!B:B,Island!A136)</f>
        <v>1690.885</v>
      </c>
      <c r="G136">
        <f>SUMIFS('ISLAND SOLVED'!CA:CA,'ISLAND SOLVED'!$E:$E,Island!$B136,'ISLAND SOLVED'!$F:$F,Island!$D136,'ISLAND SOLVED'!B:B,Island!A136)</f>
        <v>0</v>
      </c>
      <c r="H136" s="5">
        <f>SUMIFS('ISLAND SOLVED'!BB:BB,'ISLAND SOLVED'!$E:$E,Island!$B136,'ISLAND SOLVED'!$F:$F,Island!$D136,'ISLAND SOLVED'!B:B,Island!A136)-J136</f>
        <v>54.235999999999997</v>
      </c>
      <c r="I136">
        <f>SUMIFS('ISLAND SOLVED'!BC:BC,'ISLAND SOLVED'!$E:$E,Island!$B136,'ISLAND SOLVED'!$F:$F,Island!$D136,'ISLAND SOLVED'!B:B,Island!A136)</f>
        <v>320.41300000000001</v>
      </c>
      <c r="J136" s="5">
        <f t="shared" si="1"/>
        <v>1.5</v>
      </c>
      <c r="K136" s="5">
        <f>SUMIFS('ISLAND SOLVED'!Q:Q,'ISLAND SOLVED'!$E:$E,Island!$B136,'ISLAND SOLVED'!$F:$F,Island!$D136,'ISLAND SOLVED'!B:B,Island!A136)</f>
        <v>9.3962900000000005</v>
      </c>
      <c r="L136">
        <f>IF(SUMIFS('ISLAND SOLVED'!CN:CN,'ISLAND SOLVED'!$E:$E,Island!$B136,'ISLAND SOLVED'!$F:$F,Island!$D136,'ISLAND SOLVED'!B:B,Island!A136)=0,SUMIFS('ISLAND SOLVED'!K:K,'ISLAND SOLVED'!$E:$E,Island!$B136,'ISLAND SOLVED'!$F:$F,Island!$D136,'ISLAND SOLVED'!B:B,Island!A136),SUMIFS('ISLAND SOLVED'!O:O,'ISLAND SOLVED'!$E:$E,Island!$B136,'ISLAND SOLVED'!$F:$F,Island!$D136,'ISLAND SOLVED'!B:B,Island!A136)+SUMIFS('ISLAND SOLVED'!CN:CN,'ISLAND SOLVED'!$E:$E,Island!$B136,'ISLAND SOLVED'!$F:$F,Island!$D136,'ISLAND SOLVED'!B:B,Island!A136))</f>
        <v>156.05099999999999</v>
      </c>
      <c r="M136" s="5">
        <f>IF(SUMIFS('ISLAND SOLVED'!CU:CU,'ISLAND SOLVED'!$E:$E,Island!$B136,'ISLAND SOLVED'!$F:$F,Island!$D136,'ISLAND SOLVED'!B:B,Island!A136)=0,SUMIFS('ISLAND SOLVED'!L:L,'ISLAND SOLVED'!$E:$E,Island!$B136,'ISLAND SOLVED'!$F:$F,Island!$D136,'ISLAND SOLVED'!B:B,Island!A136),SUMIFS('ISLAND SOLVED'!P:P,'ISLAND SOLVED'!$E:$E,Island!$B136,'ISLAND SOLVED'!$F:$F,Island!$D136,'ISLAND SOLVED'!B:B,Island!A136)+SUMIFS('ISLAND SOLVED'!CU:CU,'ISLAND SOLVED'!$E:$E,Island!$B136,'ISLAND SOLVED'!$F:$F,Island!$D136,'ISLAND SOLVED'!B:B,Island!A136))</f>
        <v>218</v>
      </c>
      <c r="N136" s="5">
        <f>SUMIFS('ISLAND SOLVED'!R:R,'ISLAND SOLVED'!$E:$E,Island!$B136,'ISLAND SOLVED'!$F:$F,Island!$D136,'ISLAND SOLVED'!B:B,Island!A136)</f>
        <v>0.27279999999999999</v>
      </c>
      <c r="O136" s="5">
        <f>SUMIFS('ISLAND SOLVED'!S:S,'ISLAND SOLVED'!$E:$E,Island!$B136,'ISLAND SOLVED'!$F:$F,Island!$D136,'ISLAND SOLVED'!B:B,Island!A136)</f>
        <v>0.21825</v>
      </c>
      <c r="P136" s="5">
        <f>SUMIFS('ISLAND SOLVED'!O:O,'ISLAND SOLVED'!$E:$E,Island!$B136,'ISLAND SOLVED'!$F:$F,Island!$D136,'ISLAND SOLVED'!B:B,Island!A136)</f>
        <v>60.305</v>
      </c>
      <c r="Q136" s="5">
        <f>SUMIFS('ISLAND SOLVED'!P:P,'ISLAND SOLVED'!$E:$E,Island!$B136,'ISLAND SOLVED'!$F:$F,Island!$D136,'ISLAND SOLVED'!B:B,Island!A136)</f>
        <v>83.165000000000006</v>
      </c>
      <c r="R136" s="5">
        <f>SUMIFS('ISLAND SOLVED'!CI:CI,'ISLAND SOLVED'!$E:$E,Island!$B136,'ISLAND SOLVED'!$F:$F,Island!$D136,'ISLAND SOLVED'!B:B,Island!A136)</f>
        <v>54.179000000000002</v>
      </c>
      <c r="S136" s="5">
        <f>SUMIFS('ISLAND SOLVED'!CP:CP,'ISLAND SOLVED'!$E:$E,Island!$B136,'ISLAND SOLVED'!$F:$F,Island!$D136,'ISLAND SOLVED'!B:B,Island!A136)</f>
        <v>79.724999999999994</v>
      </c>
      <c r="T136" s="5">
        <f>SUMIFS('ISLAND SOLVED'!CM:CM,'ISLAND SOLVED'!$E:$E,Island!$B136,'ISLAND SOLVED'!$F:$F,Island!$D136,'ISLAND SOLVED'!B:B,Island!A136)</f>
        <v>119.682</v>
      </c>
      <c r="U136" s="5">
        <f>SUMIFS('ISLAND SOLVED'!CT:CT,'ISLAND SOLVED'!$E:$E,Island!$B136,'ISLAND SOLVED'!$F:$F,Island!$D136,'ISLAND SOLVED'!B:B,Island!A136)</f>
        <v>134.83500000000001</v>
      </c>
      <c r="V136" s="5">
        <f>SUMIFS('ISLAND SOLVED'!CN:CN,'ISLAND SOLVED'!$E:$E,Island!$B136,'ISLAND SOLVED'!$F:$F,Island!$D136,'ISLAND SOLVED'!B:B,Island!A136)</f>
        <v>95.745999999999995</v>
      </c>
      <c r="W136" s="5">
        <f>SUMIFS('ISLAND SOLVED'!CU:CU,'ISLAND SOLVED'!$E:$E,Island!$B136,'ISLAND SOLVED'!$F:$F,Island!$D136,'ISLAND SOLVED'!B:B,Island!A136)</f>
        <v>134.83500000000001</v>
      </c>
      <c r="X136" s="5">
        <f>SUMIFS('ISLAND SOLVED'!CO:CO,'ISLAND SOLVED'!$E:$E,Island!$B136,'ISLAND SOLVED'!$F:$F,Island!$D136,'ISLAND SOLVED'!B:B,Island!A136)</f>
        <v>0</v>
      </c>
      <c r="Y136">
        <f>SUMIFS('ISLAND SOLVED'!CV:CV,'ISLAND SOLVED'!$E:$E,Island!$B136,'ISLAND SOLVED'!$F:$F,Island!$D136,'ISLAND SOLVED'!B:B,Island!A136)</f>
        <v>0</v>
      </c>
      <c r="Z136" s="5">
        <f t="shared" si="2"/>
        <v>0</v>
      </c>
    </row>
    <row r="137" spans="1:26" hidden="1" x14ac:dyDescent="0.25">
      <c r="A137" t="str">
        <f>A62</f>
        <v>261302025012100933</v>
      </c>
      <c r="B137" s="2">
        <f>B62</f>
        <v>45684.541666666664</v>
      </c>
      <c r="C137" t="str">
        <f>C62</f>
        <v>TP27</v>
      </c>
      <c r="D137" t="str">
        <f>D62</f>
        <v>NI</v>
      </c>
      <c r="E137">
        <f>SUMIFS('ISLAND SOLVED'!AP:AP,'ISLAND SOLVED'!$E:$E,Island!$B137,'ISLAND SOLVED'!$F:$F,Island!$D137,'ISLAND SOLVED'!B:B,Island!A137)</f>
        <v>2459.4499999999998</v>
      </c>
      <c r="F137">
        <f>SUMIFS('ISLAND SOLVED'!AQ:AQ,'ISLAND SOLVED'!$E:$E,Island!$B137,'ISLAND SOLVED'!$F:$F,Island!$D137,'ISLAND SOLVED'!B:B,Island!A137)</f>
        <v>2703.3539999999998</v>
      </c>
      <c r="G137">
        <f>SUMIFS('ISLAND SOLVED'!CA:CA,'ISLAND SOLVED'!$E:$E,Island!$B137,'ISLAND SOLVED'!$F:$F,Island!$D137,'ISLAND SOLVED'!B:B,Island!A137)</f>
        <v>3.944</v>
      </c>
      <c r="H137" s="5">
        <f>SUMIFS('ISLAND SOLVED'!BB:BB,'ISLAND SOLVED'!$E:$E,Island!$B137,'ISLAND SOLVED'!$F:$F,Island!$D137,'ISLAND SOLVED'!B:B,Island!A137)-J137</f>
        <v>65.391000000000005</v>
      </c>
      <c r="I137">
        <f>SUMIFS('ISLAND SOLVED'!BC:BC,'ISLAND SOLVED'!$E:$E,Island!$B137,'ISLAND SOLVED'!$F:$F,Island!$D137,'ISLAND SOLVED'!B:B,Island!A137)</f>
        <v>-310.79500000000002</v>
      </c>
      <c r="J137" s="5">
        <f t="shared" si="0"/>
        <v>6.4279999999999973</v>
      </c>
      <c r="K137" s="5">
        <f>SUMIFS('ISLAND SOLVED'!Q:Q,'ISLAND SOLVED'!$E:$E,Island!$B137,'ISLAND SOLVED'!$F:$F,Island!$D137,'ISLAND SOLVED'!B:B,Island!A137)</f>
        <v>9.6707400000000003</v>
      </c>
      <c r="L137">
        <f>IF(SUMIFS('ISLAND SOLVED'!CN:CN,'ISLAND SOLVED'!$E:$E,Island!$B137,'ISLAND SOLVED'!$F:$F,Island!$D137,'ISLAND SOLVED'!B:B,Island!A137)=0,SUMIFS('ISLAND SOLVED'!K:K,'ISLAND SOLVED'!$E:$E,Island!$B137,'ISLAND SOLVED'!$F:$F,Island!$D137,'ISLAND SOLVED'!B:B,Island!A137),SUMIFS('ISLAND SOLVED'!O:O,'ISLAND SOLVED'!$E:$E,Island!$B137,'ISLAND SOLVED'!$F:$F,Island!$D137,'ISLAND SOLVED'!B:B,Island!A137)+SUMIFS('ISLAND SOLVED'!CN:CN,'ISLAND SOLVED'!$E:$E,Island!$B137,'ISLAND SOLVED'!$F:$F,Island!$D137,'ISLAND SOLVED'!B:B,Island!A137))</f>
        <v>148.72399999999999</v>
      </c>
      <c r="M137" s="5">
        <f>IF(SUMIFS('ISLAND SOLVED'!CU:CU,'ISLAND SOLVED'!$E:$E,Island!$B137,'ISLAND SOLVED'!$F:$F,Island!$D137,'ISLAND SOLVED'!B:B,Island!A137)=0,SUMIFS('ISLAND SOLVED'!L:L,'ISLAND SOLVED'!$E:$E,Island!$B137,'ISLAND SOLVED'!$F:$F,Island!$D137,'ISLAND SOLVED'!B:B,Island!A137),SUMIFS('ISLAND SOLVED'!P:P,'ISLAND SOLVED'!$E:$E,Island!$B137,'ISLAND SOLVED'!$F:$F,Island!$D137,'ISLAND SOLVED'!B:B,Island!A137)+SUMIFS('ISLAND SOLVED'!CU:CU,'ISLAND SOLVED'!$E:$E,Island!$B137,'ISLAND SOLVED'!$F:$F,Island!$D137,'ISLAND SOLVED'!B:B,Island!A137))</f>
        <v>223</v>
      </c>
      <c r="N137" s="5">
        <f>SUMIFS('ISLAND SOLVED'!R:R,'ISLAND SOLVED'!$E:$E,Island!$B137,'ISLAND SOLVED'!$F:$F,Island!$D137,'ISLAND SOLVED'!B:B,Island!A137)</f>
        <v>0.5</v>
      </c>
      <c r="O137" s="5">
        <f>SUMIFS('ISLAND SOLVED'!S:S,'ISLAND SOLVED'!$E:$E,Island!$B137,'ISLAND SOLVED'!$F:$F,Island!$D137,'ISLAND SOLVED'!B:B,Island!A137)</f>
        <v>0.5</v>
      </c>
      <c r="P137" s="5">
        <f>SUMIFS('ISLAND SOLVED'!O:O,'ISLAND SOLVED'!$E:$E,Island!$B137,'ISLAND SOLVED'!$F:$F,Island!$D137,'ISLAND SOLVED'!B:B,Island!A137)</f>
        <v>93.805000000000007</v>
      </c>
      <c r="Q137" s="5">
        <f>SUMIFS('ISLAND SOLVED'!P:P,'ISLAND SOLVED'!$E:$E,Island!$B137,'ISLAND SOLVED'!$F:$F,Island!$D137,'ISLAND SOLVED'!B:B,Island!A137)</f>
        <v>142.67099999999999</v>
      </c>
      <c r="R137" s="5">
        <f>SUMIFS('ISLAND SOLVED'!CI:CI,'ISLAND SOLVED'!$E:$E,Island!$B137,'ISLAND SOLVED'!$F:$F,Island!$D137,'ISLAND SOLVED'!B:B,Island!A137)</f>
        <v>116.322</v>
      </c>
      <c r="S137" s="5">
        <f>SUMIFS('ISLAND SOLVED'!CP:CP,'ISLAND SOLVED'!$E:$E,Island!$B137,'ISLAND SOLVED'!$F:$F,Island!$D137,'ISLAND SOLVED'!B:B,Island!A137)</f>
        <v>131.11799999999999</v>
      </c>
      <c r="T137" s="5">
        <f>SUMIFS('ISLAND SOLVED'!CM:CM,'ISLAND SOLVED'!$E:$E,Island!$B137,'ISLAND SOLVED'!$F:$F,Island!$D137,'ISLAND SOLVED'!B:B,Island!A137)</f>
        <v>68.647999999999996</v>
      </c>
      <c r="U137" s="5">
        <f>SUMIFS('ISLAND SOLVED'!CT:CT,'ISLAND SOLVED'!$E:$E,Island!$B137,'ISLAND SOLVED'!$F:$F,Island!$D137,'ISLAND SOLVED'!B:B,Island!A137)</f>
        <v>80.328999999999994</v>
      </c>
      <c r="V137" s="5">
        <f>SUMIFS('ISLAND SOLVED'!CN:CN,'ISLAND SOLVED'!$E:$E,Island!$B137,'ISLAND SOLVED'!$F:$F,Island!$D137,'ISLAND SOLVED'!B:B,Island!A137)</f>
        <v>54.918999999999997</v>
      </c>
      <c r="W137" s="5">
        <f>SUMIFS('ISLAND SOLVED'!CU:CU,'ISLAND SOLVED'!$E:$E,Island!$B137,'ISLAND SOLVED'!$F:$F,Island!$D137,'ISLAND SOLVED'!B:B,Island!A137)</f>
        <v>80.328999999999994</v>
      </c>
      <c r="X137" s="5">
        <f>SUMIFS('ISLAND SOLVED'!CO:CO,'ISLAND SOLVED'!$E:$E,Island!$B137,'ISLAND SOLVED'!$F:$F,Island!$D137,'ISLAND SOLVED'!B:B,Island!A137)</f>
        <v>0</v>
      </c>
      <c r="Y137">
        <f>SUMIFS('ISLAND SOLVED'!CV:CV,'ISLAND SOLVED'!$E:$E,Island!$B137,'ISLAND SOLVED'!$F:$F,Island!$D137,'ISLAND SOLVED'!B:B,Island!A137)</f>
        <v>0</v>
      </c>
      <c r="Z137" s="5">
        <f t="shared" si="2"/>
        <v>-1E-3</v>
      </c>
    </row>
    <row r="138" spans="1:26" hidden="1" x14ac:dyDescent="0.25">
      <c r="A138" t="str">
        <f>A63</f>
        <v>261302025012100933</v>
      </c>
      <c r="B138" s="2">
        <f>B63</f>
        <v>45684.541666666664</v>
      </c>
      <c r="C138" t="str">
        <f>C63</f>
        <v>TP27</v>
      </c>
      <c r="D138" t="str">
        <f>D63</f>
        <v>SI</v>
      </c>
      <c r="E138">
        <f>SUMIFS('ISLAND SOLVED'!AP:AP,'ISLAND SOLVED'!$E:$E,Island!$B138,'ISLAND SOLVED'!$F:$F,Island!$D138,'ISLAND SOLVED'!B:B,Island!A138)</f>
        <v>2057.6239999999998</v>
      </c>
      <c r="F138">
        <f>SUMIFS('ISLAND SOLVED'!AQ:AQ,'ISLAND SOLVED'!$E:$E,Island!$B138,'ISLAND SOLVED'!$F:$F,Island!$D138,'ISLAND SOLVED'!B:B,Island!A138)</f>
        <v>1686.6469999999999</v>
      </c>
      <c r="G138">
        <f>SUMIFS('ISLAND SOLVED'!CA:CA,'ISLAND SOLVED'!$E:$E,Island!$B138,'ISLAND SOLVED'!$F:$F,Island!$D138,'ISLAND SOLVED'!B:B,Island!A138)</f>
        <v>0</v>
      </c>
      <c r="H138" s="5">
        <f>SUMIFS('ISLAND SOLVED'!BB:BB,'ISLAND SOLVED'!$E:$E,Island!$B138,'ISLAND SOLVED'!$F:$F,Island!$D138,'ISLAND SOLVED'!B:B,Island!A138)-J138</f>
        <v>53.753999999999998</v>
      </c>
      <c r="I138">
        <f>SUMIFS('ISLAND SOLVED'!BC:BC,'ISLAND SOLVED'!$E:$E,Island!$B138,'ISLAND SOLVED'!$F:$F,Island!$D138,'ISLAND SOLVED'!B:B,Island!A138)</f>
        <v>315.72300000000001</v>
      </c>
      <c r="J138" s="5">
        <f t="shared" si="1"/>
        <v>1.5</v>
      </c>
      <c r="K138" s="5">
        <f>SUMIFS('ISLAND SOLVED'!Q:Q,'ISLAND SOLVED'!$E:$E,Island!$B138,'ISLAND SOLVED'!$F:$F,Island!$D138,'ISLAND SOLVED'!B:B,Island!A138)</f>
        <v>9.3631799999999998</v>
      </c>
      <c r="L138">
        <f>IF(SUMIFS('ISLAND SOLVED'!CN:CN,'ISLAND SOLVED'!$E:$E,Island!$B138,'ISLAND SOLVED'!$F:$F,Island!$D138,'ISLAND SOLVED'!B:B,Island!A138)=0,SUMIFS('ISLAND SOLVED'!K:K,'ISLAND SOLVED'!$E:$E,Island!$B138,'ISLAND SOLVED'!$F:$F,Island!$D138,'ISLAND SOLVED'!B:B,Island!A138),SUMIFS('ISLAND SOLVED'!O:O,'ISLAND SOLVED'!$E:$E,Island!$B138,'ISLAND SOLVED'!$F:$F,Island!$D138,'ISLAND SOLVED'!B:B,Island!A138)+SUMIFS('ISLAND SOLVED'!CN:CN,'ISLAND SOLVED'!$E:$E,Island!$B138,'ISLAND SOLVED'!$F:$F,Island!$D138,'ISLAND SOLVED'!B:B,Island!A138))</f>
        <v>156.24100000000001</v>
      </c>
      <c r="M138" s="5">
        <f>IF(SUMIFS('ISLAND SOLVED'!CU:CU,'ISLAND SOLVED'!$E:$E,Island!$B138,'ISLAND SOLVED'!$F:$F,Island!$D138,'ISLAND SOLVED'!B:B,Island!A138)=0,SUMIFS('ISLAND SOLVED'!L:L,'ISLAND SOLVED'!$E:$E,Island!$B138,'ISLAND SOLVED'!$F:$F,Island!$D138,'ISLAND SOLVED'!B:B,Island!A138),SUMIFS('ISLAND SOLVED'!P:P,'ISLAND SOLVED'!$E:$E,Island!$B138,'ISLAND SOLVED'!$F:$F,Island!$D138,'ISLAND SOLVED'!B:B,Island!A138)+SUMIFS('ISLAND SOLVED'!CU:CU,'ISLAND SOLVED'!$E:$E,Island!$B138,'ISLAND SOLVED'!$F:$F,Island!$D138,'ISLAND SOLVED'!B:B,Island!A138))</f>
        <v>218</v>
      </c>
      <c r="N138" s="5">
        <f>SUMIFS('ISLAND SOLVED'!R:R,'ISLAND SOLVED'!$E:$E,Island!$B138,'ISLAND SOLVED'!$F:$F,Island!$D138,'ISLAND SOLVED'!B:B,Island!A138)</f>
        <v>0.38636999999999999</v>
      </c>
      <c r="O138" s="5">
        <f>SUMIFS('ISLAND SOLVED'!S:S,'ISLAND SOLVED'!$E:$E,Island!$B138,'ISLAND SOLVED'!$F:$F,Island!$D138,'ISLAND SOLVED'!B:B,Island!A138)</f>
        <v>0.48294999999999999</v>
      </c>
      <c r="P138" s="5">
        <f>SUMIFS('ISLAND SOLVED'!O:O,'ISLAND SOLVED'!$E:$E,Island!$B138,'ISLAND SOLVED'!$F:$F,Island!$D138,'ISLAND SOLVED'!B:B,Island!A138)</f>
        <v>60.305</v>
      </c>
      <c r="Q138" s="5">
        <f>SUMIFS('ISLAND SOLVED'!P:P,'ISLAND SOLVED'!$E:$E,Island!$B138,'ISLAND SOLVED'!$F:$F,Island!$D138,'ISLAND SOLVED'!B:B,Island!A138)</f>
        <v>83.165000000000006</v>
      </c>
      <c r="R138" s="5">
        <f>SUMIFS('ISLAND SOLVED'!CI:CI,'ISLAND SOLVED'!$E:$E,Island!$B138,'ISLAND SOLVED'!$F:$F,Island!$D138,'ISLAND SOLVED'!B:B,Island!A138)</f>
        <v>71.072000000000003</v>
      </c>
      <c r="S138" s="5">
        <f>SUMIFS('ISLAND SOLVED'!CP:CP,'ISLAND SOLVED'!$E:$E,Island!$B138,'ISLAND SOLVED'!$F:$F,Island!$D138,'ISLAND SOLVED'!B:B,Island!A138)</f>
        <v>83.165000000000006</v>
      </c>
      <c r="T138" s="5">
        <f>SUMIFS('ISLAND SOLVED'!CM:CM,'ISLAND SOLVED'!$E:$E,Island!$B138,'ISLAND SOLVED'!$F:$F,Island!$D138,'ISLAND SOLVED'!B:B,Island!A138)</f>
        <v>119.92100000000001</v>
      </c>
      <c r="U138" s="5">
        <f>SUMIFS('ISLAND SOLVED'!CT:CT,'ISLAND SOLVED'!$E:$E,Island!$B138,'ISLAND SOLVED'!$F:$F,Island!$D138,'ISLAND SOLVED'!B:B,Island!A138)</f>
        <v>134.83500000000001</v>
      </c>
      <c r="V138" s="5">
        <f>SUMIFS('ISLAND SOLVED'!CN:CN,'ISLAND SOLVED'!$E:$E,Island!$B138,'ISLAND SOLVED'!$F:$F,Island!$D138,'ISLAND SOLVED'!B:B,Island!A138)</f>
        <v>95.936000000000007</v>
      </c>
      <c r="W138" s="5">
        <f>SUMIFS('ISLAND SOLVED'!CU:CU,'ISLAND SOLVED'!$E:$E,Island!$B138,'ISLAND SOLVED'!$F:$F,Island!$D138,'ISLAND SOLVED'!B:B,Island!A138)</f>
        <v>134.83500000000001</v>
      </c>
      <c r="X138" s="5">
        <f>SUMIFS('ISLAND SOLVED'!CO:CO,'ISLAND SOLVED'!$E:$E,Island!$B138,'ISLAND SOLVED'!$F:$F,Island!$D138,'ISLAND SOLVED'!B:B,Island!A138)</f>
        <v>0</v>
      </c>
      <c r="Y138">
        <f>SUMIFS('ISLAND SOLVED'!CV:CV,'ISLAND SOLVED'!$E:$E,Island!$B138,'ISLAND SOLVED'!$F:$F,Island!$D138,'ISLAND SOLVED'!B:B,Island!A138)</f>
        <v>0</v>
      </c>
      <c r="Z138" s="5">
        <f t="shared" si="2"/>
        <v>1E-3</v>
      </c>
    </row>
    <row r="139" spans="1:26" hidden="1" x14ac:dyDescent="0.25">
      <c r="A139" t="str">
        <f>A64</f>
        <v>261302025012100933</v>
      </c>
      <c r="B139" s="2">
        <f>B64</f>
        <v>45684.5625</v>
      </c>
      <c r="C139" t="str">
        <f>C64</f>
        <v>TP28</v>
      </c>
      <c r="D139" t="str">
        <f>D64</f>
        <v>NI</v>
      </c>
      <c r="E139">
        <f>SUMIFS('ISLAND SOLVED'!AP:AP,'ISLAND SOLVED'!$E:$E,Island!$B139,'ISLAND SOLVED'!$F:$F,Island!$D139,'ISLAND SOLVED'!B:B,Island!A139)</f>
        <v>2399.6210000000001</v>
      </c>
      <c r="F139">
        <f>SUMIFS('ISLAND SOLVED'!AQ:AQ,'ISLAND SOLVED'!$E:$E,Island!$B139,'ISLAND SOLVED'!$F:$F,Island!$D139,'ISLAND SOLVED'!B:B,Island!A139)</f>
        <v>2652.2629999999999</v>
      </c>
      <c r="G139">
        <f>SUMIFS('ISLAND SOLVED'!CA:CA,'ISLAND SOLVED'!$E:$E,Island!$B139,'ISLAND SOLVED'!$F:$F,Island!$D139,'ISLAND SOLVED'!B:B,Island!A139)</f>
        <v>3.944</v>
      </c>
      <c r="H139" s="5">
        <f>SUMIFS('ISLAND SOLVED'!BB:BB,'ISLAND SOLVED'!$E:$E,Island!$B139,'ISLAND SOLVED'!$F:$F,Island!$D139,'ISLAND SOLVED'!B:B,Island!A139)-J139</f>
        <v>63.402999999999963</v>
      </c>
      <c r="I139">
        <f>SUMIFS('ISLAND SOLVED'!BC:BC,'ISLAND SOLVED'!$E:$E,Island!$B139,'ISLAND SOLVED'!$F:$F,Island!$D139,'ISLAND SOLVED'!B:B,Island!A139)</f>
        <v>-317.54599999999999</v>
      </c>
      <c r="J139" s="5">
        <f t="shared" si="0"/>
        <v>6.6500000000000341</v>
      </c>
      <c r="K139" s="5">
        <f>SUMIFS('ISLAND SOLVED'!Q:Q,'ISLAND SOLVED'!$E:$E,Island!$B139,'ISLAND SOLVED'!$F:$F,Island!$D139,'ISLAND SOLVED'!B:B,Island!A139)</f>
        <v>9.6287500000000001</v>
      </c>
      <c r="L139">
        <f>IF(SUMIFS('ISLAND SOLVED'!CN:CN,'ISLAND SOLVED'!$E:$E,Island!$B139,'ISLAND SOLVED'!$F:$F,Island!$D139,'ISLAND SOLVED'!B:B,Island!A139)=0,SUMIFS('ISLAND SOLVED'!K:K,'ISLAND SOLVED'!$E:$E,Island!$B139,'ISLAND SOLVED'!$F:$F,Island!$D139,'ISLAND SOLVED'!B:B,Island!A139),SUMIFS('ISLAND SOLVED'!O:O,'ISLAND SOLVED'!$E:$E,Island!$B139,'ISLAND SOLVED'!$F:$F,Island!$D139,'ISLAND SOLVED'!B:B,Island!A139)+SUMIFS('ISLAND SOLVED'!CN:CN,'ISLAND SOLVED'!$E:$E,Island!$B139,'ISLAND SOLVED'!$F:$F,Island!$D139,'ISLAND SOLVED'!B:B,Island!A139))</f>
        <v>140.791</v>
      </c>
      <c r="M139" s="5">
        <f>IF(SUMIFS('ISLAND SOLVED'!CU:CU,'ISLAND SOLVED'!$E:$E,Island!$B139,'ISLAND SOLVED'!$F:$F,Island!$D139,'ISLAND SOLVED'!B:B,Island!A139)=0,SUMIFS('ISLAND SOLVED'!L:L,'ISLAND SOLVED'!$E:$E,Island!$B139,'ISLAND SOLVED'!$F:$F,Island!$D139,'ISLAND SOLVED'!B:B,Island!A139),SUMIFS('ISLAND SOLVED'!P:P,'ISLAND SOLVED'!$E:$E,Island!$B139,'ISLAND SOLVED'!$F:$F,Island!$D139,'ISLAND SOLVED'!B:B,Island!A139)+SUMIFS('ISLAND SOLVED'!CU:CU,'ISLAND SOLVED'!$E:$E,Island!$B139,'ISLAND SOLVED'!$F:$F,Island!$D139,'ISLAND SOLVED'!B:B,Island!A139))</f>
        <v>208.001</v>
      </c>
      <c r="N139" s="5">
        <f>SUMIFS('ISLAND SOLVED'!R:R,'ISLAND SOLVED'!$E:$E,Island!$B139,'ISLAND SOLVED'!$F:$F,Island!$D139,'ISLAND SOLVED'!B:B,Island!A139)</f>
        <v>0.40321000000000001</v>
      </c>
      <c r="O139" s="5">
        <f>SUMIFS('ISLAND SOLVED'!S:S,'ISLAND SOLVED'!$E:$E,Island!$B139,'ISLAND SOLVED'!$F:$F,Island!$D139,'ISLAND SOLVED'!B:B,Island!A139)</f>
        <v>0.22</v>
      </c>
      <c r="P139" s="5">
        <f>SUMIFS('ISLAND SOLVED'!O:O,'ISLAND SOLVED'!$E:$E,Island!$B139,'ISLAND SOLVED'!$F:$F,Island!$D139,'ISLAND SOLVED'!B:B,Island!A139)</f>
        <v>88.247</v>
      </c>
      <c r="Q139" s="5">
        <f>SUMIFS('ISLAND SOLVED'!P:P,'ISLAND SOLVED'!$E:$E,Island!$B139,'ISLAND SOLVED'!$F:$F,Island!$D139,'ISLAND SOLVED'!B:B,Island!A139)</f>
        <v>130.935</v>
      </c>
      <c r="R139" s="5">
        <f>SUMIFS('ISLAND SOLVED'!CI:CI,'ISLAND SOLVED'!$E:$E,Island!$B139,'ISLAND SOLVED'!$F:$F,Island!$D139,'ISLAND SOLVED'!B:B,Island!A139)</f>
        <v>113.77</v>
      </c>
      <c r="S139" s="5">
        <f>SUMIFS('ISLAND SOLVED'!CP:CP,'ISLAND SOLVED'!$E:$E,Island!$B139,'ISLAND SOLVED'!$F:$F,Island!$D139,'ISLAND SOLVED'!B:B,Island!A139)</f>
        <v>130.935</v>
      </c>
      <c r="T139" s="5">
        <f>SUMIFS('ISLAND SOLVED'!CM:CM,'ISLAND SOLVED'!$E:$E,Island!$B139,'ISLAND SOLVED'!$F:$F,Island!$D139,'ISLAND SOLVED'!B:B,Island!A139)</f>
        <v>65.680000000000007</v>
      </c>
      <c r="U139" s="5">
        <f>SUMIFS('ISLAND SOLVED'!CT:CT,'ISLAND SOLVED'!$E:$E,Island!$B139,'ISLAND SOLVED'!$F:$F,Island!$D139,'ISLAND SOLVED'!B:B,Island!A139)</f>
        <v>77.066000000000003</v>
      </c>
      <c r="V139" s="5">
        <f>SUMIFS('ISLAND SOLVED'!CN:CN,'ISLAND SOLVED'!$E:$E,Island!$B139,'ISLAND SOLVED'!$F:$F,Island!$D139,'ISLAND SOLVED'!B:B,Island!A139)</f>
        <v>52.543999999999997</v>
      </c>
      <c r="W139" s="5">
        <f>SUMIFS('ISLAND SOLVED'!CU:CU,'ISLAND SOLVED'!$E:$E,Island!$B139,'ISLAND SOLVED'!$F:$F,Island!$D139,'ISLAND SOLVED'!B:B,Island!A139)</f>
        <v>77.066000000000003</v>
      </c>
      <c r="X139" s="5">
        <f>SUMIFS('ISLAND SOLVED'!CO:CO,'ISLAND SOLVED'!$E:$E,Island!$B139,'ISLAND SOLVED'!$F:$F,Island!$D139,'ISLAND SOLVED'!B:B,Island!A139)</f>
        <v>0</v>
      </c>
      <c r="Y139">
        <f>SUMIFS('ISLAND SOLVED'!CV:CV,'ISLAND SOLVED'!$E:$E,Island!$B139,'ISLAND SOLVED'!$F:$F,Island!$D139,'ISLAND SOLVED'!B:B,Island!A139)</f>
        <v>0</v>
      </c>
      <c r="Z139" s="5">
        <f t="shared" si="2"/>
        <v>0</v>
      </c>
    </row>
    <row r="140" spans="1:26" hidden="1" x14ac:dyDescent="0.25">
      <c r="A140" t="str">
        <f>A65</f>
        <v>261302025012100933</v>
      </c>
      <c r="B140" s="2">
        <f>B65</f>
        <v>45684.5625</v>
      </c>
      <c r="C140" t="str">
        <f>C65</f>
        <v>TP28</v>
      </c>
      <c r="D140" t="str">
        <f>D65</f>
        <v>SI</v>
      </c>
      <c r="E140">
        <f>SUMIFS('ISLAND SOLVED'!AP:AP,'ISLAND SOLVED'!$E:$E,Island!$B140,'ISLAND SOLVED'!$F:$F,Island!$D140,'ISLAND SOLVED'!B:B,Island!A140)</f>
        <v>2059.0810000000001</v>
      </c>
      <c r="F140">
        <f>SUMIFS('ISLAND SOLVED'!AQ:AQ,'ISLAND SOLVED'!$E:$E,Island!$B140,'ISLAND SOLVED'!$F:$F,Island!$D140,'ISLAND SOLVED'!B:B,Island!A140)</f>
        <v>1681.421</v>
      </c>
      <c r="G140">
        <f>SUMIFS('ISLAND SOLVED'!CA:CA,'ISLAND SOLVED'!$E:$E,Island!$B140,'ISLAND SOLVED'!$F:$F,Island!$D140,'ISLAND SOLVED'!B:B,Island!A140)</f>
        <v>0</v>
      </c>
      <c r="H140" s="5">
        <f>SUMIFS('ISLAND SOLVED'!BB:BB,'ISLAND SOLVED'!$E:$E,Island!$B140,'ISLAND SOLVED'!$F:$F,Island!$D140,'ISLAND SOLVED'!B:B,Island!A140)-J140</f>
        <v>53.463999999999999</v>
      </c>
      <c r="I140">
        <f>SUMIFS('ISLAND SOLVED'!BC:BC,'ISLAND SOLVED'!$E:$E,Island!$B140,'ISLAND SOLVED'!$F:$F,Island!$D140,'ISLAND SOLVED'!B:B,Island!A140)</f>
        <v>322.69600000000003</v>
      </c>
      <c r="J140" s="5">
        <f t="shared" si="1"/>
        <v>1.5</v>
      </c>
      <c r="K140" s="5">
        <f>SUMIFS('ISLAND SOLVED'!Q:Q,'ISLAND SOLVED'!$E:$E,Island!$B140,'ISLAND SOLVED'!$F:$F,Island!$D140,'ISLAND SOLVED'!B:B,Island!A140)</f>
        <v>9.3388299999999997</v>
      </c>
      <c r="L140">
        <f>IF(SUMIFS('ISLAND SOLVED'!CN:CN,'ISLAND SOLVED'!$E:$E,Island!$B140,'ISLAND SOLVED'!$F:$F,Island!$D140,'ISLAND SOLVED'!B:B,Island!A140)=0,SUMIFS('ISLAND SOLVED'!K:K,'ISLAND SOLVED'!$E:$E,Island!$B140,'ISLAND SOLVED'!$F:$F,Island!$D140,'ISLAND SOLVED'!B:B,Island!A140),SUMIFS('ISLAND SOLVED'!O:O,'ISLAND SOLVED'!$E:$E,Island!$B140,'ISLAND SOLVED'!$F:$F,Island!$D140,'ISLAND SOLVED'!B:B,Island!A140)+SUMIFS('ISLAND SOLVED'!CN:CN,'ISLAND SOLVED'!$E:$E,Island!$B140,'ISLAND SOLVED'!$F:$F,Island!$D140,'ISLAND SOLVED'!B:B,Island!A140))</f>
        <v>155.792</v>
      </c>
      <c r="M140" s="5">
        <f>IF(SUMIFS('ISLAND SOLVED'!CU:CU,'ISLAND SOLVED'!$E:$E,Island!$B140,'ISLAND SOLVED'!$F:$F,Island!$D140,'ISLAND SOLVED'!B:B,Island!A140)=0,SUMIFS('ISLAND SOLVED'!L:L,'ISLAND SOLVED'!$E:$E,Island!$B140,'ISLAND SOLVED'!$F:$F,Island!$D140,'ISLAND SOLVED'!B:B,Island!A140),SUMIFS('ISLAND SOLVED'!P:P,'ISLAND SOLVED'!$E:$E,Island!$B140,'ISLAND SOLVED'!$F:$F,Island!$D140,'ISLAND SOLVED'!B:B,Island!A140)+SUMIFS('ISLAND SOLVED'!CU:CU,'ISLAND SOLVED'!$E:$E,Island!$B140,'ISLAND SOLVED'!$F:$F,Island!$D140,'ISLAND SOLVED'!B:B,Island!A140))</f>
        <v>218</v>
      </c>
      <c r="N140" s="5">
        <f>SUMIFS('ISLAND SOLVED'!R:R,'ISLAND SOLVED'!$E:$E,Island!$B140,'ISLAND SOLVED'!$F:$F,Island!$D140,'ISLAND SOLVED'!B:B,Island!A140)</f>
        <v>0.5</v>
      </c>
      <c r="O140" s="5">
        <f>SUMIFS('ISLAND SOLVED'!S:S,'ISLAND SOLVED'!$E:$E,Island!$B140,'ISLAND SOLVED'!$F:$F,Island!$D140,'ISLAND SOLVED'!B:B,Island!A140)</f>
        <v>0.21825</v>
      </c>
      <c r="P140" s="5">
        <f>SUMIFS('ISLAND SOLVED'!O:O,'ISLAND SOLVED'!$E:$E,Island!$B140,'ISLAND SOLVED'!$F:$F,Island!$D140,'ISLAND SOLVED'!B:B,Island!A140)</f>
        <v>61.765999999999998</v>
      </c>
      <c r="Q140" s="5">
        <f>SUMIFS('ISLAND SOLVED'!P:P,'ISLAND SOLVED'!$E:$E,Island!$B140,'ISLAND SOLVED'!$F:$F,Island!$D140,'ISLAND SOLVED'!B:B,Island!A140)</f>
        <v>83.165000000000006</v>
      </c>
      <c r="R140" s="5">
        <f>SUMIFS('ISLAND SOLVED'!CI:CI,'ISLAND SOLVED'!$E:$E,Island!$B140,'ISLAND SOLVED'!$F:$F,Island!$D140,'ISLAND SOLVED'!B:B,Island!A140)</f>
        <v>67.998999999999995</v>
      </c>
      <c r="S140" s="5">
        <f>SUMIFS('ISLAND SOLVED'!CP:CP,'ISLAND SOLVED'!$E:$E,Island!$B140,'ISLAND SOLVED'!$F:$F,Island!$D140,'ISLAND SOLVED'!B:B,Island!A140)</f>
        <v>79.786000000000001</v>
      </c>
      <c r="T140" s="5">
        <f>SUMIFS('ISLAND SOLVED'!CM:CM,'ISLAND SOLVED'!$E:$E,Island!$B140,'ISLAND SOLVED'!$F:$F,Island!$D140,'ISLAND SOLVED'!B:B,Island!A140)</f>
        <v>117.532</v>
      </c>
      <c r="U140" s="5">
        <f>SUMIFS('ISLAND SOLVED'!CT:CT,'ISLAND SOLVED'!$E:$E,Island!$B140,'ISLAND SOLVED'!$F:$F,Island!$D140,'ISLAND SOLVED'!B:B,Island!A140)</f>
        <v>134.83500000000001</v>
      </c>
      <c r="V140" s="5">
        <f>SUMIFS('ISLAND SOLVED'!CN:CN,'ISLAND SOLVED'!$E:$E,Island!$B140,'ISLAND SOLVED'!$F:$F,Island!$D140,'ISLAND SOLVED'!B:B,Island!A140)</f>
        <v>94.025999999999996</v>
      </c>
      <c r="W140" s="5">
        <f>SUMIFS('ISLAND SOLVED'!CU:CU,'ISLAND SOLVED'!$E:$E,Island!$B140,'ISLAND SOLVED'!$F:$F,Island!$D140,'ISLAND SOLVED'!B:B,Island!A140)</f>
        <v>134.83500000000001</v>
      </c>
      <c r="X140" s="5">
        <f>SUMIFS('ISLAND SOLVED'!CO:CO,'ISLAND SOLVED'!$E:$E,Island!$B140,'ISLAND SOLVED'!$F:$F,Island!$D140,'ISLAND SOLVED'!B:B,Island!A140)</f>
        <v>0</v>
      </c>
      <c r="Y140">
        <f>SUMIFS('ISLAND SOLVED'!CV:CV,'ISLAND SOLVED'!$E:$E,Island!$B140,'ISLAND SOLVED'!$F:$F,Island!$D140,'ISLAND SOLVED'!B:B,Island!A140)</f>
        <v>0</v>
      </c>
      <c r="Z140" s="5">
        <f t="shared" si="2"/>
        <v>0</v>
      </c>
    </row>
    <row r="141" spans="1:26" s="9" customFormat="1" hidden="1" x14ac:dyDescent="0.25">
      <c r="A141" s="9" t="str">
        <f>A66</f>
        <v>11012022110000479</v>
      </c>
      <c r="B141" s="10">
        <f>B66</f>
        <v>44866.541666666664</v>
      </c>
      <c r="C141" s="9" t="str">
        <f>C66</f>
        <v>TP27</v>
      </c>
      <c r="D141" s="9" t="str">
        <f>D66</f>
        <v>NI</v>
      </c>
      <c r="E141" s="9">
        <f>SUMIFS('ISLAND SOLVED'!AP:AP,'ISLAND SOLVED'!$E:$E,Island!$B141,'ISLAND SOLVED'!$F:$F,Island!$D141,'ISLAND SOLVED'!B:B,Island!A141)</f>
        <v>2724.413</v>
      </c>
      <c r="F141" s="9">
        <f>SUMIFS('ISLAND SOLVED'!AQ:AQ,'ISLAND SOLVED'!$E:$E,Island!$B141,'ISLAND SOLVED'!$F:$F,Island!$D141,'ISLAND SOLVED'!B:B,Island!A141)</f>
        <v>3068.2359999999999</v>
      </c>
      <c r="G141" s="9">
        <f>SUMIFS('ISLAND SOLVED'!CA:CA,'ISLAND SOLVED'!$E:$E,Island!$B141,'ISLAND SOLVED'!$F:$F,Island!$D141,'ISLAND SOLVED'!B:B,Island!A141)</f>
        <v>0</v>
      </c>
      <c r="H141" s="11">
        <f>SUMIFS('ISLAND SOLVED'!BB:BB,'ISLAND SOLVED'!$E:$E,Island!$B141,'ISLAND SOLVED'!$F:$F,Island!$D141,'ISLAND SOLVED'!B:B,Island!A141)-J141</f>
        <v>97.603000000000009</v>
      </c>
      <c r="I141" s="9">
        <f>SUMIFS('ISLAND SOLVED'!BC:BC,'ISLAND SOLVED'!$E:$E,Island!$B141,'ISLAND SOLVED'!$F:$F,Island!$D141,'ISLAND SOLVED'!B:B,Island!A141)</f>
        <v>-442.92599999999999</v>
      </c>
      <c r="J141" s="11">
        <f t="shared" ref="J141:J147" si="3">IF(I141&lt;0,I141+I142+1.5,1.5)</f>
        <v>11.314999999999998</v>
      </c>
      <c r="K141" s="11">
        <f>SUMIFS('ISLAND SOLVED'!Q:Q,'ISLAND SOLVED'!$E:$E,Island!$B141,'ISLAND SOLVED'!$F:$F,Island!$D141,'ISLAND SOLVED'!B:B,Island!A141)</f>
        <v>7.6893000000000002</v>
      </c>
      <c r="L141" s="9">
        <f>IF(SUMIFS('ISLAND SOLVED'!CN:CN,'ISLAND SOLVED'!$E:$E,Island!$B141,'ISLAND SOLVED'!$F:$F,Island!$D141,'ISLAND SOLVED'!B:B,Island!A141)=0,SUMIFS('ISLAND SOLVED'!K:K,'ISLAND SOLVED'!$E:$E,Island!$B141,'ISLAND SOLVED'!$F:$F,Island!$D141,'ISLAND SOLVED'!B:B,Island!A141),SUMIFS('ISLAND SOLVED'!O:O,'ISLAND SOLVED'!$E:$E,Island!$B141,'ISLAND SOLVED'!$F:$F,Island!$D141,'ISLAND SOLVED'!B:B,Island!A141)+SUMIFS('ISLAND SOLVED'!CN:CN,'ISLAND SOLVED'!$E:$E,Island!$B141,'ISLAND SOLVED'!$F:$F,Island!$D141,'ISLAND SOLVED'!B:B,Island!A141))</f>
        <v>20.167999999999999</v>
      </c>
      <c r="M141" s="11">
        <f>IF(SUMIFS('ISLAND SOLVED'!CU:CU,'ISLAND SOLVED'!$E:$E,Island!$B141,'ISLAND SOLVED'!$F:$F,Island!$D141,'ISLAND SOLVED'!B:B,Island!A141)=0,SUMIFS('ISLAND SOLVED'!L:L,'ISLAND SOLVED'!$E:$E,Island!$B141,'ISLAND SOLVED'!$F:$F,Island!$D141,'ISLAND SOLVED'!B:B,Island!A141),SUMIFS('ISLAND SOLVED'!P:P,'ISLAND SOLVED'!$E:$E,Island!$B141,'ISLAND SOLVED'!$F:$F,Island!$D141,'ISLAND SOLVED'!B:B,Island!A141)+SUMIFS('ISLAND SOLVED'!CU:CU,'ISLAND SOLVED'!$E:$E,Island!$B141,'ISLAND SOLVED'!$F:$F,Island!$D141,'ISLAND SOLVED'!B:B,Island!A141))</f>
        <v>211</v>
      </c>
      <c r="N141" s="11">
        <f>SUMIFS('ISLAND SOLVED'!R:R,'ISLAND SOLVED'!$E:$E,Island!$B141,'ISLAND SOLVED'!$F:$F,Island!$D141,'ISLAND SOLVED'!B:B,Island!A141)</f>
        <v>0.01</v>
      </c>
      <c r="O141" s="11">
        <f>SUMIFS('ISLAND SOLVED'!S:S,'ISLAND SOLVED'!$E:$E,Island!$B141,'ISLAND SOLVED'!$F:$F,Island!$D141,'ISLAND SOLVED'!B:B,Island!A141)</f>
        <v>0.09</v>
      </c>
      <c r="P141" s="11">
        <f>SUMIFS('ISLAND SOLVED'!O:O,'ISLAND SOLVED'!$E:$E,Island!$B141,'ISLAND SOLVED'!$F:$F,Island!$D141,'ISLAND SOLVED'!B:B,Island!A141)</f>
        <v>9.5920000000000005</v>
      </c>
      <c r="Q141" s="11">
        <f>SUMIFS('ISLAND SOLVED'!P:P,'ISLAND SOLVED'!$E:$E,Island!$B141,'ISLAND SOLVED'!$F:$F,Island!$D141,'ISLAND SOLVED'!B:B,Island!A141)</f>
        <v>172.227</v>
      </c>
      <c r="R141" s="11">
        <f>SUMIFS('ISLAND SOLVED'!CI:CI,'ISLAND SOLVED'!$E:$E,Island!$B141,'ISLAND SOLVED'!$F:$F,Island!$D141,'ISLAND SOLVED'!B:B,Island!A141)</f>
        <v>39.274000000000001</v>
      </c>
      <c r="S141" s="11">
        <f>SUMIFS('ISLAND SOLVED'!CP:CP,'ISLAND SOLVED'!$E:$E,Island!$B141,'ISLAND SOLVED'!$F:$F,Island!$D141,'ISLAND SOLVED'!B:B,Island!A141)</f>
        <v>92.174000000000007</v>
      </c>
      <c r="T141" s="11">
        <f>SUMIFS('ISLAND SOLVED'!CM:CM,'ISLAND SOLVED'!$E:$E,Island!$B141,'ISLAND SOLVED'!$F:$F,Island!$D141,'ISLAND SOLVED'!B:B,Island!A141)</f>
        <v>13.22</v>
      </c>
      <c r="U141" s="11">
        <f>SUMIFS('ISLAND SOLVED'!CT:CT,'ISLAND SOLVED'!$E:$E,Island!$B141,'ISLAND SOLVED'!$F:$F,Island!$D141,'ISLAND SOLVED'!B:B,Island!A141)</f>
        <v>38.773000000000003</v>
      </c>
      <c r="V141" s="11">
        <f>SUMIFS('ISLAND SOLVED'!CN:CN,'ISLAND SOLVED'!$E:$E,Island!$B141,'ISLAND SOLVED'!$F:$F,Island!$D141,'ISLAND SOLVED'!B:B,Island!A141)</f>
        <v>10.576000000000001</v>
      </c>
      <c r="W141" s="11">
        <f>SUMIFS('ISLAND SOLVED'!CU:CU,'ISLAND SOLVED'!$E:$E,Island!$B141,'ISLAND SOLVED'!$F:$F,Island!$D141,'ISLAND SOLVED'!B:B,Island!A141)</f>
        <v>38.773000000000003</v>
      </c>
      <c r="X141" s="11">
        <f>SUMIFS('ISLAND SOLVED'!CO:CO,'ISLAND SOLVED'!$E:$E,Island!$B141,'ISLAND SOLVED'!$F:$F,Island!$D141,'ISLAND SOLVED'!B:B,Island!A141)</f>
        <v>0</v>
      </c>
      <c r="Y141" s="9">
        <f>SUMIFS('ISLAND SOLVED'!CV:CV,'ISLAND SOLVED'!$E:$E,Island!$B141,'ISLAND SOLVED'!$F:$F,Island!$D141,'ISLAND SOLVED'!B:B,Island!A141)</f>
        <v>0</v>
      </c>
      <c r="Z141" s="11">
        <f t="shared" si="2"/>
        <v>0</v>
      </c>
    </row>
    <row r="142" spans="1:26" s="9" customFormat="1" hidden="1" x14ac:dyDescent="0.25">
      <c r="A142" s="9" t="str">
        <f>A67</f>
        <v>11012022110000479</v>
      </c>
      <c r="B142" s="10">
        <f>B67</f>
        <v>44866.541666666664</v>
      </c>
      <c r="C142" s="9" t="str">
        <f>C67</f>
        <v>TP27</v>
      </c>
      <c r="D142" s="9" t="str">
        <f>D67</f>
        <v>SI</v>
      </c>
      <c r="E142" s="9">
        <f>SUMIFS('ISLAND SOLVED'!AP:AP,'ISLAND SOLVED'!$E:$E,Island!$B142,'ISLAND SOLVED'!$F:$F,Island!$D142,'ISLAND SOLVED'!B:B,Island!A142)</f>
        <v>2248.5749999999998</v>
      </c>
      <c r="F142" s="9">
        <f>SUMIFS('ISLAND SOLVED'!AQ:AQ,'ISLAND SOLVED'!$E:$E,Island!$B142,'ISLAND SOLVED'!$F:$F,Island!$D142,'ISLAND SOLVED'!B:B,Island!A142)</f>
        <v>1724.384</v>
      </c>
      <c r="G142" s="9">
        <f>SUMIFS('ISLAND SOLVED'!CA:CA,'ISLAND SOLVED'!$E:$E,Island!$B142,'ISLAND SOLVED'!$F:$F,Island!$D142,'ISLAND SOLVED'!B:B,Island!A142)</f>
        <v>0</v>
      </c>
      <c r="H142" s="11">
        <f>SUMIFS('ISLAND SOLVED'!BB:BB,'ISLAND SOLVED'!$E:$E,Island!$B142,'ISLAND SOLVED'!$F:$F,Island!$D142,'ISLAND SOLVED'!B:B,Island!A142)-J142</f>
        <v>69.948999999999998</v>
      </c>
      <c r="I142" s="9">
        <f>SUMIFS('ISLAND SOLVED'!BC:BC,'ISLAND SOLVED'!$E:$E,Island!$B142,'ISLAND SOLVED'!$F:$F,Island!$D142,'ISLAND SOLVED'!B:B,Island!A142)</f>
        <v>452.74099999999999</v>
      </c>
      <c r="J142" s="11">
        <f t="shared" ref="J142:J148" si="4">IF(I142&lt;0,I142+I141+1.5,1.5)</f>
        <v>1.5</v>
      </c>
      <c r="K142" s="11">
        <f>SUMIFS('ISLAND SOLVED'!Q:Q,'ISLAND SOLVED'!$E:$E,Island!$B142,'ISLAND SOLVED'!$F:$F,Island!$D142,'ISLAND SOLVED'!B:B,Island!A142)</f>
        <v>7.4066200000000002</v>
      </c>
      <c r="L142" s="9">
        <f>IF(SUMIFS('ISLAND SOLVED'!CN:CN,'ISLAND SOLVED'!$E:$E,Island!$B142,'ISLAND SOLVED'!$F:$F,Island!$D142,'ISLAND SOLVED'!B:B,Island!A142)=0,SUMIFS('ISLAND SOLVED'!K:K,'ISLAND SOLVED'!$E:$E,Island!$B142,'ISLAND SOLVED'!$F:$F,Island!$D142,'ISLAND SOLVED'!B:B,Island!A142),SUMIFS('ISLAND SOLVED'!O:O,'ISLAND SOLVED'!$E:$E,Island!$B142,'ISLAND SOLVED'!$F:$F,Island!$D142,'ISLAND SOLVED'!B:B,Island!A142)+SUMIFS('ISLAND SOLVED'!CN:CN,'ISLAND SOLVED'!$E:$E,Island!$B142,'ISLAND SOLVED'!$F:$F,Island!$D142,'ISLAND SOLVED'!B:B,Island!A142))</f>
        <v>63.099999999999994</v>
      </c>
      <c r="M142" s="11">
        <f>IF(SUMIFS('ISLAND SOLVED'!CU:CU,'ISLAND SOLVED'!$E:$E,Island!$B142,'ISLAND SOLVED'!$F:$F,Island!$D142,'ISLAND SOLVED'!B:B,Island!A142)=0,SUMIFS('ISLAND SOLVED'!L:L,'ISLAND SOLVED'!$E:$E,Island!$B142,'ISLAND SOLVED'!$F:$F,Island!$D142,'ISLAND SOLVED'!B:B,Island!A142),SUMIFS('ISLAND SOLVED'!P:P,'ISLAND SOLVED'!$E:$E,Island!$B142,'ISLAND SOLVED'!$F:$F,Island!$D142,'ISLAND SOLVED'!B:B,Island!A142)+SUMIFS('ISLAND SOLVED'!CU:CU,'ISLAND SOLVED'!$E:$E,Island!$B142,'ISLAND SOLVED'!$F:$F,Island!$D142,'ISLAND SOLVED'!B:B,Island!A142))</f>
        <v>136</v>
      </c>
      <c r="N142" s="11">
        <f>SUMIFS('ISLAND SOLVED'!R:R,'ISLAND SOLVED'!$E:$E,Island!$B142,'ISLAND SOLVED'!$F:$F,Island!$D142,'ISLAND SOLVED'!B:B,Island!A142)</f>
        <v>1.206E-2</v>
      </c>
      <c r="O142" s="11">
        <f>SUMIFS('ISLAND SOLVED'!S:S,'ISLAND SOLVED'!$E:$E,Island!$B142,'ISLAND SOLVED'!$F:$F,Island!$D142,'ISLAND SOLVED'!B:B,Island!A142)</f>
        <v>8.4599999999999995E-2</v>
      </c>
      <c r="P142" s="11">
        <f>SUMIFS('ISLAND SOLVED'!O:O,'ISLAND SOLVED'!$E:$E,Island!$B142,'ISLAND SOLVED'!$F:$F,Island!$D142,'ISLAND SOLVED'!B:B,Island!A142)</f>
        <v>30.571999999999999</v>
      </c>
      <c r="Q142" s="11">
        <f>SUMIFS('ISLAND SOLVED'!P:P,'ISLAND SOLVED'!$E:$E,Island!$B142,'ISLAND SOLVED'!$F:$F,Island!$D142,'ISLAND SOLVED'!B:B,Island!A142)</f>
        <v>40.572000000000003</v>
      </c>
      <c r="R142" s="11">
        <f>SUMIFS('ISLAND SOLVED'!CI:CI,'ISLAND SOLVED'!$E:$E,Island!$B142,'ISLAND SOLVED'!$F:$F,Island!$D142,'ISLAND SOLVED'!B:B,Island!A142)</f>
        <v>13.686999999999999</v>
      </c>
      <c r="S142" s="11">
        <f>SUMIFS('ISLAND SOLVED'!CP:CP,'ISLAND SOLVED'!$E:$E,Island!$B142,'ISLAND SOLVED'!$F:$F,Island!$D142,'ISLAND SOLVED'!B:B,Island!A142)</f>
        <v>40.572000000000003</v>
      </c>
      <c r="T142" s="11">
        <f>SUMIFS('ISLAND SOLVED'!CM:CM,'ISLAND SOLVED'!$E:$E,Island!$B142,'ISLAND SOLVED'!$F:$F,Island!$D142,'ISLAND SOLVED'!B:B,Island!A142)</f>
        <v>40.659999999999997</v>
      </c>
      <c r="U142" s="11">
        <f>SUMIFS('ISLAND SOLVED'!CT:CT,'ISLAND SOLVED'!$E:$E,Island!$B142,'ISLAND SOLVED'!$F:$F,Island!$D142,'ISLAND SOLVED'!B:B,Island!A142)</f>
        <v>95.427999999999997</v>
      </c>
      <c r="V142" s="11">
        <f>SUMIFS('ISLAND SOLVED'!CN:CN,'ISLAND SOLVED'!$E:$E,Island!$B142,'ISLAND SOLVED'!$F:$F,Island!$D142,'ISLAND SOLVED'!B:B,Island!A142)</f>
        <v>32.527999999999999</v>
      </c>
      <c r="W142" s="11">
        <f>SUMIFS('ISLAND SOLVED'!CU:CU,'ISLAND SOLVED'!$E:$E,Island!$B142,'ISLAND SOLVED'!$F:$F,Island!$D142,'ISLAND SOLVED'!B:B,Island!A142)</f>
        <v>95.427999999999997</v>
      </c>
      <c r="X142" s="11">
        <f>SUMIFS('ISLAND SOLVED'!CO:CO,'ISLAND SOLVED'!$E:$E,Island!$B142,'ISLAND SOLVED'!$F:$F,Island!$D142,'ISLAND SOLVED'!B:B,Island!A142)</f>
        <v>0</v>
      </c>
      <c r="Y142" s="9">
        <f>SUMIFS('ISLAND SOLVED'!CV:CV,'ISLAND SOLVED'!$E:$E,Island!$B142,'ISLAND SOLVED'!$F:$F,Island!$D142,'ISLAND SOLVED'!B:B,Island!A142)</f>
        <v>0</v>
      </c>
      <c r="Z142" s="11">
        <f t="shared" ref="Z142:Z148" si="5">ROUND(L67-L142,3)</f>
        <v>0</v>
      </c>
    </row>
    <row r="143" spans="1:26" s="9" customFormat="1" hidden="1" x14ac:dyDescent="0.25">
      <c r="A143" s="9" t="str">
        <f t="shared" ref="A143:D143" si="6">A68</f>
        <v>11012022110005482</v>
      </c>
      <c r="B143" s="10">
        <f t="shared" si="6"/>
        <v>44866.545138888891</v>
      </c>
      <c r="C143" s="9" t="str">
        <f t="shared" si="6"/>
        <v>TP27</v>
      </c>
      <c r="D143" s="9" t="str">
        <f t="shared" si="6"/>
        <v>NI</v>
      </c>
      <c r="E143" s="9">
        <f>SUMIFS('ISLAND SOLVED'!AP:AP,'ISLAND SOLVED'!$E:$E,Island!$B143,'ISLAND SOLVED'!$F:$F,Island!$D143,'ISLAND SOLVED'!B:B,Island!A143)</f>
        <v>2715.1959999999999</v>
      </c>
      <c r="F143" s="9">
        <f>SUMIFS('ISLAND SOLVED'!AQ:AQ,'ISLAND SOLVED'!$E:$E,Island!$B143,'ISLAND SOLVED'!$F:$F,Island!$D143,'ISLAND SOLVED'!B:B,Island!A143)</f>
        <v>3054.067</v>
      </c>
      <c r="G143" s="9">
        <f>SUMIFS('ISLAND SOLVED'!CA:CA,'ISLAND SOLVED'!$E:$E,Island!$B143,'ISLAND SOLVED'!$F:$F,Island!$D143,'ISLAND SOLVED'!B:B,Island!A143)</f>
        <v>0</v>
      </c>
      <c r="H143" s="11">
        <f>SUMIFS('ISLAND SOLVED'!BB:BB,'ISLAND SOLVED'!$E:$E,Island!$B143,'ISLAND SOLVED'!$F:$F,Island!$D143,'ISLAND SOLVED'!B:B,Island!A143)-J143</f>
        <v>95.311000000000021</v>
      </c>
      <c r="I143" s="9">
        <f>SUMIFS('ISLAND SOLVED'!BC:BC,'ISLAND SOLVED'!$E:$E,Island!$B143,'ISLAND SOLVED'!$F:$F,Island!$D143,'ISLAND SOLVED'!B:B,Island!A143)</f>
        <v>-435.68200000000002</v>
      </c>
      <c r="J143" s="11">
        <f t="shared" si="3"/>
        <v>11.041999999999973</v>
      </c>
      <c r="K143" s="11">
        <f>SUMIFS('ISLAND SOLVED'!Q:Q,'ISLAND SOLVED'!$E:$E,Island!$B143,'ISLAND SOLVED'!$F:$F,Island!$D143,'ISLAND SOLVED'!B:B,Island!A143)</f>
        <v>0.48805999999999999</v>
      </c>
      <c r="L143" s="9">
        <f>IF(SUMIFS('ISLAND SOLVED'!CN:CN,'ISLAND SOLVED'!$E:$E,Island!$B143,'ISLAND SOLVED'!$F:$F,Island!$D143,'ISLAND SOLVED'!B:B,Island!A143)=0,SUMIFS('ISLAND SOLVED'!K:K,'ISLAND SOLVED'!$E:$E,Island!$B143,'ISLAND SOLVED'!$F:$F,Island!$D143,'ISLAND SOLVED'!B:B,Island!A143),SUMIFS('ISLAND SOLVED'!O:O,'ISLAND SOLVED'!$E:$E,Island!$B143,'ISLAND SOLVED'!$F:$F,Island!$D143,'ISLAND SOLVED'!B:B,Island!A143)+SUMIFS('ISLAND SOLVED'!CN:CN,'ISLAND SOLVED'!$E:$E,Island!$B143,'ISLAND SOLVED'!$F:$F,Island!$D143,'ISLAND SOLVED'!B:B,Island!A143))</f>
        <v>20.228000000000002</v>
      </c>
      <c r="M143" s="11">
        <f>IF(SUMIFS('ISLAND SOLVED'!CU:CU,'ISLAND SOLVED'!$E:$E,Island!$B143,'ISLAND SOLVED'!$F:$F,Island!$D143,'ISLAND SOLVED'!B:B,Island!A143)=0,SUMIFS('ISLAND SOLVED'!L:L,'ISLAND SOLVED'!$E:$E,Island!$B143,'ISLAND SOLVED'!$F:$F,Island!$D143,'ISLAND SOLVED'!B:B,Island!A143),SUMIFS('ISLAND SOLVED'!P:P,'ISLAND SOLVED'!$E:$E,Island!$B143,'ISLAND SOLVED'!$F:$F,Island!$D143,'ISLAND SOLVED'!B:B,Island!A143)+SUMIFS('ISLAND SOLVED'!CU:CU,'ISLAND SOLVED'!$E:$E,Island!$B143,'ISLAND SOLVED'!$F:$F,Island!$D143,'ISLAND SOLVED'!B:B,Island!A143))</f>
        <v>211</v>
      </c>
      <c r="N143" s="11">
        <f>SUMIFS('ISLAND SOLVED'!R:R,'ISLAND SOLVED'!$E:$E,Island!$B143,'ISLAND SOLVED'!$F:$F,Island!$D143,'ISLAND SOLVED'!B:B,Island!A143)</f>
        <v>0.01</v>
      </c>
      <c r="O143" s="11">
        <f>SUMIFS('ISLAND SOLVED'!S:S,'ISLAND SOLVED'!$E:$E,Island!$B143,'ISLAND SOLVED'!$F:$F,Island!$D143,'ISLAND SOLVED'!B:B,Island!A143)</f>
        <v>0.09</v>
      </c>
      <c r="P143" s="11">
        <f>SUMIFS('ISLAND SOLVED'!O:O,'ISLAND SOLVED'!$E:$E,Island!$B143,'ISLAND SOLVED'!$F:$F,Island!$D143,'ISLAND SOLVED'!B:B,Island!A143)</f>
        <v>9.5619999999999994</v>
      </c>
      <c r="Q143" s="11">
        <f>SUMIFS('ISLAND SOLVED'!P:P,'ISLAND SOLVED'!$E:$E,Island!$B143,'ISLAND SOLVED'!$F:$F,Island!$D143,'ISLAND SOLVED'!B:B,Island!A143)</f>
        <v>172.03299999999999</v>
      </c>
      <c r="R143" s="11">
        <f>SUMIFS('ISLAND SOLVED'!CI:CI,'ISLAND SOLVED'!$E:$E,Island!$B143,'ISLAND SOLVED'!$F:$F,Island!$D143,'ISLAND SOLVED'!B:B,Island!A143)</f>
        <v>39.103000000000002</v>
      </c>
      <c r="S143" s="11">
        <f>SUMIFS('ISLAND SOLVED'!CP:CP,'ISLAND SOLVED'!$E:$E,Island!$B143,'ISLAND SOLVED'!$F:$F,Island!$D143,'ISLAND SOLVED'!B:B,Island!A143)</f>
        <v>92.174000000000007</v>
      </c>
      <c r="T143" s="11">
        <f>SUMIFS('ISLAND SOLVED'!CM:CM,'ISLAND SOLVED'!$E:$E,Island!$B143,'ISLAND SOLVED'!$F:$F,Island!$D143,'ISLAND SOLVED'!B:B,Island!A143)</f>
        <v>13.332000000000001</v>
      </c>
      <c r="U143" s="11">
        <f>SUMIFS('ISLAND SOLVED'!CT:CT,'ISLAND SOLVED'!$E:$E,Island!$B143,'ISLAND SOLVED'!$F:$F,Island!$D143,'ISLAND SOLVED'!B:B,Island!A143)</f>
        <v>38.966999999999999</v>
      </c>
      <c r="V143" s="11">
        <f>SUMIFS('ISLAND SOLVED'!CN:CN,'ISLAND SOLVED'!$E:$E,Island!$B143,'ISLAND SOLVED'!$F:$F,Island!$D143,'ISLAND SOLVED'!B:B,Island!A143)</f>
        <v>10.666</v>
      </c>
      <c r="W143" s="11">
        <f>SUMIFS('ISLAND SOLVED'!CU:CU,'ISLAND SOLVED'!$E:$E,Island!$B143,'ISLAND SOLVED'!$F:$F,Island!$D143,'ISLAND SOLVED'!B:B,Island!A143)</f>
        <v>38.966999999999999</v>
      </c>
      <c r="X143" s="11">
        <f>SUMIFS('ISLAND SOLVED'!CO:CO,'ISLAND SOLVED'!$E:$E,Island!$B143,'ISLAND SOLVED'!$F:$F,Island!$D143,'ISLAND SOLVED'!B:B,Island!A143)</f>
        <v>0</v>
      </c>
      <c r="Y143" s="9">
        <f>SUMIFS('ISLAND SOLVED'!CV:CV,'ISLAND SOLVED'!$E:$E,Island!$B143,'ISLAND SOLVED'!$F:$F,Island!$D143,'ISLAND SOLVED'!B:B,Island!A143)</f>
        <v>0</v>
      </c>
      <c r="Z143" s="11">
        <f t="shared" si="5"/>
        <v>0</v>
      </c>
    </row>
    <row r="144" spans="1:26" s="9" customFormat="1" hidden="1" x14ac:dyDescent="0.25">
      <c r="A144" s="9" t="str">
        <f t="shared" ref="A144:D144" si="7">A69</f>
        <v>11012022110005482</v>
      </c>
      <c r="B144" s="10">
        <f t="shared" si="7"/>
        <v>44866.545138888891</v>
      </c>
      <c r="C144" s="9" t="str">
        <f t="shared" si="7"/>
        <v>TP27</v>
      </c>
      <c r="D144" s="9" t="str">
        <f t="shared" si="7"/>
        <v>SI</v>
      </c>
      <c r="E144" s="9">
        <f>SUMIFS('ISLAND SOLVED'!AP:AP,'ISLAND SOLVED'!$E:$E,Island!$B144,'ISLAND SOLVED'!$F:$F,Island!$D144,'ISLAND SOLVED'!B:B,Island!A144)</f>
        <v>2246.9920000000002</v>
      </c>
      <c r="F144" s="9">
        <f>SUMIFS('ISLAND SOLVED'!AQ:AQ,'ISLAND SOLVED'!$E:$E,Island!$B144,'ISLAND SOLVED'!$F:$F,Island!$D144,'ISLAND SOLVED'!B:B,Island!A144)</f>
        <v>1730.3879999999999</v>
      </c>
      <c r="G144" s="9">
        <f>SUMIFS('ISLAND SOLVED'!CA:CA,'ISLAND SOLVED'!$E:$E,Island!$B144,'ISLAND SOLVED'!$F:$F,Island!$D144,'ISLAND SOLVED'!B:B,Island!A144)</f>
        <v>0</v>
      </c>
      <c r="H144" s="11">
        <f>SUMIFS('ISLAND SOLVED'!BB:BB,'ISLAND SOLVED'!$E:$E,Island!$B144,'ISLAND SOLVED'!$F:$F,Island!$D144,'ISLAND SOLVED'!B:B,Island!A144)-J144</f>
        <v>69.88</v>
      </c>
      <c r="I144" s="9">
        <f>SUMIFS('ISLAND SOLVED'!BC:BC,'ISLAND SOLVED'!$E:$E,Island!$B144,'ISLAND SOLVED'!$F:$F,Island!$D144,'ISLAND SOLVED'!B:B,Island!A144)</f>
        <v>445.22399999999999</v>
      </c>
      <c r="J144" s="11">
        <f t="shared" si="4"/>
        <v>1.5</v>
      </c>
      <c r="K144" s="11">
        <f>SUMIFS('ISLAND SOLVED'!Q:Q,'ISLAND SOLVED'!$E:$E,Island!$B144,'ISLAND SOLVED'!$F:$F,Island!$D144,'ISLAND SOLVED'!B:B,Island!A144)</f>
        <v>0.46794000000000002</v>
      </c>
      <c r="L144" s="9">
        <f>IF(SUMIFS('ISLAND SOLVED'!CN:CN,'ISLAND SOLVED'!$E:$E,Island!$B144,'ISLAND SOLVED'!$F:$F,Island!$D144,'ISLAND SOLVED'!B:B,Island!A144)=0,SUMIFS('ISLAND SOLVED'!K:K,'ISLAND SOLVED'!$E:$E,Island!$B144,'ISLAND SOLVED'!$F:$F,Island!$D144,'ISLAND SOLVED'!B:B,Island!A144),SUMIFS('ISLAND SOLVED'!O:O,'ISLAND SOLVED'!$E:$E,Island!$B144,'ISLAND SOLVED'!$F:$F,Island!$D144,'ISLAND SOLVED'!B:B,Island!A144)+SUMIFS('ISLAND SOLVED'!CN:CN,'ISLAND SOLVED'!$E:$E,Island!$B144,'ISLAND SOLVED'!$F:$F,Island!$D144,'ISLAND SOLVED'!B:B,Island!A144))</f>
        <v>62.959000000000003</v>
      </c>
      <c r="M144" s="11">
        <f>IF(SUMIFS('ISLAND SOLVED'!CU:CU,'ISLAND SOLVED'!$E:$E,Island!$B144,'ISLAND SOLVED'!$F:$F,Island!$D144,'ISLAND SOLVED'!B:B,Island!A144)=0,SUMIFS('ISLAND SOLVED'!L:L,'ISLAND SOLVED'!$E:$E,Island!$B144,'ISLAND SOLVED'!$F:$F,Island!$D144,'ISLAND SOLVED'!B:B,Island!A144),SUMIFS('ISLAND SOLVED'!P:P,'ISLAND SOLVED'!$E:$E,Island!$B144,'ISLAND SOLVED'!$F:$F,Island!$D144,'ISLAND SOLVED'!B:B,Island!A144)+SUMIFS('ISLAND SOLVED'!CU:CU,'ISLAND SOLVED'!$E:$E,Island!$B144,'ISLAND SOLVED'!$F:$F,Island!$D144,'ISLAND SOLVED'!B:B,Island!A144))</f>
        <v>136</v>
      </c>
      <c r="N144" s="11">
        <f>SUMIFS('ISLAND SOLVED'!R:R,'ISLAND SOLVED'!$E:$E,Island!$B144,'ISLAND SOLVED'!$F:$F,Island!$D144,'ISLAND SOLVED'!B:B,Island!A144)</f>
        <v>1.206E-2</v>
      </c>
      <c r="O144" s="11">
        <f>SUMIFS('ISLAND SOLVED'!S:S,'ISLAND SOLVED'!$E:$E,Island!$B144,'ISLAND SOLVED'!$F:$F,Island!$D144,'ISLAND SOLVED'!B:B,Island!A144)</f>
        <v>8.4599999999999995E-2</v>
      </c>
      <c r="P144" s="11">
        <f>SUMIFS('ISLAND SOLVED'!O:O,'ISLAND SOLVED'!$E:$E,Island!$B144,'ISLAND SOLVED'!$F:$F,Island!$D144,'ISLAND SOLVED'!B:B,Island!A144)</f>
        <v>30.571999999999999</v>
      </c>
      <c r="Q144" s="11">
        <f>SUMIFS('ISLAND SOLVED'!P:P,'ISLAND SOLVED'!$E:$E,Island!$B144,'ISLAND SOLVED'!$F:$F,Island!$D144,'ISLAND SOLVED'!B:B,Island!A144)</f>
        <v>40.572000000000003</v>
      </c>
      <c r="R144" s="11">
        <f>SUMIFS('ISLAND SOLVED'!CI:CI,'ISLAND SOLVED'!$E:$E,Island!$B144,'ISLAND SOLVED'!$F:$F,Island!$D144,'ISLAND SOLVED'!B:B,Island!A144)</f>
        <v>13.803000000000001</v>
      </c>
      <c r="S144" s="11">
        <f>SUMIFS('ISLAND SOLVED'!CP:CP,'ISLAND SOLVED'!$E:$E,Island!$B144,'ISLAND SOLVED'!$F:$F,Island!$D144,'ISLAND SOLVED'!B:B,Island!A144)</f>
        <v>40.572000000000003</v>
      </c>
      <c r="T144" s="11">
        <f>SUMIFS('ISLAND SOLVED'!CM:CM,'ISLAND SOLVED'!$E:$E,Island!$B144,'ISLAND SOLVED'!$F:$F,Island!$D144,'ISLAND SOLVED'!B:B,Island!A144)</f>
        <v>40.482999999999997</v>
      </c>
      <c r="U144" s="11">
        <f>SUMIFS('ISLAND SOLVED'!CT:CT,'ISLAND SOLVED'!$E:$E,Island!$B144,'ISLAND SOLVED'!$F:$F,Island!$D144,'ISLAND SOLVED'!B:B,Island!A144)</f>
        <v>95.427999999999997</v>
      </c>
      <c r="V144" s="11">
        <f>SUMIFS('ISLAND SOLVED'!CN:CN,'ISLAND SOLVED'!$E:$E,Island!$B144,'ISLAND SOLVED'!$F:$F,Island!$D144,'ISLAND SOLVED'!B:B,Island!A144)</f>
        <v>32.387</v>
      </c>
      <c r="W144" s="11">
        <f>SUMIFS('ISLAND SOLVED'!CU:CU,'ISLAND SOLVED'!$E:$E,Island!$B144,'ISLAND SOLVED'!$F:$F,Island!$D144,'ISLAND SOLVED'!B:B,Island!A144)</f>
        <v>95.427999999999997</v>
      </c>
      <c r="X144" s="11">
        <f>SUMIFS('ISLAND SOLVED'!CO:CO,'ISLAND SOLVED'!$E:$E,Island!$B144,'ISLAND SOLVED'!$F:$F,Island!$D144,'ISLAND SOLVED'!B:B,Island!A144)</f>
        <v>0</v>
      </c>
      <c r="Y144" s="9">
        <f>SUMIFS('ISLAND SOLVED'!CV:CV,'ISLAND SOLVED'!$E:$E,Island!$B144,'ISLAND SOLVED'!$F:$F,Island!$D144,'ISLAND SOLVED'!B:B,Island!A144)</f>
        <v>0</v>
      </c>
      <c r="Z144" s="11">
        <f t="shared" si="5"/>
        <v>0</v>
      </c>
    </row>
    <row r="145" spans="1:26" hidden="1" x14ac:dyDescent="0.25">
      <c r="A145" t="str">
        <f t="shared" ref="A145:D145" si="8">A70</f>
        <v>191012025021050207</v>
      </c>
      <c r="B145" s="2">
        <f t="shared" si="8"/>
        <v>45707.993055555555</v>
      </c>
      <c r="C145" t="str">
        <f t="shared" si="8"/>
        <v>TP48</v>
      </c>
      <c r="D145" t="str">
        <f t="shared" si="8"/>
        <v>NI</v>
      </c>
      <c r="E145">
        <f>SUMIFS('ISLAND SOLVED'!AP:AP,'ISLAND SOLVED'!$E:$E,Island!$B145,'ISLAND SOLVED'!$F:$F,Island!$D145,'ISLAND SOLVED'!B:B,Island!A145)</f>
        <v>2780.6729999999998</v>
      </c>
      <c r="F145">
        <f>SUMIFS('ISLAND SOLVED'!AQ:AQ,'ISLAND SOLVED'!$E:$E,Island!$B145,'ISLAND SOLVED'!$F:$F,Island!$D145,'ISLAND SOLVED'!B:B,Island!A145)</f>
        <v>2285.5529999999999</v>
      </c>
      <c r="G145">
        <f>SUMIFS('ISLAND SOLVED'!CA:CA,'ISLAND SOLVED'!$E:$E,Island!$B145,'ISLAND SOLVED'!$F:$F,Island!$D145,'ISLAND SOLVED'!B:B,Island!A145)</f>
        <v>0</v>
      </c>
      <c r="H145" s="5">
        <f>SUMIFS('ISLAND SOLVED'!BB:BB,'ISLAND SOLVED'!$E:$E,Island!$B145,'ISLAND SOLVED'!$F:$F,Island!$D145,'ISLAND SOLVED'!B:B,Island!A145)-J145</f>
        <v>58.084000000000003</v>
      </c>
      <c r="I145">
        <f>SUMIFS('ISLAND SOLVED'!BC:BC,'ISLAND SOLVED'!$E:$E,Island!$B145,'ISLAND SOLVED'!$F:$F,Island!$D145,'ISLAND SOLVED'!B:B,Island!A145)</f>
        <v>435.53500000000003</v>
      </c>
      <c r="J145" s="5">
        <f t="shared" si="3"/>
        <v>1.5</v>
      </c>
      <c r="K145" s="5">
        <f>SUMIFS('ISLAND SOLVED'!Q:Q,'ISLAND SOLVED'!$E:$E,Island!$B145,'ISLAND SOLVED'!$F:$F,Island!$D145,'ISLAND SOLVED'!B:B,Island!A145)</f>
        <v>5.5248499999999998</v>
      </c>
      <c r="L145">
        <f>IF(SUMIFS('ISLAND SOLVED'!CN:CN,'ISLAND SOLVED'!$E:$E,Island!$B145,'ISLAND SOLVED'!$F:$F,Island!$D145,'ISLAND SOLVED'!B:B,Island!A145)=0,SUMIFS('ISLAND SOLVED'!K:K,'ISLAND SOLVED'!$E:$E,Island!$B145,'ISLAND SOLVED'!$F:$F,Island!$D145,'ISLAND SOLVED'!B:B,Island!A145),SUMIFS('ISLAND SOLVED'!O:O,'ISLAND SOLVED'!$E:$E,Island!$B145,'ISLAND SOLVED'!$F:$F,Island!$D145,'ISLAND SOLVED'!B:B,Island!A145)+SUMIFS('ISLAND SOLVED'!CN:CN,'ISLAND SOLVED'!$E:$E,Island!$B145,'ISLAND SOLVED'!$F:$F,Island!$D145,'ISLAND SOLVED'!B:B,Island!A145))</f>
        <v>172.785</v>
      </c>
      <c r="M145" s="5">
        <f>IF(SUMIFS('ISLAND SOLVED'!CU:CU,'ISLAND SOLVED'!$E:$E,Island!$B145,'ISLAND SOLVED'!$F:$F,Island!$D145,'ISLAND SOLVED'!B:B,Island!A145)=0,SUMIFS('ISLAND SOLVED'!L:L,'ISLAND SOLVED'!$E:$E,Island!$B145,'ISLAND SOLVED'!$F:$F,Island!$D145,'ISLAND SOLVED'!B:B,Island!A145),SUMIFS('ISLAND SOLVED'!P:P,'ISLAND SOLVED'!$E:$E,Island!$B145,'ISLAND SOLVED'!$F:$F,Island!$D145,'ISLAND SOLVED'!B:B,Island!A145)+SUMIFS('ISLAND SOLVED'!CU:CU,'ISLAND SOLVED'!$E:$E,Island!$B145,'ISLAND SOLVED'!$F:$F,Island!$D145,'ISLAND SOLVED'!B:B,Island!A145))</f>
        <v>244.22300000000001</v>
      </c>
      <c r="N145" s="5">
        <f>SUMIFS('ISLAND SOLVED'!R:R,'ISLAND SOLVED'!$E:$E,Island!$B145,'ISLAND SOLVED'!$F:$F,Island!$D145,'ISLAND SOLVED'!B:B,Island!A145)</f>
        <v>0.12085</v>
      </c>
      <c r="O145" s="5">
        <f>SUMIFS('ISLAND SOLVED'!S:S,'ISLAND SOLVED'!$E:$E,Island!$B145,'ISLAND SOLVED'!$F:$F,Island!$D145,'ISLAND SOLVED'!B:B,Island!A145)</f>
        <v>9.6689999999999998E-2</v>
      </c>
      <c r="P145" s="5">
        <f>SUMIFS('ISLAND SOLVED'!O:O,'ISLAND SOLVED'!$E:$E,Island!$B145,'ISLAND SOLVED'!$F:$F,Island!$D145,'ISLAND SOLVED'!B:B,Island!A145)</f>
        <v>91.801000000000002</v>
      </c>
      <c r="Q145" s="5">
        <f>SUMIFS('ISLAND SOLVED'!P:P,'ISLAND SOLVED'!$E:$E,Island!$B145,'ISLAND SOLVED'!$F:$F,Island!$D145,'ISLAND SOLVED'!B:B,Island!A145)</f>
        <v>117.40600000000001</v>
      </c>
      <c r="R145" s="5">
        <f>SUMIFS('ISLAND SOLVED'!CI:CI,'ISLAND SOLVED'!$E:$E,Island!$B145,'ISLAND SOLVED'!$F:$F,Island!$D145,'ISLAND SOLVED'!B:B,Island!A145)</f>
        <v>35.244</v>
      </c>
      <c r="S145" s="5">
        <f>SUMIFS('ISLAND SOLVED'!CP:CP,'ISLAND SOLVED'!$E:$E,Island!$B145,'ISLAND SOLVED'!$F:$F,Island!$D145,'ISLAND SOLVED'!B:B,Island!A145)</f>
        <v>16.940000000000001</v>
      </c>
      <c r="T145" s="5">
        <f>SUMIFS('ISLAND SOLVED'!CM:CM,'ISLAND SOLVED'!$E:$E,Island!$B145,'ISLAND SOLVED'!$F:$F,Island!$D145,'ISLAND SOLVED'!B:B,Island!A145)</f>
        <v>101.23</v>
      </c>
      <c r="U145" s="5">
        <f>SUMIFS('ISLAND SOLVED'!CT:CT,'ISLAND SOLVED'!$E:$E,Island!$B145,'ISLAND SOLVED'!$F:$F,Island!$D145,'ISLAND SOLVED'!B:B,Island!A145)</f>
        <v>126.81699999999999</v>
      </c>
      <c r="V145" s="5">
        <f>SUMIFS('ISLAND SOLVED'!CN:CN,'ISLAND SOLVED'!$E:$E,Island!$B145,'ISLAND SOLVED'!$F:$F,Island!$D145,'ISLAND SOLVED'!B:B,Island!A145)</f>
        <v>80.983999999999995</v>
      </c>
      <c r="W145" s="5">
        <f>SUMIFS('ISLAND SOLVED'!CU:CU,'ISLAND SOLVED'!$E:$E,Island!$B145,'ISLAND SOLVED'!$F:$F,Island!$D145,'ISLAND SOLVED'!B:B,Island!A145)</f>
        <v>126.81699999999999</v>
      </c>
      <c r="X145" s="5">
        <f>SUMIFS('ISLAND SOLVED'!CO:CO,'ISLAND SOLVED'!$E:$E,Island!$B145,'ISLAND SOLVED'!$F:$F,Island!$D145,'ISLAND SOLVED'!B:B,Island!A145)</f>
        <v>0</v>
      </c>
      <c r="Y145">
        <f>SUMIFS('ISLAND SOLVED'!CV:CV,'ISLAND SOLVED'!$E:$E,Island!$B145,'ISLAND SOLVED'!$F:$F,Island!$D145,'ISLAND SOLVED'!B:B,Island!A145)</f>
        <v>0</v>
      </c>
      <c r="Z145" s="5">
        <f t="shared" si="5"/>
        <v>0</v>
      </c>
    </row>
    <row r="146" spans="1:26" hidden="1" x14ac:dyDescent="0.25">
      <c r="A146" t="str">
        <f t="shared" ref="A146:D146" si="9">A71</f>
        <v>191012025021050207</v>
      </c>
      <c r="B146" s="2">
        <f t="shared" si="9"/>
        <v>45707.993055555555</v>
      </c>
      <c r="C146" t="str">
        <f t="shared" si="9"/>
        <v>TP48</v>
      </c>
      <c r="D146" t="str">
        <f t="shared" si="9"/>
        <v>SI</v>
      </c>
      <c r="E146">
        <f>SUMIFS('ISLAND SOLVED'!AP:AP,'ISLAND SOLVED'!$E:$E,Island!$B146,'ISLAND SOLVED'!$F:$F,Island!$D146,'ISLAND SOLVED'!B:B,Island!A146)</f>
        <v>1270.72</v>
      </c>
      <c r="F146">
        <f>SUMIFS('ISLAND SOLVED'!AQ:AQ,'ISLAND SOLVED'!$E:$E,Island!$B146,'ISLAND SOLVED'!$F:$F,Island!$D146,'ISLAND SOLVED'!B:B,Island!A146)</f>
        <v>1627.425</v>
      </c>
      <c r="G146">
        <f>SUMIFS('ISLAND SOLVED'!CA:CA,'ISLAND SOLVED'!$E:$E,Island!$B146,'ISLAND SOLVED'!$F:$F,Island!$D146,'ISLAND SOLVED'!B:B,Island!A146)</f>
        <v>0</v>
      </c>
      <c r="H146" s="5">
        <f>SUMIFS('ISLAND SOLVED'!BB:BB,'ISLAND SOLVED'!$E:$E,Island!$B146,'ISLAND SOLVED'!$F:$F,Island!$D146,'ISLAND SOLVED'!B:B,Island!A146)-J146</f>
        <v>68.244999999999962</v>
      </c>
      <c r="I146">
        <f>SUMIFS('ISLAND SOLVED'!BC:BC,'ISLAND SOLVED'!$E:$E,Island!$B146,'ISLAND SOLVED'!$F:$F,Island!$D146,'ISLAND SOLVED'!B:B,Island!A146)</f>
        <v>-426.45</v>
      </c>
      <c r="J146" s="5">
        <f t="shared" si="4"/>
        <v>10.585000000000036</v>
      </c>
      <c r="K146" s="5">
        <f>SUMIFS('ISLAND SOLVED'!Q:Q,'ISLAND SOLVED'!$E:$E,Island!$B146,'ISLAND SOLVED'!$F:$F,Island!$D146,'ISLAND SOLVED'!B:B,Island!A146)</f>
        <v>5.7339000000000002</v>
      </c>
      <c r="L146">
        <f>IF(SUMIFS('ISLAND SOLVED'!CN:CN,'ISLAND SOLVED'!$E:$E,Island!$B146,'ISLAND SOLVED'!$F:$F,Island!$D146,'ISLAND SOLVED'!B:B,Island!A146)=0,SUMIFS('ISLAND SOLVED'!K:K,'ISLAND SOLVED'!$E:$E,Island!$B146,'ISLAND SOLVED'!$F:$F,Island!$D146,'ISLAND SOLVED'!B:B,Island!A146),SUMIFS('ISLAND SOLVED'!O:O,'ISLAND SOLVED'!$E:$E,Island!$B146,'ISLAND SOLVED'!$F:$F,Island!$D146,'ISLAND SOLVED'!B:B,Island!A146)+SUMIFS('ISLAND SOLVED'!CN:CN,'ISLAND SOLVED'!$E:$E,Island!$B146,'ISLAND SOLVED'!$F:$F,Island!$D146,'ISLAND SOLVED'!B:B,Island!A146))</f>
        <v>114.87899999999999</v>
      </c>
      <c r="M146" s="5">
        <f>IF(SUMIFS('ISLAND SOLVED'!CU:CU,'ISLAND SOLVED'!$E:$E,Island!$B146,'ISLAND SOLVED'!$F:$F,Island!$D146,'ISLAND SOLVED'!B:B,Island!A146)=0,SUMIFS('ISLAND SOLVED'!L:L,'ISLAND SOLVED'!$E:$E,Island!$B146,'ISLAND SOLVED'!$F:$F,Island!$D146,'ISLAND SOLVED'!B:B,Island!A146),SUMIFS('ISLAND SOLVED'!P:P,'ISLAND SOLVED'!$E:$E,Island!$B146,'ISLAND SOLVED'!$F:$F,Island!$D146,'ISLAND SOLVED'!B:B,Island!A146)+SUMIFS('ISLAND SOLVED'!CU:CU,'ISLAND SOLVED'!$E:$E,Island!$B146,'ISLAND SOLVED'!$F:$F,Island!$D146,'ISLAND SOLVED'!B:B,Island!A146))</f>
        <v>139</v>
      </c>
      <c r="N146" s="5">
        <f>SUMIFS('ISLAND SOLVED'!R:R,'ISLAND SOLVED'!$E:$E,Island!$B146,'ISLAND SOLVED'!$F:$F,Island!$D146,'ISLAND SOLVED'!B:B,Island!A146)</f>
        <v>0.1</v>
      </c>
      <c r="O146" s="5">
        <f>SUMIFS('ISLAND SOLVED'!S:S,'ISLAND SOLVED'!$E:$E,Island!$B146,'ISLAND SOLVED'!$F:$F,Island!$D146,'ISLAND SOLVED'!B:B,Island!A146)</f>
        <v>0.1</v>
      </c>
      <c r="P146" s="5">
        <f>SUMIFS('ISLAND SOLVED'!O:O,'ISLAND SOLVED'!$E:$E,Island!$B146,'ISLAND SOLVED'!$F:$F,Island!$D146,'ISLAND SOLVED'!B:B,Island!A146)</f>
        <v>87.706999999999994</v>
      </c>
      <c r="Q146" s="5">
        <f>SUMIFS('ISLAND SOLVED'!P:P,'ISLAND SOLVED'!$E:$E,Island!$B146,'ISLAND SOLVED'!$F:$F,Island!$D146,'ISLAND SOLVED'!B:B,Island!A146)</f>
        <v>122.621</v>
      </c>
      <c r="R146" s="5">
        <f>SUMIFS('ISLAND SOLVED'!CI:CI,'ISLAND SOLVED'!$E:$E,Island!$B146,'ISLAND SOLVED'!$F:$F,Island!$D146,'ISLAND SOLVED'!B:B,Island!A146)</f>
        <v>97.881</v>
      </c>
      <c r="S146" s="5">
        <f>SUMIFS('ISLAND SOLVED'!CP:CP,'ISLAND SOLVED'!$E:$E,Island!$B146,'ISLAND SOLVED'!$F:$F,Island!$D146,'ISLAND SOLVED'!B:B,Island!A146)</f>
        <v>122.621</v>
      </c>
      <c r="T146" s="5">
        <f>SUMIFS('ISLAND SOLVED'!CM:CM,'ISLAND SOLVED'!$E:$E,Island!$B146,'ISLAND SOLVED'!$F:$F,Island!$D146,'ISLAND SOLVED'!B:B,Island!A146)</f>
        <v>33.965000000000003</v>
      </c>
      <c r="U146" s="5">
        <f>SUMIFS('ISLAND SOLVED'!CT:CT,'ISLAND SOLVED'!$E:$E,Island!$B146,'ISLAND SOLVED'!$F:$F,Island!$D146,'ISLAND SOLVED'!B:B,Island!A146)</f>
        <v>16.379000000000001</v>
      </c>
      <c r="V146" s="5">
        <f>SUMIFS('ISLAND SOLVED'!CN:CN,'ISLAND SOLVED'!$E:$E,Island!$B146,'ISLAND SOLVED'!$F:$F,Island!$D146,'ISLAND SOLVED'!B:B,Island!A146)</f>
        <v>27.172000000000001</v>
      </c>
      <c r="W146" s="5">
        <f>SUMIFS('ISLAND SOLVED'!CU:CU,'ISLAND SOLVED'!$E:$E,Island!$B146,'ISLAND SOLVED'!$F:$F,Island!$D146,'ISLAND SOLVED'!B:B,Island!A146)</f>
        <v>16.379000000000001</v>
      </c>
      <c r="X146" s="5">
        <f>SUMIFS('ISLAND SOLVED'!CO:CO,'ISLAND SOLVED'!$E:$E,Island!$B146,'ISLAND SOLVED'!$F:$F,Island!$D146,'ISLAND SOLVED'!B:B,Island!A146)</f>
        <v>0</v>
      </c>
      <c r="Y146">
        <f>SUMIFS('ISLAND SOLVED'!CV:CV,'ISLAND SOLVED'!$E:$E,Island!$B146,'ISLAND SOLVED'!$F:$F,Island!$D146,'ISLAND SOLVED'!B:B,Island!A146)</f>
        <v>0</v>
      </c>
      <c r="Z146" s="5">
        <f t="shared" si="5"/>
        <v>0</v>
      </c>
    </row>
    <row r="147" spans="1:26" hidden="1" x14ac:dyDescent="0.25">
      <c r="A147" t="str">
        <f t="shared" ref="A147:D147" si="10">A72</f>
        <v>191012025021055208</v>
      </c>
      <c r="B147" s="2">
        <f t="shared" si="10"/>
        <v>45707.996527777781</v>
      </c>
      <c r="C147" t="str">
        <f t="shared" si="10"/>
        <v>TP48</v>
      </c>
      <c r="D147" t="str">
        <f t="shared" si="10"/>
        <v>NI</v>
      </c>
      <c r="E147">
        <f>SUMIFS('ISLAND SOLVED'!AP:AP,'ISLAND SOLVED'!$E:$E,Island!$B147,'ISLAND SOLVED'!$F:$F,Island!$D147,'ISLAND SOLVED'!B:B,Island!A147)</f>
        <v>2730.1390000000001</v>
      </c>
      <c r="F147">
        <f>SUMIFS('ISLAND SOLVED'!AQ:AQ,'ISLAND SOLVED'!$E:$E,Island!$B147,'ISLAND SOLVED'!$F:$F,Island!$D147,'ISLAND SOLVED'!B:B,Island!A147)</f>
        <v>2241.8519999999999</v>
      </c>
      <c r="G147">
        <f>SUMIFS('ISLAND SOLVED'!CA:CA,'ISLAND SOLVED'!$E:$E,Island!$B147,'ISLAND SOLVED'!$F:$F,Island!$D147,'ISLAND SOLVED'!B:B,Island!A147)</f>
        <v>0</v>
      </c>
      <c r="H147" s="5">
        <f>SUMIFS('ISLAND SOLVED'!BB:BB,'ISLAND SOLVED'!$E:$E,Island!$B147,'ISLAND SOLVED'!$F:$F,Island!$D147,'ISLAND SOLVED'!B:B,Island!A147)-J147</f>
        <v>57.448</v>
      </c>
      <c r="I147">
        <f>SUMIFS('ISLAND SOLVED'!BC:BC,'ISLAND SOLVED'!$E:$E,Island!$B147,'ISLAND SOLVED'!$F:$F,Island!$D147,'ISLAND SOLVED'!B:B,Island!A147)</f>
        <v>429.34</v>
      </c>
      <c r="J147" s="5">
        <f t="shared" si="3"/>
        <v>1.5</v>
      </c>
      <c r="K147" s="5">
        <f>SUMIFS('ISLAND SOLVED'!Q:Q,'ISLAND SOLVED'!$E:$E,Island!$B147,'ISLAND SOLVED'!$F:$F,Island!$D147,'ISLAND SOLVED'!B:B,Island!A147)</f>
        <v>1.08995</v>
      </c>
      <c r="L147">
        <f>IF(SUMIFS('ISLAND SOLVED'!CN:CN,'ISLAND SOLVED'!$E:$E,Island!$B147,'ISLAND SOLVED'!$F:$F,Island!$D147,'ISLAND SOLVED'!B:B,Island!A147)=0,SUMIFS('ISLAND SOLVED'!K:K,'ISLAND SOLVED'!$E:$E,Island!$B147,'ISLAND SOLVED'!$F:$F,Island!$D147,'ISLAND SOLVED'!B:B,Island!A147),SUMIFS('ISLAND SOLVED'!O:O,'ISLAND SOLVED'!$E:$E,Island!$B147,'ISLAND SOLVED'!$F:$F,Island!$D147,'ISLAND SOLVED'!B:B,Island!A147)+SUMIFS('ISLAND SOLVED'!CN:CN,'ISLAND SOLVED'!$E:$E,Island!$B147,'ISLAND SOLVED'!$F:$F,Island!$D147,'ISLAND SOLVED'!B:B,Island!A147))</f>
        <v>163.36500000000001</v>
      </c>
      <c r="M147" s="5">
        <f>IF(SUMIFS('ISLAND SOLVED'!CU:CU,'ISLAND SOLVED'!$E:$E,Island!$B147,'ISLAND SOLVED'!$F:$F,Island!$D147,'ISLAND SOLVED'!B:B,Island!A147)=0,SUMIFS('ISLAND SOLVED'!L:L,'ISLAND SOLVED'!$E:$E,Island!$B147,'ISLAND SOLVED'!$F:$F,Island!$D147,'ISLAND SOLVED'!B:B,Island!A147),SUMIFS('ISLAND SOLVED'!P:P,'ISLAND SOLVED'!$E:$E,Island!$B147,'ISLAND SOLVED'!$F:$F,Island!$D147,'ISLAND SOLVED'!B:B,Island!A147)+SUMIFS('ISLAND SOLVED'!CU:CU,'ISLAND SOLVED'!$E:$E,Island!$B147,'ISLAND SOLVED'!$F:$F,Island!$D147,'ISLAND SOLVED'!B:B,Island!A147))</f>
        <v>234.96</v>
      </c>
      <c r="N147" s="5">
        <f>SUMIFS('ISLAND SOLVED'!R:R,'ISLAND SOLVED'!$E:$E,Island!$B147,'ISLAND SOLVED'!$F:$F,Island!$D147,'ISLAND SOLVED'!B:B,Island!A147)</f>
        <v>0.12085</v>
      </c>
      <c r="O147" s="5">
        <f>SUMIFS('ISLAND SOLVED'!S:S,'ISLAND SOLVED'!$E:$E,Island!$B147,'ISLAND SOLVED'!$F:$F,Island!$D147,'ISLAND SOLVED'!B:B,Island!A147)</f>
        <v>0.01</v>
      </c>
      <c r="P147" s="5">
        <f>SUMIFS('ISLAND SOLVED'!O:O,'ISLAND SOLVED'!$E:$E,Island!$B147,'ISLAND SOLVED'!$F:$F,Island!$D147,'ISLAND SOLVED'!B:B,Island!A147)</f>
        <v>91.802000000000007</v>
      </c>
      <c r="Q147" s="5">
        <f>SUMIFS('ISLAND SOLVED'!P:P,'ISLAND SOLVED'!$E:$E,Island!$B147,'ISLAND SOLVED'!$F:$F,Island!$D147,'ISLAND SOLVED'!B:B,Island!A147)</f>
        <v>113.956</v>
      </c>
      <c r="R147" s="5">
        <f>SUMIFS('ISLAND SOLVED'!CI:CI,'ISLAND SOLVED'!$E:$E,Island!$B147,'ISLAND SOLVED'!$F:$F,Island!$D147,'ISLAND SOLVED'!B:B,Island!A147)</f>
        <v>49.402999999999999</v>
      </c>
      <c r="S147" s="5">
        <f>SUMIFS('ISLAND SOLVED'!CP:CP,'ISLAND SOLVED'!$E:$E,Island!$B147,'ISLAND SOLVED'!$F:$F,Island!$D147,'ISLAND SOLVED'!B:B,Island!A147)</f>
        <v>22.753</v>
      </c>
      <c r="T147" s="5">
        <f>SUMIFS('ISLAND SOLVED'!CM:CM,'ISLAND SOLVED'!$E:$E,Island!$B147,'ISLAND SOLVED'!$F:$F,Island!$D147,'ISLAND SOLVED'!B:B,Island!A147)</f>
        <v>89.453000000000003</v>
      </c>
      <c r="U147" s="5">
        <f>SUMIFS('ISLAND SOLVED'!CT:CT,'ISLAND SOLVED'!$E:$E,Island!$B147,'ISLAND SOLVED'!$F:$F,Island!$D147,'ISLAND SOLVED'!B:B,Island!A147)</f>
        <v>121.004</v>
      </c>
      <c r="V147" s="5">
        <f>SUMIFS('ISLAND SOLVED'!CN:CN,'ISLAND SOLVED'!$E:$E,Island!$B147,'ISLAND SOLVED'!$F:$F,Island!$D147,'ISLAND SOLVED'!B:B,Island!A147)</f>
        <v>71.563000000000002</v>
      </c>
      <c r="W147" s="5">
        <f>SUMIFS('ISLAND SOLVED'!CU:CU,'ISLAND SOLVED'!$E:$E,Island!$B147,'ISLAND SOLVED'!$F:$F,Island!$D147,'ISLAND SOLVED'!B:B,Island!A147)</f>
        <v>121.004</v>
      </c>
      <c r="X147" s="5">
        <f>SUMIFS('ISLAND SOLVED'!CO:CO,'ISLAND SOLVED'!$E:$E,Island!$B147,'ISLAND SOLVED'!$F:$F,Island!$D147,'ISLAND SOLVED'!B:B,Island!A147)</f>
        <v>0</v>
      </c>
      <c r="Y147">
        <f>SUMIFS('ISLAND SOLVED'!CV:CV,'ISLAND SOLVED'!$E:$E,Island!$B147,'ISLAND SOLVED'!$F:$F,Island!$D147,'ISLAND SOLVED'!B:B,Island!A147)</f>
        <v>0</v>
      </c>
      <c r="Z147" s="5">
        <f t="shared" si="5"/>
        <v>-1E-3</v>
      </c>
    </row>
    <row r="148" spans="1:26" hidden="1" x14ac:dyDescent="0.25">
      <c r="A148" t="str">
        <f t="shared" ref="A148:D148" si="11">A73</f>
        <v>191012025021055208</v>
      </c>
      <c r="B148" s="2">
        <f t="shared" si="11"/>
        <v>45707.996527777781</v>
      </c>
      <c r="C148" t="str">
        <f t="shared" si="11"/>
        <v>TP48</v>
      </c>
      <c r="D148" t="str">
        <f t="shared" si="11"/>
        <v>SI</v>
      </c>
      <c r="E148">
        <f>SUMIFS('ISLAND SOLVED'!AP:AP,'ISLAND SOLVED'!$E:$E,Island!$B148,'ISLAND SOLVED'!$F:$F,Island!$D148,'ISLAND SOLVED'!B:B,Island!A148)</f>
        <v>1260.5540000000001</v>
      </c>
      <c r="F148">
        <f>SUMIFS('ISLAND SOLVED'!AQ:AQ,'ISLAND SOLVED'!$E:$E,Island!$B148,'ISLAND SOLVED'!$F:$F,Island!$D148,'ISLAND SOLVED'!B:B,Island!A148)</f>
        <v>1611.65</v>
      </c>
      <c r="G148">
        <f>SUMIFS('ISLAND SOLVED'!CA:CA,'ISLAND SOLVED'!$E:$E,Island!$B148,'ISLAND SOLVED'!$F:$F,Island!$D148,'ISLAND SOLVED'!B:B,Island!A148)</f>
        <v>0</v>
      </c>
      <c r="H148" s="5">
        <f>SUMIFS('ISLAND SOLVED'!BB:BB,'ISLAND SOLVED'!$E:$E,Island!$B148,'ISLAND SOLVED'!$F:$F,Island!$D148,'ISLAND SOLVED'!B:B,Island!A148)-J148</f>
        <v>67.884000000000043</v>
      </c>
      <c r="I148">
        <f>SUMIFS('ISLAND SOLVED'!BC:BC,'ISLAND SOLVED'!$E:$E,Island!$B148,'ISLAND SOLVED'!$F:$F,Island!$D148,'ISLAND SOLVED'!B:B,Island!A148)</f>
        <v>-420.48</v>
      </c>
      <c r="J148" s="5">
        <f t="shared" si="4"/>
        <v>10.359999999999957</v>
      </c>
      <c r="K148" s="5">
        <f>SUMIFS('ISLAND SOLVED'!Q:Q,'ISLAND SOLVED'!$E:$E,Island!$B148,'ISLAND SOLVED'!$F:$F,Island!$D148,'ISLAND SOLVED'!B:B,Island!A148)</f>
        <v>1.1312</v>
      </c>
      <c r="L148">
        <f>IF(SUMIFS('ISLAND SOLVED'!CN:CN,'ISLAND SOLVED'!$E:$E,Island!$B148,'ISLAND SOLVED'!$F:$F,Island!$D148,'ISLAND SOLVED'!B:B,Island!A148)=0,SUMIFS('ISLAND SOLVED'!K:K,'ISLAND SOLVED'!$E:$E,Island!$B148,'ISLAND SOLVED'!$F:$F,Island!$D148,'ISLAND SOLVED'!B:B,Island!A148),SUMIFS('ISLAND SOLVED'!O:O,'ISLAND SOLVED'!$E:$E,Island!$B148,'ISLAND SOLVED'!$F:$F,Island!$D148,'ISLAND SOLVED'!B:B,Island!A148)+SUMIFS('ISLAND SOLVED'!CN:CN,'ISLAND SOLVED'!$E:$E,Island!$B148,'ISLAND SOLVED'!$F:$F,Island!$D148,'ISLAND SOLVED'!B:B,Island!A148))</f>
        <v>114.44200000000001</v>
      </c>
      <c r="M148" s="5">
        <f>IF(SUMIFS('ISLAND SOLVED'!CU:CU,'ISLAND SOLVED'!$E:$E,Island!$B148,'ISLAND SOLVED'!$F:$F,Island!$D148,'ISLAND SOLVED'!B:B,Island!A148)=0,SUMIFS('ISLAND SOLVED'!L:L,'ISLAND SOLVED'!$E:$E,Island!$B148,'ISLAND SOLVED'!$F:$F,Island!$D148,'ISLAND SOLVED'!B:B,Island!A148),SUMIFS('ISLAND SOLVED'!P:P,'ISLAND SOLVED'!$E:$E,Island!$B148,'ISLAND SOLVED'!$F:$F,Island!$D148,'ISLAND SOLVED'!B:B,Island!A148)+SUMIFS('ISLAND SOLVED'!CU:CU,'ISLAND SOLVED'!$E:$E,Island!$B148,'ISLAND SOLVED'!$F:$F,Island!$D148,'ISLAND SOLVED'!B:B,Island!A148))</f>
        <v>139</v>
      </c>
      <c r="N148" s="5">
        <f>SUMIFS('ISLAND SOLVED'!R:R,'ISLAND SOLVED'!$E:$E,Island!$B148,'ISLAND SOLVED'!$F:$F,Island!$D148,'ISLAND SOLVED'!B:B,Island!A148)</f>
        <v>0.1</v>
      </c>
      <c r="O148" s="5">
        <f>SUMIFS('ISLAND SOLVED'!S:S,'ISLAND SOLVED'!$E:$E,Island!$B148,'ISLAND SOLVED'!$F:$F,Island!$D148,'ISLAND SOLVED'!B:B,Island!A148)</f>
        <v>1.034E-2</v>
      </c>
      <c r="P148" s="5">
        <f>SUMIFS('ISLAND SOLVED'!O:O,'ISLAND SOLVED'!$E:$E,Island!$B148,'ISLAND SOLVED'!$F:$F,Island!$D148,'ISLAND SOLVED'!B:B,Island!A148)</f>
        <v>76.477000000000004</v>
      </c>
      <c r="Q148" s="5">
        <f>SUMIFS('ISLAND SOLVED'!P:P,'ISLAND SOLVED'!$E:$E,Island!$B148,'ISLAND SOLVED'!$F:$F,Island!$D148,'ISLAND SOLVED'!B:B,Island!A148)</f>
        <v>117</v>
      </c>
      <c r="R148" s="5">
        <f>SUMIFS('ISLAND SOLVED'!CI:CI,'ISLAND SOLVED'!$E:$E,Island!$B148,'ISLAND SOLVED'!$F:$F,Island!$D148,'ISLAND SOLVED'!B:B,Island!A148)</f>
        <v>86.492999999999995</v>
      </c>
      <c r="S148" s="5">
        <f>SUMIFS('ISLAND SOLVED'!CP:CP,'ISLAND SOLVED'!$E:$E,Island!$B148,'ISLAND SOLVED'!$F:$F,Island!$D148,'ISLAND SOLVED'!B:B,Island!A148)</f>
        <v>117</v>
      </c>
      <c r="T148" s="5">
        <f>SUMIFS('ISLAND SOLVED'!CM:CM,'ISLAND SOLVED'!$E:$E,Island!$B148,'ISLAND SOLVED'!$F:$F,Island!$D148,'ISLAND SOLVED'!B:B,Island!A148)</f>
        <v>47.456000000000003</v>
      </c>
      <c r="U148" s="5">
        <f>SUMIFS('ISLAND SOLVED'!CT:CT,'ISLAND SOLVED'!$E:$E,Island!$B148,'ISLAND SOLVED'!$F:$F,Island!$D148,'ISLAND SOLVED'!B:B,Island!A148)</f>
        <v>22</v>
      </c>
      <c r="V148" s="5">
        <f>SUMIFS('ISLAND SOLVED'!CN:CN,'ISLAND SOLVED'!$E:$E,Island!$B148,'ISLAND SOLVED'!$F:$F,Island!$D148,'ISLAND SOLVED'!B:B,Island!A148)</f>
        <v>37.965000000000003</v>
      </c>
      <c r="W148" s="5">
        <f>SUMIFS('ISLAND SOLVED'!CU:CU,'ISLAND SOLVED'!$E:$E,Island!$B148,'ISLAND SOLVED'!$F:$F,Island!$D148,'ISLAND SOLVED'!B:B,Island!A148)</f>
        <v>22</v>
      </c>
      <c r="X148" s="5">
        <f>SUMIFS('ISLAND SOLVED'!CO:CO,'ISLAND SOLVED'!$E:$E,Island!$B148,'ISLAND SOLVED'!$F:$F,Island!$D148,'ISLAND SOLVED'!B:B,Island!A148)</f>
        <v>0</v>
      </c>
      <c r="Y148">
        <f>SUMIFS('ISLAND SOLVED'!CV:CV,'ISLAND SOLVED'!$E:$E,Island!$B148,'ISLAND SOLVED'!$F:$F,Island!$D148,'ISLAND SOLVED'!B:B,Island!A148)</f>
        <v>0</v>
      </c>
      <c r="Z148" s="5">
        <f t="shared" si="5"/>
        <v>0</v>
      </c>
    </row>
    <row r="149" spans="1:26" x14ac:dyDescent="0.25">
      <c r="H149" s="5"/>
      <c r="J149" s="5"/>
      <c r="K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6" x14ac:dyDescent="0.25">
      <c r="H150" s="5"/>
      <c r="J150" s="5"/>
      <c r="K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6" x14ac:dyDescent="0.25">
      <c r="H151" s="5"/>
      <c r="J151" s="5"/>
      <c r="K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6" x14ac:dyDescent="0.25">
      <c r="H152" s="5"/>
      <c r="J152" s="5"/>
      <c r="K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6" x14ac:dyDescent="0.25">
      <c r="H153" s="5"/>
      <c r="J153" s="5"/>
      <c r="K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6" x14ac:dyDescent="0.25">
      <c r="H154" s="5"/>
      <c r="J154" s="5"/>
      <c r="K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6" x14ac:dyDescent="0.25">
      <c r="H155" s="5"/>
      <c r="J155" s="5"/>
      <c r="K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6" x14ac:dyDescent="0.25">
      <c r="H156" s="5"/>
      <c r="J156" s="5"/>
      <c r="K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6" x14ac:dyDescent="0.25">
      <c r="H157" s="5"/>
      <c r="J157" s="5"/>
      <c r="K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6" x14ac:dyDescent="0.25">
      <c r="H158" s="5"/>
      <c r="J158" s="5"/>
      <c r="K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6" x14ac:dyDescent="0.25">
      <c r="H159" s="5"/>
      <c r="J159" s="5"/>
      <c r="K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6" x14ac:dyDescent="0.25">
      <c r="H160" s="5"/>
      <c r="J160" s="5"/>
      <c r="K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8:24" x14ac:dyDescent="0.25">
      <c r="H161" s="5"/>
      <c r="J161" s="5"/>
      <c r="K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8:24" x14ac:dyDescent="0.25">
      <c r="H162" s="5"/>
      <c r="J162" s="5"/>
      <c r="K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8:24" x14ac:dyDescent="0.25">
      <c r="H163" s="5"/>
      <c r="J163" s="5"/>
      <c r="K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8:24" x14ac:dyDescent="0.25">
      <c r="H164" s="5"/>
      <c r="J164" s="5"/>
      <c r="K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8:24" x14ac:dyDescent="0.25">
      <c r="H165" s="5"/>
      <c r="J165" s="5"/>
      <c r="K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8:24" x14ac:dyDescent="0.25">
      <c r="H166" s="5"/>
      <c r="J166" s="5"/>
      <c r="K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8:24" x14ac:dyDescent="0.25">
      <c r="H167" s="5"/>
      <c r="J167" s="5"/>
      <c r="K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8:24" x14ac:dyDescent="0.25">
      <c r="H168" s="5"/>
      <c r="J168" s="5"/>
      <c r="K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8:24" x14ac:dyDescent="0.25">
      <c r="H169" s="5"/>
      <c r="J169" s="5"/>
      <c r="K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8:24" x14ac:dyDescent="0.25">
      <c r="H170" s="5"/>
      <c r="J170" s="5"/>
      <c r="K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8:24" x14ac:dyDescent="0.25">
      <c r="H171" s="5"/>
      <c r="J171" s="5"/>
      <c r="K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8:24" x14ac:dyDescent="0.25">
      <c r="H172" s="5"/>
      <c r="J172" s="5"/>
      <c r="K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8:24" x14ac:dyDescent="0.25">
      <c r="H173" s="5"/>
      <c r="J173" s="5"/>
      <c r="K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8:24" x14ac:dyDescent="0.25">
      <c r="H174" s="5"/>
      <c r="J174" s="5"/>
      <c r="K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8:24" x14ac:dyDescent="0.25">
      <c r="H175" s="5"/>
      <c r="J175" s="5"/>
      <c r="K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8:24" x14ac:dyDescent="0.25">
      <c r="H176" s="5"/>
      <c r="J176" s="5"/>
      <c r="K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8:24" x14ac:dyDescent="0.25">
      <c r="H177" s="5"/>
      <c r="J177" s="5"/>
      <c r="K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8:24" x14ac:dyDescent="0.25">
      <c r="H178" s="5"/>
      <c r="J178" s="5"/>
      <c r="K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8:24" x14ac:dyDescent="0.25">
      <c r="H179" s="5"/>
      <c r="J179" s="5"/>
      <c r="K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8:24" x14ac:dyDescent="0.25">
      <c r="H180" s="5"/>
      <c r="J180" s="5"/>
      <c r="K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8:24" x14ac:dyDescent="0.25">
      <c r="H181" s="5"/>
      <c r="J181" s="5"/>
      <c r="K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8:24" x14ac:dyDescent="0.25">
      <c r="H182" s="5"/>
      <c r="J182" s="5"/>
      <c r="K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8:24" x14ac:dyDescent="0.25">
      <c r="H183" s="5"/>
      <c r="J183" s="5"/>
      <c r="K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8:24" x14ac:dyDescent="0.25">
      <c r="H184" s="5"/>
      <c r="J184" s="5"/>
      <c r="K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8:24" x14ac:dyDescent="0.25">
      <c r="H185" s="5"/>
      <c r="J185" s="5"/>
      <c r="K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8:24" x14ac:dyDescent="0.25">
      <c r="H186" s="5"/>
      <c r="J186" s="5"/>
      <c r="K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8:24" x14ac:dyDescent="0.25">
      <c r="H187" s="5"/>
      <c r="J187" s="5"/>
      <c r="K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8:24" x14ac:dyDescent="0.25">
      <c r="H188" s="5"/>
      <c r="J188" s="5"/>
      <c r="K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8:24" x14ac:dyDescent="0.25">
      <c r="H189" s="5"/>
      <c r="J189" s="5"/>
      <c r="K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8:24" x14ac:dyDescent="0.25">
      <c r="H190" s="5"/>
      <c r="J190" s="5"/>
      <c r="K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8:24" x14ac:dyDescent="0.25">
      <c r="H191" s="5"/>
      <c r="J191" s="5"/>
      <c r="K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8:24" x14ac:dyDescent="0.25">
      <c r="H192" s="5"/>
      <c r="J192" s="5"/>
      <c r="K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8:24" x14ac:dyDescent="0.25">
      <c r="H193" s="5"/>
      <c r="J193" s="5"/>
      <c r="K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8:24" x14ac:dyDescent="0.25">
      <c r="H194" s="5"/>
      <c r="J194" s="5"/>
      <c r="K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8:24" x14ac:dyDescent="0.25">
      <c r="H195" s="5"/>
      <c r="J195" s="5"/>
      <c r="K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8:24" x14ac:dyDescent="0.25">
      <c r="H196" s="5"/>
      <c r="J196" s="5"/>
      <c r="K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8:24" x14ac:dyDescent="0.25">
      <c r="H197" s="5"/>
      <c r="J197" s="5"/>
      <c r="K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8:24" x14ac:dyDescent="0.25">
      <c r="H198" s="5"/>
      <c r="J198" s="5"/>
      <c r="K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8:24" x14ac:dyDescent="0.25">
      <c r="H199" s="5"/>
      <c r="J199" s="5"/>
      <c r="K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8:24" x14ac:dyDescent="0.25">
      <c r="H200" s="5"/>
      <c r="J200" s="5"/>
      <c r="K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8:24" x14ac:dyDescent="0.25">
      <c r="H201" s="5"/>
      <c r="J201" s="5"/>
      <c r="K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8:24" x14ac:dyDescent="0.25">
      <c r="H202" s="5"/>
      <c r="J202" s="5"/>
      <c r="K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8:24" x14ac:dyDescent="0.25">
      <c r="H203" s="5"/>
      <c r="J203" s="5"/>
      <c r="K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8:24" x14ac:dyDescent="0.25">
      <c r="H204" s="5"/>
      <c r="J204" s="5"/>
      <c r="K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8:24" x14ac:dyDescent="0.25">
      <c r="H205" s="5"/>
      <c r="J205" s="5"/>
      <c r="K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8:24" x14ac:dyDescent="0.25">
      <c r="H206" s="5"/>
      <c r="J206" s="5"/>
      <c r="K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8:24" x14ac:dyDescent="0.25">
      <c r="H207" s="5"/>
      <c r="J207" s="5"/>
      <c r="K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8:24" x14ac:dyDescent="0.25">
      <c r="H208" s="5"/>
      <c r="J208" s="5"/>
      <c r="K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8:24" x14ac:dyDescent="0.25">
      <c r="H209" s="5"/>
      <c r="J209" s="5"/>
      <c r="K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8:24" x14ac:dyDescent="0.25">
      <c r="H210" s="5"/>
      <c r="J210" s="5"/>
      <c r="K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8:24" x14ac:dyDescent="0.25">
      <c r="H211" s="5"/>
      <c r="J211" s="5"/>
      <c r="K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8:24" x14ac:dyDescent="0.25">
      <c r="H212" s="5"/>
      <c r="J212" s="5"/>
      <c r="K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8:24" x14ac:dyDescent="0.25">
      <c r="H213" s="5"/>
      <c r="J213" s="5"/>
      <c r="K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8:24" x14ac:dyDescent="0.25">
      <c r="H214" s="5"/>
      <c r="J214" s="5"/>
      <c r="K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8:24" x14ac:dyDescent="0.25">
      <c r="H215" s="5"/>
      <c r="J215" s="5"/>
      <c r="K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8:24" x14ac:dyDescent="0.25">
      <c r="H216" s="5"/>
      <c r="J216" s="5"/>
      <c r="K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8:24" x14ac:dyDescent="0.25">
      <c r="H217" s="5"/>
      <c r="J217" s="5"/>
      <c r="K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8:24" x14ac:dyDescent="0.25">
      <c r="H218" s="5"/>
      <c r="J218" s="5"/>
      <c r="K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8:24" x14ac:dyDescent="0.25">
      <c r="H219" s="5"/>
      <c r="J219" s="5"/>
      <c r="K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8:24" x14ac:dyDescent="0.25">
      <c r="H220" s="5"/>
      <c r="J220" s="5"/>
      <c r="K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8:24" x14ac:dyDescent="0.25">
      <c r="H221" s="5"/>
      <c r="J221" s="5"/>
      <c r="K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8:24" x14ac:dyDescent="0.25">
      <c r="H222" s="5"/>
      <c r="J222" s="5"/>
      <c r="K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8:24" x14ac:dyDescent="0.25">
      <c r="H223" s="5"/>
      <c r="J223" s="5"/>
      <c r="K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8:24" x14ac:dyDescent="0.25">
      <c r="H224" s="5"/>
      <c r="J224" s="5"/>
      <c r="K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8:24" x14ac:dyDescent="0.25">
      <c r="H225" s="5"/>
      <c r="J225" s="5"/>
      <c r="K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8:24" x14ac:dyDescent="0.25">
      <c r="H226" s="5"/>
      <c r="J226" s="5"/>
      <c r="K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8:24" x14ac:dyDescent="0.25">
      <c r="H227" s="5"/>
      <c r="J227" s="5"/>
      <c r="K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8:24" x14ac:dyDescent="0.25">
      <c r="H228" s="5"/>
      <c r="J228" s="5"/>
      <c r="K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8:24" x14ac:dyDescent="0.25">
      <c r="H229" s="5"/>
      <c r="J229" s="5"/>
      <c r="K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8:24" x14ac:dyDescent="0.25">
      <c r="H230" s="5"/>
      <c r="J230" s="5"/>
      <c r="K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8:24" x14ac:dyDescent="0.25">
      <c r="H231" s="5"/>
      <c r="J231" s="5"/>
      <c r="K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8:24" x14ac:dyDescent="0.25">
      <c r="H232" s="5"/>
      <c r="J232" s="5"/>
      <c r="K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8:24" x14ac:dyDescent="0.25">
      <c r="H233" s="5"/>
      <c r="J233" s="5"/>
      <c r="K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8:24" x14ac:dyDescent="0.25">
      <c r="H234" s="5"/>
      <c r="J234" s="5"/>
      <c r="K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8:24" x14ac:dyDescent="0.25">
      <c r="H235" s="5"/>
      <c r="J235" s="5"/>
      <c r="K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8:24" x14ac:dyDescent="0.25">
      <c r="H236" s="5"/>
      <c r="J236" s="5"/>
      <c r="K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8:24" x14ac:dyDescent="0.25">
      <c r="H237" s="5"/>
      <c r="J237" s="5"/>
      <c r="K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8:24" x14ac:dyDescent="0.25">
      <c r="H238" s="5"/>
      <c r="J238" s="5"/>
      <c r="K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8:24" x14ac:dyDescent="0.25">
      <c r="H239" s="5"/>
      <c r="J239" s="5"/>
      <c r="K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8:24" x14ac:dyDescent="0.25">
      <c r="H240" s="5"/>
      <c r="J240" s="5"/>
      <c r="K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8:24" x14ac:dyDescent="0.25">
      <c r="H241" s="5"/>
      <c r="J241" s="5"/>
      <c r="K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8:24" x14ac:dyDescent="0.25">
      <c r="H242" s="5"/>
      <c r="J242" s="5"/>
      <c r="K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8:24" x14ac:dyDescent="0.25">
      <c r="H243" s="5"/>
      <c r="J243" s="5"/>
      <c r="K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8:24" x14ac:dyDescent="0.25">
      <c r="H244" s="5"/>
      <c r="J244" s="5"/>
      <c r="K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8:24" x14ac:dyDescent="0.25">
      <c r="H245" s="5"/>
      <c r="J245" s="5"/>
      <c r="K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8:24" x14ac:dyDescent="0.25">
      <c r="H246" s="5"/>
      <c r="J246" s="5"/>
      <c r="K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8:24" x14ac:dyDescent="0.25">
      <c r="H247" s="5"/>
      <c r="J247" s="5"/>
      <c r="K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8:24" x14ac:dyDescent="0.25">
      <c r="H248" s="5"/>
      <c r="J248" s="5"/>
      <c r="K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8:24" x14ac:dyDescent="0.25">
      <c r="H249" s="5"/>
      <c r="J249" s="5"/>
      <c r="K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8:24" x14ac:dyDescent="0.25">
      <c r="H250" s="5"/>
      <c r="J250" s="5"/>
      <c r="K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8:24" x14ac:dyDescent="0.25">
      <c r="H251" s="5"/>
      <c r="J251" s="5"/>
      <c r="K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8:24" x14ac:dyDescent="0.25">
      <c r="H252" s="5"/>
      <c r="J252" s="5"/>
      <c r="K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8:24" x14ac:dyDescent="0.25">
      <c r="H253" s="5"/>
      <c r="J253" s="5"/>
      <c r="K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8:24" x14ac:dyDescent="0.25">
      <c r="H254" s="5"/>
      <c r="J254" s="5"/>
      <c r="K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8:24" x14ac:dyDescent="0.25">
      <c r="H255" s="5"/>
      <c r="J255" s="5"/>
      <c r="K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8:24" x14ac:dyDescent="0.25">
      <c r="H256" s="5"/>
      <c r="J256" s="5"/>
      <c r="K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8:24" x14ac:dyDescent="0.25">
      <c r="H257" s="5"/>
      <c r="J257" s="5"/>
      <c r="K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8:24" x14ac:dyDescent="0.25">
      <c r="H258" s="5"/>
      <c r="J258" s="5"/>
      <c r="K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8:24" x14ac:dyDescent="0.25">
      <c r="H259" s="5"/>
      <c r="J259" s="5"/>
      <c r="K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8:24" x14ac:dyDescent="0.25">
      <c r="H260" s="5"/>
      <c r="J260" s="5"/>
      <c r="K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8:24" x14ac:dyDescent="0.25">
      <c r="H261" s="5"/>
      <c r="J261" s="5"/>
      <c r="K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8:24" x14ac:dyDescent="0.25">
      <c r="H262" s="5"/>
      <c r="J262" s="5"/>
      <c r="K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8:24" x14ac:dyDescent="0.25">
      <c r="H263" s="5"/>
      <c r="J263" s="5"/>
      <c r="K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8:24" x14ac:dyDescent="0.25">
      <c r="H264" s="5"/>
      <c r="J264" s="5"/>
      <c r="K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8:24" x14ac:dyDescent="0.25">
      <c r="H265" s="5"/>
      <c r="J265" s="5"/>
      <c r="K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8:24" x14ac:dyDescent="0.25">
      <c r="H266" s="5"/>
      <c r="J266" s="5"/>
      <c r="K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8:24" x14ac:dyDescent="0.25">
      <c r="H267" s="5"/>
      <c r="J267" s="5"/>
      <c r="K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8:24" x14ac:dyDescent="0.25">
      <c r="H268" s="5"/>
      <c r="J268" s="5"/>
      <c r="K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8:24" x14ac:dyDescent="0.25">
      <c r="H269" s="5"/>
      <c r="J269" s="5"/>
      <c r="K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8:24" x14ac:dyDescent="0.25">
      <c r="H270" s="5"/>
      <c r="J270" s="5"/>
      <c r="K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8:24" x14ac:dyDescent="0.25">
      <c r="H271" s="5"/>
      <c r="J271" s="5"/>
      <c r="K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8:24" x14ac:dyDescent="0.25">
      <c r="H272" s="5"/>
      <c r="J272" s="5"/>
      <c r="K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8:24" x14ac:dyDescent="0.25">
      <c r="H273" s="5"/>
      <c r="J273" s="5"/>
      <c r="K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8:24" x14ac:dyDescent="0.25">
      <c r="H274" s="5"/>
      <c r="J274" s="5"/>
      <c r="K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8:24" x14ac:dyDescent="0.25">
      <c r="H275" s="5"/>
      <c r="J275" s="5"/>
      <c r="K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8:24" x14ac:dyDescent="0.25">
      <c r="H276" s="5"/>
      <c r="J276" s="5"/>
      <c r="K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8:24" x14ac:dyDescent="0.25">
      <c r="H277" s="5"/>
      <c r="J277" s="5"/>
      <c r="K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8:24" x14ac:dyDescent="0.25">
      <c r="H278" s="5"/>
      <c r="J278" s="5"/>
      <c r="K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8:24" x14ac:dyDescent="0.25">
      <c r="H279" s="5"/>
      <c r="J279" s="5"/>
      <c r="K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8:24" x14ac:dyDescent="0.25">
      <c r="H280" s="5"/>
      <c r="J280" s="5"/>
      <c r="K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8:24" x14ac:dyDescent="0.25">
      <c r="H281" s="5"/>
      <c r="J281" s="5"/>
      <c r="K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8:24" x14ac:dyDescent="0.25">
      <c r="H282" s="5"/>
      <c r="J282" s="5"/>
      <c r="K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8:24" x14ac:dyDescent="0.25">
      <c r="H283" s="5"/>
      <c r="J283" s="5"/>
      <c r="K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8:24" x14ac:dyDescent="0.25">
      <c r="H284" s="5"/>
      <c r="J284" s="5"/>
      <c r="K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8:24" x14ac:dyDescent="0.25">
      <c r="H285" s="5"/>
      <c r="J285" s="5"/>
      <c r="K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8:24" x14ac:dyDescent="0.25">
      <c r="H286" s="5"/>
      <c r="J286" s="5"/>
      <c r="K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8:24" x14ac:dyDescent="0.25">
      <c r="H287" s="5"/>
      <c r="J287" s="5"/>
      <c r="K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8:24" x14ac:dyDescent="0.25">
      <c r="H288" s="5"/>
      <c r="J288" s="5"/>
      <c r="K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8:24" x14ac:dyDescent="0.25">
      <c r="H289" s="5"/>
      <c r="J289" s="5"/>
      <c r="K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8:24" x14ac:dyDescent="0.25">
      <c r="H290" s="5"/>
      <c r="J290" s="5"/>
      <c r="K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8:24" x14ac:dyDescent="0.25">
      <c r="H291" s="5"/>
      <c r="J291" s="5"/>
      <c r="K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8:24" x14ac:dyDescent="0.25">
      <c r="H292" s="5"/>
      <c r="J292" s="5"/>
      <c r="K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8:24" x14ac:dyDescent="0.25">
      <c r="H293" s="5"/>
      <c r="J293" s="5"/>
      <c r="K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8:24" x14ac:dyDescent="0.25">
      <c r="H294" s="5"/>
      <c r="J294" s="5"/>
      <c r="K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8:24" x14ac:dyDescent="0.25">
      <c r="H295" s="5"/>
      <c r="J295" s="5"/>
      <c r="K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8:24" x14ac:dyDescent="0.25">
      <c r="H296" s="5"/>
      <c r="J296" s="5"/>
      <c r="K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8:24" x14ac:dyDescent="0.25">
      <c r="H297" s="5"/>
      <c r="J297" s="5"/>
      <c r="K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8:24" x14ac:dyDescent="0.25">
      <c r="H298" s="5"/>
      <c r="J298" s="5"/>
      <c r="K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8:24" x14ac:dyDescent="0.25">
      <c r="H299" s="5"/>
      <c r="J299" s="5"/>
      <c r="K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8:24" x14ac:dyDescent="0.25">
      <c r="H300" s="5"/>
      <c r="J300" s="5"/>
      <c r="K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8:24" x14ac:dyDescent="0.25">
      <c r="H301" s="5"/>
      <c r="J301" s="5"/>
      <c r="K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8:24" x14ac:dyDescent="0.25">
      <c r="H302" s="5"/>
      <c r="J302" s="5"/>
      <c r="K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8:24" x14ac:dyDescent="0.25">
      <c r="H303" s="5"/>
      <c r="J303" s="5"/>
      <c r="K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8:24" x14ac:dyDescent="0.25">
      <c r="H304" s="5"/>
      <c r="J304" s="5"/>
      <c r="K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8:24" x14ac:dyDescent="0.25">
      <c r="H305" s="5"/>
      <c r="J305" s="5"/>
      <c r="K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8:24" x14ac:dyDescent="0.25">
      <c r="H306" s="5"/>
      <c r="J306" s="5"/>
      <c r="K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8:24" x14ac:dyDescent="0.25">
      <c r="H307" s="5"/>
      <c r="J307" s="5"/>
      <c r="K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8:24" x14ac:dyDescent="0.25">
      <c r="H308" s="5"/>
      <c r="J308" s="5"/>
      <c r="K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8:24" x14ac:dyDescent="0.25">
      <c r="H309" s="5"/>
      <c r="J309" s="5"/>
      <c r="K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8:24" x14ac:dyDescent="0.25">
      <c r="H310" s="5"/>
      <c r="J310" s="5"/>
      <c r="K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8:24" x14ac:dyDescent="0.25">
      <c r="H311" s="5"/>
      <c r="J311" s="5"/>
      <c r="K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8:24" x14ac:dyDescent="0.25">
      <c r="H312" s="5"/>
      <c r="J312" s="5"/>
      <c r="K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8:24" x14ac:dyDescent="0.25">
      <c r="H313" s="5"/>
      <c r="J313" s="5"/>
      <c r="K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8:24" x14ac:dyDescent="0.25">
      <c r="H314" s="5"/>
      <c r="J314" s="5"/>
      <c r="K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8:24" x14ac:dyDescent="0.25">
      <c r="H315" s="5"/>
      <c r="J315" s="5"/>
      <c r="K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8:24" x14ac:dyDescent="0.25">
      <c r="H316" s="5"/>
      <c r="J316" s="5"/>
      <c r="K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8:24" x14ac:dyDescent="0.25">
      <c r="H317" s="5"/>
      <c r="J317" s="5"/>
      <c r="K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8:24" x14ac:dyDescent="0.25">
      <c r="H318" s="5"/>
      <c r="J318" s="5"/>
      <c r="K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8:24" x14ac:dyDescent="0.25">
      <c r="H319" s="5"/>
      <c r="J319" s="5"/>
      <c r="K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8:24" x14ac:dyDescent="0.25">
      <c r="H320" s="5"/>
      <c r="J320" s="5"/>
      <c r="K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8:24" x14ac:dyDescent="0.25">
      <c r="H321" s="5"/>
      <c r="J321" s="5"/>
      <c r="K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8:24" x14ac:dyDescent="0.25">
      <c r="H322" s="5"/>
      <c r="J322" s="5"/>
      <c r="K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8:24" x14ac:dyDescent="0.25">
      <c r="H323" s="5"/>
      <c r="J323" s="5"/>
      <c r="K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8:24" x14ac:dyDescent="0.25">
      <c r="H324" s="5"/>
      <c r="J324" s="5"/>
      <c r="K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8:24" x14ac:dyDescent="0.25">
      <c r="H325" s="5"/>
      <c r="J325" s="5"/>
      <c r="K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8:24" x14ac:dyDescent="0.25">
      <c r="H326" s="5"/>
      <c r="J326" s="5"/>
      <c r="K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8:24" x14ac:dyDescent="0.25">
      <c r="H327" s="5"/>
      <c r="J327" s="5"/>
      <c r="K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8:24" x14ac:dyDescent="0.25">
      <c r="H328" s="5"/>
      <c r="J328" s="5"/>
      <c r="K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8:24" x14ac:dyDescent="0.25">
      <c r="H329" s="5"/>
      <c r="J329" s="5"/>
      <c r="K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8:24" x14ac:dyDescent="0.25">
      <c r="H330" s="5"/>
      <c r="J330" s="5"/>
      <c r="K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8:24" x14ac:dyDescent="0.25">
      <c r="H331" s="5"/>
      <c r="J331" s="5"/>
      <c r="K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8:24" x14ac:dyDescent="0.25">
      <c r="H332" s="5"/>
      <c r="J332" s="5"/>
      <c r="K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8:24" x14ac:dyDescent="0.25">
      <c r="H333" s="5"/>
      <c r="J333" s="5"/>
      <c r="K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8:24" x14ac:dyDescent="0.25">
      <c r="H334" s="5"/>
      <c r="J334" s="5"/>
      <c r="K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8:24" x14ac:dyDescent="0.25">
      <c r="H335" s="5"/>
      <c r="J335" s="5"/>
      <c r="K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8:24" x14ac:dyDescent="0.25">
      <c r="H336" s="5"/>
      <c r="J336" s="5"/>
      <c r="K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8:24" x14ac:dyDescent="0.25">
      <c r="H337" s="5"/>
      <c r="J337" s="5"/>
      <c r="K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8:24" x14ac:dyDescent="0.25">
      <c r="H338" s="5"/>
      <c r="J338" s="5"/>
      <c r="K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8:24" x14ac:dyDescent="0.25">
      <c r="H339" s="5"/>
      <c r="J339" s="5"/>
      <c r="K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8:24" x14ac:dyDescent="0.25">
      <c r="H340" s="5"/>
      <c r="J340" s="5"/>
      <c r="K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8:24" x14ac:dyDescent="0.25">
      <c r="H341" s="5"/>
      <c r="J341" s="5"/>
      <c r="K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8:24" x14ac:dyDescent="0.25">
      <c r="H342" s="5"/>
      <c r="J342" s="5"/>
      <c r="K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8:24" x14ac:dyDescent="0.25">
      <c r="H343" s="5"/>
      <c r="J343" s="5"/>
      <c r="K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8:24" x14ac:dyDescent="0.25">
      <c r="H344" s="5"/>
      <c r="J344" s="5"/>
      <c r="K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8:24" x14ac:dyDescent="0.25">
      <c r="H345" s="5"/>
      <c r="J345" s="5"/>
      <c r="K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8:24" x14ac:dyDescent="0.25">
      <c r="H346" s="5"/>
      <c r="J346" s="5"/>
      <c r="K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8:24" x14ac:dyDescent="0.25">
      <c r="H347" s="5"/>
      <c r="J347" s="5"/>
      <c r="K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8:24" x14ac:dyDescent="0.25">
      <c r="H348" s="5"/>
      <c r="J348" s="5"/>
      <c r="K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8:24" x14ac:dyDescent="0.25">
      <c r="H349" s="5"/>
      <c r="J349" s="5"/>
      <c r="K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8:24" x14ac:dyDescent="0.25">
      <c r="H350" s="5"/>
      <c r="J350" s="5"/>
      <c r="K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8:24" x14ac:dyDescent="0.25">
      <c r="H351" s="5"/>
      <c r="J351" s="5"/>
      <c r="K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8:24" x14ac:dyDescent="0.25">
      <c r="H352" s="5"/>
      <c r="J352" s="5"/>
      <c r="K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8:24" x14ac:dyDescent="0.25">
      <c r="H353" s="5"/>
      <c r="J353" s="5"/>
      <c r="K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8:24" x14ac:dyDescent="0.25">
      <c r="H354" s="5"/>
      <c r="J354" s="5"/>
      <c r="K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8:24" x14ac:dyDescent="0.25">
      <c r="H355" s="5"/>
      <c r="J355" s="5"/>
      <c r="K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8:24" x14ac:dyDescent="0.25">
      <c r="H356" s="5"/>
      <c r="J356" s="5"/>
      <c r="K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8:24" x14ac:dyDescent="0.25">
      <c r="H357" s="5"/>
      <c r="J357" s="5"/>
      <c r="K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8:24" x14ac:dyDescent="0.25">
      <c r="H358" s="5"/>
      <c r="J358" s="5"/>
      <c r="K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8:24" x14ac:dyDescent="0.25">
      <c r="H359" s="5"/>
      <c r="J359" s="5"/>
      <c r="K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8:24" x14ac:dyDescent="0.25">
      <c r="H360" s="5"/>
      <c r="J360" s="5"/>
      <c r="K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8:24" x14ac:dyDescent="0.25">
      <c r="H361" s="5"/>
      <c r="J361" s="5"/>
      <c r="K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8:24" x14ac:dyDescent="0.25">
      <c r="H362" s="5"/>
      <c r="J362" s="5"/>
      <c r="K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8:24" x14ac:dyDescent="0.25">
      <c r="H363" s="5"/>
      <c r="J363" s="5"/>
      <c r="K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8:24" x14ac:dyDescent="0.25">
      <c r="H364" s="5"/>
      <c r="J364" s="5"/>
      <c r="K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8:24" x14ac:dyDescent="0.25">
      <c r="H365" s="5"/>
      <c r="J365" s="5"/>
      <c r="K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8:24" x14ac:dyDescent="0.25">
      <c r="H366" s="5"/>
      <c r="J366" s="5"/>
      <c r="K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8:24" x14ac:dyDescent="0.25">
      <c r="H367" s="5"/>
      <c r="J367" s="5"/>
      <c r="K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8:24" x14ac:dyDescent="0.25">
      <c r="H368" s="5"/>
      <c r="J368" s="5"/>
      <c r="K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8:24" x14ac:dyDescent="0.25">
      <c r="H369" s="5"/>
      <c r="J369" s="5"/>
      <c r="K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8:24" x14ac:dyDescent="0.25">
      <c r="H370" s="5"/>
      <c r="J370" s="5"/>
      <c r="K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8:24" x14ac:dyDescent="0.25">
      <c r="H371" s="5"/>
      <c r="J371" s="5"/>
      <c r="K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8:24" x14ac:dyDescent="0.25">
      <c r="H372" s="5"/>
      <c r="J372" s="5"/>
      <c r="K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8:24" x14ac:dyDescent="0.25">
      <c r="H373" s="5"/>
      <c r="J373" s="5"/>
      <c r="K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8:24" x14ac:dyDescent="0.25">
      <c r="H374" s="5"/>
      <c r="J374" s="5"/>
      <c r="K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8:24" x14ac:dyDescent="0.25">
      <c r="H375" s="5"/>
      <c r="J375" s="5"/>
      <c r="K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8:24" x14ac:dyDescent="0.25">
      <c r="H376" s="5"/>
      <c r="J376" s="5"/>
      <c r="K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8:24" x14ac:dyDescent="0.25">
      <c r="H377" s="5"/>
      <c r="J377" s="5"/>
      <c r="K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8:24" x14ac:dyDescent="0.25">
      <c r="H378" s="5"/>
      <c r="J378" s="5"/>
      <c r="K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8:24" x14ac:dyDescent="0.25">
      <c r="H379" s="5"/>
      <c r="J379" s="5"/>
      <c r="K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8:24" x14ac:dyDescent="0.25">
      <c r="H380" s="5"/>
      <c r="J380" s="5"/>
      <c r="K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8:24" x14ac:dyDescent="0.25">
      <c r="H381" s="5"/>
      <c r="J381" s="5"/>
      <c r="K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8:24" x14ac:dyDescent="0.25">
      <c r="H382" s="5"/>
      <c r="J382" s="5"/>
      <c r="K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8:24" x14ac:dyDescent="0.25">
      <c r="H383" s="5"/>
      <c r="J383" s="5"/>
      <c r="K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8:24" x14ac:dyDescent="0.25">
      <c r="H384" s="5"/>
      <c r="J384" s="5"/>
      <c r="K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8:24" x14ac:dyDescent="0.25">
      <c r="H385" s="5"/>
      <c r="J385" s="5"/>
      <c r="K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8:24" x14ac:dyDescent="0.25">
      <c r="H386" s="5"/>
      <c r="J386" s="5"/>
      <c r="K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8:24" x14ac:dyDescent="0.25">
      <c r="H387" s="5"/>
      <c r="J387" s="5"/>
      <c r="K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8:24" x14ac:dyDescent="0.25">
      <c r="H388" s="5"/>
      <c r="J388" s="5"/>
      <c r="K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8:24" x14ac:dyDescent="0.25">
      <c r="H389" s="5"/>
      <c r="J389" s="5"/>
      <c r="K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8:24" x14ac:dyDescent="0.25">
      <c r="H390" s="5"/>
      <c r="J390" s="5"/>
      <c r="K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8:24" x14ac:dyDescent="0.25">
      <c r="H391" s="5"/>
      <c r="J391" s="5"/>
      <c r="K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8:24" x14ac:dyDescent="0.25">
      <c r="H392" s="5"/>
      <c r="J392" s="5"/>
      <c r="K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8:24" x14ac:dyDescent="0.25">
      <c r="H393" s="5"/>
      <c r="J393" s="5"/>
      <c r="K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8:24" x14ac:dyDescent="0.25">
      <c r="H394" s="5"/>
      <c r="J394" s="5"/>
      <c r="K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8:24" x14ac:dyDescent="0.25">
      <c r="H395" s="5"/>
      <c r="J395" s="5"/>
      <c r="K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8:24" x14ac:dyDescent="0.25">
      <c r="H396" s="5"/>
      <c r="J396" s="5"/>
      <c r="K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8:24" x14ac:dyDescent="0.25">
      <c r="H397" s="5"/>
      <c r="J397" s="5"/>
      <c r="K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8:24" x14ac:dyDescent="0.25">
      <c r="H398" s="5"/>
      <c r="J398" s="5"/>
      <c r="K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8:24" x14ac:dyDescent="0.25">
      <c r="H399" s="5"/>
      <c r="J399" s="5"/>
      <c r="K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8:24" x14ac:dyDescent="0.25">
      <c r="H400" s="5"/>
      <c r="J400" s="5"/>
      <c r="K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8:24" x14ac:dyDescent="0.25">
      <c r="H401" s="5"/>
      <c r="J401" s="5"/>
      <c r="K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8:24" x14ac:dyDescent="0.25">
      <c r="H402" s="5"/>
      <c r="J402" s="5"/>
      <c r="K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8:24" x14ac:dyDescent="0.25">
      <c r="H403" s="5"/>
      <c r="J403" s="5"/>
      <c r="K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8:24" x14ac:dyDescent="0.25">
      <c r="H404" s="5"/>
      <c r="J404" s="5"/>
      <c r="K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8:24" x14ac:dyDescent="0.25">
      <c r="H405" s="5"/>
      <c r="J405" s="5"/>
      <c r="K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8:24" x14ac:dyDescent="0.25">
      <c r="H406" s="5"/>
      <c r="J406" s="5"/>
      <c r="K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8:24" x14ac:dyDescent="0.25">
      <c r="H407" s="5"/>
      <c r="J407" s="5"/>
      <c r="K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8:24" x14ac:dyDescent="0.25">
      <c r="H408" s="5"/>
      <c r="J408" s="5"/>
      <c r="K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8:24" x14ac:dyDescent="0.25">
      <c r="H409" s="5"/>
      <c r="J409" s="5"/>
      <c r="K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8:24" x14ac:dyDescent="0.25">
      <c r="H410" s="5"/>
      <c r="J410" s="5"/>
      <c r="K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8:24" x14ac:dyDescent="0.25">
      <c r="H411" s="5"/>
      <c r="J411" s="5"/>
      <c r="K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8:24" x14ac:dyDescent="0.25">
      <c r="H412" s="5"/>
      <c r="J412" s="5"/>
      <c r="K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8:24" x14ac:dyDescent="0.25">
      <c r="H413" s="5"/>
      <c r="J413" s="5"/>
      <c r="K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8:24" x14ac:dyDescent="0.25">
      <c r="H414" s="5"/>
      <c r="J414" s="5"/>
      <c r="K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8:24" x14ac:dyDescent="0.25">
      <c r="H415" s="5"/>
      <c r="J415" s="5"/>
      <c r="K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8:24" x14ac:dyDescent="0.25">
      <c r="H416" s="5"/>
      <c r="J416" s="5"/>
      <c r="K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8:24" x14ac:dyDescent="0.25">
      <c r="H417" s="5"/>
      <c r="J417" s="5"/>
      <c r="K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8:24" x14ac:dyDescent="0.25">
      <c r="H418" s="5"/>
      <c r="J418" s="5"/>
      <c r="K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8:24" x14ac:dyDescent="0.25">
      <c r="H419" s="5"/>
      <c r="J419" s="5"/>
      <c r="K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8:24" x14ac:dyDescent="0.25">
      <c r="H420" s="5"/>
      <c r="J420" s="5"/>
      <c r="K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8:24" x14ac:dyDescent="0.25">
      <c r="H421" s="5"/>
      <c r="J421" s="5"/>
      <c r="K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8:24" x14ac:dyDescent="0.25">
      <c r="H422" s="5"/>
      <c r="J422" s="5"/>
      <c r="K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8:24" x14ac:dyDescent="0.25">
      <c r="H423" s="5"/>
      <c r="J423" s="5"/>
      <c r="K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8:24" x14ac:dyDescent="0.25">
      <c r="H424" s="5"/>
      <c r="J424" s="5"/>
      <c r="K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8:24" x14ac:dyDescent="0.25">
      <c r="H425" s="5"/>
      <c r="J425" s="5"/>
      <c r="K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8:24" x14ac:dyDescent="0.25">
      <c r="H426" s="5"/>
      <c r="J426" s="5"/>
      <c r="K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8:24" x14ac:dyDescent="0.25">
      <c r="H427" s="5"/>
      <c r="J427" s="5"/>
      <c r="K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8:24" x14ac:dyDescent="0.25">
      <c r="H428" s="5"/>
      <c r="J428" s="5"/>
      <c r="K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8:24" x14ac:dyDescent="0.25">
      <c r="H429" s="5"/>
      <c r="J429" s="5"/>
      <c r="K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8:24" x14ac:dyDescent="0.25">
      <c r="H430" s="5"/>
      <c r="J430" s="5"/>
      <c r="K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8:24" x14ac:dyDescent="0.25">
      <c r="H431" s="5"/>
      <c r="J431" s="5"/>
      <c r="K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8:24" x14ac:dyDescent="0.25">
      <c r="H432" s="5"/>
      <c r="J432" s="5"/>
      <c r="K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8:24" x14ac:dyDescent="0.25">
      <c r="H433" s="5"/>
      <c r="J433" s="5"/>
      <c r="K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8:24" x14ac:dyDescent="0.25">
      <c r="H434" s="5"/>
      <c r="J434" s="5"/>
      <c r="K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8:24" x14ac:dyDescent="0.25">
      <c r="H435" s="5"/>
      <c r="J435" s="5"/>
      <c r="K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8:24" x14ac:dyDescent="0.25">
      <c r="H436" s="5"/>
      <c r="J436" s="5"/>
      <c r="K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8:24" x14ac:dyDescent="0.25">
      <c r="H437" s="5"/>
      <c r="J437" s="5"/>
      <c r="K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8:24" x14ac:dyDescent="0.25">
      <c r="H438" s="5"/>
      <c r="J438" s="5"/>
      <c r="K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8:24" x14ac:dyDescent="0.25">
      <c r="H439" s="5"/>
      <c r="J439" s="5"/>
      <c r="K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8:24" x14ac:dyDescent="0.25">
      <c r="H440" s="5"/>
      <c r="J440" s="5"/>
      <c r="K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8:24" x14ac:dyDescent="0.25">
      <c r="H441" s="5"/>
      <c r="J441" s="5"/>
      <c r="K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8:24" x14ac:dyDescent="0.25">
      <c r="H442" s="5"/>
      <c r="J442" s="5"/>
      <c r="K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8:24" x14ac:dyDescent="0.25">
      <c r="H443" s="5"/>
      <c r="J443" s="5"/>
      <c r="K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8:24" x14ac:dyDescent="0.25">
      <c r="H444" s="5"/>
      <c r="J444" s="5"/>
      <c r="K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8:24" x14ac:dyDescent="0.25">
      <c r="H445" s="5"/>
      <c r="J445" s="5"/>
      <c r="K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8:24" x14ac:dyDescent="0.25">
      <c r="H446" s="5"/>
      <c r="J446" s="5"/>
      <c r="K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8:24" x14ac:dyDescent="0.25">
      <c r="H447" s="5"/>
      <c r="J447" s="5"/>
      <c r="K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8:24" x14ac:dyDescent="0.25">
      <c r="H448" s="5"/>
      <c r="J448" s="5"/>
      <c r="K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8:24" x14ac:dyDescent="0.25">
      <c r="H449" s="5"/>
      <c r="J449" s="5"/>
      <c r="K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8:24" x14ac:dyDescent="0.25">
      <c r="H450" s="5"/>
      <c r="J450" s="5"/>
      <c r="K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8:24" x14ac:dyDescent="0.25">
      <c r="H451" s="5"/>
      <c r="J451" s="5"/>
      <c r="K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8:24" x14ac:dyDescent="0.25">
      <c r="H452" s="5"/>
      <c r="J452" s="5"/>
      <c r="K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8:24" x14ac:dyDescent="0.25">
      <c r="H453" s="5"/>
      <c r="J453" s="5"/>
      <c r="K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8:24" x14ac:dyDescent="0.25">
      <c r="H454" s="5"/>
      <c r="J454" s="5"/>
      <c r="K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8:24" x14ac:dyDescent="0.25">
      <c r="H455" s="5"/>
      <c r="J455" s="5"/>
      <c r="K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8:24" x14ac:dyDescent="0.25">
      <c r="H456" s="5"/>
      <c r="J456" s="5"/>
      <c r="K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8:24" x14ac:dyDescent="0.25">
      <c r="H457" s="5"/>
      <c r="J457" s="5"/>
      <c r="K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8:24" x14ac:dyDescent="0.25">
      <c r="H458" s="5"/>
      <c r="J458" s="5"/>
      <c r="K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8:24" x14ac:dyDescent="0.25">
      <c r="H459" s="5"/>
      <c r="J459" s="5"/>
      <c r="K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8:24" x14ac:dyDescent="0.25">
      <c r="H460" s="5"/>
      <c r="J460" s="5"/>
      <c r="K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8:24" x14ac:dyDescent="0.25">
      <c r="H461" s="5"/>
      <c r="J461" s="5"/>
      <c r="K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8:24" x14ac:dyDescent="0.25">
      <c r="H462" s="5"/>
      <c r="J462" s="5"/>
      <c r="K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8:24" x14ac:dyDescent="0.25">
      <c r="H463" s="5"/>
      <c r="J463" s="5"/>
      <c r="K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8:24" x14ac:dyDescent="0.25">
      <c r="H464" s="5"/>
      <c r="J464" s="5"/>
      <c r="K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8:24" x14ac:dyDescent="0.25">
      <c r="H465" s="5"/>
      <c r="J465" s="5"/>
      <c r="K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8:24" x14ac:dyDescent="0.25">
      <c r="H466" s="5"/>
      <c r="J466" s="5"/>
      <c r="K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8:24" x14ac:dyDescent="0.25">
      <c r="H467" s="5"/>
      <c r="J467" s="5"/>
      <c r="K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8:24" x14ac:dyDescent="0.25">
      <c r="H468" s="5"/>
      <c r="J468" s="5"/>
      <c r="K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8:24" x14ac:dyDescent="0.25">
      <c r="H469" s="5"/>
      <c r="J469" s="5"/>
      <c r="K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8:24" x14ac:dyDescent="0.25">
      <c r="H470" s="5"/>
      <c r="J470" s="5"/>
      <c r="K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8:24" x14ac:dyDescent="0.25">
      <c r="H471" s="5"/>
      <c r="J471" s="5"/>
      <c r="K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8:24" x14ac:dyDescent="0.25">
      <c r="H472" s="5"/>
      <c r="J472" s="5"/>
      <c r="K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8:24" x14ac:dyDescent="0.25">
      <c r="H473" s="5"/>
      <c r="J473" s="5"/>
      <c r="K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8:24" x14ac:dyDescent="0.25">
      <c r="H474" s="5"/>
      <c r="J474" s="5"/>
      <c r="K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8:24" x14ac:dyDescent="0.25">
      <c r="H475" s="5"/>
      <c r="J475" s="5"/>
      <c r="K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8:24" x14ac:dyDescent="0.25">
      <c r="H476" s="5"/>
      <c r="J476" s="5"/>
      <c r="K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8:24" x14ac:dyDescent="0.25">
      <c r="H477" s="5"/>
      <c r="J477" s="5"/>
      <c r="K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8:24" x14ac:dyDescent="0.25">
      <c r="H478" s="5"/>
      <c r="J478" s="5"/>
      <c r="K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8:24" x14ac:dyDescent="0.25">
      <c r="H479" s="5"/>
      <c r="J479" s="5"/>
      <c r="K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8:24" x14ac:dyDescent="0.25">
      <c r="H480" s="5"/>
      <c r="J480" s="5"/>
      <c r="K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8:24" x14ac:dyDescent="0.25">
      <c r="H481" s="5"/>
      <c r="J481" s="5"/>
      <c r="K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8:24" x14ac:dyDescent="0.25">
      <c r="H482" s="5"/>
      <c r="J482" s="5"/>
      <c r="K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8:24" x14ac:dyDescent="0.25">
      <c r="H483" s="5"/>
      <c r="J483" s="5"/>
      <c r="K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8:24" x14ac:dyDescent="0.25">
      <c r="H484" s="5"/>
      <c r="J484" s="5"/>
      <c r="K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8:24" x14ac:dyDescent="0.25">
      <c r="H485" s="5"/>
      <c r="J485" s="5"/>
      <c r="K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8:24" x14ac:dyDescent="0.25">
      <c r="H486" s="5"/>
      <c r="J486" s="5"/>
      <c r="K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8:24" x14ac:dyDescent="0.25">
      <c r="H487" s="5"/>
      <c r="J487" s="5"/>
      <c r="K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8:24" x14ac:dyDescent="0.25">
      <c r="H488" s="5"/>
      <c r="J488" s="5"/>
      <c r="K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8:24" x14ac:dyDescent="0.25">
      <c r="H489" s="5"/>
      <c r="J489" s="5"/>
      <c r="K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8:24" x14ac:dyDescent="0.25">
      <c r="H490" s="5"/>
      <c r="J490" s="5"/>
      <c r="K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8:24" x14ac:dyDescent="0.25">
      <c r="H491" s="5"/>
      <c r="J491" s="5"/>
      <c r="K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8:24" x14ac:dyDescent="0.25">
      <c r="H492" s="5"/>
      <c r="J492" s="5"/>
      <c r="K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8:24" x14ac:dyDescent="0.25">
      <c r="H493" s="5"/>
      <c r="J493" s="5"/>
      <c r="K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8:24" x14ac:dyDescent="0.25">
      <c r="H494" s="5"/>
      <c r="J494" s="5"/>
      <c r="K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8:24" x14ac:dyDescent="0.25">
      <c r="H495" s="5"/>
      <c r="J495" s="5"/>
      <c r="K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8:24" x14ac:dyDescent="0.25">
      <c r="H496" s="5"/>
      <c r="J496" s="5"/>
      <c r="K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8:24" x14ac:dyDescent="0.25">
      <c r="H497" s="5"/>
      <c r="J497" s="5"/>
      <c r="K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8:24" x14ac:dyDescent="0.25">
      <c r="H498" s="5"/>
      <c r="J498" s="5"/>
      <c r="K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8:24" x14ac:dyDescent="0.25">
      <c r="H499" s="5"/>
      <c r="J499" s="5"/>
      <c r="K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8:24" x14ac:dyDescent="0.25">
      <c r="H500" s="5"/>
      <c r="J500" s="5"/>
      <c r="K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8:24" x14ac:dyDescent="0.25">
      <c r="H501" s="5"/>
      <c r="J501" s="5"/>
      <c r="K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8:24" x14ac:dyDescent="0.25">
      <c r="H502" s="5"/>
      <c r="J502" s="5"/>
      <c r="K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8:24" x14ac:dyDescent="0.25">
      <c r="H503" s="5"/>
      <c r="J503" s="5"/>
      <c r="K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8:24" x14ac:dyDescent="0.25">
      <c r="H504" s="5"/>
      <c r="J504" s="5"/>
      <c r="K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8:24" x14ac:dyDescent="0.25">
      <c r="H505" s="5"/>
      <c r="J505" s="5"/>
      <c r="K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8:24" x14ac:dyDescent="0.25">
      <c r="H506" s="5"/>
      <c r="J506" s="5"/>
      <c r="K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8:24" x14ac:dyDescent="0.25">
      <c r="H507" s="5"/>
      <c r="J507" s="5"/>
      <c r="K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8:24" x14ac:dyDescent="0.25">
      <c r="H508" s="5"/>
      <c r="J508" s="5"/>
      <c r="K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8:24" x14ac:dyDescent="0.25">
      <c r="H509" s="5"/>
      <c r="J509" s="5"/>
      <c r="K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8:24" x14ac:dyDescent="0.25">
      <c r="H510" s="5"/>
      <c r="J510" s="5"/>
      <c r="K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8:24" x14ac:dyDescent="0.25">
      <c r="H511" s="5"/>
      <c r="J511" s="5"/>
      <c r="K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8:24" x14ac:dyDescent="0.25">
      <c r="H512" s="5"/>
      <c r="J512" s="5"/>
      <c r="K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8:24" x14ac:dyDescent="0.25">
      <c r="H513" s="5"/>
      <c r="J513" s="5"/>
      <c r="K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8:24" x14ac:dyDescent="0.25">
      <c r="H514" s="5"/>
      <c r="J514" s="5"/>
      <c r="K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8:24" x14ac:dyDescent="0.25">
      <c r="H515" s="5"/>
      <c r="J515" s="5"/>
      <c r="K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8:24" x14ac:dyDescent="0.25">
      <c r="H516" s="5"/>
      <c r="J516" s="5"/>
      <c r="K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8:24" x14ac:dyDescent="0.25">
      <c r="H517" s="5"/>
      <c r="J517" s="5"/>
      <c r="K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8:24" x14ac:dyDescent="0.25">
      <c r="H518" s="5"/>
      <c r="J518" s="5"/>
      <c r="K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8:24" x14ac:dyDescent="0.25">
      <c r="H519" s="5"/>
      <c r="J519" s="5"/>
      <c r="K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8:24" x14ac:dyDescent="0.25">
      <c r="H520" s="5"/>
      <c r="J520" s="5"/>
      <c r="K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8:24" x14ac:dyDescent="0.25">
      <c r="H521" s="5"/>
      <c r="J521" s="5"/>
      <c r="K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8:24" x14ac:dyDescent="0.25">
      <c r="H522" s="5"/>
      <c r="J522" s="5"/>
      <c r="K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8:24" x14ac:dyDescent="0.25">
      <c r="H523" s="5"/>
      <c r="J523" s="5"/>
      <c r="K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8:24" x14ac:dyDescent="0.25">
      <c r="H524" s="5"/>
      <c r="J524" s="5"/>
      <c r="K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8:24" x14ac:dyDescent="0.25">
      <c r="H525" s="5"/>
      <c r="J525" s="5"/>
      <c r="K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8:24" x14ac:dyDescent="0.25">
      <c r="H526" s="5"/>
      <c r="J526" s="5"/>
      <c r="K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8:24" x14ac:dyDescent="0.25">
      <c r="H527" s="5"/>
      <c r="J527" s="5"/>
      <c r="K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8:24" x14ac:dyDescent="0.25">
      <c r="H528" s="5"/>
      <c r="J528" s="5"/>
      <c r="K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8:24" x14ac:dyDescent="0.25">
      <c r="H529" s="5"/>
      <c r="J529" s="5"/>
      <c r="K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8:24" x14ac:dyDescent="0.25">
      <c r="H530" s="5"/>
      <c r="J530" s="5"/>
      <c r="K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8:24" x14ac:dyDescent="0.25">
      <c r="H531" s="5"/>
      <c r="J531" s="5"/>
      <c r="K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8:24" x14ac:dyDescent="0.25">
      <c r="H532" s="5"/>
      <c r="J532" s="5"/>
      <c r="K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8:24" x14ac:dyDescent="0.25">
      <c r="H533" s="5"/>
      <c r="J533" s="5"/>
      <c r="K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8:24" x14ac:dyDescent="0.25">
      <c r="H534" s="5"/>
      <c r="J534" s="5"/>
      <c r="K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8:24" x14ac:dyDescent="0.25">
      <c r="H535" s="5"/>
      <c r="J535" s="5"/>
      <c r="K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8:24" x14ac:dyDescent="0.25">
      <c r="H536" s="5"/>
      <c r="J536" s="5"/>
      <c r="K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8:24" x14ac:dyDescent="0.25">
      <c r="H537" s="5"/>
      <c r="J537" s="5"/>
      <c r="K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8:24" x14ac:dyDescent="0.25">
      <c r="H538" s="5"/>
      <c r="J538" s="5"/>
      <c r="K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8:24" x14ac:dyDescent="0.25">
      <c r="H539" s="5"/>
      <c r="J539" s="5"/>
      <c r="K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8:24" x14ac:dyDescent="0.25">
      <c r="H540" s="5"/>
      <c r="J540" s="5"/>
      <c r="K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8:24" x14ac:dyDescent="0.25">
      <c r="H541" s="5"/>
      <c r="J541" s="5"/>
      <c r="K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8:24" x14ac:dyDescent="0.25">
      <c r="H542" s="5"/>
      <c r="J542" s="5"/>
      <c r="K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8:24" x14ac:dyDescent="0.25">
      <c r="H543" s="5"/>
      <c r="J543" s="5"/>
      <c r="K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8:24" x14ac:dyDescent="0.25">
      <c r="H544" s="5"/>
      <c r="J544" s="5"/>
      <c r="K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8:24" x14ac:dyDescent="0.25">
      <c r="H545" s="5"/>
      <c r="J545" s="5"/>
      <c r="K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8:24" x14ac:dyDescent="0.25">
      <c r="H546" s="5"/>
      <c r="J546" s="5"/>
      <c r="K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8:24" x14ac:dyDescent="0.25">
      <c r="H547" s="5"/>
      <c r="J547" s="5"/>
      <c r="K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8:24" x14ac:dyDescent="0.25">
      <c r="H548" s="5"/>
      <c r="J548" s="5"/>
      <c r="K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8:24" x14ac:dyDescent="0.25">
      <c r="H549" s="5"/>
      <c r="J549" s="5"/>
      <c r="K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8:24" x14ac:dyDescent="0.25">
      <c r="H550" s="5"/>
      <c r="J550" s="5"/>
      <c r="K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8:24" x14ac:dyDescent="0.25">
      <c r="H551" s="5"/>
      <c r="J551" s="5"/>
      <c r="K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8:24" x14ac:dyDescent="0.25">
      <c r="H552" s="5"/>
      <c r="J552" s="5"/>
      <c r="K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8:24" x14ac:dyDescent="0.25">
      <c r="H553" s="5"/>
      <c r="J553" s="5"/>
      <c r="K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8:24" x14ac:dyDescent="0.25">
      <c r="H554" s="5"/>
      <c r="J554" s="5"/>
      <c r="K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8:24" x14ac:dyDescent="0.25">
      <c r="H555" s="5"/>
      <c r="J555" s="5"/>
      <c r="K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8:24" x14ac:dyDescent="0.25">
      <c r="H556" s="5"/>
      <c r="J556" s="5"/>
      <c r="K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8:24" x14ac:dyDescent="0.25">
      <c r="H557" s="5"/>
      <c r="J557" s="5"/>
      <c r="K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8:24" x14ac:dyDescent="0.25">
      <c r="H558" s="5"/>
      <c r="J558" s="5"/>
      <c r="K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8:24" x14ac:dyDescent="0.25">
      <c r="H559" s="5"/>
      <c r="J559" s="5"/>
      <c r="K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8:24" x14ac:dyDescent="0.25">
      <c r="H560" s="5"/>
      <c r="J560" s="5"/>
      <c r="K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8:24" x14ac:dyDescent="0.25">
      <c r="H561" s="5"/>
      <c r="J561" s="5"/>
      <c r="K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8:24" x14ac:dyDescent="0.25">
      <c r="H562" s="5"/>
      <c r="J562" s="5"/>
      <c r="K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8:24" x14ac:dyDescent="0.25">
      <c r="H563" s="5"/>
      <c r="J563" s="5"/>
      <c r="K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8:24" x14ac:dyDescent="0.25">
      <c r="H564" s="5"/>
      <c r="J564" s="5"/>
      <c r="K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8:24" x14ac:dyDescent="0.25">
      <c r="H565" s="5"/>
      <c r="J565" s="5"/>
      <c r="K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8:24" x14ac:dyDescent="0.25">
      <c r="H566" s="5"/>
      <c r="J566" s="5"/>
      <c r="K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8:24" x14ac:dyDescent="0.25">
      <c r="H567" s="5"/>
      <c r="J567" s="5"/>
      <c r="K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8:24" x14ac:dyDescent="0.25">
      <c r="H568" s="5"/>
      <c r="J568" s="5"/>
      <c r="K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8:24" x14ac:dyDescent="0.25">
      <c r="H569" s="5"/>
      <c r="J569" s="5"/>
      <c r="K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8:24" x14ac:dyDescent="0.25">
      <c r="H570" s="5"/>
      <c r="J570" s="5"/>
      <c r="K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8:24" x14ac:dyDescent="0.25">
      <c r="H571" s="5"/>
      <c r="J571" s="5"/>
      <c r="K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8:24" x14ac:dyDescent="0.25">
      <c r="H572" s="5"/>
      <c r="J572" s="5"/>
      <c r="K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8:24" x14ac:dyDescent="0.25">
      <c r="H573" s="5"/>
      <c r="J573" s="5"/>
      <c r="K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8:24" x14ac:dyDescent="0.25">
      <c r="H574" s="5"/>
      <c r="J574" s="5"/>
      <c r="K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8:24" x14ac:dyDescent="0.25">
      <c r="H575" s="5"/>
      <c r="J575" s="5"/>
      <c r="K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8:24" x14ac:dyDescent="0.25">
      <c r="H576" s="5"/>
      <c r="J576" s="5"/>
      <c r="K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8:24" x14ac:dyDescent="0.25">
      <c r="H577" s="5"/>
      <c r="J577" s="5"/>
      <c r="K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8:24" x14ac:dyDescent="0.25">
      <c r="H578" s="5"/>
      <c r="J578" s="5"/>
      <c r="K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8:24" x14ac:dyDescent="0.25">
      <c r="H579" s="5"/>
      <c r="J579" s="5"/>
      <c r="K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8:24" x14ac:dyDescent="0.25">
      <c r="H580" s="5"/>
      <c r="J580" s="5"/>
      <c r="K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8:24" x14ac:dyDescent="0.25">
      <c r="H581" s="5"/>
      <c r="J581" s="5"/>
      <c r="K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8:24" x14ac:dyDescent="0.25">
      <c r="H582" s="5"/>
      <c r="J582" s="5"/>
      <c r="K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8:24" x14ac:dyDescent="0.25">
      <c r="H583" s="5"/>
      <c r="J583" s="5"/>
      <c r="K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8:24" x14ac:dyDescent="0.25">
      <c r="H584" s="5"/>
      <c r="J584" s="5"/>
      <c r="K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8:24" x14ac:dyDescent="0.25">
      <c r="H585" s="5"/>
      <c r="J585" s="5"/>
      <c r="K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8:24" x14ac:dyDescent="0.25">
      <c r="H586" s="5"/>
      <c r="J586" s="5"/>
      <c r="K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8:24" x14ac:dyDescent="0.25">
      <c r="H587" s="5"/>
      <c r="J587" s="5"/>
      <c r="K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8:24" x14ac:dyDescent="0.25">
      <c r="H588" s="5"/>
      <c r="J588" s="5"/>
      <c r="K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8:24" x14ac:dyDescent="0.25">
      <c r="H589" s="5"/>
      <c r="J589" s="5"/>
      <c r="K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8:24" x14ac:dyDescent="0.25">
      <c r="H590" s="5"/>
      <c r="J590" s="5"/>
      <c r="K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8:24" x14ac:dyDescent="0.25">
      <c r="H591" s="5"/>
      <c r="J591" s="5"/>
      <c r="K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8:24" x14ac:dyDescent="0.25">
      <c r="H592" s="5"/>
      <c r="J592" s="5"/>
      <c r="K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8:24" x14ac:dyDescent="0.25">
      <c r="H593" s="5"/>
      <c r="J593" s="5"/>
      <c r="K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8:24" x14ac:dyDescent="0.25">
      <c r="H594" s="5"/>
      <c r="J594" s="5"/>
      <c r="K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8:24" x14ac:dyDescent="0.25">
      <c r="H595" s="5"/>
      <c r="J595" s="5"/>
      <c r="K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8:24" x14ac:dyDescent="0.25">
      <c r="H596" s="5"/>
      <c r="J596" s="5"/>
      <c r="K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8:24" x14ac:dyDescent="0.25">
      <c r="H597" s="5"/>
      <c r="J597" s="5"/>
      <c r="K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8:24" x14ac:dyDescent="0.25">
      <c r="H598" s="5"/>
      <c r="J598" s="5"/>
      <c r="K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8:24" x14ac:dyDescent="0.25">
      <c r="H599" s="5"/>
      <c r="J599" s="5"/>
      <c r="K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8:24" x14ac:dyDescent="0.25">
      <c r="H600" s="5"/>
      <c r="J600" s="5"/>
      <c r="K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</sheetData>
  <autoFilter ref="A1:Y73" xr:uid="{96AF6CB6-54E3-4916-9576-C301232A7202}">
    <filterColumn colId="0">
      <filters>
        <filter val="311302022101100217"/>
      </filters>
    </filterColumn>
  </autoFilter>
  <conditionalFormatting sqref="E75:Y75">
    <cfRule type="cellIs" dxfId="0" priority="1" operator="notBetween">
      <formula>-0.005</formula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33D2-77B6-4BD1-AB79-424DE7D14894}">
  <dimension ref="A1:DI145"/>
  <sheetViews>
    <sheetView topLeftCell="A75" workbookViewId="0">
      <selection activeCell="K23" sqref="K23"/>
    </sheetView>
  </sheetViews>
  <sheetFormatPr defaultRowHeight="15" x14ac:dyDescent="0.25"/>
  <cols>
    <col min="1" max="1" width="3.85546875" bestFit="1" customWidth="1"/>
    <col min="2" max="2" width="19.28515625" bestFit="1" customWidth="1"/>
    <col min="3" max="3" width="9.5703125" bestFit="1" customWidth="1"/>
    <col min="4" max="4" width="2" bestFit="1" customWidth="1"/>
    <col min="5" max="5" width="15.85546875" bestFit="1" customWidth="1"/>
    <col min="6" max="6" width="14.7109375" bestFit="1" customWidth="1"/>
    <col min="7" max="7" width="20.140625" bestFit="1" customWidth="1"/>
    <col min="8" max="8" width="22.140625" bestFit="1" customWidth="1"/>
    <col min="9" max="9" width="23.5703125" bestFit="1" customWidth="1"/>
    <col min="10" max="10" width="25.7109375" bestFit="1" customWidth="1"/>
    <col min="11" max="11" width="22" bestFit="1" customWidth="1"/>
    <col min="12" max="12" width="24" bestFit="1" customWidth="1"/>
    <col min="13" max="13" width="25.42578125" bestFit="1" customWidth="1"/>
    <col min="14" max="14" width="27.42578125" bestFit="1" customWidth="1"/>
    <col min="15" max="15" width="23.85546875" bestFit="1" customWidth="1"/>
    <col min="16" max="16" width="26" bestFit="1" customWidth="1"/>
    <col min="17" max="17" width="18.5703125" bestFit="1" customWidth="1"/>
    <col min="18" max="18" width="22.140625" bestFit="1" customWidth="1"/>
    <col min="19" max="19" width="24.140625" bestFit="1" customWidth="1"/>
    <col min="20" max="20" width="26.140625" bestFit="1" customWidth="1"/>
    <col min="21" max="21" width="28.140625" bestFit="1" customWidth="1"/>
    <col min="22" max="22" width="27.140625" bestFit="1" customWidth="1"/>
    <col min="23" max="23" width="29.28515625" bestFit="1" customWidth="1"/>
    <col min="24" max="24" width="16.42578125" bestFit="1" customWidth="1"/>
    <col min="25" max="25" width="21.7109375" bestFit="1" customWidth="1"/>
    <col min="26" max="26" width="18.42578125" bestFit="1" customWidth="1"/>
    <col min="27" max="27" width="21.7109375" bestFit="1" customWidth="1"/>
    <col min="28" max="28" width="24.85546875" bestFit="1" customWidth="1"/>
    <col min="29" max="29" width="26.85546875" bestFit="1" customWidth="1"/>
    <col min="30" max="30" width="25.85546875" bestFit="1" customWidth="1"/>
    <col min="31" max="31" width="27.85546875" bestFit="1" customWidth="1"/>
    <col min="32" max="32" width="27.28515625" bestFit="1" customWidth="1"/>
    <col min="33" max="33" width="29.42578125" bestFit="1" customWidth="1"/>
    <col min="34" max="34" width="23.42578125" bestFit="1" customWidth="1"/>
    <col min="35" max="35" width="25.5703125" bestFit="1" customWidth="1"/>
    <col min="36" max="36" width="25.7109375" bestFit="1" customWidth="1"/>
    <col min="37" max="37" width="27.7109375" bestFit="1" customWidth="1"/>
    <col min="38" max="38" width="6.7109375" bestFit="1" customWidth="1"/>
    <col min="39" max="39" width="12.140625" bestFit="1" customWidth="1"/>
    <col min="40" max="40" width="12.85546875" bestFit="1" customWidth="1"/>
    <col min="41" max="41" width="13.7109375" bestFit="1" customWidth="1"/>
    <col min="42" max="42" width="13.5703125" bestFit="1" customWidth="1"/>
    <col min="43" max="43" width="11.28515625" bestFit="1" customWidth="1"/>
    <col min="44" max="44" width="11.7109375" bestFit="1" customWidth="1"/>
    <col min="45" max="45" width="18.42578125" bestFit="1" customWidth="1"/>
    <col min="46" max="46" width="18.140625" bestFit="1" customWidth="1"/>
    <col min="47" max="47" width="18.5703125" bestFit="1" customWidth="1"/>
    <col min="48" max="48" width="18.85546875" bestFit="1" customWidth="1"/>
    <col min="49" max="49" width="15.7109375" bestFit="1" customWidth="1"/>
    <col min="50" max="50" width="23.7109375" bestFit="1" customWidth="1"/>
    <col min="51" max="51" width="23.28515625" bestFit="1" customWidth="1"/>
    <col min="52" max="52" width="16.28515625" bestFit="1" customWidth="1"/>
    <col min="53" max="53" width="18" bestFit="1" customWidth="1"/>
    <col min="54" max="54" width="16.5703125" bestFit="1" customWidth="1"/>
    <col min="55" max="55" width="13.42578125" bestFit="1" customWidth="1"/>
    <col min="56" max="56" width="14.28515625" bestFit="1" customWidth="1"/>
    <col min="57" max="57" width="15.42578125" bestFit="1" customWidth="1"/>
    <col min="58" max="58" width="15.7109375" bestFit="1" customWidth="1"/>
    <col min="59" max="59" width="16.85546875" bestFit="1" customWidth="1"/>
    <col min="60" max="60" width="20.140625" bestFit="1" customWidth="1"/>
    <col min="61" max="61" width="52.85546875" bestFit="1" customWidth="1"/>
    <col min="62" max="62" width="55.85546875" bestFit="1" customWidth="1"/>
    <col min="63" max="63" width="12.5703125" bestFit="1" customWidth="1"/>
    <col min="64" max="65" width="13.7109375" bestFit="1" customWidth="1"/>
    <col min="66" max="66" width="14.7109375" bestFit="1" customWidth="1"/>
    <col min="67" max="67" width="10.140625" bestFit="1" customWidth="1"/>
    <col min="68" max="69" width="11.140625" bestFit="1" customWidth="1"/>
    <col min="70" max="70" width="12.28515625" bestFit="1" customWidth="1"/>
    <col min="71" max="71" width="21.140625" bestFit="1" customWidth="1"/>
    <col min="72" max="72" width="10.7109375" bestFit="1" customWidth="1"/>
    <col min="73" max="73" width="22.85546875" bestFit="1" customWidth="1"/>
    <col min="74" max="74" width="23" bestFit="1" customWidth="1"/>
    <col min="75" max="75" width="28.7109375" bestFit="1" customWidth="1"/>
    <col min="76" max="76" width="29.7109375" bestFit="1" customWidth="1"/>
    <col min="77" max="77" width="27.42578125" bestFit="1" customWidth="1"/>
    <col min="78" max="78" width="19" bestFit="1" customWidth="1"/>
    <col min="79" max="79" width="24.140625" bestFit="1" customWidth="1"/>
    <col min="80" max="80" width="18.28515625" bestFit="1" customWidth="1"/>
    <col min="81" max="81" width="20.7109375" bestFit="1" customWidth="1"/>
    <col min="82" max="82" width="18.7109375" bestFit="1" customWidth="1"/>
    <col min="83" max="83" width="17.7109375" bestFit="1" customWidth="1"/>
    <col min="84" max="84" width="25.42578125" bestFit="1" customWidth="1"/>
    <col min="85" max="85" width="19" bestFit="1" customWidth="1"/>
    <col min="86" max="86" width="16.28515625" bestFit="1" customWidth="1"/>
    <col min="87" max="87" width="18.140625" bestFit="1" customWidth="1"/>
    <col min="88" max="88" width="15.42578125" bestFit="1" customWidth="1"/>
    <col min="89" max="89" width="15.5703125" bestFit="1" customWidth="1"/>
    <col min="90" max="90" width="30.42578125" bestFit="1" customWidth="1"/>
    <col min="91" max="91" width="19.28515625" bestFit="1" customWidth="1"/>
    <col min="92" max="92" width="22.5703125" bestFit="1" customWidth="1"/>
    <col min="93" max="93" width="23.7109375" bestFit="1" customWidth="1"/>
    <col min="94" max="94" width="19.140625" bestFit="1" customWidth="1"/>
    <col min="95" max="95" width="16.42578125" bestFit="1" customWidth="1"/>
    <col min="96" max="96" width="16.5703125" bestFit="1" customWidth="1"/>
    <col min="97" max="97" width="31.42578125" bestFit="1" customWidth="1"/>
    <col min="98" max="98" width="20.42578125" bestFit="1" customWidth="1"/>
    <col min="99" max="99" width="23.7109375" bestFit="1" customWidth="1"/>
    <col min="100" max="100" width="24.85546875" bestFit="1" customWidth="1"/>
    <col min="101" max="101" width="15.5703125" bestFit="1" customWidth="1"/>
    <col min="102" max="102" width="19.42578125" bestFit="1" customWidth="1"/>
    <col min="103" max="103" width="14" bestFit="1" customWidth="1"/>
    <col min="104" max="104" width="15.140625" bestFit="1" customWidth="1"/>
    <col min="105" max="105" width="20.7109375" bestFit="1" customWidth="1"/>
    <col min="106" max="106" width="15.5703125" bestFit="1" customWidth="1"/>
    <col min="107" max="107" width="15.7109375" bestFit="1" customWidth="1"/>
    <col min="108" max="108" width="20.140625" bestFit="1" customWidth="1"/>
    <col min="109" max="109" width="15.28515625" bestFit="1" customWidth="1"/>
    <col min="110" max="110" width="14.28515625" bestFit="1" customWidth="1"/>
    <col min="111" max="111" width="16.85546875" bestFit="1" customWidth="1"/>
    <col min="112" max="112" width="18.42578125" bestFit="1" customWidth="1"/>
    <col min="113" max="113" width="19.5703125" bestFit="1" customWidth="1"/>
  </cols>
  <sheetData>
    <row r="1" spans="1:113" x14ac:dyDescent="0.25">
      <c r="A1" t="s">
        <v>50</v>
      </c>
      <c r="B1" t="s">
        <v>51</v>
      </c>
      <c r="C1" t="s">
        <v>52</v>
      </c>
      <c r="D1">
        <v>1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  <c r="BQ1" t="s">
        <v>117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124</v>
      </c>
      <c r="BY1" t="s">
        <v>125</v>
      </c>
      <c r="BZ1" t="s">
        <v>126</v>
      </c>
      <c r="CA1" t="s">
        <v>127</v>
      </c>
      <c r="CB1" t="s">
        <v>128</v>
      </c>
      <c r="CC1" t="s">
        <v>129</v>
      </c>
      <c r="CD1" t="s">
        <v>130</v>
      </c>
      <c r="CE1" t="s">
        <v>131</v>
      </c>
      <c r="CF1" t="s">
        <v>132</v>
      </c>
      <c r="CG1" t="s">
        <v>133</v>
      </c>
      <c r="CH1" t="s">
        <v>134</v>
      </c>
      <c r="CI1" t="s">
        <v>135</v>
      </c>
      <c r="CJ1" t="s">
        <v>136</v>
      </c>
      <c r="CK1" t="s">
        <v>137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t="s">
        <v>148</v>
      </c>
      <c r="CW1" t="s">
        <v>149</v>
      </c>
      <c r="CX1" t="s">
        <v>150</v>
      </c>
      <c r="CY1" t="s">
        <v>151</v>
      </c>
      <c r="CZ1" t="s">
        <v>152</v>
      </c>
      <c r="DA1" t="s">
        <v>153</v>
      </c>
      <c r="DB1" t="s">
        <v>154</v>
      </c>
      <c r="DC1" t="s">
        <v>155</v>
      </c>
      <c r="DD1" t="s">
        <v>156</v>
      </c>
      <c r="DE1" t="s">
        <v>157</v>
      </c>
      <c r="DF1" t="s">
        <v>158</v>
      </c>
      <c r="DG1" t="s">
        <v>159</v>
      </c>
      <c r="DH1" t="s">
        <v>160</v>
      </c>
      <c r="DI1" t="s">
        <v>161</v>
      </c>
    </row>
    <row r="2" spans="1:113" x14ac:dyDescent="0.25">
      <c r="A2" t="s">
        <v>162</v>
      </c>
      <c r="B2" s="1" t="s">
        <v>185</v>
      </c>
      <c r="C2" t="s">
        <v>52</v>
      </c>
      <c r="D2">
        <v>1</v>
      </c>
      <c r="E2" s="2">
        <v>45684.416666666664</v>
      </c>
      <c r="F2" t="s">
        <v>27</v>
      </c>
      <c r="G2">
        <v>1</v>
      </c>
      <c r="H2">
        <v>1</v>
      </c>
      <c r="I2">
        <v>1</v>
      </c>
      <c r="J2">
        <v>1</v>
      </c>
      <c r="K2">
        <v>119.881</v>
      </c>
      <c r="L2">
        <v>192</v>
      </c>
      <c r="M2">
        <v>0</v>
      </c>
      <c r="N2">
        <v>0</v>
      </c>
      <c r="O2">
        <v>85.159000000000006</v>
      </c>
      <c r="P2">
        <v>130.28299999999999</v>
      </c>
      <c r="Q2">
        <v>1.55189</v>
      </c>
      <c r="R2">
        <v>0.22</v>
      </c>
      <c r="S2">
        <v>0.22</v>
      </c>
      <c r="T2">
        <v>0</v>
      </c>
      <c r="U2">
        <v>0</v>
      </c>
      <c r="V2">
        <v>0</v>
      </c>
      <c r="W2">
        <v>0</v>
      </c>
      <c r="X2">
        <v>197.001</v>
      </c>
      <c r="Y2" t="s">
        <v>193</v>
      </c>
      <c r="Z2">
        <v>197.001</v>
      </c>
      <c r="AA2" t="s">
        <v>193</v>
      </c>
      <c r="AB2">
        <v>704.66700000000003</v>
      </c>
      <c r="AC2">
        <v>639</v>
      </c>
      <c r="AD2">
        <v>619.07600000000002</v>
      </c>
      <c r="AE2">
        <v>660.08100000000002</v>
      </c>
      <c r="AF2">
        <v>61.119</v>
      </c>
      <c r="AG2">
        <v>-11</v>
      </c>
      <c r="AH2">
        <v>61.119</v>
      </c>
      <c r="AI2">
        <v>-11</v>
      </c>
      <c r="AJ2">
        <v>208.32900000000001</v>
      </c>
      <c r="AK2">
        <v>300.262</v>
      </c>
      <c r="AL2">
        <v>0</v>
      </c>
      <c r="AM2">
        <v>0</v>
      </c>
      <c r="AN2">
        <v>2876.3130000000001</v>
      </c>
      <c r="AO2">
        <v>4124.201</v>
      </c>
      <c r="AP2">
        <v>2480.0569999999998</v>
      </c>
      <c r="AQ2">
        <v>2791.5720000000001</v>
      </c>
      <c r="AR2">
        <v>1587.162</v>
      </c>
      <c r="AS2">
        <v>1.8160000000000001</v>
      </c>
      <c r="AT2">
        <v>1.484</v>
      </c>
      <c r="AU2">
        <v>0.33200000000000002</v>
      </c>
      <c r="AV2">
        <v>0</v>
      </c>
      <c r="AW2">
        <v>1.6</v>
      </c>
      <c r="AX2">
        <v>1.135027</v>
      </c>
      <c r="AY2">
        <v>1.17</v>
      </c>
      <c r="AZ2">
        <v>98.471796999999995</v>
      </c>
      <c r="BA2">
        <v>1137</v>
      </c>
      <c r="BB2">
        <v>84.741</v>
      </c>
      <c r="BC2">
        <v>-388.49900000000002</v>
      </c>
      <c r="BD2">
        <v>317.01499999999999</v>
      </c>
      <c r="BE2">
        <v>482.78800000000001</v>
      </c>
      <c r="BF2">
        <v>231.79900000000001</v>
      </c>
      <c r="BG2">
        <v>396.363</v>
      </c>
      <c r="BH2">
        <v>650</v>
      </c>
      <c r="BI2" t="s">
        <v>194</v>
      </c>
      <c r="BJ2" t="s">
        <v>194</v>
      </c>
      <c r="BK2">
        <v>72.728999999999999</v>
      </c>
      <c r="BL2">
        <v>-11</v>
      </c>
      <c r="BM2">
        <v>219.93899999999999</v>
      </c>
      <c r="BN2">
        <v>300.262</v>
      </c>
      <c r="BO2">
        <v>54.667000000000002</v>
      </c>
      <c r="BP2">
        <v>-11</v>
      </c>
      <c r="BQ2">
        <v>619.07600000000002</v>
      </c>
      <c r="BR2">
        <v>660.08100000000002</v>
      </c>
      <c r="BS2">
        <v>1</v>
      </c>
      <c r="BT2">
        <v>650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803</v>
      </c>
      <c r="CC2">
        <v>1</v>
      </c>
      <c r="CD2">
        <v>2691.5720000000001</v>
      </c>
      <c r="CE2">
        <v>26.916</v>
      </c>
      <c r="CF2">
        <v>100</v>
      </c>
      <c r="CG2">
        <v>26.916</v>
      </c>
      <c r="CH2">
        <v>11.61</v>
      </c>
      <c r="CI2">
        <v>112.074</v>
      </c>
      <c r="CJ2">
        <v>65.643000000000001</v>
      </c>
      <c r="CK2">
        <v>220</v>
      </c>
      <c r="CL2" t="s">
        <v>163</v>
      </c>
      <c r="CM2">
        <v>63.404000000000003</v>
      </c>
      <c r="CN2">
        <v>50.722999999999999</v>
      </c>
      <c r="CO2">
        <v>0</v>
      </c>
      <c r="CP2">
        <v>130.28299999999999</v>
      </c>
      <c r="CQ2">
        <v>80.462000000000003</v>
      </c>
      <c r="CR2">
        <v>220</v>
      </c>
      <c r="CS2" t="s">
        <v>163</v>
      </c>
      <c r="CT2">
        <v>77.718000000000004</v>
      </c>
      <c r="CU2">
        <v>77.718000000000004</v>
      </c>
      <c r="CV2">
        <v>0</v>
      </c>
      <c r="CW2">
        <v>0</v>
      </c>
      <c r="CX2">
        <v>0</v>
      </c>
      <c r="CY2" t="s">
        <v>164</v>
      </c>
      <c r="CZ2">
        <v>0</v>
      </c>
      <c r="DA2">
        <v>0</v>
      </c>
      <c r="DB2">
        <v>0</v>
      </c>
      <c r="DC2">
        <v>0</v>
      </c>
      <c r="DD2">
        <v>1587.162</v>
      </c>
      <c r="DE2">
        <v>0</v>
      </c>
      <c r="DF2">
        <v>0</v>
      </c>
      <c r="DG2">
        <v>285.73500000000001</v>
      </c>
      <c r="DH2">
        <v>30</v>
      </c>
      <c r="DI2">
        <v>30</v>
      </c>
    </row>
    <row r="3" spans="1:113" x14ac:dyDescent="0.25">
      <c r="A3" t="s">
        <v>162</v>
      </c>
      <c r="B3" s="1" t="s">
        <v>185</v>
      </c>
      <c r="C3" t="s">
        <v>52</v>
      </c>
      <c r="D3">
        <v>1</v>
      </c>
      <c r="E3" s="2">
        <v>45684.416666666664</v>
      </c>
      <c r="F3" t="s">
        <v>26</v>
      </c>
      <c r="G3">
        <v>1</v>
      </c>
      <c r="H3">
        <v>1</v>
      </c>
      <c r="I3">
        <v>1</v>
      </c>
      <c r="J3">
        <v>1</v>
      </c>
      <c r="K3">
        <v>74.082999999999998</v>
      </c>
      <c r="L3">
        <v>139</v>
      </c>
      <c r="M3">
        <v>26.916</v>
      </c>
      <c r="N3">
        <v>0</v>
      </c>
      <c r="O3">
        <v>60.258000000000003</v>
      </c>
      <c r="P3">
        <v>83.117999999999995</v>
      </c>
      <c r="Q3">
        <v>1.4953099999999999</v>
      </c>
      <c r="R3">
        <v>0.26561000000000001</v>
      </c>
      <c r="S3">
        <v>0.21249999999999999</v>
      </c>
      <c r="T3">
        <v>0</v>
      </c>
      <c r="U3">
        <v>0</v>
      </c>
      <c r="V3">
        <v>0</v>
      </c>
      <c r="W3">
        <v>0</v>
      </c>
      <c r="X3">
        <v>207</v>
      </c>
      <c r="Y3" t="s">
        <v>195</v>
      </c>
      <c r="Z3">
        <v>207</v>
      </c>
      <c r="AA3" t="s">
        <v>195</v>
      </c>
      <c r="AB3">
        <v>618.59699999999998</v>
      </c>
      <c r="AC3">
        <v>618.59699999999998</v>
      </c>
      <c r="AD3">
        <v>0</v>
      </c>
      <c r="AE3">
        <v>0</v>
      </c>
      <c r="AF3">
        <v>53.917000000000002</v>
      </c>
      <c r="AG3">
        <v>-11</v>
      </c>
      <c r="AH3">
        <v>53.917000000000002</v>
      </c>
      <c r="AI3">
        <v>-11</v>
      </c>
      <c r="AJ3">
        <v>357.084</v>
      </c>
      <c r="AK3">
        <v>470.88299999999998</v>
      </c>
      <c r="AL3">
        <v>0</v>
      </c>
      <c r="AM3">
        <v>0</v>
      </c>
      <c r="AN3">
        <v>1834.567</v>
      </c>
      <c r="AO3">
        <v>3346.2220000000002</v>
      </c>
      <c r="AP3">
        <v>2230.8229999999999</v>
      </c>
      <c r="AQ3">
        <v>1771.008</v>
      </c>
      <c r="AR3">
        <v>1009.801</v>
      </c>
      <c r="AS3">
        <v>1.909</v>
      </c>
      <c r="AT3">
        <v>1.4339999999999999</v>
      </c>
      <c r="AU3">
        <v>0.47599999999999998</v>
      </c>
      <c r="AV3">
        <v>0</v>
      </c>
      <c r="AW3">
        <v>1.6</v>
      </c>
      <c r="AX3">
        <v>1.1933480000000001</v>
      </c>
      <c r="AY3">
        <v>1.2769999999999999</v>
      </c>
      <c r="AZ3">
        <v>98.471796999999995</v>
      </c>
      <c r="BA3">
        <v>163</v>
      </c>
      <c r="BB3">
        <v>63.558999999999997</v>
      </c>
      <c r="BC3">
        <v>396.25599999999997</v>
      </c>
      <c r="BD3">
        <v>165.42699999999999</v>
      </c>
      <c r="BE3">
        <v>266.42700000000002</v>
      </c>
      <c r="BF3">
        <v>157.68700000000001</v>
      </c>
      <c r="BG3">
        <v>260.40699999999998</v>
      </c>
      <c r="BH3">
        <v>618.59699999999998</v>
      </c>
      <c r="BI3" t="s">
        <v>196</v>
      </c>
      <c r="BJ3" t="s">
        <v>196</v>
      </c>
      <c r="BK3">
        <v>80.832999999999998</v>
      </c>
      <c r="BL3">
        <v>-11</v>
      </c>
      <c r="BM3">
        <v>384</v>
      </c>
      <c r="BN3">
        <v>470.88299999999998</v>
      </c>
      <c r="BO3">
        <v>0</v>
      </c>
      <c r="BP3">
        <v>0</v>
      </c>
      <c r="BQ3">
        <v>0</v>
      </c>
      <c r="BR3">
        <v>0</v>
      </c>
      <c r="BS3">
        <v>1</v>
      </c>
      <c r="BT3">
        <v>618.59699999999998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1106</v>
      </c>
      <c r="CC3">
        <v>0</v>
      </c>
      <c r="CD3">
        <v>1161.008</v>
      </c>
      <c r="CE3">
        <v>11.61</v>
      </c>
      <c r="CF3">
        <v>610</v>
      </c>
      <c r="CG3">
        <v>11.61</v>
      </c>
      <c r="CH3">
        <v>26.916</v>
      </c>
      <c r="CI3">
        <v>65.643000000000001</v>
      </c>
      <c r="CJ3">
        <v>112.074</v>
      </c>
      <c r="CK3">
        <v>220</v>
      </c>
      <c r="CL3" t="s">
        <v>163</v>
      </c>
      <c r="CM3">
        <v>116.03100000000001</v>
      </c>
      <c r="CN3">
        <v>92.825000000000003</v>
      </c>
      <c r="CO3">
        <v>0</v>
      </c>
      <c r="CP3">
        <v>80.462000000000003</v>
      </c>
      <c r="CQ3">
        <v>130.28299999999999</v>
      </c>
      <c r="CR3">
        <v>220</v>
      </c>
      <c r="CS3" t="s">
        <v>163</v>
      </c>
      <c r="CT3">
        <v>134.88200000000001</v>
      </c>
      <c r="CU3">
        <v>134.88200000000001</v>
      </c>
      <c r="CV3">
        <v>0</v>
      </c>
      <c r="CW3">
        <v>0</v>
      </c>
      <c r="CX3">
        <v>0</v>
      </c>
      <c r="CY3" t="s">
        <v>164</v>
      </c>
      <c r="CZ3">
        <v>0</v>
      </c>
      <c r="DA3">
        <v>0</v>
      </c>
      <c r="DB3">
        <v>0</v>
      </c>
      <c r="DC3">
        <v>0</v>
      </c>
      <c r="DD3">
        <v>1009.801</v>
      </c>
      <c r="DE3">
        <v>0</v>
      </c>
      <c r="DF3">
        <v>0</v>
      </c>
      <c r="DG3">
        <v>426.51400000000001</v>
      </c>
      <c r="DH3">
        <v>0</v>
      </c>
      <c r="DI3">
        <v>0</v>
      </c>
    </row>
    <row r="4" spans="1:113" x14ac:dyDescent="0.25">
      <c r="A4" t="s">
        <v>162</v>
      </c>
      <c r="B4" s="1" t="s">
        <v>185</v>
      </c>
      <c r="C4" t="s">
        <v>52</v>
      </c>
      <c r="D4">
        <v>1</v>
      </c>
      <c r="E4" s="2">
        <v>45684.4375</v>
      </c>
      <c r="F4" t="s">
        <v>27</v>
      </c>
      <c r="G4">
        <v>1</v>
      </c>
      <c r="H4">
        <v>1</v>
      </c>
      <c r="I4">
        <v>1</v>
      </c>
      <c r="J4">
        <v>1</v>
      </c>
      <c r="K4">
        <v>4.4690000000000003</v>
      </c>
      <c r="L4">
        <v>71</v>
      </c>
      <c r="M4">
        <v>0</v>
      </c>
      <c r="N4">
        <v>0</v>
      </c>
      <c r="O4">
        <v>101.127</v>
      </c>
      <c r="P4">
        <v>142.69200000000001</v>
      </c>
      <c r="Q4">
        <v>1.5623100000000001</v>
      </c>
      <c r="R4">
        <v>0.5</v>
      </c>
      <c r="S4">
        <v>0.5</v>
      </c>
      <c r="T4">
        <v>0</v>
      </c>
      <c r="U4">
        <v>0</v>
      </c>
      <c r="V4">
        <v>0</v>
      </c>
      <c r="W4">
        <v>0</v>
      </c>
      <c r="X4">
        <v>212</v>
      </c>
      <c r="Y4" t="s">
        <v>166</v>
      </c>
      <c r="Z4">
        <v>212</v>
      </c>
      <c r="AA4" t="s">
        <v>166</v>
      </c>
      <c r="AB4">
        <v>708.30899999999997</v>
      </c>
      <c r="AC4">
        <v>639</v>
      </c>
      <c r="AD4">
        <v>483.37599999999998</v>
      </c>
      <c r="AE4">
        <v>654.625</v>
      </c>
      <c r="AF4">
        <v>55.530999999999999</v>
      </c>
      <c r="AG4">
        <v>-11</v>
      </c>
      <c r="AH4">
        <v>55.530999999999999</v>
      </c>
      <c r="AI4">
        <v>-11</v>
      </c>
      <c r="AJ4">
        <v>224.66399999999999</v>
      </c>
      <c r="AK4">
        <v>294.25700000000001</v>
      </c>
      <c r="AL4">
        <v>0</v>
      </c>
      <c r="AM4">
        <v>0</v>
      </c>
      <c r="AN4">
        <v>2845.607</v>
      </c>
      <c r="AO4">
        <v>4171.8590000000004</v>
      </c>
      <c r="AP4">
        <v>2469.7150000000001</v>
      </c>
      <c r="AQ4">
        <v>2761.9079999999999</v>
      </c>
      <c r="AR4">
        <v>1654.691</v>
      </c>
      <c r="AS4">
        <v>1.8260000000000001</v>
      </c>
      <c r="AT4">
        <v>1.494</v>
      </c>
      <c r="AU4">
        <v>0.33200000000000002</v>
      </c>
      <c r="AV4">
        <v>0</v>
      </c>
      <c r="AW4">
        <v>1.6</v>
      </c>
      <c r="AX4">
        <v>1.141551</v>
      </c>
      <c r="AY4">
        <v>1.169</v>
      </c>
      <c r="AZ4">
        <v>152.322205</v>
      </c>
      <c r="BA4">
        <v>1143.5</v>
      </c>
      <c r="BB4">
        <v>83.698999999999998</v>
      </c>
      <c r="BC4">
        <v>-368.87799999999999</v>
      </c>
      <c r="BD4">
        <v>295.40600000000001</v>
      </c>
      <c r="BE4">
        <v>453.78300000000002</v>
      </c>
      <c r="BF4">
        <v>206.48599999999999</v>
      </c>
      <c r="BG4">
        <v>359.09199999999998</v>
      </c>
      <c r="BH4">
        <v>650</v>
      </c>
      <c r="BI4" t="s">
        <v>167</v>
      </c>
      <c r="BJ4" t="s">
        <v>167</v>
      </c>
      <c r="BK4">
        <v>66.867000000000004</v>
      </c>
      <c r="BL4">
        <v>-11</v>
      </c>
      <c r="BM4">
        <v>236</v>
      </c>
      <c r="BN4">
        <v>294.25700000000001</v>
      </c>
      <c r="BO4">
        <v>58.308999999999997</v>
      </c>
      <c r="BP4">
        <v>-11</v>
      </c>
      <c r="BQ4">
        <v>483.37599999999998</v>
      </c>
      <c r="BR4">
        <v>654.625</v>
      </c>
      <c r="BS4">
        <v>1</v>
      </c>
      <c r="BT4">
        <v>650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801</v>
      </c>
      <c r="CC4">
        <v>1</v>
      </c>
      <c r="CD4">
        <v>2661.9079999999999</v>
      </c>
      <c r="CE4">
        <v>26.619</v>
      </c>
      <c r="CF4">
        <v>100</v>
      </c>
      <c r="CG4">
        <v>26.619</v>
      </c>
      <c r="CH4">
        <v>11.336</v>
      </c>
      <c r="CI4">
        <v>112.054</v>
      </c>
      <c r="CJ4">
        <v>71.619</v>
      </c>
      <c r="CK4">
        <v>220</v>
      </c>
      <c r="CL4" t="s">
        <v>163</v>
      </c>
      <c r="CM4">
        <v>69.177000000000007</v>
      </c>
      <c r="CN4">
        <v>55.341000000000001</v>
      </c>
      <c r="CO4">
        <v>0</v>
      </c>
      <c r="CP4">
        <v>130.25899999999999</v>
      </c>
      <c r="CQ4">
        <v>83.143000000000001</v>
      </c>
      <c r="CR4">
        <v>220</v>
      </c>
      <c r="CS4" t="s">
        <v>163</v>
      </c>
      <c r="CT4">
        <v>80.308000000000007</v>
      </c>
      <c r="CU4">
        <v>80.308000000000007</v>
      </c>
      <c r="CV4">
        <v>0</v>
      </c>
      <c r="CW4">
        <v>0</v>
      </c>
      <c r="CX4">
        <v>0</v>
      </c>
      <c r="CY4" t="s">
        <v>164</v>
      </c>
      <c r="CZ4">
        <v>0</v>
      </c>
      <c r="DA4">
        <v>0</v>
      </c>
      <c r="DB4">
        <v>0</v>
      </c>
      <c r="DC4">
        <v>0</v>
      </c>
      <c r="DD4">
        <v>1654.691</v>
      </c>
      <c r="DE4">
        <v>0</v>
      </c>
      <c r="DF4">
        <v>0</v>
      </c>
      <c r="DG4">
        <v>185.625</v>
      </c>
      <c r="DH4">
        <v>30</v>
      </c>
      <c r="DI4">
        <v>30</v>
      </c>
    </row>
    <row r="5" spans="1:113" x14ac:dyDescent="0.25">
      <c r="A5" t="s">
        <v>162</v>
      </c>
      <c r="B5" s="1" t="s">
        <v>185</v>
      </c>
      <c r="C5" t="s">
        <v>52</v>
      </c>
      <c r="D5">
        <v>1</v>
      </c>
      <c r="E5" s="2">
        <v>45684.4375</v>
      </c>
      <c r="F5" t="s">
        <v>26</v>
      </c>
      <c r="G5">
        <v>1</v>
      </c>
      <c r="H5">
        <v>1</v>
      </c>
      <c r="I5">
        <v>1</v>
      </c>
      <c r="J5">
        <v>1</v>
      </c>
      <c r="K5">
        <v>77.722999999999999</v>
      </c>
      <c r="L5">
        <v>139</v>
      </c>
      <c r="M5">
        <v>26.619</v>
      </c>
      <c r="N5">
        <v>0</v>
      </c>
      <c r="O5">
        <v>60.283000000000001</v>
      </c>
      <c r="P5">
        <v>83.143000000000001</v>
      </c>
      <c r="Q5">
        <v>1.50535</v>
      </c>
      <c r="R5">
        <v>0.38636999999999999</v>
      </c>
      <c r="S5">
        <v>0.48294999999999999</v>
      </c>
      <c r="T5">
        <v>0</v>
      </c>
      <c r="U5">
        <v>0</v>
      </c>
      <c r="V5">
        <v>0</v>
      </c>
      <c r="W5">
        <v>0</v>
      </c>
      <c r="X5">
        <v>203.36799999999999</v>
      </c>
      <c r="Y5" t="s">
        <v>197</v>
      </c>
      <c r="Z5">
        <v>207</v>
      </c>
      <c r="AA5" t="s">
        <v>197</v>
      </c>
      <c r="AB5">
        <v>618.59699999999998</v>
      </c>
      <c r="AC5">
        <v>618.59699999999998</v>
      </c>
      <c r="AD5">
        <v>0</v>
      </c>
      <c r="AE5">
        <v>0</v>
      </c>
      <c r="AF5">
        <v>50.277000000000001</v>
      </c>
      <c r="AG5">
        <v>-11</v>
      </c>
      <c r="AH5">
        <v>50.277000000000001</v>
      </c>
      <c r="AI5">
        <v>-11</v>
      </c>
      <c r="AJ5">
        <v>357.38099999999997</v>
      </c>
      <c r="AK5">
        <v>458.113</v>
      </c>
      <c r="AL5">
        <v>0</v>
      </c>
      <c r="AM5">
        <v>0</v>
      </c>
      <c r="AN5">
        <v>1804.173</v>
      </c>
      <c r="AO5">
        <v>3344.2260000000001</v>
      </c>
      <c r="AP5">
        <v>2180.0650000000001</v>
      </c>
      <c r="AQ5">
        <v>1743.5530000000001</v>
      </c>
      <c r="AR5">
        <v>1077.027</v>
      </c>
      <c r="AS5">
        <v>1.8839999999999999</v>
      </c>
      <c r="AT5">
        <v>1.4430000000000001</v>
      </c>
      <c r="AU5">
        <v>0.441</v>
      </c>
      <c r="AV5">
        <v>0</v>
      </c>
      <c r="AW5">
        <v>1.6</v>
      </c>
      <c r="AX5">
        <v>1.1775180000000001</v>
      </c>
      <c r="AY5">
        <v>1.252</v>
      </c>
      <c r="AZ5">
        <v>152.322205</v>
      </c>
      <c r="BA5">
        <v>157</v>
      </c>
      <c r="BB5">
        <v>60.62</v>
      </c>
      <c r="BC5">
        <v>375.892</v>
      </c>
      <c r="BD5">
        <v>165.452</v>
      </c>
      <c r="BE5">
        <v>266.452</v>
      </c>
      <c r="BF5">
        <v>157.71199999999999</v>
      </c>
      <c r="BG5">
        <v>260.43200000000002</v>
      </c>
      <c r="BH5">
        <v>618.59699999999998</v>
      </c>
      <c r="BI5" t="s">
        <v>198</v>
      </c>
      <c r="BJ5" t="s">
        <v>198</v>
      </c>
      <c r="BK5">
        <v>76.896000000000001</v>
      </c>
      <c r="BL5">
        <v>-11</v>
      </c>
      <c r="BM5">
        <v>384</v>
      </c>
      <c r="BN5">
        <v>458.113</v>
      </c>
      <c r="BO5">
        <v>0</v>
      </c>
      <c r="BP5">
        <v>0</v>
      </c>
      <c r="BQ5">
        <v>0</v>
      </c>
      <c r="BR5">
        <v>0</v>
      </c>
      <c r="BS5">
        <v>1</v>
      </c>
      <c r="BT5">
        <v>618.59699999999998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1102</v>
      </c>
      <c r="CC5">
        <v>0</v>
      </c>
      <c r="CD5">
        <v>1133.5530000000001</v>
      </c>
      <c r="CE5">
        <v>11.336</v>
      </c>
      <c r="CF5">
        <v>610</v>
      </c>
      <c r="CG5">
        <v>11.336</v>
      </c>
      <c r="CH5">
        <v>26.619</v>
      </c>
      <c r="CI5">
        <v>71.619</v>
      </c>
      <c r="CJ5">
        <v>112.054</v>
      </c>
      <c r="CK5">
        <v>220</v>
      </c>
      <c r="CL5" t="s">
        <v>163</v>
      </c>
      <c r="CM5">
        <v>116.01</v>
      </c>
      <c r="CN5">
        <v>92.808000000000007</v>
      </c>
      <c r="CO5">
        <v>0</v>
      </c>
      <c r="CP5">
        <v>83.143000000000001</v>
      </c>
      <c r="CQ5">
        <v>130.25899999999999</v>
      </c>
      <c r="CR5">
        <v>220</v>
      </c>
      <c r="CS5" t="s">
        <v>163</v>
      </c>
      <c r="CT5">
        <v>134.857</v>
      </c>
      <c r="CU5">
        <v>134.857</v>
      </c>
      <c r="CV5">
        <v>0</v>
      </c>
      <c r="CW5">
        <v>0</v>
      </c>
      <c r="CX5">
        <v>0</v>
      </c>
      <c r="CY5" t="s">
        <v>164</v>
      </c>
      <c r="CZ5">
        <v>0</v>
      </c>
      <c r="DA5">
        <v>0</v>
      </c>
      <c r="DB5">
        <v>0</v>
      </c>
      <c r="DC5">
        <v>0</v>
      </c>
      <c r="DD5">
        <v>1077.027</v>
      </c>
      <c r="DE5">
        <v>0</v>
      </c>
      <c r="DF5">
        <v>0</v>
      </c>
      <c r="DG5">
        <v>406.17500000000001</v>
      </c>
      <c r="DH5">
        <v>0</v>
      </c>
      <c r="DI5">
        <v>0</v>
      </c>
    </row>
    <row r="6" spans="1:113" x14ac:dyDescent="0.25">
      <c r="A6" t="s">
        <v>162</v>
      </c>
      <c r="B6" s="1" t="s">
        <v>185</v>
      </c>
      <c r="C6" t="s">
        <v>52</v>
      </c>
      <c r="D6">
        <v>1</v>
      </c>
      <c r="E6" s="2">
        <v>45684.458333333336</v>
      </c>
      <c r="F6" t="s">
        <v>27</v>
      </c>
      <c r="G6">
        <v>1</v>
      </c>
      <c r="H6">
        <v>1</v>
      </c>
      <c r="I6">
        <v>1</v>
      </c>
      <c r="J6">
        <v>1</v>
      </c>
      <c r="K6">
        <v>3.851</v>
      </c>
      <c r="L6">
        <v>71</v>
      </c>
      <c r="M6">
        <v>0</v>
      </c>
      <c r="N6">
        <v>0</v>
      </c>
      <c r="O6">
        <v>92.084999999999994</v>
      </c>
      <c r="P6">
        <v>134.18100000000001</v>
      </c>
      <c r="Q6">
        <v>9.5986499999999992</v>
      </c>
      <c r="R6">
        <v>0.5</v>
      </c>
      <c r="S6">
        <v>0.22</v>
      </c>
      <c r="T6">
        <v>0</v>
      </c>
      <c r="U6">
        <v>0</v>
      </c>
      <c r="V6">
        <v>0</v>
      </c>
      <c r="W6">
        <v>0</v>
      </c>
      <c r="X6">
        <v>203.51</v>
      </c>
      <c r="Y6" t="s">
        <v>195</v>
      </c>
      <c r="Z6">
        <v>203.51</v>
      </c>
      <c r="AA6" t="s">
        <v>195</v>
      </c>
      <c r="AB6">
        <v>697.38099999999997</v>
      </c>
      <c r="AC6">
        <v>639</v>
      </c>
      <c r="AD6">
        <v>613.92200000000003</v>
      </c>
      <c r="AE6">
        <v>654.63900000000001</v>
      </c>
      <c r="AF6">
        <v>56.149000000000001</v>
      </c>
      <c r="AG6">
        <v>-11</v>
      </c>
      <c r="AH6">
        <v>56.149000000000001</v>
      </c>
      <c r="AI6">
        <v>-11</v>
      </c>
      <c r="AJ6">
        <v>225.77099999999999</v>
      </c>
      <c r="AK6">
        <v>293.08999999999997</v>
      </c>
      <c r="AL6">
        <v>0</v>
      </c>
      <c r="AM6">
        <v>0</v>
      </c>
      <c r="AN6">
        <v>2840.46</v>
      </c>
      <c r="AO6">
        <v>4178.7430000000004</v>
      </c>
      <c r="AP6">
        <v>2535.4609999999998</v>
      </c>
      <c r="AQ6">
        <v>2762.857</v>
      </c>
      <c r="AR6">
        <v>1593.037</v>
      </c>
      <c r="AS6">
        <v>11.000999999999999</v>
      </c>
      <c r="AT6">
        <v>9.1549999999999994</v>
      </c>
      <c r="AU6">
        <v>1.8460000000000001</v>
      </c>
      <c r="AV6">
        <v>0</v>
      </c>
      <c r="AW6">
        <v>9.98</v>
      </c>
      <c r="AX6">
        <v>1.1023540000000001</v>
      </c>
      <c r="AY6">
        <v>1.1459999999999999</v>
      </c>
      <c r="AZ6">
        <v>545.64789699999994</v>
      </c>
      <c r="BA6">
        <v>1143.5</v>
      </c>
      <c r="BB6">
        <v>77.602999999999994</v>
      </c>
      <c r="BC6">
        <v>-300.41199999999998</v>
      </c>
      <c r="BD6">
        <v>295.35500000000002</v>
      </c>
      <c r="BE6">
        <v>445.78100000000001</v>
      </c>
      <c r="BF6">
        <v>210.05500000000001</v>
      </c>
      <c r="BG6">
        <v>359.173</v>
      </c>
      <c r="BH6">
        <v>650</v>
      </c>
      <c r="BI6" t="s">
        <v>199</v>
      </c>
      <c r="BJ6" t="s">
        <v>199</v>
      </c>
      <c r="BK6">
        <v>67.378</v>
      </c>
      <c r="BL6">
        <v>-11</v>
      </c>
      <c r="BM6">
        <v>237</v>
      </c>
      <c r="BN6">
        <v>293.08999999999997</v>
      </c>
      <c r="BO6">
        <v>47.381</v>
      </c>
      <c r="BP6">
        <v>-11</v>
      </c>
      <c r="BQ6">
        <v>613.92200000000003</v>
      </c>
      <c r="BR6">
        <v>654.63900000000001</v>
      </c>
      <c r="BS6">
        <v>1</v>
      </c>
      <c r="BT6">
        <v>650</v>
      </c>
      <c r="BU6">
        <v>0</v>
      </c>
      <c r="BV6">
        <v>0</v>
      </c>
      <c r="BW6">
        <v>0</v>
      </c>
      <c r="BX6">
        <v>0</v>
      </c>
      <c r="BY6">
        <v>0</v>
      </c>
      <c r="BZ6">
        <v>2.605</v>
      </c>
      <c r="CA6">
        <v>2.605</v>
      </c>
      <c r="CB6">
        <v>801</v>
      </c>
      <c r="CC6">
        <v>1</v>
      </c>
      <c r="CD6">
        <v>2662.857</v>
      </c>
      <c r="CE6">
        <v>26.629000000000001</v>
      </c>
      <c r="CF6">
        <v>100</v>
      </c>
      <c r="CG6">
        <v>26.629000000000001</v>
      </c>
      <c r="CH6">
        <v>11.228999999999999</v>
      </c>
      <c r="CI6">
        <v>106.184</v>
      </c>
      <c r="CJ6">
        <v>71.534000000000006</v>
      </c>
      <c r="CK6">
        <v>220</v>
      </c>
      <c r="CL6" t="s">
        <v>163</v>
      </c>
      <c r="CM6">
        <v>69.094999999999999</v>
      </c>
      <c r="CN6">
        <v>55.276000000000003</v>
      </c>
      <c r="CO6">
        <v>0</v>
      </c>
      <c r="CP6">
        <v>127.209</v>
      </c>
      <c r="CQ6">
        <v>83.165000000000006</v>
      </c>
      <c r="CR6">
        <v>220</v>
      </c>
      <c r="CS6" t="s">
        <v>163</v>
      </c>
      <c r="CT6">
        <v>80.328999999999994</v>
      </c>
      <c r="CU6">
        <v>80.328999999999994</v>
      </c>
      <c r="CV6">
        <v>0</v>
      </c>
      <c r="CW6">
        <v>0</v>
      </c>
      <c r="CX6">
        <v>0</v>
      </c>
      <c r="CY6" t="s">
        <v>164</v>
      </c>
      <c r="CZ6">
        <v>0</v>
      </c>
      <c r="DA6">
        <v>2.605</v>
      </c>
      <c r="DB6">
        <v>0</v>
      </c>
      <c r="DC6">
        <v>0</v>
      </c>
      <c r="DD6">
        <v>1590.432</v>
      </c>
      <c r="DE6">
        <v>0</v>
      </c>
      <c r="DF6">
        <v>2.605</v>
      </c>
      <c r="DG6">
        <v>375.59500000000003</v>
      </c>
      <c r="DH6">
        <v>20</v>
      </c>
      <c r="DI6">
        <v>20</v>
      </c>
    </row>
    <row r="7" spans="1:113" x14ac:dyDescent="0.25">
      <c r="A7" t="s">
        <v>162</v>
      </c>
      <c r="B7" s="1" t="s">
        <v>185</v>
      </c>
      <c r="C7" t="s">
        <v>52</v>
      </c>
      <c r="D7">
        <v>1</v>
      </c>
      <c r="E7" s="2">
        <v>45684.458333333336</v>
      </c>
      <c r="F7" t="s">
        <v>26</v>
      </c>
      <c r="G7">
        <v>1</v>
      </c>
      <c r="H7">
        <v>1</v>
      </c>
      <c r="I7">
        <v>1</v>
      </c>
      <c r="J7">
        <v>1</v>
      </c>
      <c r="K7">
        <v>74.114000000000004</v>
      </c>
      <c r="L7">
        <v>139</v>
      </c>
      <c r="M7">
        <v>26.629000000000001</v>
      </c>
      <c r="N7">
        <v>0</v>
      </c>
      <c r="O7">
        <v>60.305</v>
      </c>
      <c r="P7">
        <v>83.165000000000006</v>
      </c>
      <c r="Q7">
        <v>9.2933800000000009</v>
      </c>
      <c r="R7">
        <v>0.38636999999999999</v>
      </c>
      <c r="S7">
        <v>0.21249999999999999</v>
      </c>
      <c r="T7">
        <v>0</v>
      </c>
      <c r="U7">
        <v>0</v>
      </c>
      <c r="V7">
        <v>0</v>
      </c>
      <c r="W7">
        <v>0</v>
      </c>
      <c r="X7">
        <v>201.727</v>
      </c>
      <c r="Y7" t="s">
        <v>197</v>
      </c>
      <c r="Z7">
        <v>202.77699999999999</v>
      </c>
      <c r="AA7" t="s">
        <v>197</v>
      </c>
      <c r="AB7">
        <v>618.59699999999998</v>
      </c>
      <c r="AC7">
        <v>618.59699999999998</v>
      </c>
      <c r="AD7">
        <v>0</v>
      </c>
      <c r="AE7">
        <v>0</v>
      </c>
      <c r="AF7">
        <v>53.886000000000003</v>
      </c>
      <c r="AG7">
        <v>-11</v>
      </c>
      <c r="AH7">
        <v>53.886000000000003</v>
      </c>
      <c r="AI7">
        <v>-11</v>
      </c>
      <c r="AJ7">
        <v>357.37099999999998</v>
      </c>
      <c r="AK7">
        <v>453.678</v>
      </c>
      <c r="AL7">
        <v>0</v>
      </c>
      <c r="AM7">
        <v>0</v>
      </c>
      <c r="AN7">
        <v>1792.2460000000001</v>
      </c>
      <c r="AO7">
        <v>3346.1</v>
      </c>
      <c r="AP7">
        <v>2097.2440000000001</v>
      </c>
      <c r="AQ7">
        <v>1732.9110000000001</v>
      </c>
      <c r="AR7">
        <v>1161.856</v>
      </c>
      <c r="AS7">
        <v>11.449</v>
      </c>
      <c r="AT7">
        <v>8.9090000000000007</v>
      </c>
      <c r="AU7">
        <v>2.54</v>
      </c>
      <c r="AV7">
        <v>0</v>
      </c>
      <c r="AW7">
        <v>9.98</v>
      </c>
      <c r="AX7">
        <v>1.1472230000000001</v>
      </c>
      <c r="AY7">
        <v>1.232</v>
      </c>
      <c r="AZ7">
        <v>545.64789699999994</v>
      </c>
      <c r="BA7">
        <v>157</v>
      </c>
      <c r="BB7">
        <v>59.335000000000001</v>
      </c>
      <c r="BC7">
        <v>304.99799999999999</v>
      </c>
      <c r="BD7">
        <v>165.47399999999999</v>
      </c>
      <c r="BE7">
        <v>266.47399999999999</v>
      </c>
      <c r="BF7">
        <v>157.73400000000001</v>
      </c>
      <c r="BG7">
        <v>260.45400000000001</v>
      </c>
      <c r="BH7">
        <v>618.59699999999998</v>
      </c>
      <c r="BI7" t="s">
        <v>198</v>
      </c>
      <c r="BJ7" t="s">
        <v>198</v>
      </c>
      <c r="BK7">
        <v>80.515000000000001</v>
      </c>
      <c r="BL7">
        <v>-11</v>
      </c>
      <c r="BM7">
        <v>384</v>
      </c>
      <c r="BN7">
        <v>453.678</v>
      </c>
      <c r="BO7">
        <v>0</v>
      </c>
      <c r="BP7">
        <v>0</v>
      </c>
      <c r="BQ7">
        <v>0</v>
      </c>
      <c r="BR7">
        <v>0</v>
      </c>
      <c r="BS7">
        <v>1</v>
      </c>
      <c r="BT7">
        <v>618.59699999999998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1102</v>
      </c>
      <c r="CC7">
        <v>0</v>
      </c>
      <c r="CD7">
        <v>1122.9110000000001</v>
      </c>
      <c r="CE7">
        <v>11.228999999999999</v>
      </c>
      <c r="CF7">
        <v>610</v>
      </c>
      <c r="CG7">
        <v>11.228999999999999</v>
      </c>
      <c r="CH7">
        <v>26.629000000000001</v>
      </c>
      <c r="CI7">
        <v>71.534000000000006</v>
      </c>
      <c r="CJ7">
        <v>106.184</v>
      </c>
      <c r="CK7">
        <v>220</v>
      </c>
      <c r="CL7" t="s">
        <v>163</v>
      </c>
      <c r="CM7">
        <v>109.419</v>
      </c>
      <c r="CN7">
        <v>87.536000000000001</v>
      </c>
      <c r="CO7">
        <v>0</v>
      </c>
      <c r="CP7">
        <v>83.165000000000006</v>
      </c>
      <c r="CQ7">
        <v>127.209</v>
      </c>
      <c r="CR7">
        <v>220</v>
      </c>
      <c r="CS7" t="s">
        <v>163</v>
      </c>
      <c r="CT7">
        <v>130.61199999999999</v>
      </c>
      <c r="CU7">
        <v>130.61199999999999</v>
      </c>
      <c r="CV7">
        <v>0</v>
      </c>
      <c r="CW7">
        <v>0</v>
      </c>
      <c r="CX7">
        <v>0</v>
      </c>
      <c r="CY7" t="s">
        <v>164</v>
      </c>
      <c r="CZ7">
        <v>0</v>
      </c>
      <c r="DA7">
        <v>0</v>
      </c>
      <c r="DB7">
        <v>0</v>
      </c>
      <c r="DC7">
        <v>0</v>
      </c>
      <c r="DD7">
        <v>1161.856</v>
      </c>
      <c r="DE7">
        <v>0</v>
      </c>
      <c r="DF7">
        <v>0</v>
      </c>
      <c r="DG7">
        <v>335.303</v>
      </c>
      <c r="DH7">
        <v>0</v>
      </c>
      <c r="DI7">
        <v>0</v>
      </c>
    </row>
    <row r="8" spans="1:113" x14ac:dyDescent="0.25">
      <c r="A8" t="s">
        <v>162</v>
      </c>
      <c r="B8" s="1" t="s">
        <v>185</v>
      </c>
      <c r="C8" t="s">
        <v>52</v>
      </c>
      <c r="D8">
        <v>1</v>
      </c>
      <c r="E8" s="2">
        <v>45684.479166666664</v>
      </c>
      <c r="F8" t="s">
        <v>27</v>
      </c>
      <c r="G8">
        <v>1</v>
      </c>
      <c r="H8">
        <v>1</v>
      </c>
      <c r="I8">
        <v>1</v>
      </c>
      <c r="J8">
        <v>1</v>
      </c>
      <c r="K8">
        <v>0</v>
      </c>
      <c r="L8">
        <v>71</v>
      </c>
      <c r="M8">
        <v>0</v>
      </c>
      <c r="N8">
        <v>0</v>
      </c>
      <c r="O8">
        <v>94.171999999999997</v>
      </c>
      <c r="P8">
        <v>142.67099999999999</v>
      </c>
      <c r="Q8">
        <v>3.1320000000000001E-2</v>
      </c>
      <c r="R8">
        <v>0.5</v>
      </c>
      <c r="S8">
        <v>0.5</v>
      </c>
      <c r="T8">
        <v>0</v>
      </c>
      <c r="U8">
        <v>0</v>
      </c>
      <c r="V8">
        <v>0</v>
      </c>
      <c r="W8">
        <v>0</v>
      </c>
      <c r="X8">
        <v>212</v>
      </c>
      <c r="Y8" t="s">
        <v>166</v>
      </c>
      <c r="Z8">
        <v>212</v>
      </c>
      <c r="AA8" t="s">
        <v>166</v>
      </c>
      <c r="AB8">
        <v>705.04700000000003</v>
      </c>
      <c r="AC8">
        <v>639</v>
      </c>
      <c r="AD8">
        <v>489.35</v>
      </c>
      <c r="AE8">
        <v>660.87900000000002</v>
      </c>
      <c r="AF8">
        <v>62.744999999999997</v>
      </c>
      <c r="AG8">
        <v>-11</v>
      </c>
      <c r="AH8">
        <v>62.744999999999997</v>
      </c>
      <c r="AI8">
        <v>-11</v>
      </c>
      <c r="AJ8">
        <v>186.02</v>
      </c>
      <c r="AK8">
        <v>293.68099999999998</v>
      </c>
      <c r="AL8">
        <v>0</v>
      </c>
      <c r="AM8">
        <v>0</v>
      </c>
      <c r="AN8">
        <v>2841.123</v>
      </c>
      <c r="AO8">
        <v>4174.2039999999997</v>
      </c>
      <c r="AP8">
        <v>2485.0590000000002</v>
      </c>
      <c r="AQ8">
        <v>2759.3560000000002</v>
      </c>
      <c r="AR8">
        <v>1648.3630000000001</v>
      </c>
      <c r="AS8">
        <v>3.6999999999999998E-2</v>
      </c>
      <c r="AT8">
        <v>0.03</v>
      </c>
      <c r="AU8">
        <v>7.0000000000000001E-3</v>
      </c>
      <c r="AV8">
        <v>0</v>
      </c>
      <c r="AW8">
        <v>0.03</v>
      </c>
      <c r="AX8">
        <v>1.2170920000000001</v>
      </c>
      <c r="AY8">
        <v>1.1659999999999999</v>
      </c>
      <c r="AZ8">
        <v>-242.51017300000001</v>
      </c>
      <c r="BA8">
        <v>1143.5</v>
      </c>
      <c r="BB8">
        <v>81.766999999999996</v>
      </c>
      <c r="BC8">
        <v>-349.77300000000002</v>
      </c>
      <c r="BD8">
        <v>297.47300000000001</v>
      </c>
      <c r="BE8">
        <v>456.596</v>
      </c>
      <c r="BF8">
        <v>209.81</v>
      </c>
      <c r="BG8">
        <v>364.048</v>
      </c>
      <c r="BH8">
        <v>650</v>
      </c>
      <c r="BI8" t="s">
        <v>167</v>
      </c>
      <c r="BJ8" t="s">
        <v>167</v>
      </c>
      <c r="BK8">
        <v>73.724999999999994</v>
      </c>
      <c r="BL8">
        <v>-11</v>
      </c>
      <c r="BM8">
        <v>197</v>
      </c>
      <c r="BN8">
        <v>293.68099999999998</v>
      </c>
      <c r="BO8">
        <v>55.046999999999997</v>
      </c>
      <c r="BP8">
        <v>-11</v>
      </c>
      <c r="BQ8">
        <v>489.35</v>
      </c>
      <c r="BR8">
        <v>660.87900000000002</v>
      </c>
      <c r="BS8">
        <v>1</v>
      </c>
      <c r="BT8">
        <v>650</v>
      </c>
      <c r="BU8">
        <v>0</v>
      </c>
      <c r="BV8">
        <v>0</v>
      </c>
      <c r="BW8">
        <v>0</v>
      </c>
      <c r="BX8">
        <v>0</v>
      </c>
      <c r="BY8">
        <v>0</v>
      </c>
      <c r="BZ8">
        <v>3.7570000000000001</v>
      </c>
      <c r="CA8">
        <v>3.7570000000000001</v>
      </c>
      <c r="CB8">
        <v>800</v>
      </c>
      <c r="CC8">
        <v>1</v>
      </c>
      <c r="CD8">
        <v>2659.3560000000002</v>
      </c>
      <c r="CE8">
        <v>26.594000000000001</v>
      </c>
      <c r="CF8">
        <v>100</v>
      </c>
      <c r="CG8">
        <v>26.594000000000001</v>
      </c>
      <c r="CH8">
        <v>10.98</v>
      </c>
      <c r="CI8">
        <v>87.522000000000006</v>
      </c>
      <c r="CJ8">
        <v>71.286000000000001</v>
      </c>
      <c r="CK8">
        <v>220</v>
      </c>
      <c r="CL8" t="s">
        <v>163</v>
      </c>
      <c r="CM8">
        <v>68.855000000000004</v>
      </c>
      <c r="CN8">
        <v>55.084000000000003</v>
      </c>
      <c r="CO8">
        <v>0</v>
      </c>
      <c r="CP8">
        <v>106.871</v>
      </c>
      <c r="CQ8">
        <v>83.165000000000006</v>
      </c>
      <c r="CR8">
        <v>220</v>
      </c>
      <c r="CS8" t="s">
        <v>163</v>
      </c>
      <c r="CT8">
        <v>80.328999999999994</v>
      </c>
      <c r="CU8">
        <v>80.328999999999994</v>
      </c>
      <c r="CV8">
        <v>0</v>
      </c>
      <c r="CW8">
        <v>0</v>
      </c>
      <c r="CX8">
        <v>0</v>
      </c>
      <c r="CY8" t="s">
        <v>164</v>
      </c>
      <c r="CZ8">
        <v>0</v>
      </c>
      <c r="DA8">
        <v>3.7570000000000001</v>
      </c>
      <c r="DB8">
        <v>0</v>
      </c>
      <c r="DC8">
        <v>0</v>
      </c>
      <c r="DD8">
        <v>1644.606</v>
      </c>
      <c r="DE8">
        <v>0</v>
      </c>
      <c r="DF8">
        <v>3.7570000000000001</v>
      </c>
      <c r="DG8">
        <v>203.749</v>
      </c>
      <c r="DH8">
        <v>20</v>
      </c>
      <c r="DI8">
        <v>20</v>
      </c>
    </row>
    <row r="9" spans="1:113" x14ac:dyDescent="0.25">
      <c r="A9" t="s">
        <v>162</v>
      </c>
      <c r="B9" s="1" t="s">
        <v>185</v>
      </c>
      <c r="C9" t="s">
        <v>52</v>
      </c>
      <c r="D9">
        <v>1</v>
      </c>
      <c r="E9" s="2">
        <v>45684.479166666664</v>
      </c>
      <c r="F9" t="s">
        <v>26</v>
      </c>
      <c r="G9">
        <v>1</v>
      </c>
      <c r="H9">
        <v>1</v>
      </c>
      <c r="I9">
        <v>1</v>
      </c>
      <c r="J9">
        <v>1</v>
      </c>
      <c r="K9">
        <v>77.986000000000004</v>
      </c>
      <c r="L9">
        <v>139</v>
      </c>
      <c r="M9">
        <v>26.594000000000001</v>
      </c>
      <c r="N9">
        <v>0</v>
      </c>
      <c r="O9">
        <v>60.305</v>
      </c>
      <c r="P9">
        <v>83.165000000000006</v>
      </c>
      <c r="Q9">
        <v>3.0179999999999998E-2</v>
      </c>
      <c r="R9">
        <v>0.38636999999999999</v>
      </c>
      <c r="S9">
        <v>0.48294999999999999</v>
      </c>
      <c r="T9">
        <v>0</v>
      </c>
      <c r="U9">
        <v>0</v>
      </c>
      <c r="V9">
        <v>0</v>
      </c>
      <c r="W9">
        <v>0</v>
      </c>
      <c r="X9">
        <v>182.809</v>
      </c>
      <c r="Y9" t="s">
        <v>197</v>
      </c>
      <c r="Z9">
        <v>182.809</v>
      </c>
      <c r="AA9" t="s">
        <v>197</v>
      </c>
      <c r="AB9">
        <v>618.59699999999998</v>
      </c>
      <c r="AC9">
        <v>618.59699999999998</v>
      </c>
      <c r="AD9">
        <v>0</v>
      </c>
      <c r="AE9">
        <v>0</v>
      </c>
      <c r="AF9">
        <v>50.014000000000003</v>
      </c>
      <c r="AG9">
        <v>-11</v>
      </c>
      <c r="AH9">
        <v>50.014000000000003</v>
      </c>
      <c r="AI9">
        <v>-11</v>
      </c>
      <c r="AJ9">
        <v>357.40600000000001</v>
      </c>
      <c r="AK9">
        <v>445.86599999999999</v>
      </c>
      <c r="AL9">
        <v>0</v>
      </c>
      <c r="AM9">
        <v>0</v>
      </c>
      <c r="AN9">
        <v>1767.248</v>
      </c>
      <c r="AO9">
        <v>3346.7</v>
      </c>
      <c r="AP9">
        <v>2123.3119999999999</v>
      </c>
      <c r="AQ9">
        <v>1708.047</v>
      </c>
      <c r="AR9">
        <v>1105.588</v>
      </c>
      <c r="AS9">
        <v>3.6999999999999998E-2</v>
      </c>
      <c r="AT9">
        <v>2.9000000000000001E-2</v>
      </c>
      <c r="AU9">
        <v>8.0000000000000002E-3</v>
      </c>
      <c r="AV9">
        <v>0</v>
      </c>
      <c r="AW9">
        <v>0.03</v>
      </c>
      <c r="AX9">
        <v>1.237188</v>
      </c>
      <c r="AY9">
        <v>1.23</v>
      </c>
      <c r="AZ9">
        <v>-242.51017300000001</v>
      </c>
      <c r="BA9">
        <v>157</v>
      </c>
      <c r="BB9">
        <v>59.201000000000001</v>
      </c>
      <c r="BC9">
        <v>356.06400000000002</v>
      </c>
      <c r="BD9">
        <v>165.47399999999999</v>
      </c>
      <c r="BE9">
        <v>266.47399999999999</v>
      </c>
      <c r="BF9">
        <v>157.73400000000001</v>
      </c>
      <c r="BG9">
        <v>260.45400000000001</v>
      </c>
      <c r="BH9">
        <v>618.59699999999998</v>
      </c>
      <c r="BI9" t="s">
        <v>198</v>
      </c>
      <c r="BJ9" t="s">
        <v>198</v>
      </c>
      <c r="BK9">
        <v>76.608000000000004</v>
      </c>
      <c r="BL9">
        <v>-11</v>
      </c>
      <c r="BM9">
        <v>384</v>
      </c>
      <c r="BN9">
        <v>445.86599999999999</v>
      </c>
      <c r="BO9">
        <v>0</v>
      </c>
      <c r="BP9">
        <v>0</v>
      </c>
      <c r="BQ9">
        <v>0</v>
      </c>
      <c r="BR9">
        <v>0</v>
      </c>
      <c r="BS9">
        <v>1</v>
      </c>
      <c r="BT9">
        <v>618.59699999999998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1100</v>
      </c>
      <c r="CC9">
        <v>0</v>
      </c>
      <c r="CD9">
        <v>1098.047</v>
      </c>
      <c r="CE9">
        <v>10.98</v>
      </c>
      <c r="CF9">
        <v>610</v>
      </c>
      <c r="CG9">
        <v>10.98</v>
      </c>
      <c r="CH9">
        <v>26.594000000000001</v>
      </c>
      <c r="CI9">
        <v>71.286000000000001</v>
      </c>
      <c r="CJ9">
        <v>87.522000000000006</v>
      </c>
      <c r="CK9">
        <v>220</v>
      </c>
      <c r="CL9" t="s">
        <v>163</v>
      </c>
      <c r="CM9">
        <v>90.611999999999995</v>
      </c>
      <c r="CN9">
        <v>72.489000000000004</v>
      </c>
      <c r="CO9">
        <v>0</v>
      </c>
      <c r="CP9">
        <v>83.165000000000006</v>
      </c>
      <c r="CQ9">
        <v>106.871</v>
      </c>
      <c r="CR9">
        <v>220</v>
      </c>
      <c r="CS9" t="s">
        <v>163</v>
      </c>
      <c r="CT9">
        <v>110.64400000000001</v>
      </c>
      <c r="CU9">
        <v>110.64400000000001</v>
      </c>
      <c r="CV9">
        <v>0</v>
      </c>
      <c r="CW9">
        <v>0</v>
      </c>
      <c r="CX9">
        <v>0</v>
      </c>
      <c r="CY9" t="s">
        <v>164</v>
      </c>
      <c r="CZ9">
        <v>0</v>
      </c>
      <c r="DA9">
        <v>0</v>
      </c>
      <c r="DB9">
        <v>0</v>
      </c>
      <c r="DC9">
        <v>0</v>
      </c>
      <c r="DD9">
        <v>1105.588</v>
      </c>
      <c r="DE9">
        <v>0</v>
      </c>
      <c r="DF9">
        <v>0</v>
      </c>
      <c r="DG9">
        <v>386.36900000000003</v>
      </c>
      <c r="DH9">
        <v>0</v>
      </c>
      <c r="DI9">
        <v>0</v>
      </c>
    </row>
    <row r="10" spans="1:113" x14ac:dyDescent="0.25">
      <c r="A10" t="s">
        <v>162</v>
      </c>
      <c r="B10" s="1" t="s">
        <v>185</v>
      </c>
      <c r="C10" t="s">
        <v>52</v>
      </c>
      <c r="D10">
        <v>1</v>
      </c>
      <c r="E10" s="2">
        <v>45684.5</v>
      </c>
      <c r="F10" t="s">
        <v>27</v>
      </c>
      <c r="G10">
        <v>1</v>
      </c>
      <c r="H10">
        <v>1</v>
      </c>
      <c r="I10">
        <v>1</v>
      </c>
      <c r="J10">
        <v>1</v>
      </c>
      <c r="K10">
        <v>2.5419999999999998</v>
      </c>
      <c r="L10">
        <v>71</v>
      </c>
      <c r="M10">
        <v>0</v>
      </c>
      <c r="N10">
        <v>0</v>
      </c>
      <c r="O10">
        <v>99.56</v>
      </c>
      <c r="P10">
        <v>142.67099999999999</v>
      </c>
      <c r="Q10">
        <v>9.6876800000000003</v>
      </c>
      <c r="R10">
        <v>0.5</v>
      </c>
      <c r="S10">
        <v>0.22</v>
      </c>
      <c r="T10">
        <v>0</v>
      </c>
      <c r="U10">
        <v>0</v>
      </c>
      <c r="V10">
        <v>0</v>
      </c>
      <c r="W10">
        <v>0</v>
      </c>
      <c r="X10">
        <v>212</v>
      </c>
      <c r="Y10" t="s">
        <v>166</v>
      </c>
      <c r="Z10">
        <v>212</v>
      </c>
      <c r="AA10" t="s">
        <v>166</v>
      </c>
      <c r="AB10">
        <v>698.91200000000003</v>
      </c>
      <c r="AC10">
        <v>639</v>
      </c>
      <c r="AD10">
        <v>487.56799999999998</v>
      </c>
      <c r="AE10">
        <v>658.58600000000001</v>
      </c>
      <c r="AF10">
        <v>57.457999999999998</v>
      </c>
      <c r="AG10">
        <v>-11</v>
      </c>
      <c r="AH10">
        <v>57.457999999999998</v>
      </c>
      <c r="AI10">
        <v>-11</v>
      </c>
      <c r="AJ10">
        <v>189.62</v>
      </c>
      <c r="AK10">
        <v>293.226</v>
      </c>
      <c r="AL10">
        <v>0</v>
      </c>
      <c r="AM10">
        <v>0</v>
      </c>
      <c r="AN10">
        <v>2829.527</v>
      </c>
      <c r="AO10">
        <v>4175.0969999999998</v>
      </c>
      <c r="AP10">
        <v>2508.913</v>
      </c>
      <c r="AQ10">
        <v>2753.3029999999999</v>
      </c>
      <c r="AR10">
        <v>1607.221</v>
      </c>
      <c r="AS10">
        <v>10.878</v>
      </c>
      <c r="AT10">
        <v>9.2479999999999993</v>
      </c>
      <c r="AU10">
        <v>1.63</v>
      </c>
      <c r="AV10">
        <v>0</v>
      </c>
      <c r="AW10">
        <v>9.8800000000000008</v>
      </c>
      <c r="AX10">
        <v>1.100975</v>
      </c>
      <c r="AY10">
        <v>1.123</v>
      </c>
      <c r="AZ10">
        <v>360.180454</v>
      </c>
      <c r="BA10">
        <v>1146.5</v>
      </c>
      <c r="BB10">
        <v>76.224000000000004</v>
      </c>
      <c r="BC10">
        <v>-315.53100000000001</v>
      </c>
      <c r="BD10">
        <v>295.24299999999999</v>
      </c>
      <c r="BE10">
        <v>452.00799999999998</v>
      </c>
      <c r="BF10">
        <v>219.643</v>
      </c>
      <c r="BG10">
        <v>374.529</v>
      </c>
      <c r="BH10">
        <v>650</v>
      </c>
      <c r="BI10" t="s">
        <v>167</v>
      </c>
      <c r="BJ10" t="s">
        <v>167</v>
      </c>
      <c r="BK10">
        <v>68.307000000000002</v>
      </c>
      <c r="BL10">
        <v>-11</v>
      </c>
      <c r="BM10">
        <v>200.46899999999999</v>
      </c>
      <c r="BN10">
        <v>293.226</v>
      </c>
      <c r="BO10">
        <v>48.911999999999999</v>
      </c>
      <c r="BP10">
        <v>-11</v>
      </c>
      <c r="BQ10">
        <v>487.56799999999998</v>
      </c>
      <c r="BR10">
        <v>658.58600000000001</v>
      </c>
      <c r="BS10">
        <v>1</v>
      </c>
      <c r="BT10">
        <v>650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3.944</v>
      </c>
      <c r="CA10">
        <v>3.944</v>
      </c>
      <c r="CB10">
        <v>800</v>
      </c>
      <c r="CC10">
        <v>1</v>
      </c>
      <c r="CD10">
        <v>2653.3029999999999</v>
      </c>
      <c r="CE10">
        <v>26.533000000000001</v>
      </c>
      <c r="CF10">
        <v>100</v>
      </c>
      <c r="CG10">
        <v>26.533000000000001</v>
      </c>
      <c r="CH10">
        <v>10.849</v>
      </c>
      <c r="CI10">
        <v>115.444</v>
      </c>
      <c r="CJ10">
        <v>71.153999999999996</v>
      </c>
      <c r="CK10">
        <v>220</v>
      </c>
      <c r="CL10" t="s">
        <v>163</v>
      </c>
      <c r="CM10">
        <v>68.727999999999994</v>
      </c>
      <c r="CN10">
        <v>54.981999999999999</v>
      </c>
      <c r="CO10">
        <v>0</v>
      </c>
      <c r="CP10">
        <v>130.99</v>
      </c>
      <c r="CQ10">
        <v>83.165000000000006</v>
      </c>
      <c r="CR10">
        <v>220</v>
      </c>
      <c r="CS10" t="s">
        <v>163</v>
      </c>
      <c r="CT10">
        <v>80.328999999999994</v>
      </c>
      <c r="CU10">
        <v>80.328999999999994</v>
      </c>
      <c r="CV10">
        <v>0</v>
      </c>
      <c r="CW10">
        <v>0</v>
      </c>
      <c r="CX10">
        <v>0</v>
      </c>
      <c r="CY10" t="s">
        <v>164</v>
      </c>
      <c r="CZ10">
        <v>0</v>
      </c>
      <c r="DA10">
        <v>3.944</v>
      </c>
      <c r="DB10">
        <v>0</v>
      </c>
      <c r="DC10">
        <v>0</v>
      </c>
      <c r="DD10">
        <v>1603.277</v>
      </c>
      <c r="DE10">
        <v>0</v>
      </c>
      <c r="DF10">
        <v>3.944</v>
      </c>
      <c r="DG10">
        <v>241.59700000000001</v>
      </c>
      <c r="DH10">
        <v>20</v>
      </c>
      <c r="DI10">
        <v>20</v>
      </c>
    </row>
    <row r="11" spans="1:113" x14ac:dyDescent="0.25">
      <c r="A11" t="s">
        <v>162</v>
      </c>
      <c r="B11" s="1" t="s">
        <v>185</v>
      </c>
      <c r="C11" t="s">
        <v>52</v>
      </c>
      <c r="D11">
        <v>1</v>
      </c>
      <c r="E11" s="2">
        <v>45684.5</v>
      </c>
      <c r="F11" t="s">
        <v>26</v>
      </c>
      <c r="G11">
        <v>1</v>
      </c>
      <c r="H11">
        <v>1</v>
      </c>
      <c r="I11">
        <v>1</v>
      </c>
      <c r="J11">
        <v>1</v>
      </c>
      <c r="K11">
        <v>76.637</v>
      </c>
      <c r="L11">
        <v>139</v>
      </c>
      <c r="M11">
        <v>26.533000000000001</v>
      </c>
      <c r="N11">
        <v>0</v>
      </c>
      <c r="O11">
        <v>60.305</v>
      </c>
      <c r="P11">
        <v>83.165000000000006</v>
      </c>
      <c r="Q11">
        <v>9.3795800000000007</v>
      </c>
      <c r="R11">
        <v>0.38636999999999999</v>
      </c>
      <c r="S11">
        <v>0.21249999999999999</v>
      </c>
      <c r="T11">
        <v>0</v>
      </c>
      <c r="U11">
        <v>0</v>
      </c>
      <c r="V11">
        <v>0</v>
      </c>
      <c r="W11">
        <v>0</v>
      </c>
      <c r="X11">
        <v>207</v>
      </c>
      <c r="Y11" t="s">
        <v>197</v>
      </c>
      <c r="Z11">
        <v>207</v>
      </c>
      <c r="AA11" t="s">
        <v>197</v>
      </c>
      <c r="AB11">
        <v>618.59699999999998</v>
      </c>
      <c r="AC11">
        <v>618.59699999999998</v>
      </c>
      <c r="AD11">
        <v>0</v>
      </c>
      <c r="AE11">
        <v>0</v>
      </c>
      <c r="AF11">
        <v>51.363</v>
      </c>
      <c r="AG11">
        <v>-11</v>
      </c>
      <c r="AH11">
        <v>51.363</v>
      </c>
      <c r="AI11">
        <v>-11</v>
      </c>
      <c r="AJ11">
        <v>357.46699999999998</v>
      </c>
      <c r="AK11">
        <v>441.98200000000003</v>
      </c>
      <c r="AL11">
        <v>0</v>
      </c>
      <c r="AM11">
        <v>0</v>
      </c>
      <c r="AN11">
        <v>1750.8789999999999</v>
      </c>
      <c r="AO11">
        <v>3349.9940000000001</v>
      </c>
      <c r="AP11">
        <v>2071.4929999999999</v>
      </c>
      <c r="AQ11">
        <v>1694.9090000000001</v>
      </c>
      <c r="AR11">
        <v>1190.3610000000001</v>
      </c>
      <c r="AS11">
        <v>11.638</v>
      </c>
      <c r="AT11">
        <v>8.9749999999999996</v>
      </c>
      <c r="AU11">
        <v>2.6629999999999998</v>
      </c>
      <c r="AV11">
        <v>0</v>
      </c>
      <c r="AW11">
        <v>9.8800000000000008</v>
      </c>
      <c r="AX11">
        <v>1.1779820000000001</v>
      </c>
      <c r="AY11">
        <v>1.2410000000000001</v>
      </c>
      <c r="AZ11">
        <v>360.180454</v>
      </c>
      <c r="BA11">
        <v>157</v>
      </c>
      <c r="BB11">
        <v>55.97</v>
      </c>
      <c r="BC11">
        <v>320.61399999999998</v>
      </c>
      <c r="BD11">
        <v>165.47399999999999</v>
      </c>
      <c r="BE11">
        <v>266.47399999999999</v>
      </c>
      <c r="BF11">
        <v>157.73400000000001</v>
      </c>
      <c r="BG11">
        <v>260.45400000000001</v>
      </c>
      <c r="BH11">
        <v>618.59699999999998</v>
      </c>
      <c r="BI11" t="s">
        <v>198</v>
      </c>
      <c r="BJ11" t="s">
        <v>198</v>
      </c>
      <c r="BK11">
        <v>77.896000000000001</v>
      </c>
      <c r="BL11">
        <v>-11</v>
      </c>
      <c r="BM11">
        <v>384</v>
      </c>
      <c r="BN11">
        <v>441.98200000000003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618.59699999999998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1100</v>
      </c>
      <c r="CC11">
        <v>0</v>
      </c>
      <c r="CD11">
        <v>1084.9090000000001</v>
      </c>
      <c r="CE11">
        <v>10.849</v>
      </c>
      <c r="CF11">
        <v>610</v>
      </c>
      <c r="CG11">
        <v>10.849</v>
      </c>
      <c r="CH11">
        <v>26.533000000000001</v>
      </c>
      <c r="CI11">
        <v>71.153999999999996</v>
      </c>
      <c r="CJ11">
        <v>115.444</v>
      </c>
      <c r="CK11">
        <v>220</v>
      </c>
      <c r="CL11" t="s">
        <v>163</v>
      </c>
      <c r="CM11">
        <v>119.16500000000001</v>
      </c>
      <c r="CN11">
        <v>95.331999999999994</v>
      </c>
      <c r="CO11">
        <v>0</v>
      </c>
      <c r="CP11">
        <v>83.165000000000006</v>
      </c>
      <c r="CQ11">
        <v>130.99</v>
      </c>
      <c r="CR11">
        <v>220</v>
      </c>
      <c r="CS11" t="s">
        <v>163</v>
      </c>
      <c r="CT11">
        <v>134.83500000000001</v>
      </c>
      <c r="CU11">
        <v>134.83500000000001</v>
      </c>
      <c r="CV11">
        <v>0</v>
      </c>
      <c r="CW11">
        <v>0</v>
      </c>
      <c r="CX11">
        <v>0</v>
      </c>
      <c r="CY11" t="s">
        <v>164</v>
      </c>
      <c r="CZ11">
        <v>0</v>
      </c>
      <c r="DA11">
        <v>0</v>
      </c>
      <c r="DB11">
        <v>0</v>
      </c>
      <c r="DC11">
        <v>0</v>
      </c>
      <c r="DD11">
        <v>1190.3610000000001</v>
      </c>
      <c r="DE11">
        <v>0</v>
      </c>
      <c r="DF11">
        <v>0</v>
      </c>
      <c r="DG11">
        <v>350.91899999999998</v>
      </c>
      <c r="DH11">
        <v>0</v>
      </c>
      <c r="DI11">
        <v>0</v>
      </c>
    </row>
    <row r="12" spans="1:113" x14ac:dyDescent="0.25">
      <c r="A12" t="s">
        <v>162</v>
      </c>
      <c r="B12" s="1" t="s">
        <v>185</v>
      </c>
      <c r="C12" t="s">
        <v>52</v>
      </c>
      <c r="D12">
        <v>1</v>
      </c>
      <c r="E12" s="2">
        <v>45684.520833333336</v>
      </c>
      <c r="F12" t="s">
        <v>27</v>
      </c>
      <c r="G12">
        <v>1</v>
      </c>
      <c r="H12">
        <v>1</v>
      </c>
      <c r="I12">
        <v>1</v>
      </c>
      <c r="J12">
        <v>1</v>
      </c>
      <c r="K12">
        <v>0</v>
      </c>
      <c r="L12">
        <v>71</v>
      </c>
      <c r="M12">
        <v>0</v>
      </c>
      <c r="N12">
        <v>0</v>
      </c>
      <c r="O12">
        <v>89.662000000000006</v>
      </c>
      <c r="P12">
        <v>130.995</v>
      </c>
      <c r="Q12">
        <v>9.6930499999999995</v>
      </c>
      <c r="R12">
        <v>0.22</v>
      </c>
      <c r="S12">
        <v>0.22</v>
      </c>
      <c r="T12">
        <v>0</v>
      </c>
      <c r="U12">
        <v>0</v>
      </c>
      <c r="V12">
        <v>0</v>
      </c>
      <c r="W12">
        <v>0</v>
      </c>
      <c r="X12">
        <v>197.001</v>
      </c>
      <c r="Y12" t="s">
        <v>193</v>
      </c>
      <c r="Z12">
        <v>197.001</v>
      </c>
      <c r="AA12" t="s">
        <v>193</v>
      </c>
      <c r="AB12">
        <v>698.64200000000005</v>
      </c>
      <c r="AC12">
        <v>639</v>
      </c>
      <c r="AD12">
        <v>482.12</v>
      </c>
      <c r="AE12">
        <v>651.57600000000002</v>
      </c>
      <c r="AF12">
        <v>65.472999999999999</v>
      </c>
      <c r="AG12">
        <v>-11</v>
      </c>
      <c r="AH12">
        <v>65.472999999999999</v>
      </c>
      <c r="AI12">
        <v>-11</v>
      </c>
      <c r="AJ12">
        <v>195.148</v>
      </c>
      <c r="AK12">
        <v>290.791</v>
      </c>
      <c r="AL12">
        <v>0</v>
      </c>
      <c r="AM12">
        <v>0</v>
      </c>
      <c r="AN12">
        <v>2804.06</v>
      </c>
      <c r="AO12">
        <v>4153.9110000000001</v>
      </c>
      <c r="AP12">
        <v>2483.6469999999999</v>
      </c>
      <c r="AQ12">
        <v>2729.9960000000001</v>
      </c>
      <c r="AR12">
        <v>1610.8879999999999</v>
      </c>
      <c r="AS12">
        <v>10.9</v>
      </c>
      <c r="AT12">
        <v>9.2539999999999996</v>
      </c>
      <c r="AU12">
        <v>1.6459999999999999</v>
      </c>
      <c r="AV12">
        <v>0</v>
      </c>
      <c r="AW12">
        <v>9.8800000000000008</v>
      </c>
      <c r="AX12">
        <v>1.1032820000000001</v>
      </c>
      <c r="AY12">
        <v>1.125</v>
      </c>
      <c r="AZ12">
        <v>300.16230400000001</v>
      </c>
      <c r="BA12">
        <v>1146.5</v>
      </c>
      <c r="BB12">
        <v>74.063999999999993</v>
      </c>
      <c r="BC12">
        <v>-315.33699999999999</v>
      </c>
      <c r="BD12">
        <v>295.29399999999998</v>
      </c>
      <c r="BE12">
        <v>446.83800000000002</v>
      </c>
      <c r="BF12">
        <v>219.96899999999999</v>
      </c>
      <c r="BG12">
        <v>369.77100000000002</v>
      </c>
      <c r="BH12">
        <v>650</v>
      </c>
      <c r="BI12" t="s">
        <v>194</v>
      </c>
      <c r="BJ12" t="s">
        <v>194</v>
      </c>
      <c r="BK12">
        <v>76.281999999999996</v>
      </c>
      <c r="BL12">
        <v>-11</v>
      </c>
      <c r="BM12">
        <v>205.95699999999999</v>
      </c>
      <c r="BN12">
        <v>290.791</v>
      </c>
      <c r="BO12">
        <v>48.642000000000003</v>
      </c>
      <c r="BP12">
        <v>-11</v>
      </c>
      <c r="BQ12">
        <v>482.12</v>
      </c>
      <c r="BR12">
        <v>651.57600000000002</v>
      </c>
      <c r="BS12">
        <v>1</v>
      </c>
      <c r="BT12">
        <v>650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3.944</v>
      </c>
      <c r="CA12">
        <v>3.944</v>
      </c>
      <c r="CB12">
        <v>800</v>
      </c>
      <c r="CC12">
        <v>1</v>
      </c>
      <c r="CD12">
        <v>2629.9960000000001</v>
      </c>
      <c r="CE12">
        <v>26.3</v>
      </c>
      <c r="CF12">
        <v>100</v>
      </c>
      <c r="CG12">
        <v>26.3</v>
      </c>
      <c r="CH12">
        <v>10.808999999999999</v>
      </c>
      <c r="CI12">
        <v>115.962</v>
      </c>
      <c r="CJ12">
        <v>54.179000000000002</v>
      </c>
      <c r="CK12">
        <v>220</v>
      </c>
      <c r="CL12" t="s">
        <v>163</v>
      </c>
      <c r="CM12">
        <v>52.332000000000001</v>
      </c>
      <c r="CN12">
        <v>41.865000000000002</v>
      </c>
      <c r="CO12">
        <v>0</v>
      </c>
      <c r="CP12">
        <v>130.995</v>
      </c>
      <c r="CQ12">
        <v>79.724999999999994</v>
      </c>
      <c r="CR12">
        <v>220</v>
      </c>
      <c r="CS12" t="s">
        <v>163</v>
      </c>
      <c r="CT12">
        <v>77.006</v>
      </c>
      <c r="CU12">
        <v>77.006</v>
      </c>
      <c r="CV12">
        <v>0</v>
      </c>
      <c r="CW12">
        <v>0</v>
      </c>
      <c r="CX12">
        <v>0</v>
      </c>
      <c r="CY12" t="s">
        <v>164</v>
      </c>
      <c r="CZ12">
        <v>0</v>
      </c>
      <c r="DA12">
        <v>3.944</v>
      </c>
      <c r="DB12">
        <v>0</v>
      </c>
      <c r="DC12">
        <v>0</v>
      </c>
      <c r="DD12">
        <v>1606.944</v>
      </c>
      <c r="DE12">
        <v>0</v>
      </c>
      <c r="DF12">
        <v>3.944</v>
      </c>
      <c r="DG12">
        <v>226.446</v>
      </c>
      <c r="DH12">
        <v>20</v>
      </c>
      <c r="DI12">
        <v>20</v>
      </c>
    </row>
    <row r="13" spans="1:113" x14ac:dyDescent="0.25">
      <c r="A13" t="s">
        <v>162</v>
      </c>
      <c r="B13" s="1" t="s">
        <v>185</v>
      </c>
      <c r="C13" t="s">
        <v>52</v>
      </c>
      <c r="D13">
        <v>1</v>
      </c>
      <c r="E13" s="2">
        <v>45684.520833333336</v>
      </c>
      <c r="F13" t="s">
        <v>26</v>
      </c>
      <c r="G13">
        <v>1</v>
      </c>
      <c r="H13">
        <v>1</v>
      </c>
      <c r="I13">
        <v>1</v>
      </c>
      <c r="J13">
        <v>1</v>
      </c>
      <c r="K13">
        <v>77.051000000000002</v>
      </c>
      <c r="L13">
        <v>139</v>
      </c>
      <c r="M13">
        <v>26.3</v>
      </c>
      <c r="N13">
        <v>0</v>
      </c>
      <c r="O13">
        <v>60.305</v>
      </c>
      <c r="P13">
        <v>83.165000000000006</v>
      </c>
      <c r="Q13">
        <v>9.3962900000000005</v>
      </c>
      <c r="R13">
        <v>0.27279999999999999</v>
      </c>
      <c r="S13">
        <v>0.21825</v>
      </c>
      <c r="T13">
        <v>0</v>
      </c>
      <c r="U13">
        <v>0</v>
      </c>
      <c r="V13">
        <v>0</v>
      </c>
      <c r="W13">
        <v>0</v>
      </c>
      <c r="X13">
        <v>207</v>
      </c>
      <c r="Y13" t="s">
        <v>195</v>
      </c>
      <c r="Z13">
        <v>207</v>
      </c>
      <c r="AA13" t="s">
        <v>195</v>
      </c>
      <c r="AB13">
        <v>618.59699999999998</v>
      </c>
      <c r="AC13">
        <v>618.59699999999998</v>
      </c>
      <c r="AD13">
        <v>0</v>
      </c>
      <c r="AE13">
        <v>0</v>
      </c>
      <c r="AF13">
        <v>50.948999999999998</v>
      </c>
      <c r="AG13">
        <v>-11</v>
      </c>
      <c r="AH13">
        <v>50.948999999999998</v>
      </c>
      <c r="AI13">
        <v>-11</v>
      </c>
      <c r="AJ13">
        <v>357.7</v>
      </c>
      <c r="AK13">
        <v>440.47500000000002</v>
      </c>
      <c r="AL13">
        <v>0</v>
      </c>
      <c r="AM13">
        <v>0</v>
      </c>
      <c r="AN13">
        <v>1746.6210000000001</v>
      </c>
      <c r="AO13">
        <v>3351.5349999999999</v>
      </c>
      <c r="AP13">
        <v>2067.0340000000001</v>
      </c>
      <c r="AQ13">
        <v>1690.885</v>
      </c>
      <c r="AR13">
        <v>1197.501</v>
      </c>
      <c r="AS13">
        <v>11.867000000000001</v>
      </c>
      <c r="AT13">
        <v>8.9879999999999995</v>
      </c>
      <c r="AU13">
        <v>2.879</v>
      </c>
      <c r="AV13">
        <v>0</v>
      </c>
      <c r="AW13">
        <v>9.8800000000000008</v>
      </c>
      <c r="AX13">
        <v>1.2011259999999999</v>
      </c>
      <c r="AY13">
        <v>1.2629999999999999</v>
      </c>
      <c r="AZ13">
        <v>300.16230400000001</v>
      </c>
      <c r="BA13">
        <v>157</v>
      </c>
      <c r="BB13">
        <v>55.735999999999997</v>
      </c>
      <c r="BC13">
        <v>320.41300000000001</v>
      </c>
      <c r="BD13">
        <v>165.47399999999999</v>
      </c>
      <c r="BE13">
        <v>266.47399999999999</v>
      </c>
      <c r="BF13">
        <v>157.73400000000001</v>
      </c>
      <c r="BG13">
        <v>260.45400000000001</v>
      </c>
      <c r="BH13">
        <v>618.59699999999998</v>
      </c>
      <c r="BI13" t="s">
        <v>196</v>
      </c>
      <c r="BJ13" t="s">
        <v>196</v>
      </c>
      <c r="BK13">
        <v>77.248999999999995</v>
      </c>
      <c r="BL13">
        <v>-11</v>
      </c>
      <c r="BM13">
        <v>384</v>
      </c>
      <c r="BN13">
        <v>440.47500000000002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618.59699999999998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1100</v>
      </c>
      <c r="CC13">
        <v>0</v>
      </c>
      <c r="CD13">
        <v>1080.885</v>
      </c>
      <c r="CE13">
        <v>10.808999999999999</v>
      </c>
      <c r="CF13">
        <v>610</v>
      </c>
      <c r="CG13">
        <v>10.808999999999999</v>
      </c>
      <c r="CH13">
        <v>26.3</v>
      </c>
      <c r="CI13">
        <v>54.179000000000002</v>
      </c>
      <c r="CJ13">
        <v>115.962</v>
      </c>
      <c r="CK13">
        <v>220</v>
      </c>
      <c r="CL13" t="s">
        <v>163</v>
      </c>
      <c r="CM13">
        <v>119.682</v>
      </c>
      <c r="CN13">
        <v>95.745999999999995</v>
      </c>
      <c r="CO13">
        <v>0</v>
      </c>
      <c r="CP13">
        <v>79.724999999999994</v>
      </c>
      <c r="CQ13">
        <v>130.995</v>
      </c>
      <c r="CR13">
        <v>220</v>
      </c>
      <c r="CS13" t="s">
        <v>163</v>
      </c>
      <c r="CT13">
        <v>134.83500000000001</v>
      </c>
      <c r="CU13">
        <v>134.83500000000001</v>
      </c>
      <c r="CV13">
        <v>0</v>
      </c>
      <c r="CW13">
        <v>0</v>
      </c>
      <c r="CX13">
        <v>0</v>
      </c>
      <c r="CY13" t="s">
        <v>164</v>
      </c>
      <c r="CZ13">
        <v>0</v>
      </c>
      <c r="DA13">
        <v>0</v>
      </c>
      <c r="DB13">
        <v>0</v>
      </c>
      <c r="DC13">
        <v>0</v>
      </c>
      <c r="DD13">
        <v>1197.501</v>
      </c>
      <c r="DE13">
        <v>0</v>
      </c>
      <c r="DF13">
        <v>0</v>
      </c>
      <c r="DG13">
        <v>350.71800000000002</v>
      </c>
      <c r="DH13">
        <v>0</v>
      </c>
      <c r="DI13">
        <v>0</v>
      </c>
    </row>
    <row r="14" spans="1:113" x14ac:dyDescent="0.25">
      <c r="A14" t="s">
        <v>162</v>
      </c>
      <c r="B14" s="1" t="s">
        <v>185</v>
      </c>
      <c r="C14" t="s">
        <v>52</v>
      </c>
      <c r="D14">
        <v>1</v>
      </c>
      <c r="E14" s="2">
        <v>45684.541666666664</v>
      </c>
      <c r="F14" t="s">
        <v>27</v>
      </c>
      <c r="G14">
        <v>1</v>
      </c>
      <c r="H14">
        <v>1</v>
      </c>
      <c r="I14">
        <v>1</v>
      </c>
      <c r="J14">
        <v>1</v>
      </c>
      <c r="K14">
        <v>0</v>
      </c>
      <c r="L14">
        <v>71</v>
      </c>
      <c r="M14">
        <v>0</v>
      </c>
      <c r="N14">
        <v>0</v>
      </c>
      <c r="O14">
        <v>93.805000000000007</v>
      </c>
      <c r="P14">
        <v>142.67099999999999</v>
      </c>
      <c r="Q14">
        <v>9.6707400000000003</v>
      </c>
      <c r="R14">
        <v>0.5</v>
      </c>
      <c r="S14">
        <v>0.5</v>
      </c>
      <c r="T14">
        <v>0</v>
      </c>
      <c r="U14">
        <v>0</v>
      </c>
      <c r="V14">
        <v>0</v>
      </c>
      <c r="W14">
        <v>0</v>
      </c>
      <c r="X14">
        <v>212</v>
      </c>
      <c r="Y14" t="s">
        <v>166</v>
      </c>
      <c r="Z14">
        <v>212</v>
      </c>
      <c r="AA14" t="s">
        <v>166</v>
      </c>
      <c r="AB14">
        <v>706.65899999999999</v>
      </c>
      <c r="AC14">
        <v>639</v>
      </c>
      <c r="AD14">
        <v>475.48099999999999</v>
      </c>
      <c r="AE14">
        <v>643.03399999999999</v>
      </c>
      <c r="AF14">
        <v>63.277000000000001</v>
      </c>
      <c r="AG14">
        <v>-11</v>
      </c>
      <c r="AH14">
        <v>63.277000000000001</v>
      </c>
      <c r="AI14">
        <v>-11</v>
      </c>
      <c r="AJ14">
        <v>189.83099999999999</v>
      </c>
      <c r="AK14">
        <v>287.48700000000002</v>
      </c>
      <c r="AL14">
        <v>0</v>
      </c>
      <c r="AM14">
        <v>0</v>
      </c>
      <c r="AN14">
        <v>2775.1729999999998</v>
      </c>
      <c r="AO14">
        <v>4120.83</v>
      </c>
      <c r="AP14">
        <v>2459.4499999999998</v>
      </c>
      <c r="AQ14">
        <v>2703.3539999999998</v>
      </c>
      <c r="AR14">
        <v>1607.6790000000001</v>
      </c>
      <c r="AS14">
        <v>10.864000000000001</v>
      </c>
      <c r="AT14">
        <v>9.23</v>
      </c>
      <c r="AU14">
        <v>1.6339999999999999</v>
      </c>
      <c r="AV14">
        <v>0</v>
      </c>
      <c r="AW14">
        <v>9.8800000000000008</v>
      </c>
      <c r="AX14">
        <v>1.099602</v>
      </c>
      <c r="AY14">
        <v>1.123</v>
      </c>
      <c r="AZ14">
        <v>262.43180000000001</v>
      </c>
      <c r="BA14">
        <v>1146.5</v>
      </c>
      <c r="BB14">
        <v>71.819000000000003</v>
      </c>
      <c r="BC14">
        <v>-310.79500000000002</v>
      </c>
      <c r="BD14">
        <v>295.67399999999998</v>
      </c>
      <c r="BE14">
        <v>445.76400000000001</v>
      </c>
      <c r="BF14">
        <v>220.518</v>
      </c>
      <c r="BG14">
        <v>369.02100000000002</v>
      </c>
      <c r="BH14">
        <v>650</v>
      </c>
      <c r="BI14" t="s">
        <v>167</v>
      </c>
      <c r="BJ14" t="s">
        <v>167</v>
      </c>
      <c r="BK14">
        <v>74.043000000000006</v>
      </c>
      <c r="BL14">
        <v>-11</v>
      </c>
      <c r="BM14">
        <v>200.59700000000001</v>
      </c>
      <c r="BN14">
        <v>287.48700000000002</v>
      </c>
      <c r="BO14">
        <v>56.658999999999999</v>
      </c>
      <c r="BP14">
        <v>-11</v>
      </c>
      <c r="BQ14">
        <v>475.48099999999999</v>
      </c>
      <c r="BR14">
        <v>643.03399999999999</v>
      </c>
      <c r="BS14">
        <v>1</v>
      </c>
      <c r="BT14">
        <v>650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3.944</v>
      </c>
      <c r="CA14">
        <v>3.944</v>
      </c>
      <c r="CB14">
        <v>800</v>
      </c>
      <c r="CC14">
        <v>1</v>
      </c>
      <c r="CD14">
        <v>2603.3539999999998</v>
      </c>
      <c r="CE14">
        <v>26.033999999999999</v>
      </c>
      <c r="CF14">
        <v>100</v>
      </c>
      <c r="CG14">
        <v>26.033999999999999</v>
      </c>
      <c r="CH14">
        <v>10.766</v>
      </c>
      <c r="CI14">
        <v>116.322</v>
      </c>
      <c r="CJ14">
        <v>71.072000000000003</v>
      </c>
      <c r="CK14">
        <v>220</v>
      </c>
      <c r="CL14" t="s">
        <v>163</v>
      </c>
      <c r="CM14">
        <v>68.647999999999996</v>
      </c>
      <c r="CN14">
        <v>54.918999999999997</v>
      </c>
      <c r="CO14">
        <v>0</v>
      </c>
      <c r="CP14">
        <v>131.11799999999999</v>
      </c>
      <c r="CQ14">
        <v>83.165000000000006</v>
      </c>
      <c r="CR14">
        <v>220</v>
      </c>
      <c r="CS14" t="s">
        <v>163</v>
      </c>
      <c r="CT14">
        <v>80.328999999999994</v>
      </c>
      <c r="CU14">
        <v>80.328999999999994</v>
      </c>
      <c r="CV14">
        <v>0</v>
      </c>
      <c r="CW14">
        <v>0</v>
      </c>
      <c r="CX14">
        <v>0</v>
      </c>
      <c r="CY14" t="s">
        <v>164</v>
      </c>
      <c r="CZ14">
        <v>0</v>
      </c>
      <c r="DA14">
        <v>3.944</v>
      </c>
      <c r="DB14">
        <v>0</v>
      </c>
      <c r="DC14">
        <v>0</v>
      </c>
      <c r="DD14">
        <v>1603.7349999999999</v>
      </c>
      <c r="DE14">
        <v>0</v>
      </c>
      <c r="DF14">
        <v>3.944</v>
      </c>
      <c r="DG14">
        <v>228.49100000000001</v>
      </c>
      <c r="DH14">
        <v>20</v>
      </c>
      <c r="DI14">
        <v>20</v>
      </c>
    </row>
    <row r="15" spans="1:113" x14ac:dyDescent="0.25">
      <c r="A15" t="s">
        <v>162</v>
      </c>
      <c r="B15" s="1" t="s">
        <v>185</v>
      </c>
      <c r="C15" t="s">
        <v>52</v>
      </c>
      <c r="D15">
        <v>1</v>
      </c>
      <c r="E15" s="2">
        <v>45684.541666666664</v>
      </c>
      <c r="F15" t="s">
        <v>26</v>
      </c>
      <c r="G15">
        <v>1</v>
      </c>
      <c r="H15">
        <v>1</v>
      </c>
      <c r="I15">
        <v>1</v>
      </c>
      <c r="J15">
        <v>1</v>
      </c>
      <c r="K15">
        <v>77.242000000000004</v>
      </c>
      <c r="L15">
        <v>139</v>
      </c>
      <c r="M15">
        <v>26.033999999999999</v>
      </c>
      <c r="N15">
        <v>0</v>
      </c>
      <c r="O15">
        <v>60.305</v>
      </c>
      <c r="P15">
        <v>83.165000000000006</v>
      </c>
      <c r="Q15">
        <v>9.3631799999999998</v>
      </c>
      <c r="R15">
        <v>0.38636999999999999</v>
      </c>
      <c r="S15">
        <v>0.48294999999999999</v>
      </c>
      <c r="T15">
        <v>0</v>
      </c>
      <c r="U15">
        <v>0</v>
      </c>
      <c r="V15">
        <v>0</v>
      </c>
      <c r="W15">
        <v>0</v>
      </c>
      <c r="X15">
        <v>207</v>
      </c>
      <c r="Y15" t="s">
        <v>197</v>
      </c>
      <c r="Z15">
        <v>207</v>
      </c>
      <c r="AA15" t="s">
        <v>197</v>
      </c>
      <c r="AB15">
        <v>618.59699999999998</v>
      </c>
      <c r="AC15">
        <v>618.59699999999998</v>
      </c>
      <c r="AD15">
        <v>0</v>
      </c>
      <c r="AE15">
        <v>0</v>
      </c>
      <c r="AF15">
        <v>50.758000000000003</v>
      </c>
      <c r="AG15">
        <v>-11</v>
      </c>
      <c r="AH15">
        <v>50.758000000000003</v>
      </c>
      <c r="AI15">
        <v>-11</v>
      </c>
      <c r="AJ15">
        <v>357.96600000000001</v>
      </c>
      <c r="AK15">
        <v>438.48</v>
      </c>
      <c r="AL15">
        <v>0</v>
      </c>
      <c r="AM15">
        <v>0</v>
      </c>
      <c r="AN15">
        <v>1741.9010000000001</v>
      </c>
      <c r="AO15">
        <v>3349.125</v>
      </c>
      <c r="AP15">
        <v>2057.6239999999998</v>
      </c>
      <c r="AQ15">
        <v>1686.6469999999999</v>
      </c>
      <c r="AR15">
        <v>1204.501</v>
      </c>
      <c r="AS15">
        <v>11.878</v>
      </c>
      <c r="AT15">
        <v>8.9570000000000007</v>
      </c>
      <c r="AU15">
        <v>2.9209999999999998</v>
      </c>
      <c r="AV15">
        <v>0</v>
      </c>
      <c r="AW15">
        <v>9.8800000000000008</v>
      </c>
      <c r="AX15">
        <v>1.202186</v>
      </c>
      <c r="AY15">
        <v>1.2689999999999999</v>
      </c>
      <c r="AZ15">
        <v>262.43180000000001</v>
      </c>
      <c r="BA15">
        <v>157</v>
      </c>
      <c r="BB15">
        <v>55.253999999999998</v>
      </c>
      <c r="BC15">
        <v>315.72300000000001</v>
      </c>
      <c r="BD15">
        <v>165.47399999999999</v>
      </c>
      <c r="BE15">
        <v>266.47399999999999</v>
      </c>
      <c r="BF15">
        <v>157.73400000000001</v>
      </c>
      <c r="BG15">
        <v>260.45400000000001</v>
      </c>
      <c r="BH15">
        <v>618.59699999999998</v>
      </c>
      <c r="BI15" t="s">
        <v>198</v>
      </c>
      <c r="BJ15" t="s">
        <v>198</v>
      </c>
      <c r="BK15">
        <v>76.792000000000002</v>
      </c>
      <c r="BL15">
        <v>-11</v>
      </c>
      <c r="BM15">
        <v>384</v>
      </c>
      <c r="BN15">
        <v>438.48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618.59699999999998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1100</v>
      </c>
      <c r="CC15">
        <v>0</v>
      </c>
      <c r="CD15">
        <v>1076.6469999999999</v>
      </c>
      <c r="CE15">
        <v>10.766</v>
      </c>
      <c r="CF15">
        <v>610</v>
      </c>
      <c r="CG15">
        <v>10.766</v>
      </c>
      <c r="CH15">
        <v>26.033999999999999</v>
      </c>
      <c r="CI15">
        <v>71.072000000000003</v>
      </c>
      <c r="CJ15">
        <v>116.322</v>
      </c>
      <c r="CK15">
        <v>220</v>
      </c>
      <c r="CL15" t="s">
        <v>163</v>
      </c>
      <c r="CM15">
        <v>119.92100000000001</v>
      </c>
      <c r="CN15">
        <v>95.936000000000007</v>
      </c>
      <c r="CO15">
        <v>0</v>
      </c>
      <c r="CP15">
        <v>83.165000000000006</v>
      </c>
      <c r="CQ15">
        <v>131.11799999999999</v>
      </c>
      <c r="CR15">
        <v>220</v>
      </c>
      <c r="CS15" t="s">
        <v>163</v>
      </c>
      <c r="CT15">
        <v>134.83500000000001</v>
      </c>
      <c r="CU15">
        <v>134.83500000000001</v>
      </c>
      <c r="CV15">
        <v>0</v>
      </c>
      <c r="CW15">
        <v>0</v>
      </c>
      <c r="CX15">
        <v>0</v>
      </c>
      <c r="CY15" t="s">
        <v>164</v>
      </c>
      <c r="CZ15">
        <v>0</v>
      </c>
      <c r="DA15">
        <v>0</v>
      </c>
      <c r="DB15">
        <v>0</v>
      </c>
      <c r="DC15">
        <v>0</v>
      </c>
      <c r="DD15">
        <v>1204.501</v>
      </c>
      <c r="DE15">
        <v>0</v>
      </c>
      <c r="DF15">
        <v>0</v>
      </c>
      <c r="DG15">
        <v>346.02800000000002</v>
      </c>
      <c r="DH15">
        <v>0</v>
      </c>
      <c r="DI15">
        <v>0</v>
      </c>
    </row>
    <row r="16" spans="1:113" x14ac:dyDescent="0.25">
      <c r="A16" t="s">
        <v>162</v>
      </c>
      <c r="B16" s="1" t="s">
        <v>185</v>
      </c>
      <c r="C16" t="s">
        <v>52</v>
      </c>
      <c r="D16">
        <v>1</v>
      </c>
      <c r="E16" s="2">
        <v>45684.5625</v>
      </c>
      <c r="F16" t="s">
        <v>27</v>
      </c>
      <c r="G16">
        <v>1</v>
      </c>
      <c r="H16">
        <v>1</v>
      </c>
      <c r="I16">
        <v>1</v>
      </c>
      <c r="J16">
        <v>1</v>
      </c>
      <c r="K16">
        <v>3.79</v>
      </c>
      <c r="L16">
        <v>71</v>
      </c>
      <c r="M16">
        <v>0</v>
      </c>
      <c r="N16">
        <v>0</v>
      </c>
      <c r="O16">
        <v>88.247</v>
      </c>
      <c r="P16">
        <v>130.935</v>
      </c>
      <c r="Q16">
        <v>9.6287500000000001</v>
      </c>
      <c r="R16">
        <v>0.40321000000000001</v>
      </c>
      <c r="S16">
        <v>0.22</v>
      </c>
      <c r="T16">
        <v>0</v>
      </c>
      <c r="U16">
        <v>0</v>
      </c>
      <c r="V16">
        <v>0</v>
      </c>
      <c r="W16">
        <v>0</v>
      </c>
      <c r="X16">
        <v>197.001</v>
      </c>
      <c r="Y16" t="s">
        <v>193</v>
      </c>
      <c r="Z16">
        <v>197.001</v>
      </c>
      <c r="AA16" t="s">
        <v>193</v>
      </c>
      <c r="AB16">
        <v>705.74400000000003</v>
      </c>
      <c r="AC16">
        <v>639</v>
      </c>
      <c r="AD16">
        <v>460.68599999999998</v>
      </c>
      <c r="AE16">
        <v>624.00099999999998</v>
      </c>
      <c r="AF16">
        <v>56.21</v>
      </c>
      <c r="AG16">
        <v>-11</v>
      </c>
      <c r="AH16">
        <v>56.21</v>
      </c>
      <c r="AI16">
        <v>-11</v>
      </c>
      <c r="AJ16">
        <v>226.286</v>
      </c>
      <c r="AK16">
        <v>278.91199999999998</v>
      </c>
      <c r="AL16">
        <v>0</v>
      </c>
      <c r="AM16">
        <v>0</v>
      </c>
      <c r="AN16">
        <v>2722.3159999999998</v>
      </c>
      <c r="AO16">
        <v>4096.0510000000004</v>
      </c>
      <c r="AP16">
        <v>2399.6210000000001</v>
      </c>
      <c r="AQ16">
        <v>2652.2629999999999</v>
      </c>
      <c r="AR16">
        <v>1644.7619999999999</v>
      </c>
      <c r="AS16">
        <v>10.798999999999999</v>
      </c>
      <c r="AT16">
        <v>9.2729999999999997</v>
      </c>
      <c r="AU16">
        <v>1.5269999999999999</v>
      </c>
      <c r="AV16">
        <v>0</v>
      </c>
      <c r="AW16">
        <v>9.8800000000000008</v>
      </c>
      <c r="AX16">
        <v>1.093067</v>
      </c>
      <c r="AY16">
        <v>1.1220000000000001</v>
      </c>
      <c r="AZ16">
        <v>-50.381155</v>
      </c>
      <c r="BA16">
        <v>1143.5</v>
      </c>
      <c r="BB16">
        <v>70.052999999999997</v>
      </c>
      <c r="BC16">
        <v>-317.54599999999999</v>
      </c>
      <c r="BD16">
        <v>297.637</v>
      </c>
      <c r="BE16">
        <v>443.73899999999998</v>
      </c>
      <c r="BF16">
        <v>212.21</v>
      </c>
      <c r="BG16">
        <v>356.964</v>
      </c>
      <c r="BH16">
        <v>650</v>
      </c>
      <c r="BI16" t="s">
        <v>194</v>
      </c>
      <c r="BJ16" t="s">
        <v>194</v>
      </c>
      <c r="BK16">
        <v>66.924000000000007</v>
      </c>
      <c r="BL16">
        <v>-11</v>
      </c>
      <c r="BM16">
        <v>237</v>
      </c>
      <c r="BN16">
        <v>278.91199999999998</v>
      </c>
      <c r="BO16">
        <v>55.744</v>
      </c>
      <c r="BP16">
        <v>-11</v>
      </c>
      <c r="BQ16">
        <v>460.68599999999998</v>
      </c>
      <c r="BR16">
        <v>624.00099999999998</v>
      </c>
      <c r="BS16">
        <v>1</v>
      </c>
      <c r="BT16">
        <v>650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3.944</v>
      </c>
      <c r="CA16">
        <v>3.944</v>
      </c>
      <c r="CB16">
        <v>800</v>
      </c>
      <c r="CC16">
        <v>1</v>
      </c>
      <c r="CD16">
        <v>2552.2629999999999</v>
      </c>
      <c r="CE16">
        <v>25.523</v>
      </c>
      <c r="CF16">
        <v>100</v>
      </c>
      <c r="CG16">
        <v>25.523</v>
      </c>
      <c r="CH16">
        <v>10.714</v>
      </c>
      <c r="CI16">
        <v>113.77</v>
      </c>
      <c r="CJ16">
        <v>67.998999999999995</v>
      </c>
      <c r="CK16">
        <v>220</v>
      </c>
      <c r="CL16" t="s">
        <v>163</v>
      </c>
      <c r="CM16">
        <v>65.680000000000007</v>
      </c>
      <c r="CN16">
        <v>52.543999999999997</v>
      </c>
      <c r="CO16">
        <v>0</v>
      </c>
      <c r="CP16">
        <v>130.935</v>
      </c>
      <c r="CQ16">
        <v>79.786000000000001</v>
      </c>
      <c r="CR16">
        <v>220</v>
      </c>
      <c r="CS16" t="s">
        <v>163</v>
      </c>
      <c r="CT16">
        <v>77.066000000000003</v>
      </c>
      <c r="CU16">
        <v>77.066000000000003</v>
      </c>
      <c r="CV16">
        <v>0</v>
      </c>
      <c r="CW16">
        <v>0</v>
      </c>
      <c r="CX16">
        <v>0</v>
      </c>
      <c r="CY16" t="s">
        <v>164</v>
      </c>
      <c r="CZ16">
        <v>0</v>
      </c>
      <c r="DA16">
        <v>3.944</v>
      </c>
      <c r="DB16">
        <v>0</v>
      </c>
      <c r="DC16">
        <v>0</v>
      </c>
      <c r="DD16">
        <v>1640.818</v>
      </c>
      <c r="DE16">
        <v>0</v>
      </c>
      <c r="DF16">
        <v>3.944</v>
      </c>
      <c r="DG16">
        <v>201.387</v>
      </c>
      <c r="DH16">
        <v>0</v>
      </c>
      <c r="DI16">
        <v>0</v>
      </c>
    </row>
    <row r="17" spans="1:113" x14ac:dyDescent="0.25">
      <c r="A17" t="s">
        <v>162</v>
      </c>
      <c r="B17" s="1" t="s">
        <v>185</v>
      </c>
      <c r="C17" t="s">
        <v>52</v>
      </c>
      <c r="D17">
        <v>1</v>
      </c>
      <c r="E17" s="2">
        <v>45684.5625</v>
      </c>
      <c r="F17" t="s">
        <v>26</v>
      </c>
      <c r="G17">
        <v>1</v>
      </c>
      <c r="H17">
        <v>1</v>
      </c>
      <c r="I17">
        <v>1</v>
      </c>
      <c r="J17">
        <v>1</v>
      </c>
      <c r="K17">
        <v>76.792000000000002</v>
      </c>
      <c r="L17">
        <v>139</v>
      </c>
      <c r="M17">
        <v>25.523</v>
      </c>
      <c r="N17">
        <v>0</v>
      </c>
      <c r="O17">
        <v>61.765999999999998</v>
      </c>
      <c r="P17">
        <v>83.165000000000006</v>
      </c>
      <c r="Q17">
        <v>9.3388299999999997</v>
      </c>
      <c r="R17">
        <v>0.5</v>
      </c>
      <c r="S17">
        <v>0.21825</v>
      </c>
      <c r="T17">
        <v>0</v>
      </c>
      <c r="U17">
        <v>0</v>
      </c>
      <c r="V17">
        <v>0</v>
      </c>
      <c r="W17">
        <v>0</v>
      </c>
      <c r="X17">
        <v>207</v>
      </c>
      <c r="Y17" t="s">
        <v>195</v>
      </c>
      <c r="Z17">
        <v>207</v>
      </c>
      <c r="AA17" t="s">
        <v>195</v>
      </c>
      <c r="AB17">
        <v>618.59699999999998</v>
      </c>
      <c r="AC17">
        <v>618.59699999999998</v>
      </c>
      <c r="AD17">
        <v>0</v>
      </c>
      <c r="AE17">
        <v>0</v>
      </c>
      <c r="AF17">
        <v>51.207999999999998</v>
      </c>
      <c r="AG17">
        <v>-11</v>
      </c>
      <c r="AH17">
        <v>51.207999999999998</v>
      </c>
      <c r="AI17">
        <v>-11</v>
      </c>
      <c r="AJ17">
        <v>358.47699999999998</v>
      </c>
      <c r="AK17">
        <v>434.47899999999998</v>
      </c>
      <c r="AL17">
        <v>0</v>
      </c>
      <c r="AM17">
        <v>0</v>
      </c>
      <c r="AN17">
        <v>1736.385</v>
      </c>
      <c r="AO17">
        <v>3348.5819999999999</v>
      </c>
      <c r="AP17">
        <v>2059.0810000000001</v>
      </c>
      <c r="AQ17">
        <v>1681.421</v>
      </c>
      <c r="AR17">
        <v>1202.501</v>
      </c>
      <c r="AS17">
        <v>11.847</v>
      </c>
      <c r="AT17">
        <v>8.9329999999999998</v>
      </c>
      <c r="AU17">
        <v>2.9129999999999998</v>
      </c>
      <c r="AV17">
        <v>0</v>
      </c>
      <c r="AW17">
        <v>9.8800000000000008</v>
      </c>
      <c r="AX17">
        <v>1.1990590000000001</v>
      </c>
      <c r="AY17">
        <v>1.2689999999999999</v>
      </c>
      <c r="AZ17">
        <v>-50.381155</v>
      </c>
      <c r="BA17">
        <v>157</v>
      </c>
      <c r="BB17">
        <v>54.963999999999999</v>
      </c>
      <c r="BC17">
        <v>322.69600000000003</v>
      </c>
      <c r="BD17">
        <v>165.47399999999999</v>
      </c>
      <c r="BE17">
        <v>266.47399999999999</v>
      </c>
      <c r="BF17">
        <v>157.73400000000001</v>
      </c>
      <c r="BG17">
        <v>260.45400000000001</v>
      </c>
      <c r="BH17">
        <v>618.59699999999998</v>
      </c>
      <c r="BI17" t="s">
        <v>196</v>
      </c>
      <c r="BJ17" t="s">
        <v>196</v>
      </c>
      <c r="BK17">
        <v>76.730999999999995</v>
      </c>
      <c r="BL17">
        <v>-11</v>
      </c>
      <c r="BM17">
        <v>384</v>
      </c>
      <c r="BN17">
        <v>434.47899999999998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618.59699999999998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1100</v>
      </c>
      <c r="CC17">
        <v>0</v>
      </c>
      <c r="CD17">
        <v>1071.421</v>
      </c>
      <c r="CE17">
        <v>10.714</v>
      </c>
      <c r="CF17">
        <v>610</v>
      </c>
      <c r="CG17">
        <v>10.714</v>
      </c>
      <c r="CH17">
        <v>25.523</v>
      </c>
      <c r="CI17">
        <v>67.998999999999995</v>
      </c>
      <c r="CJ17">
        <v>113.77</v>
      </c>
      <c r="CK17">
        <v>220</v>
      </c>
      <c r="CL17" t="s">
        <v>163</v>
      </c>
      <c r="CM17">
        <v>117.532</v>
      </c>
      <c r="CN17">
        <v>94.025999999999996</v>
      </c>
      <c r="CO17">
        <v>0</v>
      </c>
      <c r="CP17">
        <v>79.786000000000001</v>
      </c>
      <c r="CQ17">
        <v>130.935</v>
      </c>
      <c r="CR17">
        <v>220</v>
      </c>
      <c r="CS17" t="s">
        <v>163</v>
      </c>
      <c r="CT17">
        <v>134.83500000000001</v>
      </c>
      <c r="CU17">
        <v>134.83500000000001</v>
      </c>
      <c r="CV17">
        <v>0</v>
      </c>
      <c r="CW17">
        <v>0</v>
      </c>
      <c r="CX17">
        <v>0</v>
      </c>
      <c r="CY17" t="s">
        <v>164</v>
      </c>
      <c r="CZ17">
        <v>0</v>
      </c>
      <c r="DA17">
        <v>0</v>
      </c>
      <c r="DB17">
        <v>0</v>
      </c>
      <c r="DC17">
        <v>0</v>
      </c>
      <c r="DD17">
        <v>1202.501</v>
      </c>
      <c r="DE17">
        <v>0</v>
      </c>
      <c r="DF17">
        <v>0</v>
      </c>
      <c r="DG17">
        <v>354.46199999999999</v>
      </c>
      <c r="DH17">
        <v>0</v>
      </c>
      <c r="DI17">
        <v>0</v>
      </c>
    </row>
    <row r="18" spans="1:113" s="3" customFormat="1" x14ac:dyDescent="0.25">
      <c r="A18" s="3" t="s">
        <v>50</v>
      </c>
      <c r="B18" s="3" t="s">
        <v>51</v>
      </c>
      <c r="C18" s="3" t="s">
        <v>52</v>
      </c>
      <c r="D18" s="3">
        <v>1</v>
      </c>
      <c r="E18" s="6" t="s">
        <v>53</v>
      </c>
      <c r="F18" s="3" t="s">
        <v>54</v>
      </c>
      <c r="G18" s="3" t="s">
        <v>55</v>
      </c>
      <c r="H18" s="3" t="s">
        <v>56</v>
      </c>
      <c r="I18" s="3" t="s">
        <v>57</v>
      </c>
      <c r="J18" s="3" t="s">
        <v>58</v>
      </c>
      <c r="K18" s="3" t="s">
        <v>59</v>
      </c>
      <c r="L18" s="3" t="s">
        <v>60</v>
      </c>
      <c r="M18" s="3" t="s">
        <v>61</v>
      </c>
      <c r="N18" s="3" t="s">
        <v>62</v>
      </c>
      <c r="O18" s="3" t="s">
        <v>63</v>
      </c>
      <c r="P18" s="3" t="s">
        <v>64</v>
      </c>
      <c r="Q18" s="3" t="s">
        <v>65</v>
      </c>
      <c r="R18" s="3" t="s">
        <v>66</v>
      </c>
      <c r="S18" s="3" t="s">
        <v>67</v>
      </c>
      <c r="T18" s="3" t="s">
        <v>68</v>
      </c>
      <c r="U18" s="3" t="s">
        <v>69</v>
      </c>
      <c r="V18" s="3" t="s">
        <v>70</v>
      </c>
      <c r="W18" s="3" t="s">
        <v>71</v>
      </c>
      <c r="X18" s="3" t="s">
        <v>72</v>
      </c>
      <c r="Y18" s="3" t="s">
        <v>73</v>
      </c>
      <c r="Z18" s="3" t="s">
        <v>74</v>
      </c>
      <c r="AA18" s="3" t="s">
        <v>75</v>
      </c>
      <c r="AB18" s="3" t="s">
        <v>76</v>
      </c>
      <c r="AC18" s="3" t="s">
        <v>77</v>
      </c>
      <c r="AD18" s="3" t="s">
        <v>78</v>
      </c>
      <c r="AE18" s="3" t="s">
        <v>79</v>
      </c>
      <c r="AF18" s="3" t="s">
        <v>80</v>
      </c>
      <c r="AG18" s="3" t="s">
        <v>81</v>
      </c>
      <c r="AH18" s="3" t="s">
        <v>82</v>
      </c>
      <c r="AI18" s="3" t="s">
        <v>83</v>
      </c>
      <c r="AJ18" s="3" t="s">
        <v>84</v>
      </c>
      <c r="AK18" s="3" t="s">
        <v>85</v>
      </c>
      <c r="AL18" s="3" t="s">
        <v>86</v>
      </c>
      <c r="AM18" s="3" t="s">
        <v>87</v>
      </c>
      <c r="AN18" s="3" t="s">
        <v>88</v>
      </c>
      <c r="AO18" s="3" t="s">
        <v>89</v>
      </c>
      <c r="AP18" s="3" t="s">
        <v>90</v>
      </c>
      <c r="AQ18" s="3" t="s">
        <v>91</v>
      </c>
      <c r="AR18" s="3" t="s">
        <v>92</v>
      </c>
      <c r="AS18" s="3" t="s">
        <v>93</v>
      </c>
      <c r="AT18" s="3" t="s">
        <v>94</v>
      </c>
      <c r="AU18" s="3" t="s">
        <v>95</v>
      </c>
      <c r="AV18" s="3" t="s">
        <v>96</v>
      </c>
      <c r="AW18" s="3" t="s">
        <v>97</v>
      </c>
      <c r="AX18" s="3" t="s">
        <v>98</v>
      </c>
      <c r="AY18" s="3" t="s">
        <v>99</v>
      </c>
      <c r="AZ18" s="3" t="s">
        <v>100</v>
      </c>
      <c r="BA18" s="3" t="s">
        <v>101</v>
      </c>
      <c r="BB18" s="3" t="s">
        <v>102</v>
      </c>
      <c r="BC18" s="3" t="s">
        <v>103</v>
      </c>
      <c r="BD18" s="3" t="s">
        <v>104</v>
      </c>
      <c r="BE18" s="3" t="s">
        <v>105</v>
      </c>
      <c r="BF18" s="3" t="s">
        <v>106</v>
      </c>
      <c r="BG18" s="3" t="s">
        <v>107</v>
      </c>
      <c r="BH18" s="3" t="s">
        <v>108</v>
      </c>
      <c r="BI18" s="3" t="s">
        <v>109</v>
      </c>
      <c r="BJ18" s="3" t="s">
        <v>110</v>
      </c>
      <c r="BK18" s="3" t="s">
        <v>111</v>
      </c>
      <c r="BL18" s="3" t="s">
        <v>112</v>
      </c>
      <c r="BM18" s="3" t="s">
        <v>113</v>
      </c>
      <c r="BN18" s="3" t="s">
        <v>114</v>
      </c>
      <c r="BO18" s="3" t="s">
        <v>115</v>
      </c>
      <c r="BP18" s="3" t="s">
        <v>116</v>
      </c>
      <c r="BQ18" s="3" t="s">
        <v>117</v>
      </c>
      <c r="BR18" s="3" t="s">
        <v>118</v>
      </c>
      <c r="BS18" s="3" t="s">
        <v>119</v>
      </c>
      <c r="BT18" s="3" t="s">
        <v>120</v>
      </c>
      <c r="BU18" s="3" t="s">
        <v>121</v>
      </c>
      <c r="BV18" s="3" t="s">
        <v>122</v>
      </c>
      <c r="BW18" s="3" t="s">
        <v>123</v>
      </c>
      <c r="BX18" s="3" t="s">
        <v>124</v>
      </c>
      <c r="BY18" s="3" t="s">
        <v>125</v>
      </c>
      <c r="BZ18" s="3" t="s">
        <v>126</v>
      </c>
      <c r="CA18" s="3" t="s">
        <v>127</v>
      </c>
      <c r="CB18" s="3" t="s">
        <v>128</v>
      </c>
      <c r="CC18" s="3" t="s">
        <v>129</v>
      </c>
      <c r="CD18" s="3" t="s">
        <v>130</v>
      </c>
      <c r="CE18" s="3" t="s">
        <v>131</v>
      </c>
      <c r="CF18" s="3" t="s">
        <v>132</v>
      </c>
      <c r="CG18" s="3" t="s">
        <v>133</v>
      </c>
      <c r="CH18" s="3" t="s">
        <v>134</v>
      </c>
      <c r="CI18" s="3" t="s">
        <v>135</v>
      </c>
      <c r="CJ18" s="3" t="s">
        <v>136</v>
      </c>
      <c r="CK18" s="3" t="s">
        <v>137</v>
      </c>
      <c r="CL18" s="3" t="s">
        <v>138</v>
      </c>
      <c r="CM18" s="3" t="s">
        <v>139</v>
      </c>
      <c r="CN18" s="3" t="s">
        <v>140</v>
      </c>
      <c r="CO18" s="3" t="s">
        <v>141</v>
      </c>
      <c r="CP18" s="3" t="s">
        <v>142</v>
      </c>
      <c r="CQ18" s="3" t="s">
        <v>143</v>
      </c>
      <c r="CR18" s="3" t="s">
        <v>144</v>
      </c>
      <c r="CS18" s="3" t="s">
        <v>145</v>
      </c>
      <c r="CT18" s="3" t="s">
        <v>146</v>
      </c>
      <c r="CU18" s="3" t="s">
        <v>147</v>
      </c>
      <c r="CV18" s="3" t="s">
        <v>148</v>
      </c>
      <c r="CW18" s="3" t="s">
        <v>149</v>
      </c>
      <c r="CX18" s="3" t="s">
        <v>150</v>
      </c>
      <c r="CY18" s="3" t="s">
        <v>151</v>
      </c>
      <c r="CZ18" s="3" t="s">
        <v>200</v>
      </c>
      <c r="DA18" s="3" t="s">
        <v>201</v>
      </c>
      <c r="DB18" s="3" t="s">
        <v>202</v>
      </c>
      <c r="DC18" s="3" t="s">
        <v>203</v>
      </c>
      <c r="DD18" s="3" t="s">
        <v>204</v>
      </c>
      <c r="DE18" s="3" t="s">
        <v>205</v>
      </c>
      <c r="DH18" s="3">
        <v>0</v>
      </c>
      <c r="DI18" s="3">
        <v>0</v>
      </c>
    </row>
    <row r="19" spans="1:113" s="3" customFormat="1" x14ac:dyDescent="0.25">
      <c r="A19" s="3" t="s">
        <v>162</v>
      </c>
      <c r="B19" s="8" t="s">
        <v>186</v>
      </c>
      <c r="C19" s="3" t="s">
        <v>52</v>
      </c>
      <c r="D19" s="3">
        <v>1</v>
      </c>
      <c r="E19" s="6">
        <v>44866</v>
      </c>
      <c r="F19" s="3" t="s">
        <v>27</v>
      </c>
      <c r="G19" s="3">
        <v>1</v>
      </c>
      <c r="H19" s="3">
        <v>1</v>
      </c>
      <c r="I19" s="3">
        <v>1</v>
      </c>
      <c r="J19" s="3">
        <v>1</v>
      </c>
      <c r="K19" s="3">
        <v>0</v>
      </c>
      <c r="L19" s="3">
        <v>71</v>
      </c>
      <c r="M19" s="3">
        <v>0</v>
      </c>
      <c r="N19" s="3">
        <v>0</v>
      </c>
      <c r="O19" s="3">
        <v>1.39</v>
      </c>
      <c r="P19" s="3">
        <v>54.744999999999997</v>
      </c>
      <c r="Q19" s="3">
        <v>10.61406</v>
      </c>
      <c r="R19" s="3">
        <v>8.0700000000000008E-3</v>
      </c>
      <c r="S19" s="3">
        <v>0.01</v>
      </c>
      <c r="T19" s="3">
        <v>0</v>
      </c>
      <c r="U19" s="3">
        <v>0</v>
      </c>
      <c r="V19" s="3">
        <v>0</v>
      </c>
      <c r="W19" s="3">
        <v>0</v>
      </c>
      <c r="X19" s="3">
        <v>137</v>
      </c>
      <c r="Y19" s="3" t="s">
        <v>193</v>
      </c>
      <c r="Z19" s="3">
        <v>137</v>
      </c>
      <c r="AA19" s="3" t="s">
        <v>166</v>
      </c>
      <c r="AB19" s="3">
        <v>631</v>
      </c>
      <c r="AC19" s="3">
        <v>544</v>
      </c>
      <c r="AD19" s="3">
        <v>259.77</v>
      </c>
      <c r="AE19" s="3">
        <v>259.77</v>
      </c>
      <c r="AF19" s="3">
        <v>128.108</v>
      </c>
      <c r="AG19" s="3">
        <v>-11</v>
      </c>
      <c r="AH19" s="3">
        <v>128.108</v>
      </c>
      <c r="AI19" s="3">
        <v>-11</v>
      </c>
      <c r="AJ19" s="3">
        <v>261.87799999999999</v>
      </c>
      <c r="AK19" s="3">
        <v>270.77</v>
      </c>
      <c r="AL19" s="3">
        <v>0</v>
      </c>
      <c r="AM19" s="3">
        <v>0</v>
      </c>
      <c r="AN19" s="3">
        <v>2207.683</v>
      </c>
      <c r="AO19" s="3">
        <v>3425.0340000000001</v>
      </c>
      <c r="AP19" s="3">
        <v>2127.069</v>
      </c>
      <c r="AQ19" s="3">
        <v>2149.6950000000002</v>
      </c>
      <c r="AR19" s="3">
        <v>1236.413</v>
      </c>
      <c r="AS19" s="3">
        <v>11.032999999999999</v>
      </c>
      <c r="AT19" s="3">
        <v>9.4819999999999993</v>
      </c>
      <c r="AU19" s="3">
        <v>1.5509999999999999</v>
      </c>
      <c r="AV19" s="3">
        <v>0</v>
      </c>
      <c r="AW19" s="3">
        <v>65.08</v>
      </c>
      <c r="AX19" s="3">
        <v>0.16952300000000001</v>
      </c>
      <c r="AY19" s="3">
        <v>1.0389999999999999</v>
      </c>
      <c r="AZ19" s="3">
        <v>-574737113.39487004</v>
      </c>
      <c r="BA19" s="3">
        <v>1288.2</v>
      </c>
      <c r="BB19" s="3">
        <v>57.988</v>
      </c>
      <c r="BC19" s="3">
        <v>-80.018000000000001</v>
      </c>
      <c r="BD19" s="3">
        <v>436.16199999999998</v>
      </c>
      <c r="BE19" s="3">
        <v>587.06500000000005</v>
      </c>
      <c r="BF19" s="3">
        <v>326.50900000000001</v>
      </c>
      <c r="BG19" s="3">
        <v>457.99799999999999</v>
      </c>
      <c r="BH19" s="3">
        <v>544</v>
      </c>
      <c r="BI19" s="3" t="s">
        <v>206</v>
      </c>
      <c r="BJ19" s="3" t="s">
        <v>207</v>
      </c>
      <c r="BK19" s="3">
        <v>137</v>
      </c>
      <c r="BL19" s="3">
        <v>-11</v>
      </c>
      <c r="BM19" s="3">
        <v>270.77</v>
      </c>
      <c r="BN19" s="3">
        <v>270.77</v>
      </c>
      <c r="BO19" s="3">
        <v>87</v>
      </c>
      <c r="BP19" s="3">
        <v>0</v>
      </c>
      <c r="BQ19" s="3">
        <v>259.77</v>
      </c>
      <c r="BR19" s="3">
        <v>259.77</v>
      </c>
      <c r="BS19" s="3">
        <v>2</v>
      </c>
      <c r="BT19" s="3">
        <v>544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800</v>
      </c>
      <c r="CC19" s="3">
        <v>1</v>
      </c>
      <c r="CD19" s="3">
        <v>2049.7950000000001</v>
      </c>
      <c r="CE19" s="3">
        <v>20.498000000000001</v>
      </c>
      <c r="CF19" s="3">
        <v>100</v>
      </c>
      <c r="CG19" s="3">
        <v>20.498000000000001</v>
      </c>
      <c r="CH19" s="3">
        <v>8.8919999999999995</v>
      </c>
      <c r="CI19" s="3">
        <v>21.888000000000002</v>
      </c>
      <c r="CJ19" s="3">
        <v>9.4529999999999994</v>
      </c>
      <c r="CK19" s="3">
        <v>220</v>
      </c>
      <c r="CL19" s="3" t="s">
        <v>163</v>
      </c>
      <c r="CM19" s="3">
        <v>9.3780000000000001</v>
      </c>
      <c r="CN19" s="3">
        <v>7.5019999999999998</v>
      </c>
      <c r="CO19" s="3">
        <v>0</v>
      </c>
      <c r="CP19" s="3">
        <v>41.667000000000002</v>
      </c>
      <c r="CQ19" s="3">
        <v>94</v>
      </c>
      <c r="CR19" s="3">
        <v>220</v>
      </c>
      <c r="CS19" s="3" t="s">
        <v>163</v>
      </c>
      <c r="CT19" s="3">
        <v>93.254999999999995</v>
      </c>
      <c r="CU19" s="3">
        <v>93.254999999999995</v>
      </c>
      <c r="CV19" s="3">
        <v>0</v>
      </c>
      <c r="CW19" s="3">
        <v>0</v>
      </c>
      <c r="CX19" s="3">
        <v>0</v>
      </c>
      <c r="CY19" s="3" t="s">
        <v>164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</row>
    <row r="20" spans="1:113" s="3" customFormat="1" x14ac:dyDescent="0.25">
      <c r="A20" s="3" t="s">
        <v>162</v>
      </c>
      <c r="B20" s="8" t="s">
        <v>186</v>
      </c>
      <c r="C20" s="3" t="s">
        <v>52</v>
      </c>
      <c r="D20" s="3">
        <v>1</v>
      </c>
      <c r="E20" s="6">
        <v>44866</v>
      </c>
      <c r="F20" s="3" t="s">
        <v>26</v>
      </c>
      <c r="G20" s="3">
        <v>1</v>
      </c>
      <c r="H20" s="3">
        <v>1</v>
      </c>
      <c r="I20" s="3">
        <v>1</v>
      </c>
      <c r="J20" s="3">
        <v>1</v>
      </c>
      <c r="K20" s="3">
        <v>94.774000000000001</v>
      </c>
      <c r="L20" s="3">
        <v>136</v>
      </c>
      <c r="M20" s="3">
        <v>20.498000000000001</v>
      </c>
      <c r="N20" s="3">
        <v>0</v>
      </c>
      <c r="O20" s="3">
        <v>77.123999999999995</v>
      </c>
      <c r="P20" s="3">
        <v>94</v>
      </c>
      <c r="Q20" s="3">
        <v>10.535550000000001</v>
      </c>
      <c r="R20" s="3">
        <v>0.01</v>
      </c>
      <c r="S20" s="3">
        <v>9.92E-3</v>
      </c>
      <c r="T20" s="3">
        <v>0</v>
      </c>
      <c r="U20" s="3">
        <v>0</v>
      </c>
      <c r="V20" s="3">
        <v>0</v>
      </c>
      <c r="W20" s="3">
        <v>0</v>
      </c>
      <c r="X20" s="3">
        <v>125</v>
      </c>
      <c r="Y20" s="3" t="s">
        <v>208</v>
      </c>
      <c r="Z20" s="3">
        <v>125</v>
      </c>
      <c r="AA20" s="3" t="s">
        <v>165</v>
      </c>
      <c r="AB20" s="3">
        <v>567.24599999999998</v>
      </c>
      <c r="AC20" s="3">
        <v>543.62800000000004</v>
      </c>
      <c r="AD20" s="3">
        <v>123.748</v>
      </c>
      <c r="AE20" s="3">
        <v>123.748</v>
      </c>
      <c r="AF20" s="3">
        <v>30.225999999999999</v>
      </c>
      <c r="AG20" s="3">
        <v>-11</v>
      </c>
      <c r="AH20" s="3">
        <v>30.225999999999999</v>
      </c>
      <c r="AI20" s="3">
        <v>-11</v>
      </c>
      <c r="AJ20" s="3">
        <v>354.50200000000001</v>
      </c>
      <c r="AK20" s="3">
        <v>436.31599999999997</v>
      </c>
      <c r="AL20" s="3">
        <v>0</v>
      </c>
      <c r="AM20" s="3">
        <v>0</v>
      </c>
      <c r="AN20" s="3">
        <v>1541.414</v>
      </c>
      <c r="AO20" s="3">
        <v>3270.4940000000001</v>
      </c>
      <c r="AP20" s="3">
        <v>1622.028</v>
      </c>
      <c r="AQ20" s="3">
        <v>1499.2080000000001</v>
      </c>
      <c r="AR20" s="3">
        <v>1516.3420000000001</v>
      </c>
      <c r="AS20" s="3">
        <v>65.275999999999996</v>
      </c>
      <c r="AT20" s="3">
        <v>10.367000000000001</v>
      </c>
      <c r="AU20" s="3">
        <v>54.908999999999999</v>
      </c>
      <c r="AV20" s="3">
        <v>0</v>
      </c>
      <c r="AW20" s="3">
        <v>65.08</v>
      </c>
      <c r="AX20" s="3">
        <v>1.003018</v>
      </c>
      <c r="AY20" s="3">
        <v>6.1959999999999997</v>
      </c>
      <c r="AZ20" s="3">
        <v>-574737113.39487004</v>
      </c>
      <c r="BA20" s="3">
        <v>1161</v>
      </c>
      <c r="BB20" s="3">
        <v>42.206000000000003</v>
      </c>
      <c r="BC20" s="3">
        <v>80.614000000000004</v>
      </c>
      <c r="BD20" s="3">
        <v>221.00899999999999</v>
      </c>
      <c r="BE20" s="3">
        <v>385.00900000000001</v>
      </c>
      <c r="BF20" s="3">
        <v>218.54900000000001</v>
      </c>
      <c r="BG20" s="3">
        <v>383.00900000000001</v>
      </c>
      <c r="BH20" s="3">
        <v>543.62800000000004</v>
      </c>
      <c r="BI20" s="3" t="s">
        <v>209</v>
      </c>
      <c r="BJ20" s="3" t="s">
        <v>210</v>
      </c>
      <c r="BK20" s="3">
        <v>50.723999999999997</v>
      </c>
      <c r="BL20" s="3">
        <v>-11</v>
      </c>
      <c r="BM20" s="3">
        <v>375</v>
      </c>
      <c r="BN20" s="3">
        <v>436.31599999999997</v>
      </c>
      <c r="BO20" s="3">
        <v>23.617999999999999</v>
      </c>
      <c r="BP20" s="3">
        <v>0</v>
      </c>
      <c r="BQ20" s="3">
        <v>123.748</v>
      </c>
      <c r="BR20" s="3">
        <v>123.748</v>
      </c>
      <c r="BS20" s="3">
        <v>2</v>
      </c>
      <c r="BT20" s="3">
        <v>543.62800000000004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1100</v>
      </c>
      <c r="CC20" s="3">
        <v>0</v>
      </c>
      <c r="CD20" s="3">
        <v>889.20799999999997</v>
      </c>
      <c r="CE20" s="3">
        <v>8.8919999999999995</v>
      </c>
      <c r="CF20" s="3">
        <v>610</v>
      </c>
      <c r="CG20" s="3">
        <v>8.8919999999999995</v>
      </c>
      <c r="CH20" s="3">
        <v>20.498000000000001</v>
      </c>
      <c r="CI20" s="3">
        <v>9.4529999999999994</v>
      </c>
      <c r="CJ20" s="3">
        <v>21.888000000000002</v>
      </c>
      <c r="CK20" s="3">
        <v>220</v>
      </c>
      <c r="CL20" s="3" t="s">
        <v>163</v>
      </c>
      <c r="CM20" s="3">
        <v>22.062999999999999</v>
      </c>
      <c r="CN20" s="3">
        <v>17.649999999999999</v>
      </c>
      <c r="CO20" s="3">
        <v>0</v>
      </c>
      <c r="CP20" s="3">
        <v>94</v>
      </c>
      <c r="CQ20" s="3">
        <v>41.667000000000002</v>
      </c>
      <c r="CR20" s="3">
        <v>220</v>
      </c>
      <c r="CS20" s="3" t="s">
        <v>163</v>
      </c>
      <c r="CT20" s="3">
        <v>42</v>
      </c>
      <c r="CU20" s="3">
        <v>42</v>
      </c>
      <c r="CV20" s="3">
        <v>0</v>
      </c>
      <c r="CW20" s="3">
        <v>0</v>
      </c>
      <c r="CX20" s="3">
        <v>0</v>
      </c>
      <c r="CY20" s="3" t="s">
        <v>164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</row>
    <row r="21" spans="1:113" s="3" customFormat="1" x14ac:dyDescent="0.25">
      <c r="A21" s="3" t="s">
        <v>162</v>
      </c>
      <c r="B21" s="8" t="s">
        <v>186</v>
      </c>
      <c r="C21" s="3" t="s">
        <v>52</v>
      </c>
      <c r="D21" s="3">
        <v>1</v>
      </c>
      <c r="E21" s="6">
        <v>44866.020833333336</v>
      </c>
      <c r="F21" s="3" t="s">
        <v>27</v>
      </c>
      <c r="G21" s="3">
        <v>1</v>
      </c>
      <c r="H21" s="3">
        <v>1</v>
      </c>
      <c r="I21" s="3">
        <v>1</v>
      </c>
      <c r="J21" s="3">
        <v>1</v>
      </c>
      <c r="K21" s="3">
        <v>0</v>
      </c>
      <c r="L21" s="3">
        <v>71</v>
      </c>
      <c r="M21" s="3">
        <v>0</v>
      </c>
      <c r="N21" s="3">
        <v>0</v>
      </c>
      <c r="O21" s="3">
        <v>1.2070000000000001</v>
      </c>
      <c r="P21" s="3">
        <v>54.744999999999997</v>
      </c>
      <c r="Q21" s="3">
        <v>10.56152</v>
      </c>
      <c r="R21" s="3">
        <v>8.0700000000000008E-3</v>
      </c>
      <c r="S21" s="3">
        <v>0.01</v>
      </c>
      <c r="T21" s="3">
        <v>0</v>
      </c>
      <c r="U21" s="3">
        <v>0</v>
      </c>
      <c r="V21" s="3">
        <v>0</v>
      </c>
      <c r="W21" s="3">
        <v>0</v>
      </c>
      <c r="X21" s="3">
        <v>137</v>
      </c>
      <c r="Y21" s="3" t="s">
        <v>193</v>
      </c>
      <c r="Z21" s="3">
        <v>137</v>
      </c>
      <c r="AA21" s="3" t="s">
        <v>166</v>
      </c>
      <c r="AB21" s="3">
        <v>631</v>
      </c>
      <c r="AC21" s="3">
        <v>544</v>
      </c>
      <c r="AD21" s="3">
        <v>245.35900000000001</v>
      </c>
      <c r="AE21" s="3">
        <v>245.35900000000001</v>
      </c>
      <c r="AF21" s="3">
        <v>128.46600000000001</v>
      </c>
      <c r="AG21" s="3">
        <v>-11</v>
      </c>
      <c r="AH21" s="3">
        <v>128.46600000000001</v>
      </c>
      <c r="AI21" s="3">
        <v>-11</v>
      </c>
      <c r="AJ21" s="3">
        <v>247.82499999999999</v>
      </c>
      <c r="AK21" s="3">
        <v>256.35899999999998</v>
      </c>
      <c r="AL21" s="3">
        <v>0</v>
      </c>
      <c r="AM21" s="3">
        <v>0</v>
      </c>
      <c r="AN21" s="3">
        <v>2107.049</v>
      </c>
      <c r="AO21" s="3">
        <v>3371.223</v>
      </c>
      <c r="AP21" s="3">
        <v>2010.306</v>
      </c>
      <c r="AQ21" s="3">
        <v>2053.498</v>
      </c>
      <c r="AR21" s="3">
        <v>1298.9449999999999</v>
      </c>
      <c r="AS21" s="3">
        <v>10.884</v>
      </c>
      <c r="AT21" s="3">
        <v>9.4779999999999998</v>
      </c>
      <c r="AU21" s="3">
        <v>1.405</v>
      </c>
      <c r="AV21" s="3">
        <v>0</v>
      </c>
      <c r="AW21" s="3">
        <v>65.08</v>
      </c>
      <c r="AX21" s="3">
        <v>0.16723299999999999</v>
      </c>
      <c r="AY21" s="3">
        <v>1.03</v>
      </c>
      <c r="AZ21" s="3">
        <v>-574766358.29340303</v>
      </c>
      <c r="BA21" s="3">
        <v>1291.5</v>
      </c>
      <c r="BB21" s="3">
        <v>53.551000000000002</v>
      </c>
      <c r="BC21" s="3">
        <v>-96.028000000000006</v>
      </c>
      <c r="BD21" s="3">
        <v>438.96800000000002</v>
      </c>
      <c r="BE21" s="3">
        <v>611.02700000000004</v>
      </c>
      <c r="BF21" s="3">
        <v>329.31400000000002</v>
      </c>
      <c r="BG21" s="3">
        <v>481.959</v>
      </c>
      <c r="BH21" s="3">
        <v>544</v>
      </c>
      <c r="BI21" s="3" t="s">
        <v>206</v>
      </c>
      <c r="BJ21" s="3" t="s">
        <v>207</v>
      </c>
      <c r="BK21" s="3">
        <v>137</v>
      </c>
      <c r="BL21" s="3">
        <v>-11</v>
      </c>
      <c r="BM21" s="3">
        <v>256.35899999999998</v>
      </c>
      <c r="BN21" s="3">
        <v>256.35899999999998</v>
      </c>
      <c r="BO21" s="3">
        <v>87</v>
      </c>
      <c r="BP21" s="3">
        <v>0</v>
      </c>
      <c r="BQ21" s="3">
        <v>245.35900000000001</v>
      </c>
      <c r="BR21" s="3">
        <v>245.35900000000001</v>
      </c>
      <c r="BS21" s="3">
        <v>2</v>
      </c>
      <c r="BT21" s="3">
        <v>544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800</v>
      </c>
      <c r="CC21" s="3">
        <v>1</v>
      </c>
      <c r="CD21" s="3">
        <v>1953.598</v>
      </c>
      <c r="CE21" s="3">
        <v>19.536000000000001</v>
      </c>
      <c r="CF21" s="3">
        <v>100</v>
      </c>
      <c r="CG21" s="3">
        <v>19.536000000000001</v>
      </c>
      <c r="CH21" s="3">
        <v>8.5340000000000007</v>
      </c>
      <c r="CI21" s="3">
        <v>20.742999999999999</v>
      </c>
      <c r="CJ21" s="3">
        <v>9.2330000000000005</v>
      </c>
      <c r="CK21" s="3">
        <v>220</v>
      </c>
      <c r="CL21" s="3" t="s">
        <v>163</v>
      </c>
      <c r="CM21" s="3">
        <v>9.1590000000000007</v>
      </c>
      <c r="CN21" s="3">
        <v>7.327</v>
      </c>
      <c r="CO21" s="3">
        <v>0</v>
      </c>
      <c r="CP21" s="3">
        <v>41.667000000000002</v>
      </c>
      <c r="CQ21" s="3">
        <v>94</v>
      </c>
      <c r="CR21" s="3">
        <v>220</v>
      </c>
      <c r="CS21" s="3" t="s">
        <v>163</v>
      </c>
      <c r="CT21" s="3">
        <v>93.254999999999995</v>
      </c>
      <c r="CU21" s="3">
        <v>93.254999999999995</v>
      </c>
      <c r="CV21" s="3">
        <v>0</v>
      </c>
      <c r="CW21" s="3">
        <v>0</v>
      </c>
      <c r="CX21" s="3">
        <v>0</v>
      </c>
      <c r="CY21" s="3" t="s">
        <v>164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</row>
    <row r="22" spans="1:113" s="3" customFormat="1" x14ac:dyDescent="0.25">
      <c r="A22" s="3" t="s">
        <v>162</v>
      </c>
      <c r="B22" s="8" t="s">
        <v>186</v>
      </c>
      <c r="C22" s="3" t="s">
        <v>52</v>
      </c>
      <c r="D22" s="3">
        <v>1</v>
      </c>
      <c r="E22" s="6">
        <v>44866.020833333336</v>
      </c>
      <c r="F22" s="3" t="s">
        <v>26</v>
      </c>
      <c r="G22" s="3">
        <v>1</v>
      </c>
      <c r="H22" s="3">
        <v>1</v>
      </c>
      <c r="I22" s="3">
        <v>1</v>
      </c>
      <c r="J22" s="3">
        <v>1</v>
      </c>
      <c r="K22" s="3">
        <v>93.951999999999998</v>
      </c>
      <c r="L22" s="3">
        <v>136</v>
      </c>
      <c r="M22" s="3">
        <v>19.536000000000001</v>
      </c>
      <c r="N22" s="3">
        <v>117.17400000000001</v>
      </c>
      <c r="O22" s="3">
        <v>77.224999999999994</v>
      </c>
      <c r="P22" s="3">
        <v>94</v>
      </c>
      <c r="Q22" s="3">
        <v>10.4834</v>
      </c>
      <c r="R22" s="3">
        <v>0.01</v>
      </c>
      <c r="S22" s="3">
        <v>9.9500000000000005E-3</v>
      </c>
      <c r="T22" s="3">
        <v>0</v>
      </c>
      <c r="U22" s="3">
        <v>0</v>
      </c>
      <c r="V22" s="3">
        <v>0</v>
      </c>
      <c r="W22" s="3">
        <v>0</v>
      </c>
      <c r="X22" s="3">
        <v>125</v>
      </c>
      <c r="Y22" s="3" t="s">
        <v>208</v>
      </c>
      <c r="Z22" s="3">
        <v>125</v>
      </c>
      <c r="AA22" s="3" t="s">
        <v>165</v>
      </c>
      <c r="AB22" s="3">
        <v>564.928</v>
      </c>
      <c r="AC22" s="3">
        <v>543.62800000000004</v>
      </c>
      <c r="AD22" s="3">
        <v>118.88800000000001</v>
      </c>
      <c r="AE22" s="3">
        <v>118.88800000000001</v>
      </c>
      <c r="AF22" s="3">
        <v>31.047999999999998</v>
      </c>
      <c r="AG22" s="3">
        <v>-11</v>
      </c>
      <c r="AH22" s="3">
        <v>31.047999999999998</v>
      </c>
      <c r="AI22" s="3">
        <v>-11</v>
      </c>
      <c r="AJ22" s="3">
        <v>355.464</v>
      </c>
      <c r="AK22" s="3">
        <v>257.82600000000002</v>
      </c>
      <c r="AL22" s="3">
        <v>0</v>
      </c>
      <c r="AM22" s="3">
        <v>0</v>
      </c>
      <c r="AN22" s="3">
        <v>1503.759</v>
      </c>
      <c r="AO22" s="3">
        <v>3270.9639999999999</v>
      </c>
      <c r="AP22" s="3">
        <v>1600.502</v>
      </c>
      <c r="AQ22" s="3">
        <v>1463.4480000000001</v>
      </c>
      <c r="AR22" s="3">
        <v>1538.2370000000001</v>
      </c>
      <c r="AS22" s="3">
        <v>65.275999999999996</v>
      </c>
      <c r="AT22" s="3">
        <v>10.301</v>
      </c>
      <c r="AU22" s="3">
        <v>54.975999999999999</v>
      </c>
      <c r="AV22" s="3">
        <v>0</v>
      </c>
      <c r="AW22" s="3">
        <v>65.08</v>
      </c>
      <c r="AX22" s="3">
        <v>1.003018</v>
      </c>
      <c r="AY22" s="3">
        <v>6.2270000000000003</v>
      </c>
      <c r="AZ22" s="3">
        <v>-574766358.29340303</v>
      </c>
      <c r="BA22" s="3">
        <v>1139</v>
      </c>
      <c r="BB22" s="3">
        <v>40.311</v>
      </c>
      <c r="BC22" s="3">
        <v>96.742999999999995</v>
      </c>
      <c r="BD22" s="3">
        <v>221.00899999999999</v>
      </c>
      <c r="BE22" s="3">
        <v>385.00900000000001</v>
      </c>
      <c r="BF22" s="3">
        <v>218.54900000000001</v>
      </c>
      <c r="BG22" s="3">
        <v>383.00900000000001</v>
      </c>
      <c r="BH22" s="3">
        <v>543.62800000000004</v>
      </c>
      <c r="BI22" s="3" t="s">
        <v>209</v>
      </c>
      <c r="BJ22" s="3" t="s">
        <v>210</v>
      </c>
      <c r="BK22" s="3">
        <v>50.584000000000003</v>
      </c>
      <c r="BL22" s="3">
        <v>-11</v>
      </c>
      <c r="BM22" s="3">
        <v>375</v>
      </c>
      <c r="BN22" s="3">
        <v>257.82600000000002</v>
      </c>
      <c r="BO22" s="3">
        <v>21.3</v>
      </c>
      <c r="BP22" s="3">
        <v>0</v>
      </c>
      <c r="BQ22" s="3">
        <v>118.88800000000001</v>
      </c>
      <c r="BR22" s="3">
        <v>118.88800000000001</v>
      </c>
      <c r="BS22" s="3">
        <v>2</v>
      </c>
      <c r="BT22" s="3">
        <v>543.62800000000004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1100</v>
      </c>
      <c r="CC22" s="3">
        <v>0</v>
      </c>
      <c r="CD22" s="3">
        <v>853.44799999999998</v>
      </c>
      <c r="CE22" s="3">
        <v>8.5340000000000007</v>
      </c>
      <c r="CF22" s="3">
        <v>610</v>
      </c>
      <c r="CG22" s="3">
        <v>8.5340000000000007</v>
      </c>
      <c r="CH22" s="3">
        <v>19.536000000000001</v>
      </c>
      <c r="CI22" s="3">
        <v>9.2330000000000005</v>
      </c>
      <c r="CJ22" s="3">
        <v>20.742999999999999</v>
      </c>
      <c r="CK22" s="3">
        <v>220</v>
      </c>
      <c r="CL22" s="3" t="s">
        <v>163</v>
      </c>
      <c r="CM22" s="3">
        <v>20.908999999999999</v>
      </c>
      <c r="CN22" s="3">
        <v>16.727</v>
      </c>
      <c r="CO22" s="3">
        <v>0</v>
      </c>
      <c r="CP22" s="3">
        <v>94</v>
      </c>
      <c r="CQ22" s="3">
        <v>41.667000000000002</v>
      </c>
      <c r="CR22" s="3">
        <v>220</v>
      </c>
      <c r="CS22" s="3" t="s">
        <v>163</v>
      </c>
      <c r="CT22" s="3">
        <v>42</v>
      </c>
      <c r="CU22" s="3">
        <v>42</v>
      </c>
      <c r="CV22" s="3">
        <v>23.173999999999999</v>
      </c>
      <c r="CW22" s="3">
        <v>0</v>
      </c>
      <c r="CX22" s="3">
        <v>0</v>
      </c>
      <c r="CY22" s="3" t="s">
        <v>164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</row>
    <row r="23" spans="1:113" s="12" customFormat="1" x14ac:dyDescent="0.25">
      <c r="A23" s="12" t="s">
        <v>162</v>
      </c>
      <c r="B23" s="19" t="s">
        <v>186</v>
      </c>
      <c r="C23" s="12" t="s">
        <v>52</v>
      </c>
      <c r="D23" s="12">
        <v>1</v>
      </c>
      <c r="E23" s="13">
        <v>44866.041666666664</v>
      </c>
      <c r="F23" s="12" t="s">
        <v>27</v>
      </c>
      <c r="G23" s="12">
        <v>1</v>
      </c>
      <c r="H23" s="12">
        <v>1</v>
      </c>
      <c r="I23" s="12">
        <v>1</v>
      </c>
      <c r="J23" s="12">
        <v>1</v>
      </c>
      <c r="K23" s="12">
        <v>0</v>
      </c>
      <c r="L23" s="12">
        <v>71</v>
      </c>
      <c r="M23" s="12">
        <v>0</v>
      </c>
      <c r="N23" s="12">
        <v>0</v>
      </c>
      <c r="O23" s="12">
        <v>8.4710000000000001</v>
      </c>
      <c r="P23" s="12">
        <v>54.744999999999997</v>
      </c>
      <c r="Q23" s="12">
        <v>8.8510500000000008</v>
      </c>
      <c r="R23" s="12">
        <v>8.0199999999999994E-3</v>
      </c>
      <c r="S23" s="12">
        <v>0.01</v>
      </c>
      <c r="T23" s="12">
        <v>0</v>
      </c>
      <c r="U23" s="12">
        <v>0</v>
      </c>
      <c r="V23" s="12">
        <v>0</v>
      </c>
      <c r="W23" s="12">
        <v>0</v>
      </c>
      <c r="X23" s="12">
        <v>8.4710000000000001</v>
      </c>
      <c r="Y23" s="12" t="s">
        <v>168</v>
      </c>
      <c r="Z23" s="12">
        <v>137</v>
      </c>
      <c r="AA23" s="12" t="s">
        <v>166</v>
      </c>
      <c r="AB23" s="12">
        <v>631</v>
      </c>
      <c r="AC23" s="12">
        <v>544</v>
      </c>
      <c r="AD23" s="12">
        <v>261.25</v>
      </c>
      <c r="AE23" s="12">
        <v>386</v>
      </c>
      <c r="AF23" s="12">
        <v>128.83600000000001</v>
      </c>
      <c r="AG23" s="12">
        <v>-11</v>
      </c>
      <c r="AH23" s="12">
        <v>128.83600000000001</v>
      </c>
      <c r="AI23" s="12">
        <v>-11</v>
      </c>
      <c r="AJ23" s="12">
        <v>241.33600000000001</v>
      </c>
      <c r="AK23" s="12">
        <v>249.5</v>
      </c>
      <c r="AL23" s="12">
        <v>0</v>
      </c>
      <c r="AM23" s="12">
        <v>0</v>
      </c>
      <c r="AN23" s="12">
        <v>2059.4899999999998</v>
      </c>
      <c r="AO23" s="12">
        <v>3370.038</v>
      </c>
      <c r="AP23" s="12">
        <v>1939.1379999999999</v>
      </c>
      <c r="AQ23" s="12">
        <v>2008.645</v>
      </c>
      <c r="AR23" s="12">
        <v>1371.4269999999999</v>
      </c>
      <c r="AS23" s="12">
        <v>9.282</v>
      </c>
      <c r="AT23" s="12">
        <v>8.1440000000000001</v>
      </c>
      <c r="AU23" s="12">
        <v>1.1379999999999999</v>
      </c>
      <c r="AV23" s="12">
        <v>0</v>
      </c>
      <c r="AW23" s="12">
        <v>65.08</v>
      </c>
      <c r="AX23" s="12">
        <v>0.14262</v>
      </c>
      <c r="AY23" s="12">
        <v>1.0489999999999999</v>
      </c>
      <c r="AZ23" s="12">
        <v>-574755105.87634695</v>
      </c>
      <c r="BA23" s="12">
        <v>1288</v>
      </c>
      <c r="BB23" s="12">
        <v>50.844999999999999</v>
      </c>
      <c r="BC23" s="12">
        <v>-119.441</v>
      </c>
      <c r="BD23" s="12">
        <v>445.95499999999998</v>
      </c>
      <c r="BE23" s="12">
        <v>607.79</v>
      </c>
      <c r="BF23" s="12">
        <v>328.79599999999999</v>
      </c>
      <c r="BG23" s="12">
        <v>471.31700000000001</v>
      </c>
      <c r="BH23" s="12">
        <v>544</v>
      </c>
      <c r="BI23" s="12" t="s">
        <v>169</v>
      </c>
      <c r="BJ23" s="12" t="s">
        <v>207</v>
      </c>
      <c r="BK23" s="12">
        <v>137</v>
      </c>
      <c r="BL23" s="12">
        <v>-11</v>
      </c>
      <c r="BM23" s="12">
        <v>249.5</v>
      </c>
      <c r="BN23" s="12">
        <v>249.5</v>
      </c>
      <c r="BO23" s="12">
        <v>87</v>
      </c>
      <c r="BP23" s="12">
        <v>0</v>
      </c>
      <c r="BQ23" s="12">
        <v>261.25</v>
      </c>
      <c r="BR23" s="12">
        <v>386</v>
      </c>
      <c r="BS23" s="12">
        <v>2</v>
      </c>
      <c r="BT23" s="12">
        <v>544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800</v>
      </c>
      <c r="CC23" s="12">
        <v>1</v>
      </c>
      <c r="CD23" s="12">
        <v>1908.7449999999999</v>
      </c>
      <c r="CE23" s="12">
        <v>19.087</v>
      </c>
      <c r="CF23" s="12">
        <v>100</v>
      </c>
      <c r="CG23" s="12">
        <v>19.087</v>
      </c>
      <c r="CH23" s="12">
        <v>0</v>
      </c>
      <c r="CI23" s="12">
        <v>27.558</v>
      </c>
      <c r="CJ23" s="12">
        <v>0</v>
      </c>
      <c r="CK23" s="12">
        <v>220</v>
      </c>
      <c r="CL23" s="12" t="s">
        <v>163</v>
      </c>
      <c r="CM23" s="12">
        <v>0</v>
      </c>
      <c r="CN23" s="12">
        <v>0</v>
      </c>
      <c r="CO23" s="12">
        <v>0</v>
      </c>
      <c r="CP23" s="12">
        <v>41.667000000000002</v>
      </c>
      <c r="CQ23" s="12">
        <v>94</v>
      </c>
      <c r="CR23" s="12">
        <v>220</v>
      </c>
      <c r="CS23" s="12" t="s">
        <v>163</v>
      </c>
      <c r="CT23" s="12">
        <v>93.254999999999995</v>
      </c>
      <c r="CU23" s="12">
        <v>93.254999999999995</v>
      </c>
      <c r="CV23" s="12">
        <v>0</v>
      </c>
      <c r="CW23" s="12">
        <v>0</v>
      </c>
      <c r="CX23" s="12">
        <v>0</v>
      </c>
      <c r="CY23" s="12" t="s">
        <v>164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</row>
    <row r="24" spans="1:113" s="3" customFormat="1" x14ac:dyDescent="0.25">
      <c r="A24" s="3" t="s">
        <v>162</v>
      </c>
      <c r="B24" s="8" t="s">
        <v>186</v>
      </c>
      <c r="C24" s="3" t="s">
        <v>52</v>
      </c>
      <c r="D24" s="3">
        <v>1</v>
      </c>
      <c r="E24" s="6">
        <v>44866.041666666664</v>
      </c>
      <c r="F24" s="3" t="s">
        <v>26</v>
      </c>
      <c r="G24" s="3">
        <v>1</v>
      </c>
      <c r="H24" s="3">
        <v>1</v>
      </c>
      <c r="I24" s="3">
        <v>1</v>
      </c>
      <c r="J24" s="3">
        <v>1</v>
      </c>
      <c r="K24" s="3">
        <v>91.305000000000007</v>
      </c>
      <c r="L24" s="3">
        <v>136</v>
      </c>
      <c r="M24" s="3">
        <v>19.087</v>
      </c>
      <c r="N24" s="3">
        <v>0</v>
      </c>
      <c r="O24" s="3">
        <v>69.081999999999994</v>
      </c>
      <c r="P24" s="3">
        <v>94</v>
      </c>
      <c r="Q24" s="3">
        <v>8.7759999999999998</v>
      </c>
      <c r="R24" s="3">
        <v>0.01</v>
      </c>
      <c r="S24" s="3">
        <v>9.92E-3</v>
      </c>
      <c r="T24" s="3">
        <v>0</v>
      </c>
      <c r="U24" s="3">
        <v>0</v>
      </c>
      <c r="V24" s="3">
        <v>0</v>
      </c>
      <c r="W24" s="3">
        <v>0</v>
      </c>
      <c r="X24" s="3">
        <v>125</v>
      </c>
      <c r="Y24" s="3" t="s">
        <v>208</v>
      </c>
      <c r="Z24" s="3">
        <v>125</v>
      </c>
      <c r="AA24" s="3" t="s">
        <v>165</v>
      </c>
      <c r="AB24" s="3">
        <v>567.649</v>
      </c>
      <c r="AC24" s="3">
        <v>543.62800000000004</v>
      </c>
      <c r="AD24" s="3">
        <v>113.81100000000001</v>
      </c>
      <c r="AE24" s="3">
        <v>113.81100000000001</v>
      </c>
      <c r="AF24" s="3">
        <v>33.695</v>
      </c>
      <c r="AG24" s="3">
        <v>-11</v>
      </c>
      <c r="AH24" s="3">
        <v>33.695</v>
      </c>
      <c r="AI24" s="3">
        <v>-11</v>
      </c>
      <c r="AJ24" s="3">
        <v>355.91300000000001</v>
      </c>
      <c r="AK24" s="3">
        <v>395.17200000000003</v>
      </c>
      <c r="AL24" s="3">
        <v>0</v>
      </c>
      <c r="AM24" s="3">
        <v>0</v>
      </c>
      <c r="AN24" s="3">
        <v>1466.021</v>
      </c>
      <c r="AO24" s="3">
        <v>3271.413</v>
      </c>
      <c r="AP24" s="3">
        <v>1586.373</v>
      </c>
      <c r="AQ24" s="3">
        <v>1426.356</v>
      </c>
      <c r="AR24" s="3">
        <v>1563.6669999999999</v>
      </c>
      <c r="AS24" s="3">
        <v>65.275999999999996</v>
      </c>
      <c r="AT24" s="3">
        <v>8.6229999999999993</v>
      </c>
      <c r="AU24" s="3">
        <v>56.654000000000003</v>
      </c>
      <c r="AV24" s="3">
        <v>0</v>
      </c>
      <c r="AW24" s="3">
        <v>65.08</v>
      </c>
      <c r="AX24" s="3">
        <v>1.003018</v>
      </c>
      <c r="AY24" s="3">
        <v>7.4379999999999997</v>
      </c>
      <c r="AZ24" s="3">
        <v>-574755105.87634695</v>
      </c>
      <c r="BA24" s="3">
        <v>1139</v>
      </c>
      <c r="BB24" s="3">
        <v>39.664999999999999</v>
      </c>
      <c r="BC24" s="3">
        <v>120.352</v>
      </c>
      <c r="BD24" s="3">
        <v>223.71899999999999</v>
      </c>
      <c r="BE24" s="3">
        <v>385.00900000000001</v>
      </c>
      <c r="BF24" s="3">
        <v>221.25899999999999</v>
      </c>
      <c r="BG24" s="3">
        <v>383.00900000000001</v>
      </c>
      <c r="BH24" s="3">
        <v>543.62800000000004</v>
      </c>
      <c r="BI24" s="3" t="s">
        <v>209</v>
      </c>
      <c r="BJ24" s="3" t="s">
        <v>210</v>
      </c>
      <c r="BK24" s="3">
        <v>52.781999999999996</v>
      </c>
      <c r="BL24" s="3">
        <v>-11</v>
      </c>
      <c r="BM24" s="3">
        <v>375</v>
      </c>
      <c r="BN24" s="3">
        <v>395.17200000000003</v>
      </c>
      <c r="BO24" s="3">
        <v>24.021000000000001</v>
      </c>
      <c r="BP24" s="3">
        <v>0</v>
      </c>
      <c r="BQ24" s="3">
        <v>113.81100000000001</v>
      </c>
      <c r="BR24" s="3">
        <v>113.81100000000001</v>
      </c>
      <c r="BS24" s="3">
        <v>2</v>
      </c>
      <c r="BT24" s="3">
        <v>543.62800000000004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1100</v>
      </c>
      <c r="CC24" s="3">
        <v>0</v>
      </c>
      <c r="CD24" s="3">
        <v>816.35599999999999</v>
      </c>
      <c r="CE24" s="3">
        <v>8.1639999999999997</v>
      </c>
      <c r="CF24" s="3">
        <v>610</v>
      </c>
      <c r="CG24" s="3">
        <v>0</v>
      </c>
      <c r="CH24" s="3">
        <v>19.087</v>
      </c>
      <c r="CI24" s="3">
        <v>0</v>
      </c>
      <c r="CJ24" s="3">
        <v>27.558</v>
      </c>
      <c r="CK24" s="3">
        <v>220</v>
      </c>
      <c r="CL24" s="3" t="s">
        <v>163</v>
      </c>
      <c r="CM24" s="3">
        <v>27.779</v>
      </c>
      <c r="CN24" s="3">
        <v>22.222999999999999</v>
      </c>
      <c r="CO24" s="3">
        <v>0</v>
      </c>
      <c r="CP24" s="3">
        <v>94</v>
      </c>
      <c r="CQ24" s="3">
        <v>41.667000000000002</v>
      </c>
      <c r="CR24" s="3">
        <v>220</v>
      </c>
      <c r="CS24" s="3" t="s">
        <v>163</v>
      </c>
      <c r="CT24" s="3">
        <v>42</v>
      </c>
      <c r="CU24" s="3">
        <v>42</v>
      </c>
      <c r="CV24" s="3">
        <v>0</v>
      </c>
      <c r="CW24" s="3">
        <v>0</v>
      </c>
      <c r="CX24" s="3">
        <v>0</v>
      </c>
      <c r="CY24" s="3" t="s">
        <v>164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</row>
    <row r="25" spans="1:113" s="3" customFormat="1" x14ac:dyDescent="0.25">
      <c r="A25" s="3" t="s">
        <v>162</v>
      </c>
      <c r="B25" s="8" t="s">
        <v>186</v>
      </c>
      <c r="C25" s="3" t="s">
        <v>52</v>
      </c>
      <c r="D25" s="3">
        <v>1</v>
      </c>
      <c r="E25" s="6">
        <v>44866.0625</v>
      </c>
      <c r="F25" s="3" t="s">
        <v>27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v>71</v>
      </c>
      <c r="M25" s="3">
        <v>0</v>
      </c>
      <c r="N25" s="3">
        <v>0</v>
      </c>
      <c r="O25" s="3">
        <v>8.8290000000000006</v>
      </c>
      <c r="P25" s="3">
        <v>52.341000000000001</v>
      </c>
      <c r="Q25" s="3">
        <v>0.50605</v>
      </c>
      <c r="R25" s="3">
        <v>8.0199999999999994E-3</v>
      </c>
      <c r="S25" s="3">
        <v>0.01</v>
      </c>
      <c r="T25" s="3">
        <v>0</v>
      </c>
      <c r="U25" s="3">
        <v>0</v>
      </c>
      <c r="V25" s="3">
        <v>0</v>
      </c>
      <c r="W25" s="3">
        <v>0</v>
      </c>
      <c r="X25" s="3">
        <v>8.8290000000000006</v>
      </c>
      <c r="Y25" s="3" t="s">
        <v>168</v>
      </c>
      <c r="Z25" s="3">
        <v>137</v>
      </c>
      <c r="AA25" s="3" t="s">
        <v>166</v>
      </c>
      <c r="AB25" s="3">
        <v>631</v>
      </c>
      <c r="AC25" s="3">
        <v>544</v>
      </c>
      <c r="AD25" s="3">
        <v>253.291</v>
      </c>
      <c r="AE25" s="3">
        <v>375.38799999999998</v>
      </c>
      <c r="AF25" s="3">
        <v>129.149</v>
      </c>
      <c r="AG25" s="3">
        <v>-11</v>
      </c>
      <c r="AH25" s="3">
        <v>129.149</v>
      </c>
      <c r="AI25" s="3">
        <v>-11</v>
      </c>
      <c r="AJ25" s="3">
        <v>236.34299999999999</v>
      </c>
      <c r="AK25" s="3">
        <v>244.19399999999999</v>
      </c>
      <c r="AL25" s="3">
        <v>0</v>
      </c>
      <c r="AM25" s="3">
        <v>0</v>
      </c>
      <c r="AN25" s="3">
        <v>2023.3409999999999</v>
      </c>
      <c r="AO25" s="3">
        <v>3369.154</v>
      </c>
      <c r="AP25" s="3">
        <v>1888.3879999999999</v>
      </c>
      <c r="AQ25" s="3">
        <v>1974.0550000000001</v>
      </c>
      <c r="AR25" s="3">
        <v>1440.29</v>
      </c>
      <c r="AS25" s="3">
        <v>0.53200000000000003</v>
      </c>
      <c r="AT25" s="3">
        <v>0.46899999999999997</v>
      </c>
      <c r="AU25" s="3">
        <v>6.3E-2</v>
      </c>
      <c r="AV25" s="3">
        <v>0</v>
      </c>
      <c r="AW25" s="3">
        <v>65.08</v>
      </c>
      <c r="AX25" s="3">
        <v>8.1709999999999994E-3</v>
      </c>
      <c r="AY25" s="3">
        <v>1.0509999999999999</v>
      </c>
      <c r="AZ25" s="3">
        <v>-574748558.37266898</v>
      </c>
      <c r="BA25" s="3">
        <v>1288.2</v>
      </c>
      <c r="BB25" s="3">
        <v>49.286000000000001</v>
      </c>
      <c r="BC25" s="3">
        <v>-133.91800000000001</v>
      </c>
      <c r="BD25" s="3">
        <v>446.19600000000003</v>
      </c>
      <c r="BE25" s="3">
        <v>612.601</v>
      </c>
      <c r="BF25" s="3">
        <v>303.38499999999999</v>
      </c>
      <c r="BG25" s="3">
        <v>462.92700000000002</v>
      </c>
      <c r="BH25" s="3">
        <v>544</v>
      </c>
      <c r="BI25" s="3" t="s">
        <v>169</v>
      </c>
      <c r="BJ25" s="3" t="s">
        <v>207</v>
      </c>
      <c r="BK25" s="3">
        <v>137</v>
      </c>
      <c r="BL25" s="3">
        <v>-11</v>
      </c>
      <c r="BM25" s="3">
        <v>244.19399999999999</v>
      </c>
      <c r="BN25" s="3">
        <v>244.19399999999999</v>
      </c>
      <c r="BO25" s="3">
        <v>87</v>
      </c>
      <c r="BP25" s="3">
        <v>0</v>
      </c>
      <c r="BQ25" s="3">
        <v>253.291</v>
      </c>
      <c r="BR25" s="3">
        <v>375.38799999999998</v>
      </c>
      <c r="BS25" s="3">
        <v>2</v>
      </c>
      <c r="BT25" s="3">
        <v>544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800</v>
      </c>
      <c r="CC25" s="3">
        <v>1</v>
      </c>
      <c r="CD25" s="3">
        <v>1874.155</v>
      </c>
      <c r="CE25" s="3">
        <v>18.742000000000001</v>
      </c>
      <c r="CF25" s="3">
        <v>100</v>
      </c>
      <c r="CG25" s="3">
        <v>18.742000000000001</v>
      </c>
      <c r="CH25" s="3">
        <v>0</v>
      </c>
      <c r="CI25" s="3">
        <v>27.571000000000002</v>
      </c>
      <c r="CJ25" s="3">
        <v>0</v>
      </c>
      <c r="CK25" s="3">
        <v>220</v>
      </c>
      <c r="CL25" s="3" t="s">
        <v>163</v>
      </c>
      <c r="CM25" s="3">
        <v>0</v>
      </c>
      <c r="CN25" s="3">
        <v>0</v>
      </c>
      <c r="CO25" s="3">
        <v>0</v>
      </c>
      <c r="CP25" s="3">
        <v>38.81</v>
      </c>
      <c r="CQ25" s="3">
        <v>96.88</v>
      </c>
      <c r="CR25" s="3">
        <v>220</v>
      </c>
      <c r="CS25" s="3" t="s">
        <v>163</v>
      </c>
      <c r="CT25" s="3">
        <v>95.659000000000006</v>
      </c>
      <c r="CU25" s="3">
        <v>95.659000000000006</v>
      </c>
      <c r="CV25" s="3">
        <v>0</v>
      </c>
      <c r="CW25" s="3">
        <v>0</v>
      </c>
      <c r="CX25" s="3">
        <v>0</v>
      </c>
      <c r="CY25" s="3" t="s">
        <v>164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</row>
    <row r="26" spans="1:113" s="3" customFormat="1" x14ac:dyDescent="0.25">
      <c r="A26" s="3" t="s">
        <v>162</v>
      </c>
      <c r="B26" s="8" t="s">
        <v>186</v>
      </c>
      <c r="C26" s="3" t="s">
        <v>52</v>
      </c>
      <c r="D26" s="3">
        <v>1</v>
      </c>
      <c r="E26" s="6">
        <v>44866.0625</v>
      </c>
      <c r="F26" s="3" t="s">
        <v>26</v>
      </c>
      <c r="G26" s="3">
        <v>1</v>
      </c>
      <c r="H26" s="3">
        <v>1</v>
      </c>
      <c r="I26" s="3">
        <v>1</v>
      </c>
      <c r="J26" s="3">
        <v>1</v>
      </c>
      <c r="K26" s="3">
        <v>89.768000000000001</v>
      </c>
      <c r="L26" s="3">
        <v>136</v>
      </c>
      <c r="M26" s="3">
        <v>18.742000000000001</v>
      </c>
      <c r="N26" s="3">
        <v>0</v>
      </c>
      <c r="O26" s="3">
        <v>67.534999999999997</v>
      </c>
      <c r="P26" s="3">
        <v>96.88</v>
      </c>
      <c r="Q26" s="3">
        <v>0.50149999999999995</v>
      </c>
      <c r="R26" s="3">
        <v>0.01</v>
      </c>
      <c r="S26" s="3">
        <v>9.6600000000000002E-3</v>
      </c>
      <c r="T26" s="3">
        <v>0</v>
      </c>
      <c r="U26" s="3">
        <v>0</v>
      </c>
      <c r="V26" s="3">
        <v>0</v>
      </c>
      <c r="W26" s="3">
        <v>0</v>
      </c>
      <c r="X26" s="3">
        <v>125</v>
      </c>
      <c r="Y26" s="3" t="s">
        <v>208</v>
      </c>
      <c r="Z26" s="3">
        <v>125</v>
      </c>
      <c r="AA26" s="3" t="s">
        <v>165</v>
      </c>
      <c r="AB26" s="3">
        <v>569.846</v>
      </c>
      <c r="AC26" s="3">
        <v>543.62800000000004</v>
      </c>
      <c r="AD26" s="3">
        <v>109.693</v>
      </c>
      <c r="AE26" s="3">
        <v>109.693</v>
      </c>
      <c r="AF26" s="3">
        <v>35.231999999999999</v>
      </c>
      <c r="AG26" s="3">
        <v>-11</v>
      </c>
      <c r="AH26" s="3">
        <v>35.231999999999999</v>
      </c>
      <c r="AI26" s="3">
        <v>-11</v>
      </c>
      <c r="AJ26" s="3">
        <v>356.25799999999998</v>
      </c>
      <c r="AK26" s="3">
        <v>381.63</v>
      </c>
      <c r="AL26" s="3">
        <v>0</v>
      </c>
      <c r="AM26" s="3">
        <v>0</v>
      </c>
      <c r="AN26" s="3">
        <v>1434.5630000000001</v>
      </c>
      <c r="AO26" s="3">
        <v>3272.009</v>
      </c>
      <c r="AP26" s="3">
        <v>1569.5150000000001</v>
      </c>
      <c r="AQ26" s="3">
        <v>1395.078</v>
      </c>
      <c r="AR26" s="3">
        <v>1582.8389999999999</v>
      </c>
      <c r="AS26" s="3">
        <v>65.275999999999996</v>
      </c>
      <c r="AT26" s="3">
        <v>0.49299999999999999</v>
      </c>
      <c r="AU26" s="3">
        <v>64.784000000000006</v>
      </c>
      <c r="AV26" s="3">
        <v>0</v>
      </c>
      <c r="AW26" s="3">
        <v>65.08</v>
      </c>
      <c r="AX26" s="3">
        <v>1.003018</v>
      </c>
      <c r="AY26" s="3">
        <v>130.16300000000001</v>
      </c>
      <c r="AZ26" s="3">
        <v>-574748558.37266898</v>
      </c>
      <c r="BA26" s="3">
        <v>1139</v>
      </c>
      <c r="BB26" s="3">
        <v>39.484999999999999</v>
      </c>
      <c r="BC26" s="3">
        <v>134.952</v>
      </c>
      <c r="BD26" s="3">
        <v>223.88900000000001</v>
      </c>
      <c r="BE26" s="3">
        <v>387.88900000000001</v>
      </c>
      <c r="BF26" s="3">
        <v>223.429</v>
      </c>
      <c r="BG26" s="3">
        <v>385.88900000000001</v>
      </c>
      <c r="BH26" s="3">
        <v>543.62800000000004</v>
      </c>
      <c r="BI26" s="3" t="s">
        <v>209</v>
      </c>
      <c r="BJ26" s="3" t="s">
        <v>210</v>
      </c>
      <c r="BK26" s="3">
        <v>53.973999999999997</v>
      </c>
      <c r="BL26" s="3">
        <v>-11</v>
      </c>
      <c r="BM26" s="3">
        <v>375</v>
      </c>
      <c r="BN26" s="3">
        <v>381.63</v>
      </c>
      <c r="BO26" s="3">
        <v>26.218</v>
      </c>
      <c r="BP26" s="3">
        <v>0</v>
      </c>
      <c r="BQ26" s="3">
        <v>109.693</v>
      </c>
      <c r="BR26" s="3">
        <v>109.693</v>
      </c>
      <c r="BS26" s="3">
        <v>2</v>
      </c>
      <c r="BT26" s="3">
        <v>543.62800000000004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1100</v>
      </c>
      <c r="CC26" s="3">
        <v>0</v>
      </c>
      <c r="CD26" s="3">
        <v>785.07799999999997</v>
      </c>
      <c r="CE26" s="3">
        <v>7.851</v>
      </c>
      <c r="CF26" s="3">
        <v>610</v>
      </c>
      <c r="CG26" s="3">
        <v>0</v>
      </c>
      <c r="CH26" s="3">
        <v>18.742000000000001</v>
      </c>
      <c r="CI26" s="3">
        <v>0</v>
      </c>
      <c r="CJ26" s="3">
        <v>27.571000000000002</v>
      </c>
      <c r="CK26" s="3">
        <v>220</v>
      </c>
      <c r="CL26" s="3" t="s">
        <v>163</v>
      </c>
      <c r="CM26" s="3">
        <v>27.791</v>
      </c>
      <c r="CN26" s="3">
        <v>22.233000000000001</v>
      </c>
      <c r="CO26" s="3">
        <v>0</v>
      </c>
      <c r="CP26" s="3">
        <v>96.88</v>
      </c>
      <c r="CQ26" s="3">
        <v>38.81</v>
      </c>
      <c r="CR26" s="3">
        <v>220</v>
      </c>
      <c r="CS26" s="3" t="s">
        <v>163</v>
      </c>
      <c r="CT26" s="3">
        <v>39.119999999999997</v>
      </c>
      <c r="CU26" s="3">
        <v>39.119999999999997</v>
      </c>
      <c r="CV26" s="3">
        <v>0</v>
      </c>
      <c r="CW26" s="3">
        <v>0</v>
      </c>
      <c r="CX26" s="3">
        <v>0</v>
      </c>
      <c r="CY26" s="3" t="s">
        <v>164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</row>
    <row r="27" spans="1:113" s="3" customFormat="1" x14ac:dyDescent="0.25">
      <c r="A27" s="3" t="s">
        <v>162</v>
      </c>
      <c r="B27" s="8" t="s">
        <v>186</v>
      </c>
      <c r="C27" s="3" t="s">
        <v>52</v>
      </c>
      <c r="D27" s="3">
        <v>1</v>
      </c>
      <c r="E27" s="6">
        <v>44866.083333333336</v>
      </c>
      <c r="F27" s="3" t="s">
        <v>27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v>71</v>
      </c>
      <c r="M27" s="3">
        <v>0</v>
      </c>
      <c r="N27" s="3">
        <v>0</v>
      </c>
      <c r="O27" s="3">
        <v>8.57</v>
      </c>
      <c r="P27" s="3">
        <v>52.786000000000001</v>
      </c>
      <c r="Q27" s="3">
        <v>3.0120000000000001E-2</v>
      </c>
      <c r="R27" s="3">
        <v>8.0199999999999994E-3</v>
      </c>
      <c r="S27" s="3">
        <v>0.01</v>
      </c>
      <c r="T27" s="3">
        <v>0</v>
      </c>
      <c r="U27" s="3">
        <v>0</v>
      </c>
      <c r="V27" s="3">
        <v>0</v>
      </c>
      <c r="W27" s="3">
        <v>0</v>
      </c>
      <c r="X27" s="3">
        <v>8.57</v>
      </c>
      <c r="Y27" s="3" t="s">
        <v>168</v>
      </c>
      <c r="Z27" s="3">
        <v>137</v>
      </c>
      <c r="AA27" s="3" t="s">
        <v>166</v>
      </c>
      <c r="AB27" s="3">
        <v>631</v>
      </c>
      <c r="AC27" s="3">
        <v>544</v>
      </c>
      <c r="AD27" s="3">
        <v>247.12799999999999</v>
      </c>
      <c r="AE27" s="3">
        <v>367.17</v>
      </c>
      <c r="AF27" s="3">
        <v>129.339</v>
      </c>
      <c r="AG27" s="3">
        <v>-11</v>
      </c>
      <c r="AH27" s="3">
        <v>129.339</v>
      </c>
      <c r="AI27" s="3">
        <v>-11</v>
      </c>
      <c r="AJ27" s="3">
        <v>232.42400000000001</v>
      </c>
      <c r="AK27" s="3">
        <v>240.08500000000001</v>
      </c>
      <c r="AL27" s="3">
        <v>0</v>
      </c>
      <c r="AM27" s="3">
        <v>0</v>
      </c>
      <c r="AN27" s="3">
        <v>1994.0730000000001</v>
      </c>
      <c r="AO27" s="3">
        <v>3393.7860000000001</v>
      </c>
      <c r="AP27" s="3">
        <v>1843.595</v>
      </c>
      <c r="AQ27" s="3">
        <v>1947.4390000000001</v>
      </c>
      <c r="AR27" s="3">
        <v>1497.116</v>
      </c>
      <c r="AS27" s="3">
        <v>3.3000000000000002E-2</v>
      </c>
      <c r="AT27" s="3">
        <v>2.9000000000000001E-2</v>
      </c>
      <c r="AU27" s="3">
        <v>4.0000000000000001E-3</v>
      </c>
      <c r="AV27" s="3">
        <v>0</v>
      </c>
      <c r="AW27" s="3">
        <v>65.08</v>
      </c>
      <c r="AX27" s="3">
        <v>5.0000000000000001E-4</v>
      </c>
      <c r="AY27" s="3">
        <v>1.08</v>
      </c>
      <c r="AZ27" s="3">
        <v>-574742311.828444</v>
      </c>
      <c r="BA27" s="3">
        <v>1288.2</v>
      </c>
      <c r="BB27" s="3">
        <v>46.634</v>
      </c>
      <c r="BC27" s="3">
        <v>-149.31100000000001</v>
      </c>
      <c r="BD27" s="3">
        <v>446.80799999999999</v>
      </c>
      <c r="BE27" s="3">
        <v>611.07399999999996</v>
      </c>
      <c r="BF27" s="3">
        <v>290.82900000000001</v>
      </c>
      <c r="BG27" s="3">
        <v>451.53</v>
      </c>
      <c r="BH27" s="3">
        <v>544</v>
      </c>
      <c r="BI27" s="3" t="s">
        <v>169</v>
      </c>
      <c r="BJ27" s="3" t="s">
        <v>207</v>
      </c>
      <c r="BK27" s="3">
        <v>137</v>
      </c>
      <c r="BL27" s="3">
        <v>-11</v>
      </c>
      <c r="BM27" s="3">
        <v>240.08500000000001</v>
      </c>
      <c r="BN27" s="3">
        <v>240.08500000000001</v>
      </c>
      <c r="BO27" s="3">
        <v>87</v>
      </c>
      <c r="BP27" s="3">
        <v>0</v>
      </c>
      <c r="BQ27" s="3">
        <v>247.12799999999999</v>
      </c>
      <c r="BR27" s="3">
        <v>367.17</v>
      </c>
      <c r="BS27" s="3">
        <v>2</v>
      </c>
      <c r="BT27" s="3">
        <v>544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800</v>
      </c>
      <c r="CC27" s="3">
        <v>1</v>
      </c>
      <c r="CD27" s="3">
        <v>1847.539</v>
      </c>
      <c r="CE27" s="3">
        <v>18.475000000000001</v>
      </c>
      <c r="CF27" s="3">
        <v>100</v>
      </c>
      <c r="CG27" s="3">
        <v>18.475000000000001</v>
      </c>
      <c r="CH27" s="3">
        <v>0</v>
      </c>
      <c r="CI27" s="3">
        <v>27.045000000000002</v>
      </c>
      <c r="CJ27" s="3">
        <v>0</v>
      </c>
      <c r="CK27" s="3">
        <v>220</v>
      </c>
      <c r="CL27" s="3" t="s">
        <v>163</v>
      </c>
      <c r="CM27" s="3">
        <v>0</v>
      </c>
      <c r="CN27" s="3">
        <v>0</v>
      </c>
      <c r="CO27" s="3">
        <v>0</v>
      </c>
      <c r="CP27" s="3">
        <v>38.848999999999997</v>
      </c>
      <c r="CQ27" s="3">
        <v>96.84</v>
      </c>
      <c r="CR27" s="3">
        <v>220</v>
      </c>
      <c r="CS27" s="3" t="s">
        <v>163</v>
      </c>
      <c r="CT27" s="3">
        <v>95.213999999999999</v>
      </c>
      <c r="CU27" s="3">
        <v>95.213999999999999</v>
      </c>
      <c r="CV27" s="3">
        <v>0</v>
      </c>
      <c r="CW27" s="3">
        <v>0</v>
      </c>
      <c r="CX27" s="3">
        <v>0</v>
      </c>
      <c r="CY27" s="3" t="s">
        <v>164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</row>
    <row r="28" spans="1:113" s="3" customFormat="1" x14ac:dyDescent="0.25">
      <c r="A28" s="3" t="s">
        <v>162</v>
      </c>
      <c r="B28" s="8" t="s">
        <v>186</v>
      </c>
      <c r="C28" s="3" t="s">
        <v>52</v>
      </c>
      <c r="D28" s="3">
        <v>1</v>
      </c>
      <c r="E28" s="6">
        <v>44866.083333333336</v>
      </c>
      <c r="F28" s="3" t="s">
        <v>26</v>
      </c>
      <c r="G28" s="3">
        <v>1</v>
      </c>
      <c r="H28" s="3">
        <v>1</v>
      </c>
      <c r="I28" s="3">
        <v>1</v>
      </c>
      <c r="J28" s="3">
        <v>1</v>
      </c>
      <c r="K28" s="3">
        <v>96.391000000000005</v>
      </c>
      <c r="L28" s="3">
        <v>136</v>
      </c>
      <c r="M28" s="3">
        <v>18.475000000000001</v>
      </c>
      <c r="N28" s="3">
        <v>2.7850000000000001</v>
      </c>
      <c r="O28" s="3">
        <v>74.581999999999994</v>
      </c>
      <c r="P28" s="3">
        <v>96.84</v>
      </c>
      <c r="Q28" s="3">
        <v>2.9610000000000001E-2</v>
      </c>
      <c r="R28" s="3">
        <v>0.01</v>
      </c>
      <c r="S28" s="3">
        <v>9.6600000000000002E-3</v>
      </c>
      <c r="T28" s="3">
        <v>0</v>
      </c>
      <c r="U28" s="3">
        <v>0</v>
      </c>
      <c r="V28" s="3">
        <v>0</v>
      </c>
      <c r="W28" s="3">
        <v>0</v>
      </c>
      <c r="X28" s="3">
        <v>125</v>
      </c>
      <c r="Y28" s="3" t="s">
        <v>208</v>
      </c>
      <c r="Z28" s="3">
        <v>125</v>
      </c>
      <c r="AA28" s="3" t="s">
        <v>165</v>
      </c>
      <c r="AB28" s="3">
        <v>563.66399999999999</v>
      </c>
      <c r="AC28" s="3">
        <v>543.62800000000004</v>
      </c>
      <c r="AD28" s="3">
        <v>107.04</v>
      </c>
      <c r="AE28" s="3">
        <v>107.04</v>
      </c>
      <c r="AF28" s="3">
        <v>28.609000000000002</v>
      </c>
      <c r="AG28" s="3">
        <v>-11</v>
      </c>
      <c r="AH28" s="3">
        <v>28.609000000000002</v>
      </c>
      <c r="AI28" s="3">
        <v>-11</v>
      </c>
      <c r="AJ28" s="3">
        <v>356.52499999999998</v>
      </c>
      <c r="AK28" s="3">
        <v>372.21499999999997</v>
      </c>
      <c r="AL28" s="3">
        <v>0</v>
      </c>
      <c r="AM28" s="3">
        <v>0</v>
      </c>
      <c r="AN28" s="3">
        <v>1414.538</v>
      </c>
      <c r="AO28" s="3">
        <v>3267.55</v>
      </c>
      <c r="AP28" s="3">
        <v>1565.0160000000001</v>
      </c>
      <c r="AQ28" s="3">
        <v>1376.1489999999999</v>
      </c>
      <c r="AR28" s="3">
        <v>1575.7919999999999</v>
      </c>
      <c r="AS28" s="3">
        <v>65.275999999999996</v>
      </c>
      <c r="AT28" s="3">
        <v>2.9000000000000001E-2</v>
      </c>
      <c r="AU28" s="3">
        <v>65.247</v>
      </c>
      <c r="AV28" s="3">
        <v>0</v>
      </c>
      <c r="AW28" s="3">
        <v>65.08</v>
      </c>
      <c r="AX28" s="3">
        <v>1.003018</v>
      </c>
      <c r="AY28" s="3">
        <v>2204.9119999999998</v>
      </c>
      <c r="AZ28" s="3">
        <v>-574742311.828444</v>
      </c>
      <c r="BA28" s="3">
        <v>1139</v>
      </c>
      <c r="BB28" s="3">
        <v>38.389000000000003</v>
      </c>
      <c r="BC28" s="3">
        <v>150.47800000000001</v>
      </c>
      <c r="BD28" s="3">
        <v>223.84899999999999</v>
      </c>
      <c r="BE28" s="3">
        <v>387.84899999999999</v>
      </c>
      <c r="BF28" s="3">
        <v>223.38900000000001</v>
      </c>
      <c r="BG28" s="3">
        <v>385.84899999999999</v>
      </c>
      <c r="BH28" s="3">
        <v>543.62800000000004</v>
      </c>
      <c r="BI28" s="3" t="s">
        <v>209</v>
      </c>
      <c r="BJ28" s="3" t="s">
        <v>210</v>
      </c>
      <c r="BK28" s="3">
        <v>47.084000000000003</v>
      </c>
      <c r="BL28" s="3">
        <v>-11</v>
      </c>
      <c r="BM28" s="3">
        <v>375</v>
      </c>
      <c r="BN28" s="3">
        <v>372.21499999999997</v>
      </c>
      <c r="BO28" s="3">
        <v>20.036000000000001</v>
      </c>
      <c r="BP28" s="3">
        <v>0</v>
      </c>
      <c r="BQ28" s="3">
        <v>107.04</v>
      </c>
      <c r="BR28" s="3">
        <v>107.04</v>
      </c>
      <c r="BS28" s="3">
        <v>2</v>
      </c>
      <c r="BT28" s="3">
        <v>543.62800000000004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1100</v>
      </c>
      <c r="CC28" s="3">
        <v>0</v>
      </c>
      <c r="CD28" s="3">
        <v>766.149</v>
      </c>
      <c r="CE28" s="3">
        <v>7.6609999999999996</v>
      </c>
      <c r="CF28" s="3">
        <v>610</v>
      </c>
      <c r="CG28" s="3">
        <v>0</v>
      </c>
      <c r="CH28" s="3">
        <v>18.475000000000001</v>
      </c>
      <c r="CI28" s="3">
        <v>0</v>
      </c>
      <c r="CJ28" s="3">
        <v>27.045000000000002</v>
      </c>
      <c r="CK28" s="3">
        <v>220</v>
      </c>
      <c r="CL28" s="3" t="s">
        <v>163</v>
      </c>
      <c r="CM28" s="3">
        <v>27.262</v>
      </c>
      <c r="CN28" s="3">
        <v>21.809000000000001</v>
      </c>
      <c r="CO28" s="3">
        <v>0</v>
      </c>
      <c r="CP28" s="3">
        <v>96.84</v>
      </c>
      <c r="CQ28" s="3">
        <v>38.848999999999997</v>
      </c>
      <c r="CR28" s="3">
        <v>220</v>
      </c>
      <c r="CS28" s="3" t="s">
        <v>163</v>
      </c>
      <c r="CT28" s="3">
        <v>39.159999999999997</v>
      </c>
      <c r="CU28" s="3">
        <v>39.159999999999997</v>
      </c>
      <c r="CV28" s="3">
        <v>0</v>
      </c>
      <c r="CW28" s="3">
        <v>0</v>
      </c>
      <c r="CX28" s="3">
        <v>0</v>
      </c>
      <c r="CY28" s="3" t="s">
        <v>164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</row>
    <row r="29" spans="1:113" s="3" customFormat="1" x14ac:dyDescent="0.25">
      <c r="A29" s="3" t="s">
        <v>162</v>
      </c>
      <c r="B29" s="8" t="s">
        <v>186</v>
      </c>
      <c r="C29" s="3" t="s">
        <v>52</v>
      </c>
      <c r="D29" s="3">
        <v>1</v>
      </c>
      <c r="E29" s="6">
        <v>44866.104166666664</v>
      </c>
      <c r="F29" s="3" t="s">
        <v>27</v>
      </c>
      <c r="G29" s="3">
        <v>1</v>
      </c>
      <c r="H29" s="3">
        <v>1</v>
      </c>
      <c r="I29" s="3">
        <v>1</v>
      </c>
      <c r="J29" s="3">
        <v>1</v>
      </c>
      <c r="K29" s="3">
        <v>0</v>
      </c>
      <c r="L29" s="3">
        <v>71</v>
      </c>
      <c r="M29" s="3">
        <v>0</v>
      </c>
      <c r="N29" s="3">
        <v>0</v>
      </c>
      <c r="O29" s="3">
        <v>8.6890000000000001</v>
      </c>
      <c r="P29" s="3">
        <v>53.371000000000002</v>
      </c>
      <c r="Q29" s="3">
        <v>3.007E-2</v>
      </c>
      <c r="R29" s="3">
        <v>8.0199999999999994E-3</v>
      </c>
      <c r="S29" s="3">
        <v>0.01</v>
      </c>
      <c r="T29" s="3">
        <v>0</v>
      </c>
      <c r="U29" s="3">
        <v>0</v>
      </c>
      <c r="V29" s="3">
        <v>0</v>
      </c>
      <c r="W29" s="3">
        <v>0</v>
      </c>
      <c r="X29" s="3">
        <v>8.6890000000000001</v>
      </c>
      <c r="Y29" s="3" t="s">
        <v>168</v>
      </c>
      <c r="Z29" s="3">
        <v>137</v>
      </c>
      <c r="AA29" s="3" t="s">
        <v>166</v>
      </c>
      <c r="AB29" s="3">
        <v>631</v>
      </c>
      <c r="AC29" s="3">
        <v>533</v>
      </c>
      <c r="AD29" s="3">
        <v>244.732</v>
      </c>
      <c r="AE29" s="3">
        <v>363.976</v>
      </c>
      <c r="AF29" s="3">
        <v>129.53100000000001</v>
      </c>
      <c r="AG29" s="3">
        <v>-11</v>
      </c>
      <c r="AH29" s="3">
        <v>129.53100000000001</v>
      </c>
      <c r="AI29" s="3">
        <v>-11</v>
      </c>
      <c r="AJ29" s="3">
        <v>231.01900000000001</v>
      </c>
      <c r="AK29" s="3">
        <v>238.488</v>
      </c>
      <c r="AL29" s="3">
        <v>0</v>
      </c>
      <c r="AM29" s="3">
        <v>0</v>
      </c>
      <c r="AN29" s="3">
        <v>1983.3040000000001</v>
      </c>
      <c r="AO29" s="3">
        <v>3392.0419999999999</v>
      </c>
      <c r="AP29" s="3">
        <v>1811.2149999999999</v>
      </c>
      <c r="AQ29" s="3">
        <v>1937.3330000000001</v>
      </c>
      <c r="AR29" s="3">
        <v>1552.829</v>
      </c>
      <c r="AS29" s="3">
        <v>3.2000000000000001E-2</v>
      </c>
      <c r="AT29" s="3">
        <v>2.9000000000000001E-2</v>
      </c>
      <c r="AU29" s="3">
        <v>4.0000000000000001E-3</v>
      </c>
      <c r="AV29" s="3">
        <v>0</v>
      </c>
      <c r="AW29" s="3">
        <v>65.08</v>
      </c>
      <c r="AX29" s="3">
        <v>4.9700000000000005E-4</v>
      </c>
      <c r="AY29" s="3">
        <v>1.075</v>
      </c>
      <c r="AZ29" s="3">
        <v>-574738918.98244095</v>
      </c>
      <c r="BA29" s="3">
        <v>1288.2</v>
      </c>
      <c r="BB29" s="3">
        <v>45.970999999999997</v>
      </c>
      <c r="BC29" s="3">
        <v>-170.74</v>
      </c>
      <c r="BD29" s="3">
        <v>456.142</v>
      </c>
      <c r="BE29" s="3">
        <v>619.54</v>
      </c>
      <c r="BF29" s="3">
        <v>277.14999999999998</v>
      </c>
      <c r="BG29" s="3">
        <v>418.71800000000002</v>
      </c>
      <c r="BH29" s="3">
        <v>544</v>
      </c>
      <c r="BI29" s="3" t="s">
        <v>169</v>
      </c>
      <c r="BJ29" s="3" t="s">
        <v>207</v>
      </c>
      <c r="BK29" s="3">
        <v>137</v>
      </c>
      <c r="BL29" s="3">
        <v>-11</v>
      </c>
      <c r="BM29" s="3">
        <v>238.488</v>
      </c>
      <c r="BN29" s="3">
        <v>238.488</v>
      </c>
      <c r="BO29" s="3">
        <v>87</v>
      </c>
      <c r="BP29" s="3">
        <v>-11</v>
      </c>
      <c r="BQ29" s="3">
        <v>244.732</v>
      </c>
      <c r="BR29" s="3">
        <v>363.976</v>
      </c>
      <c r="BS29" s="3">
        <v>2</v>
      </c>
      <c r="BT29" s="3">
        <v>544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800</v>
      </c>
      <c r="CC29" s="3">
        <v>1</v>
      </c>
      <c r="CD29" s="3">
        <v>1837.433</v>
      </c>
      <c r="CE29" s="3">
        <v>18.373999999999999</v>
      </c>
      <c r="CF29" s="3">
        <v>100</v>
      </c>
      <c r="CG29" s="3">
        <v>18.373999999999999</v>
      </c>
      <c r="CH29" s="3">
        <v>0</v>
      </c>
      <c r="CI29" s="3">
        <v>27.062999999999999</v>
      </c>
      <c r="CJ29" s="3">
        <v>0</v>
      </c>
      <c r="CK29" s="3">
        <v>220</v>
      </c>
      <c r="CL29" s="3" t="s">
        <v>163</v>
      </c>
      <c r="CM29" s="3">
        <v>0</v>
      </c>
      <c r="CN29" s="3">
        <v>0</v>
      </c>
      <c r="CO29" s="3">
        <v>0</v>
      </c>
      <c r="CP29" s="3">
        <v>38.869</v>
      </c>
      <c r="CQ29" s="3">
        <v>96.82</v>
      </c>
      <c r="CR29" s="3">
        <v>220</v>
      </c>
      <c r="CS29" s="3" t="s">
        <v>163</v>
      </c>
      <c r="CT29" s="3">
        <v>94.629000000000005</v>
      </c>
      <c r="CU29" s="3">
        <v>94.629000000000005</v>
      </c>
      <c r="CV29" s="3">
        <v>0</v>
      </c>
      <c r="CW29" s="3">
        <v>0</v>
      </c>
      <c r="CX29" s="3">
        <v>0</v>
      </c>
      <c r="CY29" s="3" t="s">
        <v>164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</row>
    <row r="30" spans="1:113" s="3" customFormat="1" x14ac:dyDescent="0.25">
      <c r="A30" s="3" t="s">
        <v>162</v>
      </c>
      <c r="B30" s="8" t="s">
        <v>186</v>
      </c>
      <c r="C30" s="3" t="s">
        <v>52</v>
      </c>
      <c r="D30" s="3">
        <v>1</v>
      </c>
      <c r="E30" s="6">
        <v>44866.104166666664</v>
      </c>
      <c r="F30" s="3" t="s">
        <v>26</v>
      </c>
      <c r="G30" s="3">
        <v>1</v>
      </c>
      <c r="H30" s="3">
        <v>1</v>
      </c>
      <c r="I30" s="3">
        <v>1</v>
      </c>
      <c r="J30" s="3">
        <v>1</v>
      </c>
      <c r="K30" s="3">
        <v>96.376999999999995</v>
      </c>
      <c r="L30" s="3">
        <v>136</v>
      </c>
      <c r="M30" s="3">
        <v>7.41</v>
      </c>
      <c r="N30" s="3">
        <v>0</v>
      </c>
      <c r="O30" s="3">
        <v>74.554000000000002</v>
      </c>
      <c r="P30" s="3">
        <v>96.82</v>
      </c>
      <c r="Q30" s="3">
        <v>2.955E-2</v>
      </c>
      <c r="R30" s="3">
        <v>0.01</v>
      </c>
      <c r="S30" s="3">
        <v>9.6600000000000002E-3</v>
      </c>
      <c r="T30" s="3">
        <v>0</v>
      </c>
      <c r="U30" s="3">
        <v>0</v>
      </c>
      <c r="V30" s="3">
        <v>0</v>
      </c>
      <c r="W30" s="3">
        <v>0</v>
      </c>
      <c r="X30" s="3">
        <v>125</v>
      </c>
      <c r="Y30" s="3" t="s">
        <v>208</v>
      </c>
      <c r="Z30" s="3">
        <v>125</v>
      </c>
      <c r="AA30" s="3" t="s">
        <v>165</v>
      </c>
      <c r="AB30" s="3">
        <v>565.34799999999996</v>
      </c>
      <c r="AC30" s="3">
        <v>543.62800000000004</v>
      </c>
      <c r="AD30" s="3">
        <v>104.321</v>
      </c>
      <c r="AE30" s="3">
        <v>104.321</v>
      </c>
      <c r="AF30" s="3">
        <v>28.623000000000001</v>
      </c>
      <c r="AG30" s="3">
        <v>-11</v>
      </c>
      <c r="AH30" s="3">
        <v>28.623000000000001</v>
      </c>
      <c r="AI30" s="3">
        <v>-11</v>
      </c>
      <c r="AJ30" s="3">
        <v>367.59</v>
      </c>
      <c r="AK30" s="3">
        <v>459.69200000000001</v>
      </c>
      <c r="AL30" s="3">
        <v>0</v>
      </c>
      <c r="AM30" s="3">
        <v>0</v>
      </c>
      <c r="AN30" s="3">
        <v>1394.0730000000001</v>
      </c>
      <c r="AO30" s="3">
        <v>3268.6579999999999</v>
      </c>
      <c r="AP30" s="3">
        <v>1566.163</v>
      </c>
      <c r="AQ30" s="3">
        <v>1356.873</v>
      </c>
      <c r="AR30" s="3">
        <v>1575.7619999999999</v>
      </c>
      <c r="AS30" s="3">
        <v>65.275999999999996</v>
      </c>
      <c r="AT30" s="3">
        <v>2.9000000000000001E-2</v>
      </c>
      <c r="AU30" s="3">
        <v>65.247</v>
      </c>
      <c r="AV30" s="3">
        <v>0</v>
      </c>
      <c r="AW30" s="3">
        <v>65.08</v>
      </c>
      <c r="AX30" s="3">
        <v>1.003018</v>
      </c>
      <c r="AY30" s="3">
        <v>2208.9140000000002</v>
      </c>
      <c r="AZ30" s="3">
        <v>-574738918.98244095</v>
      </c>
      <c r="BA30" s="3">
        <v>1139</v>
      </c>
      <c r="BB30" s="3">
        <v>37.200000000000003</v>
      </c>
      <c r="BC30" s="3">
        <v>172.089</v>
      </c>
      <c r="BD30" s="3">
        <v>223.82900000000001</v>
      </c>
      <c r="BE30" s="3">
        <v>387.82900000000001</v>
      </c>
      <c r="BF30" s="3">
        <v>223.369</v>
      </c>
      <c r="BG30" s="3">
        <v>385.82900000000001</v>
      </c>
      <c r="BH30" s="3">
        <v>543.62800000000004</v>
      </c>
      <c r="BI30" s="3" t="s">
        <v>209</v>
      </c>
      <c r="BJ30" s="3" t="s">
        <v>210</v>
      </c>
      <c r="BK30" s="3">
        <v>46.997</v>
      </c>
      <c r="BL30" s="3">
        <v>-11</v>
      </c>
      <c r="BM30" s="3">
        <v>385.964</v>
      </c>
      <c r="BN30" s="3">
        <v>459.69200000000001</v>
      </c>
      <c r="BO30" s="3">
        <v>21.72</v>
      </c>
      <c r="BP30" s="3">
        <v>0</v>
      </c>
      <c r="BQ30" s="3">
        <v>104.321</v>
      </c>
      <c r="BR30" s="3">
        <v>104.321</v>
      </c>
      <c r="BS30" s="3">
        <v>2</v>
      </c>
      <c r="BT30" s="3">
        <v>543.62800000000004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1100</v>
      </c>
      <c r="CC30" s="3">
        <v>0</v>
      </c>
      <c r="CD30" s="3">
        <v>746.87300000000005</v>
      </c>
      <c r="CE30" s="3">
        <v>7.4690000000000003</v>
      </c>
      <c r="CF30" s="3">
        <v>610</v>
      </c>
      <c r="CG30" s="3">
        <v>0</v>
      </c>
      <c r="CH30" s="3">
        <v>18.373999999999999</v>
      </c>
      <c r="CI30" s="3">
        <v>0</v>
      </c>
      <c r="CJ30" s="3">
        <v>27.062999999999999</v>
      </c>
      <c r="CK30" s="3">
        <v>220</v>
      </c>
      <c r="CL30" s="3" t="s">
        <v>163</v>
      </c>
      <c r="CM30" s="3">
        <v>27.28</v>
      </c>
      <c r="CN30" s="3">
        <v>21.824000000000002</v>
      </c>
      <c r="CO30" s="3">
        <v>0</v>
      </c>
      <c r="CP30" s="3">
        <v>96.82</v>
      </c>
      <c r="CQ30" s="3">
        <v>38.869</v>
      </c>
      <c r="CR30" s="3">
        <v>220</v>
      </c>
      <c r="CS30" s="3" t="s">
        <v>163</v>
      </c>
      <c r="CT30" s="3">
        <v>39.18</v>
      </c>
      <c r="CU30" s="3">
        <v>39.18</v>
      </c>
      <c r="CV30" s="3">
        <v>0</v>
      </c>
      <c r="CW30" s="3">
        <v>0</v>
      </c>
      <c r="CX30" s="3">
        <v>0</v>
      </c>
      <c r="CY30" s="3" t="s">
        <v>164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</row>
    <row r="31" spans="1:113" s="3" customFormat="1" x14ac:dyDescent="0.25">
      <c r="A31" s="3" t="s">
        <v>162</v>
      </c>
      <c r="B31" s="8" t="s">
        <v>186</v>
      </c>
      <c r="C31" s="3" t="s">
        <v>52</v>
      </c>
      <c r="D31" s="3">
        <v>1</v>
      </c>
      <c r="E31" s="6">
        <v>44866.125</v>
      </c>
      <c r="F31" s="3" t="s">
        <v>27</v>
      </c>
      <c r="G31" s="3">
        <v>1</v>
      </c>
      <c r="H31" s="3">
        <v>1</v>
      </c>
      <c r="I31" s="3">
        <v>1</v>
      </c>
      <c r="J31" s="3">
        <v>1</v>
      </c>
      <c r="K31" s="3">
        <v>0</v>
      </c>
      <c r="L31" s="3">
        <v>71</v>
      </c>
      <c r="M31" s="3">
        <v>0</v>
      </c>
      <c r="N31" s="3">
        <v>0</v>
      </c>
      <c r="O31" s="3">
        <v>8.6259999999999994</v>
      </c>
      <c r="P31" s="3">
        <v>13.744999999999999</v>
      </c>
      <c r="Q31" s="3">
        <v>1.051E-2</v>
      </c>
      <c r="R31" s="3">
        <v>8.2400000000000008E-3</v>
      </c>
      <c r="S31" s="3">
        <v>0.01</v>
      </c>
      <c r="T31" s="3">
        <v>0</v>
      </c>
      <c r="U31" s="3">
        <v>0</v>
      </c>
      <c r="V31" s="3">
        <v>0</v>
      </c>
      <c r="W31" s="3">
        <v>0</v>
      </c>
      <c r="X31" s="3">
        <v>8.6259999999999994</v>
      </c>
      <c r="Y31" s="3" t="s">
        <v>168</v>
      </c>
      <c r="Z31" s="3">
        <v>120.363</v>
      </c>
      <c r="AA31" s="3" t="s">
        <v>193</v>
      </c>
      <c r="AB31" s="3">
        <v>631</v>
      </c>
      <c r="AC31" s="3">
        <v>533</v>
      </c>
      <c r="AD31" s="3">
        <v>272.11200000000002</v>
      </c>
      <c r="AE31" s="3">
        <v>361.00200000000001</v>
      </c>
      <c r="AF31" s="3">
        <v>119.697</v>
      </c>
      <c r="AG31" s="3">
        <v>-11</v>
      </c>
      <c r="AH31" s="3">
        <v>119.697</v>
      </c>
      <c r="AI31" s="3">
        <v>-11</v>
      </c>
      <c r="AJ31" s="3">
        <v>229.61099999999999</v>
      </c>
      <c r="AK31" s="3">
        <v>237.001</v>
      </c>
      <c r="AL31" s="3">
        <v>0</v>
      </c>
      <c r="AM31" s="3">
        <v>0</v>
      </c>
      <c r="AN31" s="3">
        <v>1974.357</v>
      </c>
      <c r="AO31" s="3">
        <v>3393.6709999999998</v>
      </c>
      <c r="AP31" s="3">
        <v>1727.2760000000001</v>
      </c>
      <c r="AQ31" s="3">
        <v>1926.0360000000001</v>
      </c>
      <c r="AR31" s="3">
        <v>1649.75</v>
      </c>
      <c r="AS31" s="3">
        <v>0.03</v>
      </c>
      <c r="AT31" s="3">
        <v>0.01</v>
      </c>
      <c r="AU31" s="3">
        <v>0.02</v>
      </c>
      <c r="AV31" s="3">
        <v>0</v>
      </c>
      <c r="AW31" s="3">
        <v>65.08</v>
      </c>
      <c r="AX31" s="3">
        <v>4.6099999999999998E-4</v>
      </c>
      <c r="AY31" s="3">
        <v>2.8540000000000001</v>
      </c>
      <c r="AZ31" s="3">
        <v>-574726776.29677796</v>
      </c>
      <c r="BA31" s="3">
        <v>1288.2</v>
      </c>
      <c r="BB31" s="3">
        <v>48.320999999999998</v>
      </c>
      <c r="BC31" s="3">
        <v>-244.33600000000001</v>
      </c>
      <c r="BD31" s="3">
        <v>456.37599999999998</v>
      </c>
      <c r="BE31" s="3">
        <v>619.69200000000001</v>
      </c>
      <c r="BF31" s="3">
        <v>254.738</v>
      </c>
      <c r="BG31" s="3">
        <v>380.86099999999999</v>
      </c>
      <c r="BH31" s="3">
        <v>544</v>
      </c>
      <c r="BI31" s="3" t="s">
        <v>169</v>
      </c>
      <c r="BJ31" s="3" t="s">
        <v>206</v>
      </c>
      <c r="BK31" s="3">
        <v>127.087</v>
      </c>
      <c r="BL31" s="3">
        <v>-11</v>
      </c>
      <c r="BM31" s="3">
        <v>237.001</v>
      </c>
      <c r="BN31" s="3">
        <v>237.001</v>
      </c>
      <c r="BO31" s="3">
        <v>87</v>
      </c>
      <c r="BP31" s="3">
        <v>-11</v>
      </c>
      <c r="BQ31" s="3">
        <v>272.11200000000002</v>
      </c>
      <c r="BR31" s="3">
        <v>361.00200000000001</v>
      </c>
      <c r="BS31" s="3">
        <v>2</v>
      </c>
      <c r="BT31" s="3">
        <v>544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800</v>
      </c>
      <c r="CC31" s="3">
        <v>1</v>
      </c>
      <c r="CD31" s="3">
        <v>1826.136</v>
      </c>
      <c r="CE31" s="3">
        <v>18.260999999999999</v>
      </c>
      <c r="CF31" s="3">
        <v>100</v>
      </c>
      <c r="CG31" s="3">
        <v>18.260999999999999</v>
      </c>
      <c r="CH31" s="3">
        <v>0</v>
      </c>
      <c r="CI31" s="3">
        <v>26.887</v>
      </c>
      <c r="CJ31" s="3">
        <v>0</v>
      </c>
      <c r="CK31" s="3">
        <v>220</v>
      </c>
      <c r="CL31" s="3" t="s">
        <v>163</v>
      </c>
      <c r="CM31" s="3">
        <v>0</v>
      </c>
      <c r="CN31" s="3">
        <v>0</v>
      </c>
      <c r="CO31" s="3">
        <v>0</v>
      </c>
      <c r="CP31" s="3">
        <v>13.744999999999999</v>
      </c>
      <c r="CQ31" s="3">
        <v>121.77</v>
      </c>
      <c r="CR31" s="3">
        <v>220</v>
      </c>
      <c r="CS31" s="3" t="s">
        <v>163</v>
      </c>
      <c r="CT31" s="3">
        <v>117.61799999999999</v>
      </c>
      <c r="CU31" s="3">
        <v>117.61799999999999</v>
      </c>
      <c r="CV31" s="3">
        <v>0</v>
      </c>
      <c r="CW31" s="3">
        <v>0</v>
      </c>
      <c r="CX31" s="3">
        <v>0</v>
      </c>
      <c r="CY31" s="3" t="s">
        <v>164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</row>
    <row r="32" spans="1:113" s="3" customFormat="1" x14ac:dyDescent="0.25">
      <c r="A32" s="3" t="s">
        <v>162</v>
      </c>
      <c r="B32" s="8" t="s">
        <v>186</v>
      </c>
      <c r="C32" s="3" t="s">
        <v>52</v>
      </c>
      <c r="D32" s="3">
        <v>1</v>
      </c>
      <c r="E32" s="6">
        <v>44866.125</v>
      </c>
      <c r="F32" s="3" t="s">
        <v>26</v>
      </c>
      <c r="G32" s="3">
        <v>1</v>
      </c>
      <c r="H32" s="3">
        <v>1</v>
      </c>
      <c r="I32" s="3">
        <v>1</v>
      </c>
      <c r="J32" s="3">
        <v>1</v>
      </c>
      <c r="K32" s="3">
        <v>93.361000000000004</v>
      </c>
      <c r="L32" s="3">
        <v>136</v>
      </c>
      <c r="M32" s="3">
        <v>18.260999999999999</v>
      </c>
      <c r="N32" s="3">
        <v>12.467000000000001</v>
      </c>
      <c r="O32" s="3">
        <v>71.091999999999999</v>
      </c>
      <c r="P32" s="3">
        <v>121.77</v>
      </c>
      <c r="Q32" s="3">
        <v>1.018E-2</v>
      </c>
      <c r="R32" s="3">
        <v>0.01</v>
      </c>
      <c r="S32" s="3">
        <v>9.6600000000000002E-3</v>
      </c>
      <c r="T32" s="3">
        <v>0</v>
      </c>
      <c r="U32" s="3">
        <v>0</v>
      </c>
      <c r="V32" s="3">
        <v>0</v>
      </c>
      <c r="W32" s="3">
        <v>0</v>
      </c>
      <c r="X32" s="3">
        <v>125</v>
      </c>
      <c r="Y32" s="3" t="s">
        <v>208</v>
      </c>
      <c r="Z32" s="3">
        <v>125</v>
      </c>
      <c r="AA32" s="3" t="s">
        <v>165</v>
      </c>
      <c r="AB32" s="3">
        <v>569.07399999999996</v>
      </c>
      <c r="AC32" s="3">
        <v>543.62800000000004</v>
      </c>
      <c r="AD32" s="3">
        <v>103.741</v>
      </c>
      <c r="AE32" s="3">
        <v>103.741</v>
      </c>
      <c r="AF32" s="3">
        <v>31.638999999999999</v>
      </c>
      <c r="AG32" s="3">
        <v>-11</v>
      </c>
      <c r="AH32" s="3">
        <v>31.638999999999999</v>
      </c>
      <c r="AI32" s="3">
        <v>-11</v>
      </c>
      <c r="AJ32" s="3">
        <v>356.73899999999998</v>
      </c>
      <c r="AK32" s="3">
        <v>362.53300000000002</v>
      </c>
      <c r="AL32" s="3">
        <v>0</v>
      </c>
      <c r="AM32" s="3">
        <v>0</v>
      </c>
      <c r="AN32" s="3">
        <v>1388.549</v>
      </c>
      <c r="AO32" s="3">
        <v>3271.509</v>
      </c>
      <c r="AP32" s="3">
        <v>1635.63</v>
      </c>
      <c r="AQ32" s="3">
        <v>1348.981</v>
      </c>
      <c r="AR32" s="3">
        <v>1501.557</v>
      </c>
      <c r="AS32" s="3">
        <v>65.126000000000005</v>
      </c>
      <c r="AT32" s="3">
        <v>0.01</v>
      </c>
      <c r="AU32" s="3">
        <v>65.116</v>
      </c>
      <c r="AV32" s="3">
        <v>0</v>
      </c>
      <c r="AW32" s="3">
        <v>65.08</v>
      </c>
      <c r="AX32" s="3">
        <v>1.0006999999999999</v>
      </c>
      <c r="AY32" s="3">
        <v>6398.518</v>
      </c>
      <c r="AZ32" s="3">
        <v>-574726776.29677796</v>
      </c>
      <c r="BA32" s="3">
        <v>1231</v>
      </c>
      <c r="BB32" s="3">
        <v>39.567999999999998</v>
      </c>
      <c r="BC32" s="3">
        <v>247.08</v>
      </c>
      <c r="BD32" s="3">
        <v>237.779</v>
      </c>
      <c r="BE32" s="3">
        <v>412.779</v>
      </c>
      <c r="BF32" s="3">
        <v>235.429</v>
      </c>
      <c r="BG32" s="3">
        <v>410.279</v>
      </c>
      <c r="BH32" s="3">
        <v>543.62800000000004</v>
      </c>
      <c r="BI32" s="3" t="s">
        <v>209</v>
      </c>
      <c r="BJ32" s="3" t="s">
        <v>210</v>
      </c>
      <c r="BK32" s="3">
        <v>49.9</v>
      </c>
      <c r="BL32" s="3">
        <v>-11</v>
      </c>
      <c r="BM32" s="3">
        <v>375</v>
      </c>
      <c r="BN32" s="3">
        <v>362.53300000000002</v>
      </c>
      <c r="BO32" s="3">
        <v>25.446000000000002</v>
      </c>
      <c r="BP32" s="3">
        <v>0</v>
      </c>
      <c r="BQ32" s="3">
        <v>103.741</v>
      </c>
      <c r="BR32" s="3">
        <v>103.741</v>
      </c>
      <c r="BS32" s="3">
        <v>2</v>
      </c>
      <c r="BT32" s="3">
        <v>543.62800000000004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1100</v>
      </c>
      <c r="CC32" s="3">
        <v>0</v>
      </c>
      <c r="CD32" s="3">
        <v>738.98099999999999</v>
      </c>
      <c r="CE32" s="3">
        <v>7.39</v>
      </c>
      <c r="CF32" s="3">
        <v>610</v>
      </c>
      <c r="CG32" s="3">
        <v>0</v>
      </c>
      <c r="CH32" s="3">
        <v>18.260999999999999</v>
      </c>
      <c r="CI32" s="3">
        <v>0</v>
      </c>
      <c r="CJ32" s="3">
        <v>26.887</v>
      </c>
      <c r="CK32" s="3">
        <v>182.08</v>
      </c>
      <c r="CL32" s="3" t="s">
        <v>163</v>
      </c>
      <c r="CM32" s="3">
        <v>27.837</v>
      </c>
      <c r="CN32" s="3">
        <v>22.268999999999998</v>
      </c>
      <c r="CO32" s="3">
        <v>0</v>
      </c>
      <c r="CP32" s="3">
        <v>121.77</v>
      </c>
      <c r="CQ32" s="3">
        <v>13.744999999999999</v>
      </c>
      <c r="CR32" s="3">
        <v>182.08</v>
      </c>
      <c r="CS32" s="3" t="s">
        <v>163</v>
      </c>
      <c r="CT32" s="3">
        <v>14.23</v>
      </c>
      <c r="CU32" s="3">
        <v>14.23</v>
      </c>
      <c r="CV32" s="3">
        <v>0</v>
      </c>
      <c r="CW32" s="3">
        <v>0</v>
      </c>
      <c r="CX32" s="3">
        <v>0</v>
      </c>
      <c r="CY32" s="3" t="s">
        <v>164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</row>
    <row r="33" spans="1:113" s="3" customFormat="1" x14ac:dyDescent="0.25">
      <c r="A33" s="3" t="s">
        <v>162</v>
      </c>
      <c r="B33" s="8" t="s">
        <v>186</v>
      </c>
      <c r="C33" s="3" t="s">
        <v>52</v>
      </c>
      <c r="D33" s="3">
        <v>1</v>
      </c>
      <c r="E33" s="6">
        <v>44866.145833333336</v>
      </c>
      <c r="F33" s="3" t="s">
        <v>27</v>
      </c>
      <c r="G33" s="3">
        <v>1</v>
      </c>
      <c r="H33" s="3">
        <v>1</v>
      </c>
      <c r="I33" s="3">
        <v>1</v>
      </c>
      <c r="J33" s="3">
        <v>1</v>
      </c>
      <c r="K33" s="3">
        <v>0</v>
      </c>
      <c r="L33" s="3">
        <v>71</v>
      </c>
      <c r="M33" s="3">
        <v>0</v>
      </c>
      <c r="N33" s="3">
        <v>0</v>
      </c>
      <c r="O33" s="3">
        <v>8.6440000000000001</v>
      </c>
      <c r="P33" s="3">
        <v>20.876000000000001</v>
      </c>
      <c r="Q33" s="3">
        <v>1.1129999999999999E-2</v>
      </c>
      <c r="R33" s="3">
        <v>8.8999999999999999E-3</v>
      </c>
      <c r="S33" s="3">
        <v>0.01</v>
      </c>
      <c r="T33" s="3">
        <v>0</v>
      </c>
      <c r="U33" s="3">
        <v>0</v>
      </c>
      <c r="V33" s="3">
        <v>0</v>
      </c>
      <c r="W33" s="3">
        <v>0</v>
      </c>
      <c r="X33" s="3">
        <v>243.25399999999999</v>
      </c>
      <c r="Y33" s="3" t="s">
        <v>211</v>
      </c>
      <c r="Z33" s="3">
        <v>127.456</v>
      </c>
      <c r="AA33" s="3" t="s">
        <v>166</v>
      </c>
      <c r="AB33" s="3">
        <v>629.60599999999999</v>
      </c>
      <c r="AC33" s="3">
        <v>533</v>
      </c>
      <c r="AD33" s="3">
        <v>264.61</v>
      </c>
      <c r="AE33" s="3">
        <v>359.012</v>
      </c>
      <c r="AF33" s="3">
        <v>113.447</v>
      </c>
      <c r="AG33" s="3">
        <v>-11</v>
      </c>
      <c r="AH33" s="3">
        <v>113.447</v>
      </c>
      <c r="AI33" s="3">
        <v>-11</v>
      </c>
      <c r="AJ33" s="3">
        <v>228.62700000000001</v>
      </c>
      <c r="AK33" s="3">
        <v>236.006</v>
      </c>
      <c r="AL33" s="3">
        <v>0</v>
      </c>
      <c r="AM33" s="3">
        <v>0</v>
      </c>
      <c r="AN33" s="3">
        <v>1976.287</v>
      </c>
      <c r="AO33" s="3">
        <v>3393.7550000000001</v>
      </c>
      <c r="AP33" s="3">
        <v>1730.3240000000001</v>
      </c>
      <c r="AQ33" s="3">
        <v>1928.0440000000001</v>
      </c>
      <c r="AR33" s="3">
        <v>1637.93</v>
      </c>
      <c r="AS33" s="3">
        <v>0.03</v>
      </c>
      <c r="AT33" s="3">
        <v>1.0999999999999999E-2</v>
      </c>
      <c r="AU33" s="3">
        <v>1.9E-2</v>
      </c>
      <c r="AV33" s="3">
        <v>0</v>
      </c>
      <c r="AW33" s="3">
        <v>65.08</v>
      </c>
      <c r="AX33" s="3">
        <v>4.6099999999999998E-4</v>
      </c>
      <c r="AY33" s="3">
        <v>2.6960000000000002</v>
      </c>
      <c r="AZ33" s="3">
        <v>-574732374.45488095</v>
      </c>
      <c r="BA33" s="3">
        <v>1288.2</v>
      </c>
      <c r="BB33" s="3">
        <v>48.243000000000002</v>
      </c>
      <c r="BC33" s="3">
        <v>-243.25399999999999</v>
      </c>
      <c r="BD33" s="3">
        <v>456.01400000000001</v>
      </c>
      <c r="BE33" s="3">
        <v>619.80200000000002</v>
      </c>
      <c r="BF33" s="3">
        <v>254.36500000000001</v>
      </c>
      <c r="BG33" s="3">
        <v>380.95699999999999</v>
      </c>
      <c r="BH33" s="3">
        <v>544</v>
      </c>
      <c r="BI33" s="3" t="s">
        <v>212</v>
      </c>
      <c r="BJ33" s="3" t="s">
        <v>207</v>
      </c>
      <c r="BK33" s="3">
        <v>120.82599999999999</v>
      </c>
      <c r="BL33" s="3">
        <v>-11</v>
      </c>
      <c r="BM33" s="3">
        <v>236.006</v>
      </c>
      <c r="BN33" s="3">
        <v>236.006</v>
      </c>
      <c r="BO33" s="3">
        <v>85.605999999999995</v>
      </c>
      <c r="BP33" s="3">
        <v>-11</v>
      </c>
      <c r="BQ33" s="3">
        <v>264.61</v>
      </c>
      <c r="BR33" s="3">
        <v>359.012</v>
      </c>
      <c r="BS33" s="3">
        <v>2</v>
      </c>
      <c r="BT33" s="3">
        <v>544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800</v>
      </c>
      <c r="CC33" s="3">
        <v>1</v>
      </c>
      <c r="CD33" s="3">
        <v>1828.144</v>
      </c>
      <c r="CE33" s="3">
        <v>18.280999999999999</v>
      </c>
      <c r="CF33" s="3">
        <v>100</v>
      </c>
      <c r="CG33" s="3">
        <v>18.280999999999999</v>
      </c>
      <c r="CH33" s="3">
        <v>6.9429999999999996</v>
      </c>
      <c r="CI33" s="3">
        <v>26.925000000000001</v>
      </c>
      <c r="CJ33" s="3">
        <v>6.9429999999999996</v>
      </c>
      <c r="CK33" s="3">
        <v>220</v>
      </c>
      <c r="CL33" s="3" t="s">
        <v>163</v>
      </c>
      <c r="CM33" s="3">
        <v>6.7060000000000004</v>
      </c>
      <c r="CN33" s="3">
        <v>5.3650000000000002</v>
      </c>
      <c r="CO33" s="3">
        <v>0</v>
      </c>
      <c r="CP33" s="3">
        <v>13.782999999999999</v>
      </c>
      <c r="CQ33" s="3">
        <v>121.73</v>
      </c>
      <c r="CR33" s="3">
        <v>220</v>
      </c>
      <c r="CS33" s="3" t="s">
        <v>163</v>
      </c>
      <c r="CT33" s="3">
        <v>117.57899999999999</v>
      </c>
      <c r="CU33" s="3">
        <v>117.57899999999999</v>
      </c>
      <c r="CV33" s="3">
        <v>0</v>
      </c>
      <c r="CW33" s="3">
        <v>0</v>
      </c>
      <c r="CX33" s="3">
        <v>0</v>
      </c>
      <c r="CY33" s="3" t="s">
        <v>164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</row>
    <row r="34" spans="1:113" s="3" customFormat="1" x14ac:dyDescent="0.25">
      <c r="A34" s="3" t="s">
        <v>162</v>
      </c>
      <c r="B34" s="8" t="s">
        <v>186</v>
      </c>
      <c r="C34" s="3" t="s">
        <v>52</v>
      </c>
      <c r="D34" s="3">
        <v>1</v>
      </c>
      <c r="E34" s="6">
        <v>44866.145833333336</v>
      </c>
      <c r="F34" s="3" t="s">
        <v>26</v>
      </c>
      <c r="G34" s="3">
        <v>1</v>
      </c>
      <c r="H34" s="3">
        <v>1</v>
      </c>
      <c r="I34" s="3">
        <v>1</v>
      </c>
      <c r="J34" s="3">
        <v>1</v>
      </c>
      <c r="K34" s="3">
        <v>95.507999999999996</v>
      </c>
      <c r="L34" s="3">
        <v>136</v>
      </c>
      <c r="M34" s="3">
        <v>18.280999999999999</v>
      </c>
      <c r="N34" s="3">
        <v>16.46</v>
      </c>
      <c r="O34" s="3">
        <v>73.207999999999998</v>
      </c>
      <c r="P34" s="3">
        <v>121.73</v>
      </c>
      <c r="Q34" s="3">
        <v>1.018E-2</v>
      </c>
      <c r="R34" s="3">
        <v>0.01</v>
      </c>
      <c r="S34" s="3">
        <v>9.6600000000000002E-3</v>
      </c>
      <c r="T34" s="3">
        <v>0</v>
      </c>
      <c r="U34" s="3">
        <v>0</v>
      </c>
      <c r="V34" s="3">
        <v>0</v>
      </c>
      <c r="W34" s="3">
        <v>0</v>
      </c>
      <c r="X34" s="3">
        <v>125</v>
      </c>
      <c r="Y34" s="3" t="s">
        <v>208</v>
      </c>
      <c r="Z34" s="3">
        <v>125</v>
      </c>
      <c r="AA34" s="3" t="s">
        <v>165</v>
      </c>
      <c r="AB34" s="3">
        <v>568.91300000000001</v>
      </c>
      <c r="AC34" s="3">
        <v>543.62800000000004</v>
      </c>
      <c r="AD34" s="3">
        <v>102.242</v>
      </c>
      <c r="AE34" s="3">
        <v>102.242</v>
      </c>
      <c r="AF34" s="3">
        <v>29.492000000000001</v>
      </c>
      <c r="AG34" s="3">
        <v>-11</v>
      </c>
      <c r="AH34" s="3">
        <v>29.492000000000001</v>
      </c>
      <c r="AI34" s="3">
        <v>-11</v>
      </c>
      <c r="AJ34" s="3">
        <v>356.71899999999999</v>
      </c>
      <c r="AK34" s="3">
        <v>358.54</v>
      </c>
      <c r="AL34" s="3">
        <v>0</v>
      </c>
      <c r="AM34" s="3">
        <v>0</v>
      </c>
      <c r="AN34" s="3">
        <v>1387.287</v>
      </c>
      <c r="AO34" s="3">
        <v>3274.0749999999998</v>
      </c>
      <c r="AP34" s="3">
        <v>1633.25</v>
      </c>
      <c r="AQ34" s="3">
        <v>1347.9269999999999</v>
      </c>
      <c r="AR34" s="3">
        <v>1504.348</v>
      </c>
      <c r="AS34" s="3">
        <v>65.275999999999996</v>
      </c>
      <c r="AT34" s="3">
        <v>0.01</v>
      </c>
      <c r="AU34" s="3">
        <v>65.266999999999996</v>
      </c>
      <c r="AV34" s="3">
        <v>0</v>
      </c>
      <c r="AW34" s="3">
        <v>65.08</v>
      </c>
      <c r="AX34" s="3">
        <v>1.003018</v>
      </c>
      <c r="AY34" s="3">
        <v>6413.34</v>
      </c>
      <c r="AZ34" s="3">
        <v>-574732374.45488095</v>
      </c>
      <c r="BA34" s="3">
        <v>1231</v>
      </c>
      <c r="BB34" s="3">
        <v>39.36</v>
      </c>
      <c r="BC34" s="3">
        <v>245.96299999999999</v>
      </c>
      <c r="BD34" s="3">
        <v>237.739</v>
      </c>
      <c r="BE34" s="3">
        <v>412.73899999999998</v>
      </c>
      <c r="BF34" s="3">
        <v>235.38900000000001</v>
      </c>
      <c r="BG34" s="3">
        <v>410.23899999999998</v>
      </c>
      <c r="BH34" s="3">
        <v>543.62800000000004</v>
      </c>
      <c r="BI34" s="3" t="s">
        <v>209</v>
      </c>
      <c r="BJ34" s="3" t="s">
        <v>210</v>
      </c>
      <c r="BK34" s="3">
        <v>47.773000000000003</v>
      </c>
      <c r="BL34" s="3">
        <v>-11</v>
      </c>
      <c r="BM34" s="3">
        <v>375</v>
      </c>
      <c r="BN34" s="3">
        <v>358.54</v>
      </c>
      <c r="BO34" s="3">
        <v>25.285</v>
      </c>
      <c r="BP34" s="3">
        <v>0</v>
      </c>
      <c r="BQ34" s="3">
        <v>102.242</v>
      </c>
      <c r="BR34" s="3">
        <v>102.242</v>
      </c>
      <c r="BS34" s="3">
        <v>2</v>
      </c>
      <c r="BT34" s="3">
        <v>543.62800000000004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1100</v>
      </c>
      <c r="CC34" s="3">
        <v>0</v>
      </c>
      <c r="CD34" s="3">
        <v>737.92700000000002</v>
      </c>
      <c r="CE34" s="3">
        <v>7.3789999999999996</v>
      </c>
      <c r="CF34" s="3">
        <v>610</v>
      </c>
      <c r="CG34" s="3">
        <v>6.9429999999999996</v>
      </c>
      <c r="CH34" s="3">
        <v>18.280999999999999</v>
      </c>
      <c r="CI34" s="3">
        <v>6.9429999999999996</v>
      </c>
      <c r="CJ34" s="3">
        <v>26.925000000000001</v>
      </c>
      <c r="CK34" s="3">
        <v>180.96299999999999</v>
      </c>
      <c r="CL34" s="3" t="s">
        <v>163</v>
      </c>
      <c r="CM34" s="3">
        <v>27.876000000000001</v>
      </c>
      <c r="CN34" s="3">
        <v>22.300999999999998</v>
      </c>
      <c r="CO34" s="3">
        <v>0</v>
      </c>
      <c r="CP34" s="3">
        <v>121.73</v>
      </c>
      <c r="CQ34" s="3">
        <v>13.782999999999999</v>
      </c>
      <c r="CR34" s="3">
        <v>180.96299999999999</v>
      </c>
      <c r="CS34" s="3" t="s">
        <v>163</v>
      </c>
      <c r="CT34" s="3">
        <v>14.27</v>
      </c>
      <c r="CU34" s="3">
        <v>14.27</v>
      </c>
      <c r="CV34" s="3">
        <v>0</v>
      </c>
      <c r="CW34" s="3">
        <v>0</v>
      </c>
      <c r="CX34" s="3">
        <v>0</v>
      </c>
      <c r="CY34" s="3" t="s">
        <v>164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</row>
    <row r="35" spans="1:113" x14ac:dyDescent="0.25">
      <c r="A35" t="s">
        <v>50</v>
      </c>
      <c r="B35" t="s">
        <v>51</v>
      </c>
      <c r="C35" t="s">
        <v>52</v>
      </c>
      <c r="D35">
        <v>1</v>
      </c>
      <c r="E35" s="2" t="s">
        <v>53</v>
      </c>
      <c r="F35" t="s">
        <v>54</v>
      </c>
      <c r="G35" t="s">
        <v>55</v>
      </c>
      <c r="H35" t="s">
        <v>56</v>
      </c>
      <c r="I35" t="s">
        <v>57</v>
      </c>
      <c r="J35" t="s">
        <v>58</v>
      </c>
      <c r="K35" t="s">
        <v>59</v>
      </c>
      <c r="L35" t="s">
        <v>60</v>
      </c>
      <c r="M35" t="s">
        <v>61</v>
      </c>
      <c r="N35" t="s">
        <v>62</v>
      </c>
      <c r="O35" t="s">
        <v>63</v>
      </c>
      <c r="P35" t="s">
        <v>64</v>
      </c>
      <c r="Q35" t="s">
        <v>65</v>
      </c>
      <c r="R35" t="s">
        <v>66</v>
      </c>
      <c r="S35" t="s">
        <v>67</v>
      </c>
      <c r="T35" t="s">
        <v>68</v>
      </c>
      <c r="U35" t="s">
        <v>69</v>
      </c>
      <c r="V35" t="s">
        <v>70</v>
      </c>
      <c r="W35" t="s">
        <v>71</v>
      </c>
      <c r="X35" t="s">
        <v>72</v>
      </c>
      <c r="Y35" t="s">
        <v>73</v>
      </c>
      <c r="Z35" t="s">
        <v>74</v>
      </c>
      <c r="AA35" t="s">
        <v>75</v>
      </c>
      <c r="AB35" t="s">
        <v>76</v>
      </c>
      <c r="AC35" t="s">
        <v>77</v>
      </c>
      <c r="AD35" t="s">
        <v>78</v>
      </c>
      <c r="AE35" t="s">
        <v>79</v>
      </c>
      <c r="AF35" t="s">
        <v>80</v>
      </c>
      <c r="AG35" t="s">
        <v>81</v>
      </c>
      <c r="AH35" t="s">
        <v>82</v>
      </c>
      <c r="AI35" t="s">
        <v>83</v>
      </c>
      <c r="AJ35" t="s">
        <v>84</v>
      </c>
      <c r="AK35" t="s">
        <v>85</v>
      </c>
      <c r="AL35" t="s">
        <v>86</v>
      </c>
      <c r="AM35" t="s">
        <v>87</v>
      </c>
      <c r="AN35" t="s">
        <v>88</v>
      </c>
      <c r="AO35" t="s">
        <v>89</v>
      </c>
      <c r="AP35" t="s">
        <v>90</v>
      </c>
      <c r="AQ35" t="s">
        <v>91</v>
      </c>
      <c r="AR35" t="s">
        <v>92</v>
      </c>
      <c r="AS35" t="s">
        <v>93</v>
      </c>
      <c r="AT35" t="s">
        <v>94</v>
      </c>
      <c r="AU35" t="s">
        <v>95</v>
      </c>
      <c r="AV35" t="s">
        <v>96</v>
      </c>
      <c r="AW35" t="s">
        <v>97</v>
      </c>
      <c r="AX35" t="s">
        <v>98</v>
      </c>
      <c r="AY35" t="s">
        <v>99</v>
      </c>
      <c r="AZ35" t="s">
        <v>100</v>
      </c>
      <c r="BA35" t="s">
        <v>101</v>
      </c>
      <c r="BB35" t="s">
        <v>102</v>
      </c>
      <c r="BC35" t="s">
        <v>103</v>
      </c>
      <c r="BD35" t="s">
        <v>104</v>
      </c>
      <c r="BE35" t="s">
        <v>105</v>
      </c>
      <c r="BF35" t="s">
        <v>106</v>
      </c>
      <c r="BG35" t="s">
        <v>107</v>
      </c>
      <c r="BH35" t="s">
        <v>108</v>
      </c>
      <c r="BI35" t="s">
        <v>109</v>
      </c>
      <c r="BJ35" t="s">
        <v>110</v>
      </c>
      <c r="BK35" t="s">
        <v>111</v>
      </c>
      <c r="BL35" t="s">
        <v>112</v>
      </c>
      <c r="BM35" t="s">
        <v>113</v>
      </c>
      <c r="BN35" t="s">
        <v>114</v>
      </c>
      <c r="BO35" t="s">
        <v>115</v>
      </c>
      <c r="BP35" t="s">
        <v>116</v>
      </c>
      <c r="BQ35" t="s">
        <v>117</v>
      </c>
      <c r="BR35" t="s">
        <v>118</v>
      </c>
      <c r="BS35" t="s">
        <v>119</v>
      </c>
      <c r="BT35" t="s">
        <v>120</v>
      </c>
      <c r="BU35" t="s">
        <v>121</v>
      </c>
      <c r="BV35" t="s">
        <v>122</v>
      </c>
      <c r="BW35" t="s">
        <v>123</v>
      </c>
      <c r="BX35" t="s">
        <v>124</v>
      </c>
      <c r="BY35" t="s">
        <v>125</v>
      </c>
      <c r="BZ35" t="s">
        <v>126</v>
      </c>
      <c r="CA35" t="s">
        <v>127</v>
      </c>
      <c r="CB35" t="s">
        <v>128</v>
      </c>
      <c r="CC35" t="s">
        <v>129</v>
      </c>
      <c r="CD35" t="s">
        <v>130</v>
      </c>
      <c r="CE35" t="s">
        <v>131</v>
      </c>
      <c r="CF35" t="s">
        <v>132</v>
      </c>
      <c r="CG35" t="s">
        <v>133</v>
      </c>
      <c r="CH35" t="s">
        <v>134</v>
      </c>
      <c r="CI35" t="s">
        <v>135</v>
      </c>
      <c r="CJ35" t="s">
        <v>136</v>
      </c>
      <c r="CK35" t="s">
        <v>137</v>
      </c>
      <c r="CL35" t="s">
        <v>138</v>
      </c>
      <c r="CM35" t="s">
        <v>139</v>
      </c>
      <c r="CN35" t="s">
        <v>140</v>
      </c>
      <c r="CO35" t="s">
        <v>141</v>
      </c>
      <c r="CP35" t="s">
        <v>142</v>
      </c>
      <c r="CQ35" t="s">
        <v>143</v>
      </c>
      <c r="CR35" t="s">
        <v>144</v>
      </c>
      <c r="CS35" t="s">
        <v>145</v>
      </c>
      <c r="CT35" t="s">
        <v>146</v>
      </c>
      <c r="CU35" t="s">
        <v>147</v>
      </c>
      <c r="CV35" t="s">
        <v>148</v>
      </c>
      <c r="CW35" t="s">
        <v>149</v>
      </c>
      <c r="CX35" t="s">
        <v>150</v>
      </c>
      <c r="CY35" t="s">
        <v>151</v>
      </c>
      <c r="CZ35" t="s">
        <v>152</v>
      </c>
      <c r="DA35" t="s">
        <v>153</v>
      </c>
      <c r="DB35" t="s">
        <v>154</v>
      </c>
      <c r="DC35" t="s">
        <v>155</v>
      </c>
      <c r="DD35" t="s">
        <v>156</v>
      </c>
      <c r="DE35" t="s">
        <v>157</v>
      </c>
      <c r="DF35" t="s">
        <v>158</v>
      </c>
      <c r="DG35" t="s">
        <v>159</v>
      </c>
      <c r="DH35">
        <v>0</v>
      </c>
      <c r="DI35">
        <v>0</v>
      </c>
    </row>
    <row r="36" spans="1:113" x14ac:dyDescent="0.25">
      <c r="A36" t="s">
        <v>162</v>
      </c>
      <c r="B36" s="1" t="s">
        <v>187</v>
      </c>
      <c r="C36" t="s">
        <v>52</v>
      </c>
      <c r="D36">
        <v>1</v>
      </c>
      <c r="E36" s="2">
        <v>45671.875</v>
      </c>
      <c r="F36" t="s">
        <v>27</v>
      </c>
      <c r="G36">
        <v>1</v>
      </c>
      <c r="H36">
        <v>1</v>
      </c>
      <c r="I36">
        <v>1</v>
      </c>
      <c r="J36">
        <v>1</v>
      </c>
      <c r="K36">
        <v>0</v>
      </c>
      <c r="L36">
        <v>71</v>
      </c>
      <c r="M36">
        <v>0</v>
      </c>
      <c r="N36">
        <v>0</v>
      </c>
      <c r="O36">
        <v>63.633000000000003</v>
      </c>
      <c r="P36">
        <v>151.21</v>
      </c>
      <c r="Q36">
        <v>212.89839000000001</v>
      </c>
      <c r="R36">
        <v>0.22</v>
      </c>
      <c r="S36">
        <v>0.53190999999999999</v>
      </c>
      <c r="T36">
        <v>0</v>
      </c>
      <c r="U36">
        <v>0</v>
      </c>
      <c r="V36">
        <v>0</v>
      </c>
      <c r="W36">
        <v>0</v>
      </c>
      <c r="X36">
        <v>230</v>
      </c>
      <c r="Y36" t="s">
        <v>166</v>
      </c>
      <c r="Z36">
        <v>230</v>
      </c>
      <c r="AA36" t="s">
        <v>166</v>
      </c>
      <c r="AB36">
        <v>702.15</v>
      </c>
      <c r="AC36">
        <v>624.91</v>
      </c>
      <c r="AD36">
        <v>686.59500000000003</v>
      </c>
      <c r="AE36">
        <v>730.47199999999998</v>
      </c>
      <c r="AF36">
        <v>75.804000000000002</v>
      </c>
      <c r="AG36">
        <v>-11</v>
      </c>
      <c r="AH36">
        <v>75.804000000000002</v>
      </c>
      <c r="AI36">
        <v>-11</v>
      </c>
      <c r="AJ36">
        <v>373.04</v>
      </c>
      <c r="AK36">
        <v>383.87900000000002</v>
      </c>
      <c r="AL36">
        <v>0</v>
      </c>
      <c r="AM36">
        <v>0</v>
      </c>
      <c r="AN36">
        <v>3029.223</v>
      </c>
      <c r="AO36">
        <v>3408.0520000000001</v>
      </c>
      <c r="AP36">
        <v>2497.8850000000002</v>
      </c>
      <c r="AQ36">
        <v>2942.645</v>
      </c>
      <c r="AR36">
        <v>863.94500000000005</v>
      </c>
      <c r="AS36">
        <v>250.226</v>
      </c>
      <c r="AT36">
        <v>212.786</v>
      </c>
      <c r="AU36">
        <v>37.44</v>
      </c>
      <c r="AV36">
        <v>0</v>
      </c>
      <c r="AW36">
        <v>230.04</v>
      </c>
      <c r="AX36">
        <v>1.0877490000000001</v>
      </c>
      <c r="AY36">
        <v>1.175</v>
      </c>
      <c r="AZ36">
        <v>-517563005.680426</v>
      </c>
      <c r="BA36">
        <v>837.96</v>
      </c>
      <c r="BB36">
        <v>86.578000000000003</v>
      </c>
      <c r="BC36">
        <v>-517.60199999999998</v>
      </c>
      <c r="BD36">
        <v>370.45600000000002</v>
      </c>
      <c r="BE36">
        <v>557.19200000000001</v>
      </c>
      <c r="BF36">
        <v>232.255</v>
      </c>
      <c r="BG36">
        <v>399.791</v>
      </c>
      <c r="BH36">
        <v>635.91</v>
      </c>
      <c r="BI36" t="s">
        <v>213</v>
      </c>
      <c r="BJ36" t="s">
        <v>213</v>
      </c>
      <c r="BK36">
        <v>86.643000000000001</v>
      </c>
      <c r="BL36">
        <v>-11</v>
      </c>
      <c r="BM36">
        <v>383.87900000000002</v>
      </c>
      <c r="BN36">
        <v>383.87900000000002</v>
      </c>
      <c r="BO36">
        <v>66.239999999999995</v>
      </c>
      <c r="BP36">
        <v>-11</v>
      </c>
      <c r="BQ36">
        <v>686.59500000000003</v>
      </c>
      <c r="BR36">
        <v>730.47199999999998</v>
      </c>
      <c r="BS36">
        <v>1</v>
      </c>
      <c r="BT36">
        <v>635.91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593</v>
      </c>
      <c r="CC36">
        <v>1</v>
      </c>
      <c r="CD36">
        <v>2842.645</v>
      </c>
      <c r="CE36">
        <v>28.425999999999998</v>
      </c>
      <c r="CF36">
        <v>100</v>
      </c>
      <c r="CG36">
        <v>2.758</v>
      </c>
      <c r="CH36">
        <v>10.839</v>
      </c>
      <c r="CI36">
        <v>2.758</v>
      </c>
      <c r="CJ36">
        <v>120.429</v>
      </c>
      <c r="CK36">
        <v>220</v>
      </c>
      <c r="CL36" t="s">
        <v>163</v>
      </c>
      <c r="CM36">
        <v>113.203</v>
      </c>
      <c r="CN36">
        <v>90.561999999999998</v>
      </c>
      <c r="CO36">
        <v>0</v>
      </c>
      <c r="CP36">
        <v>70.539000000000001</v>
      </c>
      <c r="CQ36">
        <v>95.521000000000001</v>
      </c>
      <c r="CR36">
        <v>220</v>
      </c>
      <c r="CS36" t="s">
        <v>163</v>
      </c>
      <c r="CT36">
        <v>89.79</v>
      </c>
      <c r="CU36">
        <v>89.79</v>
      </c>
      <c r="CV36">
        <v>0</v>
      </c>
      <c r="CW36">
        <v>0</v>
      </c>
      <c r="CX36">
        <v>0</v>
      </c>
      <c r="CY36" t="s">
        <v>164</v>
      </c>
      <c r="CZ36">
        <v>0</v>
      </c>
      <c r="DA36">
        <v>0</v>
      </c>
      <c r="DB36">
        <v>0</v>
      </c>
      <c r="DC36">
        <v>0</v>
      </c>
      <c r="DD36">
        <v>863.94500000000005</v>
      </c>
      <c r="DE36">
        <v>0</v>
      </c>
      <c r="DF36">
        <v>0</v>
      </c>
      <c r="DG36">
        <v>202.626</v>
      </c>
      <c r="DH36">
        <v>0</v>
      </c>
      <c r="DI36">
        <v>0</v>
      </c>
    </row>
    <row r="37" spans="1:113" x14ac:dyDescent="0.25">
      <c r="A37" t="s">
        <v>162</v>
      </c>
      <c r="B37" s="1" t="s">
        <v>187</v>
      </c>
      <c r="C37" t="s">
        <v>52</v>
      </c>
      <c r="D37">
        <v>1</v>
      </c>
      <c r="E37" s="2">
        <v>45671.875</v>
      </c>
      <c r="F37" t="s">
        <v>26</v>
      </c>
      <c r="G37">
        <v>1</v>
      </c>
      <c r="H37">
        <v>1</v>
      </c>
      <c r="I37">
        <v>1</v>
      </c>
      <c r="J37">
        <v>1</v>
      </c>
      <c r="K37">
        <v>111.937</v>
      </c>
      <c r="L37">
        <v>170</v>
      </c>
      <c r="M37">
        <v>28.425999999999998</v>
      </c>
      <c r="N37">
        <v>0</v>
      </c>
      <c r="O37">
        <v>109.59</v>
      </c>
      <c r="P37">
        <v>95.521000000000001</v>
      </c>
      <c r="Q37">
        <v>200.98442</v>
      </c>
      <c r="R37">
        <v>0.16544</v>
      </c>
      <c r="S37">
        <v>0.5</v>
      </c>
      <c r="T37">
        <v>0</v>
      </c>
      <c r="U37">
        <v>0</v>
      </c>
      <c r="V37">
        <v>0</v>
      </c>
      <c r="W37">
        <v>0</v>
      </c>
      <c r="X37">
        <v>159</v>
      </c>
      <c r="Y37" t="s">
        <v>165</v>
      </c>
      <c r="Z37">
        <v>159</v>
      </c>
      <c r="AA37" t="s">
        <v>165</v>
      </c>
      <c r="AB37">
        <v>432.75400000000002</v>
      </c>
      <c r="AC37">
        <v>432.75400000000002</v>
      </c>
      <c r="AD37">
        <v>0</v>
      </c>
      <c r="AE37">
        <v>0</v>
      </c>
      <c r="AF37">
        <v>47.063000000000002</v>
      </c>
      <c r="AG37">
        <v>-11</v>
      </c>
      <c r="AH37">
        <v>47.063000000000002</v>
      </c>
      <c r="AI37">
        <v>-11</v>
      </c>
      <c r="AJ37">
        <v>355.57400000000001</v>
      </c>
      <c r="AK37">
        <v>507.68900000000002</v>
      </c>
      <c r="AL37">
        <v>0</v>
      </c>
      <c r="AM37">
        <v>0</v>
      </c>
      <c r="AN37">
        <v>1746.492</v>
      </c>
      <c r="AO37">
        <v>2965.3319999999999</v>
      </c>
      <c r="AP37">
        <v>2277.83</v>
      </c>
      <c r="AQ37">
        <v>1693.864</v>
      </c>
      <c r="AR37">
        <v>565.50099999999998</v>
      </c>
      <c r="AS37">
        <v>233.441</v>
      </c>
      <c r="AT37">
        <v>189.482</v>
      </c>
      <c r="AU37">
        <v>43.957999999999998</v>
      </c>
      <c r="AV37">
        <v>0</v>
      </c>
      <c r="AW37">
        <v>230.04</v>
      </c>
      <c r="AX37">
        <v>1.0147839999999999</v>
      </c>
      <c r="AY37">
        <v>1.161</v>
      </c>
      <c r="AZ37">
        <v>-517563005.680426</v>
      </c>
      <c r="BA37">
        <v>191.5</v>
      </c>
      <c r="BB37">
        <v>52.628</v>
      </c>
      <c r="BC37">
        <v>531.33799999999997</v>
      </c>
      <c r="BD37">
        <v>181.595</v>
      </c>
      <c r="BE37">
        <v>284.59500000000003</v>
      </c>
      <c r="BF37">
        <v>175.595</v>
      </c>
      <c r="BG37">
        <v>278.59500000000003</v>
      </c>
      <c r="BH37">
        <v>432.75400000000002</v>
      </c>
      <c r="BI37" t="s">
        <v>210</v>
      </c>
      <c r="BJ37" t="s">
        <v>210</v>
      </c>
      <c r="BK37">
        <v>75.489000000000004</v>
      </c>
      <c r="BL37">
        <v>-11</v>
      </c>
      <c r="BM37">
        <v>384</v>
      </c>
      <c r="BN37">
        <v>507.68900000000002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432.75400000000002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858</v>
      </c>
      <c r="CC37">
        <v>0</v>
      </c>
      <c r="CD37">
        <v>1083.864</v>
      </c>
      <c r="CE37">
        <v>10.839</v>
      </c>
      <c r="CF37">
        <v>610</v>
      </c>
      <c r="CG37">
        <v>10.839</v>
      </c>
      <c r="CH37">
        <v>2.758</v>
      </c>
      <c r="CI37">
        <v>120.429</v>
      </c>
      <c r="CJ37">
        <v>2.758</v>
      </c>
      <c r="CK37">
        <v>220</v>
      </c>
      <c r="CL37" t="s">
        <v>163</v>
      </c>
      <c r="CM37">
        <v>2.9340000000000002</v>
      </c>
      <c r="CN37">
        <v>2.347</v>
      </c>
      <c r="CO37">
        <v>0</v>
      </c>
      <c r="CP37">
        <v>95.521000000000001</v>
      </c>
      <c r="CQ37">
        <v>70.539000000000001</v>
      </c>
      <c r="CR37">
        <v>220</v>
      </c>
      <c r="CS37" t="s">
        <v>163</v>
      </c>
      <c r="CT37">
        <v>74.478999999999999</v>
      </c>
      <c r="CU37">
        <v>74.478999999999999</v>
      </c>
      <c r="CV37">
        <v>0</v>
      </c>
      <c r="CW37">
        <v>0</v>
      </c>
      <c r="CX37">
        <v>0</v>
      </c>
      <c r="CY37" t="s">
        <v>164</v>
      </c>
      <c r="CZ37">
        <v>0</v>
      </c>
      <c r="DA37">
        <v>0</v>
      </c>
      <c r="DB37">
        <v>0</v>
      </c>
      <c r="DC37">
        <v>0</v>
      </c>
      <c r="DD37">
        <v>565.50099999999998</v>
      </c>
      <c r="DE37">
        <v>0</v>
      </c>
      <c r="DF37">
        <v>0</v>
      </c>
      <c r="DG37">
        <v>596.85900000000004</v>
      </c>
      <c r="DH37">
        <v>0</v>
      </c>
      <c r="DI37">
        <v>0</v>
      </c>
    </row>
    <row r="38" spans="1:113" x14ac:dyDescent="0.25">
      <c r="A38" t="s">
        <v>162</v>
      </c>
      <c r="B38" s="1" t="s">
        <v>187</v>
      </c>
      <c r="C38" t="s">
        <v>52</v>
      </c>
      <c r="D38">
        <v>1</v>
      </c>
      <c r="E38" s="2">
        <v>45671.895833333336</v>
      </c>
      <c r="F38" t="s">
        <v>27</v>
      </c>
      <c r="G38">
        <v>1</v>
      </c>
      <c r="H38">
        <v>1</v>
      </c>
      <c r="I38">
        <v>1</v>
      </c>
      <c r="J38">
        <v>1</v>
      </c>
      <c r="K38">
        <v>0</v>
      </c>
      <c r="L38">
        <v>71</v>
      </c>
      <c r="M38">
        <v>0</v>
      </c>
      <c r="N38">
        <v>0</v>
      </c>
      <c r="O38">
        <v>66.662000000000006</v>
      </c>
      <c r="P38">
        <v>156.94200000000001</v>
      </c>
      <c r="Q38">
        <v>212.6386</v>
      </c>
      <c r="R38">
        <v>0.22</v>
      </c>
      <c r="S38">
        <v>0.53190999999999999</v>
      </c>
      <c r="T38">
        <v>0</v>
      </c>
      <c r="U38">
        <v>0</v>
      </c>
      <c r="V38">
        <v>0</v>
      </c>
      <c r="W38">
        <v>0</v>
      </c>
      <c r="X38">
        <v>230</v>
      </c>
      <c r="Y38" t="s">
        <v>166</v>
      </c>
      <c r="Z38">
        <v>230</v>
      </c>
      <c r="AA38" t="s">
        <v>166</v>
      </c>
      <c r="AB38">
        <v>694.05</v>
      </c>
      <c r="AC38">
        <v>618.37800000000004</v>
      </c>
      <c r="AD38">
        <v>671.02499999999998</v>
      </c>
      <c r="AE38">
        <v>714.029</v>
      </c>
      <c r="AF38">
        <v>72.05</v>
      </c>
      <c r="AG38">
        <v>-11</v>
      </c>
      <c r="AH38">
        <v>72.05</v>
      </c>
      <c r="AI38">
        <v>-11</v>
      </c>
      <c r="AJ38">
        <v>365.23899999999998</v>
      </c>
      <c r="AK38">
        <v>376.04199999999997</v>
      </c>
      <c r="AL38">
        <v>0</v>
      </c>
      <c r="AM38">
        <v>0</v>
      </c>
      <c r="AN38">
        <v>2972.8</v>
      </c>
      <c r="AO38">
        <v>3401.6819999999998</v>
      </c>
      <c r="AP38">
        <v>2474.3049999999998</v>
      </c>
      <c r="AQ38">
        <v>2890.7570000000001</v>
      </c>
      <c r="AR38">
        <v>870.15499999999997</v>
      </c>
      <c r="AS38">
        <v>248.624</v>
      </c>
      <c r="AT38">
        <v>212.529</v>
      </c>
      <c r="AU38">
        <v>36.094999999999999</v>
      </c>
      <c r="AV38">
        <v>0</v>
      </c>
      <c r="AW38">
        <v>220.06</v>
      </c>
      <c r="AX38">
        <v>1.1297999999999999</v>
      </c>
      <c r="AY38">
        <v>1.169</v>
      </c>
      <c r="AZ38">
        <v>-517538915.10100901</v>
      </c>
      <c r="BA38">
        <v>830.79</v>
      </c>
      <c r="BB38">
        <v>82.043000000000006</v>
      </c>
      <c r="BC38">
        <v>-486.59699999999998</v>
      </c>
      <c r="BD38">
        <v>363.267</v>
      </c>
      <c r="BE38">
        <v>535.18899999999996</v>
      </c>
      <c r="BF38">
        <v>223.066</v>
      </c>
      <c r="BG38">
        <v>375.77800000000002</v>
      </c>
      <c r="BH38">
        <v>629.37800000000004</v>
      </c>
      <c r="BI38" t="s">
        <v>213</v>
      </c>
      <c r="BJ38" t="s">
        <v>213</v>
      </c>
      <c r="BK38">
        <v>82.852999999999994</v>
      </c>
      <c r="BL38">
        <v>-11</v>
      </c>
      <c r="BM38">
        <v>376.04199999999997</v>
      </c>
      <c r="BN38">
        <v>376.04199999999997</v>
      </c>
      <c r="BO38">
        <v>64.671999999999997</v>
      </c>
      <c r="BP38">
        <v>-11</v>
      </c>
      <c r="BQ38">
        <v>671.02499999999998</v>
      </c>
      <c r="BR38">
        <v>714.029</v>
      </c>
      <c r="BS38">
        <v>1</v>
      </c>
      <c r="BT38">
        <v>629.37800000000004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588</v>
      </c>
      <c r="CC38">
        <v>1</v>
      </c>
      <c r="CD38">
        <v>2790.7570000000001</v>
      </c>
      <c r="CE38">
        <v>27.908000000000001</v>
      </c>
      <c r="CF38">
        <v>100</v>
      </c>
      <c r="CG38">
        <v>2.4470000000000001</v>
      </c>
      <c r="CH38">
        <v>10.803000000000001</v>
      </c>
      <c r="CI38">
        <v>2.4470000000000001</v>
      </c>
      <c r="CJ38">
        <v>121.393</v>
      </c>
      <c r="CK38">
        <v>220</v>
      </c>
      <c r="CL38" t="s">
        <v>163</v>
      </c>
      <c r="CM38">
        <v>114.11</v>
      </c>
      <c r="CN38">
        <v>91.287999999999997</v>
      </c>
      <c r="CO38">
        <v>0</v>
      </c>
      <c r="CP38">
        <v>77.278999999999996</v>
      </c>
      <c r="CQ38">
        <v>89.423000000000002</v>
      </c>
      <c r="CR38">
        <v>220</v>
      </c>
      <c r="CS38" t="s">
        <v>163</v>
      </c>
      <c r="CT38">
        <v>84.058000000000007</v>
      </c>
      <c r="CU38">
        <v>84.058000000000007</v>
      </c>
      <c r="CV38">
        <v>0</v>
      </c>
      <c r="CW38">
        <v>0</v>
      </c>
      <c r="CX38">
        <v>0</v>
      </c>
      <c r="CY38" t="s">
        <v>164</v>
      </c>
      <c r="CZ38">
        <v>0</v>
      </c>
      <c r="DA38">
        <v>0</v>
      </c>
      <c r="DB38">
        <v>0</v>
      </c>
      <c r="DC38">
        <v>0</v>
      </c>
      <c r="DD38">
        <v>870.15499999999997</v>
      </c>
      <c r="DE38">
        <v>0</v>
      </c>
      <c r="DF38">
        <v>0</v>
      </c>
      <c r="DG38">
        <v>221.09</v>
      </c>
      <c r="DH38">
        <v>0</v>
      </c>
      <c r="DI38">
        <v>0</v>
      </c>
    </row>
    <row r="39" spans="1:113" x14ac:dyDescent="0.25">
      <c r="A39" t="s">
        <v>162</v>
      </c>
      <c r="B39" s="1" t="s">
        <v>187</v>
      </c>
      <c r="C39" t="s">
        <v>52</v>
      </c>
      <c r="D39">
        <v>1</v>
      </c>
      <c r="E39" s="2">
        <v>45671.895833333336</v>
      </c>
      <c r="F39" t="s">
        <v>26</v>
      </c>
      <c r="G39">
        <v>1</v>
      </c>
      <c r="H39">
        <v>1</v>
      </c>
      <c r="I39">
        <v>1</v>
      </c>
      <c r="J39">
        <v>1</v>
      </c>
      <c r="K39">
        <v>112.673</v>
      </c>
      <c r="L39">
        <v>170</v>
      </c>
      <c r="M39">
        <v>27.908000000000001</v>
      </c>
      <c r="N39">
        <v>0</v>
      </c>
      <c r="O39">
        <v>110.59</v>
      </c>
      <c r="P39">
        <v>89.423000000000002</v>
      </c>
      <c r="Q39">
        <v>200.73916</v>
      </c>
      <c r="R39">
        <v>0.16544</v>
      </c>
      <c r="S39">
        <v>0.5</v>
      </c>
      <c r="T39">
        <v>0</v>
      </c>
      <c r="U39">
        <v>0</v>
      </c>
      <c r="V39">
        <v>0</v>
      </c>
      <c r="W39">
        <v>0</v>
      </c>
      <c r="X39">
        <v>159</v>
      </c>
      <c r="Y39" t="s">
        <v>165</v>
      </c>
      <c r="Z39">
        <v>159</v>
      </c>
      <c r="AA39" t="s">
        <v>165</v>
      </c>
      <c r="AB39">
        <v>427.98399999999998</v>
      </c>
      <c r="AC39">
        <v>427.98399999999998</v>
      </c>
      <c r="AD39">
        <v>0</v>
      </c>
      <c r="AE39">
        <v>0</v>
      </c>
      <c r="AF39">
        <v>46.326999999999998</v>
      </c>
      <c r="AG39">
        <v>-11</v>
      </c>
      <c r="AH39">
        <v>46.326999999999998</v>
      </c>
      <c r="AI39">
        <v>-11</v>
      </c>
      <c r="AJ39">
        <v>356.09199999999998</v>
      </c>
      <c r="AK39">
        <v>502.952</v>
      </c>
      <c r="AL39">
        <v>0</v>
      </c>
      <c r="AM39">
        <v>0</v>
      </c>
      <c r="AN39">
        <v>1742.4359999999999</v>
      </c>
      <c r="AO39">
        <v>2968.4319999999998</v>
      </c>
      <c r="AP39">
        <v>2240.931</v>
      </c>
      <c r="AQ39">
        <v>1690.329</v>
      </c>
      <c r="AR39">
        <v>605.5</v>
      </c>
      <c r="AS39">
        <v>230.27600000000001</v>
      </c>
      <c r="AT39">
        <v>189.83199999999999</v>
      </c>
      <c r="AU39">
        <v>40.444000000000003</v>
      </c>
      <c r="AV39">
        <v>0</v>
      </c>
      <c r="AW39">
        <v>220.06</v>
      </c>
      <c r="AX39">
        <v>1.046424</v>
      </c>
      <c r="AY39">
        <v>1.147</v>
      </c>
      <c r="AZ39">
        <v>-517538915.10100901</v>
      </c>
      <c r="BA39">
        <v>191.5</v>
      </c>
      <c r="BB39">
        <v>52.106999999999999</v>
      </c>
      <c r="BC39">
        <v>498.495</v>
      </c>
      <c r="BD39">
        <v>176.595</v>
      </c>
      <c r="BE39">
        <v>279.59500000000003</v>
      </c>
      <c r="BF39">
        <v>172.79499999999999</v>
      </c>
      <c r="BG39">
        <v>276.19499999999999</v>
      </c>
      <c r="BH39">
        <v>427.98399999999998</v>
      </c>
      <c r="BI39" t="s">
        <v>210</v>
      </c>
      <c r="BJ39" t="s">
        <v>210</v>
      </c>
      <c r="BK39">
        <v>74.234999999999999</v>
      </c>
      <c r="BL39">
        <v>-11</v>
      </c>
      <c r="BM39">
        <v>384</v>
      </c>
      <c r="BN39">
        <v>502.952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427.98399999999998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851</v>
      </c>
      <c r="CC39">
        <v>0</v>
      </c>
      <c r="CD39">
        <v>1080.329</v>
      </c>
      <c r="CE39">
        <v>10.803000000000001</v>
      </c>
      <c r="CF39">
        <v>610</v>
      </c>
      <c r="CG39">
        <v>10.803000000000001</v>
      </c>
      <c r="CH39">
        <v>2.4470000000000001</v>
      </c>
      <c r="CI39">
        <v>121.393</v>
      </c>
      <c r="CJ39">
        <v>2.4470000000000001</v>
      </c>
      <c r="CK39">
        <v>220</v>
      </c>
      <c r="CL39" t="s">
        <v>163</v>
      </c>
      <c r="CM39">
        <v>2.6030000000000002</v>
      </c>
      <c r="CN39">
        <v>2.0830000000000002</v>
      </c>
      <c r="CO39">
        <v>0</v>
      </c>
      <c r="CP39">
        <v>89.423000000000002</v>
      </c>
      <c r="CQ39">
        <v>77.278999999999996</v>
      </c>
      <c r="CR39">
        <v>220</v>
      </c>
      <c r="CS39" t="s">
        <v>163</v>
      </c>
      <c r="CT39">
        <v>80.576999999999998</v>
      </c>
      <c r="CU39">
        <v>80.576999999999998</v>
      </c>
      <c r="CV39">
        <v>0</v>
      </c>
      <c r="CW39">
        <v>0</v>
      </c>
      <c r="CX39">
        <v>0</v>
      </c>
      <c r="CY39" t="s">
        <v>164</v>
      </c>
      <c r="CZ39">
        <v>0</v>
      </c>
      <c r="DA39">
        <v>0</v>
      </c>
      <c r="DB39">
        <v>0</v>
      </c>
      <c r="DC39">
        <v>0</v>
      </c>
      <c r="DD39">
        <v>605.5</v>
      </c>
      <c r="DE39">
        <v>0</v>
      </c>
      <c r="DF39">
        <v>0</v>
      </c>
      <c r="DG39">
        <v>557.91899999999998</v>
      </c>
      <c r="DH39">
        <v>0</v>
      </c>
      <c r="DI39">
        <v>0</v>
      </c>
    </row>
    <row r="40" spans="1:113" x14ac:dyDescent="0.25">
      <c r="A40" t="s">
        <v>162</v>
      </c>
      <c r="B40" s="1" t="s">
        <v>187</v>
      </c>
      <c r="C40" t="s">
        <v>52</v>
      </c>
      <c r="D40">
        <v>1</v>
      </c>
      <c r="E40" s="2">
        <v>45671.916666666664</v>
      </c>
      <c r="F40" t="s">
        <v>27</v>
      </c>
      <c r="G40">
        <v>1</v>
      </c>
      <c r="H40">
        <v>1</v>
      </c>
      <c r="I40">
        <v>1</v>
      </c>
      <c r="J40">
        <v>1</v>
      </c>
      <c r="K40">
        <v>0</v>
      </c>
      <c r="L40">
        <v>71</v>
      </c>
      <c r="M40">
        <v>0</v>
      </c>
      <c r="N40">
        <v>0</v>
      </c>
      <c r="O40">
        <v>30.795999999999999</v>
      </c>
      <c r="P40">
        <v>135.715</v>
      </c>
      <c r="Q40">
        <v>170.73853</v>
      </c>
      <c r="R40">
        <v>0.14627999999999999</v>
      </c>
      <c r="S40">
        <v>0.22</v>
      </c>
      <c r="T40">
        <v>0</v>
      </c>
      <c r="U40">
        <v>0</v>
      </c>
      <c r="V40">
        <v>0</v>
      </c>
      <c r="W40">
        <v>0</v>
      </c>
      <c r="X40">
        <v>200</v>
      </c>
      <c r="Y40" t="s">
        <v>195</v>
      </c>
      <c r="Z40">
        <v>200</v>
      </c>
      <c r="AA40" t="s">
        <v>195</v>
      </c>
      <c r="AB40">
        <v>666.30399999999997</v>
      </c>
      <c r="AC40">
        <v>594.07000000000005</v>
      </c>
      <c r="AD40">
        <v>629.50400000000002</v>
      </c>
      <c r="AE40">
        <v>670.18799999999999</v>
      </c>
      <c r="AF40">
        <v>81.328000000000003</v>
      </c>
      <c r="AG40">
        <v>-11</v>
      </c>
      <c r="AH40">
        <v>81.328000000000003</v>
      </c>
      <c r="AI40">
        <v>-11</v>
      </c>
      <c r="AJ40">
        <v>344.553</v>
      </c>
      <c r="AK40">
        <v>355.14499999999998</v>
      </c>
      <c r="AL40">
        <v>0</v>
      </c>
      <c r="AM40">
        <v>0</v>
      </c>
      <c r="AN40">
        <v>2826.2820000000002</v>
      </c>
      <c r="AO40">
        <v>3406.6219999999998</v>
      </c>
      <c r="AP40">
        <v>2365.7460000000001</v>
      </c>
      <c r="AQ40">
        <v>2748.9029999999998</v>
      </c>
      <c r="AR40">
        <v>989.40099999999995</v>
      </c>
      <c r="AS40">
        <v>191.87799999999999</v>
      </c>
      <c r="AT40">
        <v>170.50899999999999</v>
      </c>
      <c r="AU40">
        <v>21.369</v>
      </c>
      <c r="AV40">
        <v>0</v>
      </c>
      <c r="AW40">
        <v>157</v>
      </c>
      <c r="AX40">
        <v>1.222156</v>
      </c>
      <c r="AY40">
        <v>1.1240000000000001</v>
      </c>
      <c r="AZ40">
        <v>-517531425.22867799</v>
      </c>
      <c r="BA40">
        <v>833.75</v>
      </c>
      <c r="BB40">
        <v>77.379000000000005</v>
      </c>
      <c r="BC40">
        <v>-450.43599999999998</v>
      </c>
      <c r="BD40">
        <v>360.91300000000001</v>
      </c>
      <c r="BE40">
        <v>517.28599999999994</v>
      </c>
      <c r="BF40">
        <v>219.197</v>
      </c>
      <c r="BG40">
        <v>354.94600000000003</v>
      </c>
      <c r="BH40">
        <v>605.07000000000005</v>
      </c>
      <c r="BI40" t="s">
        <v>214</v>
      </c>
      <c r="BJ40" t="s">
        <v>214</v>
      </c>
      <c r="BK40">
        <v>91.92</v>
      </c>
      <c r="BL40">
        <v>-11</v>
      </c>
      <c r="BM40">
        <v>355.14499999999998</v>
      </c>
      <c r="BN40">
        <v>355.14499999999998</v>
      </c>
      <c r="BO40">
        <v>61.234000000000002</v>
      </c>
      <c r="BP40">
        <v>-11</v>
      </c>
      <c r="BQ40">
        <v>629.50400000000002</v>
      </c>
      <c r="BR40">
        <v>670.18799999999999</v>
      </c>
      <c r="BS40">
        <v>1</v>
      </c>
      <c r="BT40">
        <v>605.07000000000005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568</v>
      </c>
      <c r="CC40">
        <v>1</v>
      </c>
      <c r="CD40">
        <v>2648.9029999999998</v>
      </c>
      <c r="CE40">
        <v>26.489000000000001</v>
      </c>
      <c r="CF40">
        <v>100</v>
      </c>
      <c r="CG40">
        <v>13.837999999999999</v>
      </c>
      <c r="CH40">
        <v>10.592000000000001</v>
      </c>
      <c r="CI40">
        <v>13.837999999999999</v>
      </c>
      <c r="CJ40">
        <v>116.395</v>
      </c>
      <c r="CK40">
        <v>220</v>
      </c>
      <c r="CL40" t="s">
        <v>163</v>
      </c>
      <c r="CM40">
        <v>109.845</v>
      </c>
      <c r="CN40">
        <v>87.876000000000005</v>
      </c>
      <c r="CO40">
        <v>0</v>
      </c>
      <c r="CP40">
        <v>87.289000000000001</v>
      </c>
      <c r="CQ40">
        <v>79.63</v>
      </c>
      <c r="CR40">
        <v>220</v>
      </c>
      <c r="CS40" t="s">
        <v>163</v>
      </c>
      <c r="CT40">
        <v>75.284999999999997</v>
      </c>
      <c r="CU40">
        <v>75.284999999999997</v>
      </c>
      <c r="CV40">
        <v>0</v>
      </c>
      <c r="CW40">
        <v>0</v>
      </c>
      <c r="CX40">
        <v>0</v>
      </c>
      <c r="CY40" t="s">
        <v>164</v>
      </c>
      <c r="CZ40">
        <v>0</v>
      </c>
      <c r="DA40">
        <v>0</v>
      </c>
      <c r="DB40">
        <v>0</v>
      </c>
      <c r="DC40">
        <v>0</v>
      </c>
      <c r="DD40">
        <v>989.40099999999995</v>
      </c>
      <c r="DE40">
        <v>0</v>
      </c>
      <c r="DF40">
        <v>0</v>
      </c>
      <c r="DG40">
        <v>179.864</v>
      </c>
      <c r="DH40">
        <v>0</v>
      </c>
      <c r="DI40">
        <v>0</v>
      </c>
    </row>
    <row r="41" spans="1:113" x14ac:dyDescent="0.25">
      <c r="A41" t="s">
        <v>162</v>
      </c>
      <c r="B41" s="1" t="s">
        <v>187</v>
      </c>
      <c r="C41" t="s">
        <v>52</v>
      </c>
      <c r="D41">
        <v>1</v>
      </c>
      <c r="E41" s="2">
        <v>45671.916666666664</v>
      </c>
      <c r="F41" t="s">
        <v>26</v>
      </c>
      <c r="G41">
        <v>1</v>
      </c>
      <c r="H41">
        <v>1</v>
      </c>
      <c r="I41">
        <v>1</v>
      </c>
      <c r="J41">
        <v>1</v>
      </c>
      <c r="K41">
        <v>117.264</v>
      </c>
      <c r="L41">
        <v>170</v>
      </c>
      <c r="M41">
        <v>0</v>
      </c>
      <c r="N41">
        <v>0</v>
      </c>
      <c r="O41">
        <v>105.803</v>
      </c>
      <c r="P41">
        <v>79.63</v>
      </c>
      <c r="Q41">
        <v>164.50488000000001</v>
      </c>
      <c r="R41">
        <v>0.11</v>
      </c>
      <c r="S41">
        <v>0.20680000000000001</v>
      </c>
      <c r="T41">
        <v>0</v>
      </c>
      <c r="U41">
        <v>0</v>
      </c>
      <c r="V41">
        <v>0</v>
      </c>
      <c r="W41">
        <v>0</v>
      </c>
      <c r="X41">
        <v>159</v>
      </c>
      <c r="Y41" t="s">
        <v>165</v>
      </c>
      <c r="Z41">
        <v>159</v>
      </c>
      <c r="AA41" t="s">
        <v>165</v>
      </c>
      <c r="AB41">
        <v>408.87799999999999</v>
      </c>
      <c r="AC41">
        <v>408.87799999999999</v>
      </c>
      <c r="AD41">
        <v>0</v>
      </c>
      <c r="AE41">
        <v>0</v>
      </c>
      <c r="AF41">
        <v>41.735999999999997</v>
      </c>
      <c r="AG41">
        <v>-11</v>
      </c>
      <c r="AH41">
        <v>41.735999999999997</v>
      </c>
      <c r="AI41">
        <v>-11</v>
      </c>
      <c r="AJ41">
        <v>406.01</v>
      </c>
      <c r="AK41">
        <v>599.64800000000002</v>
      </c>
      <c r="AL41">
        <v>0</v>
      </c>
      <c r="AM41">
        <v>0</v>
      </c>
      <c r="AN41">
        <v>1720.595</v>
      </c>
      <c r="AO41">
        <v>2970.6320000000001</v>
      </c>
      <c r="AP41">
        <v>2181.1309999999999</v>
      </c>
      <c r="AQ41">
        <v>1669.2070000000001</v>
      </c>
      <c r="AR41">
        <v>667.50099999999998</v>
      </c>
      <c r="AS41">
        <v>187.255</v>
      </c>
      <c r="AT41">
        <v>155.37200000000001</v>
      </c>
      <c r="AU41">
        <v>31.882999999999999</v>
      </c>
      <c r="AV41">
        <v>0</v>
      </c>
      <c r="AW41">
        <v>157</v>
      </c>
      <c r="AX41">
        <v>1.1927049999999999</v>
      </c>
      <c r="AY41">
        <v>1.1379999999999999</v>
      </c>
      <c r="AZ41">
        <v>-517531425.22867799</v>
      </c>
      <c r="BA41">
        <v>191.5</v>
      </c>
      <c r="BB41">
        <v>51.387999999999998</v>
      </c>
      <c r="BC41">
        <v>460.536</v>
      </c>
      <c r="BD41">
        <v>176.595</v>
      </c>
      <c r="BE41">
        <v>279.59500000000003</v>
      </c>
      <c r="BF41">
        <v>169.095</v>
      </c>
      <c r="BG41">
        <v>273.435</v>
      </c>
      <c r="BH41">
        <v>408.87799999999999</v>
      </c>
      <c r="BI41" t="s">
        <v>210</v>
      </c>
      <c r="BJ41" t="s">
        <v>210</v>
      </c>
      <c r="BK41">
        <v>68.224999999999994</v>
      </c>
      <c r="BL41">
        <v>-11</v>
      </c>
      <c r="BM41">
        <v>432.49900000000002</v>
      </c>
      <c r="BN41">
        <v>599.64800000000002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408.87799999999999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825</v>
      </c>
      <c r="CC41">
        <v>0</v>
      </c>
      <c r="CD41">
        <v>1059.2070000000001</v>
      </c>
      <c r="CE41">
        <v>10.592000000000001</v>
      </c>
      <c r="CF41">
        <v>610</v>
      </c>
      <c r="CG41">
        <v>10.592000000000001</v>
      </c>
      <c r="CH41">
        <v>13.837999999999999</v>
      </c>
      <c r="CI41">
        <v>116.395</v>
      </c>
      <c r="CJ41">
        <v>13.837999999999999</v>
      </c>
      <c r="CK41">
        <v>220</v>
      </c>
      <c r="CL41" t="s">
        <v>163</v>
      </c>
      <c r="CM41">
        <v>14.326000000000001</v>
      </c>
      <c r="CN41">
        <v>11.461</v>
      </c>
      <c r="CO41">
        <v>0</v>
      </c>
      <c r="CP41">
        <v>79.63</v>
      </c>
      <c r="CQ41">
        <v>87.289000000000001</v>
      </c>
      <c r="CR41">
        <v>220</v>
      </c>
      <c r="CS41" t="s">
        <v>163</v>
      </c>
      <c r="CT41">
        <v>90.37</v>
      </c>
      <c r="CU41">
        <v>90.37</v>
      </c>
      <c r="CV41">
        <v>0</v>
      </c>
      <c r="CW41">
        <v>0</v>
      </c>
      <c r="CX41">
        <v>0</v>
      </c>
      <c r="CY41" t="s">
        <v>164</v>
      </c>
      <c r="CZ41">
        <v>0</v>
      </c>
      <c r="DA41">
        <v>0</v>
      </c>
      <c r="DB41">
        <v>0</v>
      </c>
      <c r="DC41">
        <v>0</v>
      </c>
      <c r="DD41">
        <v>667.50099999999998</v>
      </c>
      <c r="DE41">
        <v>0</v>
      </c>
      <c r="DF41">
        <v>0</v>
      </c>
      <c r="DG41">
        <v>510.166</v>
      </c>
      <c r="DH41">
        <v>0</v>
      </c>
      <c r="DI41">
        <v>0</v>
      </c>
    </row>
    <row r="42" spans="1:113" x14ac:dyDescent="0.25">
      <c r="A42" t="s">
        <v>162</v>
      </c>
      <c r="B42" s="1" t="s">
        <v>187</v>
      </c>
      <c r="C42" t="s">
        <v>52</v>
      </c>
      <c r="D42">
        <v>1</v>
      </c>
      <c r="E42" s="2">
        <v>45671.9375</v>
      </c>
      <c r="F42" t="s">
        <v>27</v>
      </c>
      <c r="G42">
        <v>1</v>
      </c>
      <c r="H42">
        <v>1</v>
      </c>
      <c r="I42">
        <v>1</v>
      </c>
      <c r="J42">
        <v>1</v>
      </c>
      <c r="K42">
        <v>0</v>
      </c>
      <c r="L42">
        <v>71</v>
      </c>
      <c r="M42">
        <v>0</v>
      </c>
      <c r="N42">
        <v>0</v>
      </c>
      <c r="O42">
        <v>29.632999999999999</v>
      </c>
      <c r="P42">
        <v>60.298999999999999</v>
      </c>
      <c r="Q42">
        <v>175.05242000000001</v>
      </c>
      <c r="R42">
        <v>0.12941</v>
      </c>
      <c r="S42">
        <v>0.10638</v>
      </c>
      <c r="T42">
        <v>0</v>
      </c>
      <c r="U42">
        <v>0</v>
      </c>
      <c r="V42">
        <v>0</v>
      </c>
      <c r="W42">
        <v>0</v>
      </c>
      <c r="X42">
        <v>200</v>
      </c>
      <c r="Y42" t="s">
        <v>195</v>
      </c>
      <c r="Z42">
        <v>200</v>
      </c>
      <c r="AA42" t="s">
        <v>195</v>
      </c>
      <c r="AB42">
        <v>638.71799999999996</v>
      </c>
      <c r="AC42">
        <v>570.63300000000004</v>
      </c>
      <c r="AD42">
        <v>464.82299999999998</v>
      </c>
      <c r="AE42">
        <v>624.68100000000004</v>
      </c>
      <c r="AF42">
        <v>61.832999999999998</v>
      </c>
      <c r="AG42">
        <v>-11</v>
      </c>
      <c r="AH42">
        <v>61.832999999999998</v>
      </c>
      <c r="AI42">
        <v>-11</v>
      </c>
      <c r="AJ42">
        <v>320.976</v>
      </c>
      <c r="AK42">
        <v>331.072</v>
      </c>
      <c r="AL42">
        <v>0</v>
      </c>
      <c r="AM42">
        <v>0</v>
      </c>
      <c r="AN42">
        <v>2655.1149999999998</v>
      </c>
      <c r="AO42">
        <v>3406.6379999999999</v>
      </c>
      <c r="AP42">
        <v>2326.5</v>
      </c>
      <c r="AQ42">
        <v>2590.1779999999999</v>
      </c>
      <c r="AR42">
        <v>1029.2090000000001</v>
      </c>
      <c r="AS42">
        <v>191.02799999999999</v>
      </c>
      <c r="AT42">
        <v>169.31399999999999</v>
      </c>
      <c r="AU42">
        <v>21.713999999999999</v>
      </c>
      <c r="AV42">
        <v>0</v>
      </c>
      <c r="AW42">
        <v>175</v>
      </c>
      <c r="AX42">
        <v>1.0915900000000001</v>
      </c>
      <c r="AY42">
        <v>1.091</v>
      </c>
      <c r="AZ42">
        <v>-517503651.38695103</v>
      </c>
      <c r="BA42">
        <v>835.69</v>
      </c>
      <c r="BB42">
        <v>64.936999999999998</v>
      </c>
      <c r="BC42">
        <v>-323.27699999999999</v>
      </c>
      <c r="BD42">
        <v>363.36799999999999</v>
      </c>
      <c r="BE42">
        <v>522.54100000000005</v>
      </c>
      <c r="BF42">
        <v>223.00899999999999</v>
      </c>
      <c r="BG42">
        <v>362.476</v>
      </c>
      <c r="BH42">
        <v>581.63300000000004</v>
      </c>
      <c r="BI42" t="s">
        <v>214</v>
      </c>
      <c r="BJ42" t="s">
        <v>214</v>
      </c>
      <c r="BK42">
        <v>71.929000000000002</v>
      </c>
      <c r="BL42">
        <v>-11</v>
      </c>
      <c r="BM42">
        <v>331.072</v>
      </c>
      <c r="BN42">
        <v>331.072</v>
      </c>
      <c r="BO42">
        <v>57.085000000000001</v>
      </c>
      <c r="BP42">
        <v>-11</v>
      </c>
      <c r="BQ42">
        <v>464.82299999999998</v>
      </c>
      <c r="BR42">
        <v>624.68100000000004</v>
      </c>
      <c r="BS42">
        <v>1</v>
      </c>
      <c r="BT42">
        <v>581.63300000000004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550</v>
      </c>
      <c r="CC42">
        <v>1</v>
      </c>
      <c r="CD42">
        <v>2490.1779999999999</v>
      </c>
      <c r="CE42">
        <v>24.902000000000001</v>
      </c>
      <c r="CF42">
        <v>100</v>
      </c>
      <c r="CG42">
        <v>4.1829999999999998</v>
      </c>
      <c r="CH42">
        <v>10.096</v>
      </c>
      <c r="CI42">
        <v>4.1829999999999998</v>
      </c>
      <c r="CJ42">
        <v>140.45699999999999</v>
      </c>
      <c r="CK42">
        <v>220</v>
      </c>
      <c r="CL42" t="s">
        <v>163</v>
      </c>
      <c r="CM42">
        <v>135.66800000000001</v>
      </c>
      <c r="CN42">
        <v>108.53400000000001</v>
      </c>
      <c r="CO42">
        <v>0</v>
      </c>
      <c r="CP42">
        <v>13.305999999999999</v>
      </c>
      <c r="CQ42">
        <v>156.22499999999999</v>
      </c>
      <c r="CR42">
        <v>220</v>
      </c>
      <c r="CS42" t="s">
        <v>163</v>
      </c>
      <c r="CT42">
        <v>150.70099999999999</v>
      </c>
      <c r="CU42">
        <v>150.70099999999999</v>
      </c>
      <c r="CV42">
        <v>0</v>
      </c>
      <c r="CW42">
        <v>0</v>
      </c>
      <c r="CX42">
        <v>0</v>
      </c>
      <c r="CY42" t="s">
        <v>164</v>
      </c>
      <c r="CZ42">
        <v>0</v>
      </c>
      <c r="DA42">
        <v>0</v>
      </c>
      <c r="DB42">
        <v>0</v>
      </c>
      <c r="DC42">
        <v>0</v>
      </c>
      <c r="DD42">
        <v>1029.2090000000001</v>
      </c>
      <c r="DE42">
        <v>0</v>
      </c>
      <c r="DF42">
        <v>0</v>
      </c>
      <c r="DG42">
        <v>141.179</v>
      </c>
      <c r="DH42">
        <v>0</v>
      </c>
      <c r="DI42">
        <v>0</v>
      </c>
    </row>
    <row r="43" spans="1:113" x14ac:dyDescent="0.25">
      <c r="A43" t="s">
        <v>162</v>
      </c>
      <c r="B43" s="1" t="s">
        <v>187</v>
      </c>
      <c r="C43" t="s">
        <v>52</v>
      </c>
      <c r="D43">
        <v>1</v>
      </c>
      <c r="E43" s="2">
        <v>45671.9375</v>
      </c>
      <c r="F43" t="s">
        <v>26</v>
      </c>
      <c r="G43">
        <v>1</v>
      </c>
      <c r="H43">
        <v>1</v>
      </c>
      <c r="I43">
        <v>1</v>
      </c>
      <c r="J43">
        <v>1</v>
      </c>
      <c r="K43">
        <v>133.82599999999999</v>
      </c>
      <c r="L43">
        <v>170</v>
      </c>
      <c r="M43">
        <v>0</v>
      </c>
      <c r="N43">
        <v>0</v>
      </c>
      <c r="O43">
        <v>130.36099999999999</v>
      </c>
      <c r="P43">
        <v>156.22499999999999</v>
      </c>
      <c r="Q43">
        <v>169.48241999999999</v>
      </c>
      <c r="R43">
        <v>0.1</v>
      </c>
      <c r="S43">
        <v>0.1</v>
      </c>
      <c r="T43">
        <v>0</v>
      </c>
      <c r="U43">
        <v>0</v>
      </c>
      <c r="V43">
        <v>0</v>
      </c>
      <c r="W43">
        <v>0</v>
      </c>
      <c r="X43">
        <v>159</v>
      </c>
      <c r="Y43" t="s">
        <v>165</v>
      </c>
      <c r="Z43">
        <v>159</v>
      </c>
      <c r="AA43" t="s">
        <v>165</v>
      </c>
      <c r="AB43">
        <v>391.64699999999999</v>
      </c>
      <c r="AC43">
        <v>391.64699999999999</v>
      </c>
      <c r="AD43">
        <v>0</v>
      </c>
      <c r="AE43">
        <v>0</v>
      </c>
      <c r="AF43">
        <v>25.173999999999999</v>
      </c>
      <c r="AG43">
        <v>-11</v>
      </c>
      <c r="AH43">
        <v>25.173999999999999</v>
      </c>
      <c r="AI43">
        <v>-11</v>
      </c>
      <c r="AJ43">
        <v>395.59199999999998</v>
      </c>
      <c r="AK43">
        <v>583.64200000000005</v>
      </c>
      <c r="AL43">
        <v>0</v>
      </c>
      <c r="AM43">
        <v>0</v>
      </c>
      <c r="AN43">
        <v>1667.616</v>
      </c>
      <c r="AO43">
        <v>2971.732</v>
      </c>
      <c r="AP43">
        <v>1996.231</v>
      </c>
      <c r="AQ43">
        <v>1619.62</v>
      </c>
      <c r="AR43">
        <v>770.476</v>
      </c>
      <c r="AS43">
        <v>192.11600000000001</v>
      </c>
      <c r="AT43">
        <v>160.00200000000001</v>
      </c>
      <c r="AU43">
        <v>32.113999999999997</v>
      </c>
      <c r="AV43">
        <v>0</v>
      </c>
      <c r="AW43">
        <v>175</v>
      </c>
      <c r="AX43">
        <v>1.0978060000000001</v>
      </c>
      <c r="AY43">
        <v>1.1339999999999999</v>
      </c>
      <c r="AZ43">
        <v>-517503651.38695103</v>
      </c>
      <c r="BA43">
        <v>191.5</v>
      </c>
      <c r="BB43">
        <v>47.996000000000002</v>
      </c>
      <c r="BC43">
        <v>328.61500000000001</v>
      </c>
      <c r="BD43">
        <v>316.59500000000003</v>
      </c>
      <c r="BE43">
        <v>469.59500000000003</v>
      </c>
      <c r="BF43">
        <v>309.41500000000002</v>
      </c>
      <c r="BG43">
        <v>463.67500000000001</v>
      </c>
      <c r="BH43">
        <v>391.64699999999999</v>
      </c>
      <c r="BI43" t="s">
        <v>210</v>
      </c>
      <c r="BJ43" t="s">
        <v>210</v>
      </c>
      <c r="BK43">
        <v>50.076000000000001</v>
      </c>
      <c r="BL43">
        <v>-11</v>
      </c>
      <c r="BM43">
        <v>420.49400000000003</v>
      </c>
      <c r="BN43">
        <v>583.64200000000005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391.64699999999999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800</v>
      </c>
      <c r="CC43">
        <v>0</v>
      </c>
      <c r="CD43">
        <v>1009.62</v>
      </c>
      <c r="CE43">
        <v>10.096</v>
      </c>
      <c r="CF43">
        <v>610</v>
      </c>
      <c r="CG43">
        <v>10.096</v>
      </c>
      <c r="CH43">
        <v>4.1829999999999998</v>
      </c>
      <c r="CI43">
        <v>140.45699999999999</v>
      </c>
      <c r="CJ43">
        <v>4.1829999999999998</v>
      </c>
      <c r="CK43">
        <v>220</v>
      </c>
      <c r="CL43" t="s">
        <v>163</v>
      </c>
      <c r="CM43">
        <v>4.3310000000000004</v>
      </c>
      <c r="CN43">
        <v>3.4649999999999999</v>
      </c>
      <c r="CO43">
        <v>0</v>
      </c>
      <c r="CP43">
        <v>156.22499999999999</v>
      </c>
      <c r="CQ43">
        <v>13.305999999999999</v>
      </c>
      <c r="CR43">
        <v>220</v>
      </c>
      <c r="CS43" t="s">
        <v>163</v>
      </c>
      <c r="CT43">
        <v>13.775</v>
      </c>
      <c r="CU43">
        <v>13.775</v>
      </c>
      <c r="CV43">
        <v>0</v>
      </c>
      <c r="CW43">
        <v>0</v>
      </c>
      <c r="CX43">
        <v>0</v>
      </c>
      <c r="CY43" t="s">
        <v>164</v>
      </c>
      <c r="CZ43">
        <v>0</v>
      </c>
      <c r="DA43">
        <v>0</v>
      </c>
      <c r="DB43">
        <v>0</v>
      </c>
      <c r="DC43">
        <v>0</v>
      </c>
      <c r="DD43">
        <v>770.476</v>
      </c>
      <c r="DE43">
        <v>0</v>
      </c>
      <c r="DF43">
        <v>0</v>
      </c>
      <c r="DG43">
        <v>428.976</v>
      </c>
      <c r="DH43">
        <v>0</v>
      </c>
      <c r="DI43">
        <v>0</v>
      </c>
    </row>
    <row r="44" spans="1:113" x14ac:dyDescent="0.25">
      <c r="A44" t="s">
        <v>162</v>
      </c>
      <c r="B44" s="1" t="s">
        <v>187</v>
      </c>
      <c r="C44" t="s">
        <v>52</v>
      </c>
      <c r="D44">
        <v>1</v>
      </c>
      <c r="E44" s="2">
        <v>45671.958333333336</v>
      </c>
      <c r="F44" t="s">
        <v>27</v>
      </c>
      <c r="G44">
        <v>1</v>
      </c>
      <c r="H44">
        <v>1</v>
      </c>
      <c r="I44">
        <v>1</v>
      </c>
      <c r="J44">
        <v>1</v>
      </c>
      <c r="K44">
        <v>0</v>
      </c>
      <c r="L44">
        <v>71</v>
      </c>
      <c r="M44">
        <v>0</v>
      </c>
      <c r="N44">
        <v>0</v>
      </c>
      <c r="O44">
        <v>19.643000000000001</v>
      </c>
      <c r="P44">
        <v>45.747999999999998</v>
      </c>
      <c r="Q44">
        <v>154.54276999999999</v>
      </c>
      <c r="R44">
        <v>0.11</v>
      </c>
      <c r="S44">
        <v>0.10643</v>
      </c>
      <c r="T44">
        <v>0</v>
      </c>
      <c r="U44">
        <v>0</v>
      </c>
      <c r="V44">
        <v>0</v>
      </c>
      <c r="W44">
        <v>0</v>
      </c>
      <c r="X44">
        <v>201</v>
      </c>
      <c r="Y44" t="s">
        <v>195</v>
      </c>
      <c r="Z44">
        <v>201</v>
      </c>
      <c r="AA44" t="s">
        <v>195</v>
      </c>
      <c r="AB44">
        <v>633.99900000000002</v>
      </c>
      <c r="AC44">
        <v>570.63300000000004</v>
      </c>
      <c r="AD44">
        <v>429.47899999999998</v>
      </c>
      <c r="AE44">
        <v>579.20799999999997</v>
      </c>
      <c r="AF44">
        <v>75.555999999999997</v>
      </c>
      <c r="AG44">
        <v>-11</v>
      </c>
      <c r="AH44">
        <v>75.555999999999997</v>
      </c>
      <c r="AI44">
        <v>-11</v>
      </c>
      <c r="AJ44">
        <v>299.44200000000001</v>
      </c>
      <c r="AK44">
        <v>309.39800000000002</v>
      </c>
      <c r="AL44">
        <v>0</v>
      </c>
      <c r="AM44">
        <v>0</v>
      </c>
      <c r="AN44">
        <v>2506.7049999999999</v>
      </c>
      <c r="AO44">
        <v>3284.4029999999998</v>
      </c>
      <c r="AP44">
        <v>2165.0520000000001</v>
      </c>
      <c r="AQ44">
        <v>2445.0030000000002</v>
      </c>
      <c r="AR44">
        <v>1081.1030000000001</v>
      </c>
      <c r="AS44">
        <v>169.316</v>
      </c>
      <c r="AT44">
        <v>146.15199999999999</v>
      </c>
      <c r="AU44">
        <v>23.164000000000001</v>
      </c>
      <c r="AV44">
        <v>0</v>
      </c>
      <c r="AW44">
        <v>157</v>
      </c>
      <c r="AX44">
        <v>1.0784480000000001</v>
      </c>
      <c r="AY44">
        <v>1.0960000000000001</v>
      </c>
      <c r="AZ44">
        <v>-517423481.263044</v>
      </c>
      <c r="BA44">
        <v>837.5</v>
      </c>
      <c r="BB44">
        <v>61.701999999999998</v>
      </c>
      <c r="BC44">
        <v>-335.887</v>
      </c>
      <c r="BD44">
        <v>367.27300000000002</v>
      </c>
      <c r="BE44">
        <v>529.495</v>
      </c>
      <c r="BF44">
        <v>225.739</v>
      </c>
      <c r="BG44">
        <v>366.93299999999999</v>
      </c>
      <c r="BH44">
        <v>581.63300000000004</v>
      </c>
      <c r="BI44" t="s">
        <v>214</v>
      </c>
      <c r="BJ44" t="s">
        <v>214</v>
      </c>
      <c r="BK44">
        <v>85.512</v>
      </c>
      <c r="BL44">
        <v>-11</v>
      </c>
      <c r="BM44">
        <v>309.39800000000002</v>
      </c>
      <c r="BN44">
        <v>309.39800000000002</v>
      </c>
      <c r="BO44">
        <v>52.366</v>
      </c>
      <c r="BP44">
        <v>-11</v>
      </c>
      <c r="BQ44">
        <v>429.47899999999998</v>
      </c>
      <c r="BR44">
        <v>579.20799999999997</v>
      </c>
      <c r="BS44">
        <v>1</v>
      </c>
      <c r="BT44">
        <v>581.63300000000004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550</v>
      </c>
      <c r="CC44">
        <v>1</v>
      </c>
      <c r="CD44">
        <v>2345.0030000000002</v>
      </c>
      <c r="CE44">
        <v>23.45</v>
      </c>
      <c r="CF44">
        <v>100</v>
      </c>
      <c r="CG44">
        <v>5.4939999999999998</v>
      </c>
      <c r="CH44">
        <v>9.9559999999999995</v>
      </c>
      <c r="CI44">
        <v>5.4939999999999998</v>
      </c>
      <c r="CJ44">
        <v>136.95599999999999</v>
      </c>
      <c r="CK44">
        <v>220</v>
      </c>
      <c r="CL44" t="s">
        <v>163</v>
      </c>
      <c r="CM44">
        <v>132.251</v>
      </c>
      <c r="CN44">
        <v>105.801</v>
      </c>
      <c r="CO44">
        <v>0</v>
      </c>
      <c r="CP44">
        <v>0</v>
      </c>
      <c r="CQ44">
        <v>173.12700000000001</v>
      </c>
      <c r="CR44">
        <v>220</v>
      </c>
      <c r="CS44" t="s">
        <v>163</v>
      </c>
      <c r="CT44">
        <v>166.25200000000001</v>
      </c>
      <c r="CU44">
        <v>166.25200000000001</v>
      </c>
      <c r="CV44">
        <v>0</v>
      </c>
      <c r="CW44">
        <v>0</v>
      </c>
      <c r="CX44">
        <v>0</v>
      </c>
      <c r="CY44" t="s">
        <v>164</v>
      </c>
      <c r="CZ44">
        <v>0</v>
      </c>
      <c r="DA44">
        <v>0</v>
      </c>
      <c r="DB44">
        <v>0</v>
      </c>
      <c r="DC44">
        <v>0</v>
      </c>
      <c r="DD44">
        <v>1081.1030000000001</v>
      </c>
      <c r="DE44">
        <v>0</v>
      </c>
      <c r="DF44">
        <v>0</v>
      </c>
      <c r="DG44">
        <v>83.234999999999999</v>
      </c>
      <c r="DH44">
        <v>0</v>
      </c>
      <c r="DI44">
        <v>0</v>
      </c>
    </row>
    <row r="45" spans="1:113" x14ac:dyDescent="0.25">
      <c r="A45" t="s">
        <v>162</v>
      </c>
      <c r="B45" s="1" t="s">
        <v>187</v>
      </c>
      <c r="C45" t="s">
        <v>52</v>
      </c>
      <c r="D45">
        <v>1</v>
      </c>
      <c r="E45" s="2">
        <v>45671.958333333336</v>
      </c>
      <c r="F45" t="s">
        <v>26</v>
      </c>
      <c r="G45">
        <v>1</v>
      </c>
      <c r="H45">
        <v>1</v>
      </c>
      <c r="I45">
        <v>1</v>
      </c>
      <c r="J45">
        <v>1</v>
      </c>
      <c r="K45">
        <v>131.55000000000001</v>
      </c>
      <c r="L45">
        <v>170</v>
      </c>
      <c r="M45">
        <v>0</v>
      </c>
      <c r="N45">
        <v>0</v>
      </c>
      <c r="O45">
        <v>127</v>
      </c>
      <c r="P45">
        <v>173.12700000000001</v>
      </c>
      <c r="Q45">
        <v>148.9033</v>
      </c>
      <c r="R45">
        <v>8.2720000000000002E-2</v>
      </c>
      <c r="S45">
        <v>0.1</v>
      </c>
      <c r="T45">
        <v>0</v>
      </c>
      <c r="U45">
        <v>0</v>
      </c>
      <c r="V45">
        <v>0</v>
      </c>
      <c r="W45">
        <v>0</v>
      </c>
      <c r="X45">
        <v>159</v>
      </c>
      <c r="Y45" t="s">
        <v>165</v>
      </c>
      <c r="Z45">
        <v>173.12700000000001</v>
      </c>
      <c r="AA45" t="s">
        <v>168</v>
      </c>
      <c r="AB45">
        <v>391.64699999999999</v>
      </c>
      <c r="AC45">
        <v>391.64699999999999</v>
      </c>
      <c r="AD45">
        <v>0</v>
      </c>
      <c r="AE45">
        <v>0</v>
      </c>
      <c r="AF45">
        <v>27.45</v>
      </c>
      <c r="AG45">
        <v>-11</v>
      </c>
      <c r="AH45">
        <v>27.45</v>
      </c>
      <c r="AI45">
        <v>-11</v>
      </c>
      <c r="AJ45">
        <v>394.07600000000002</v>
      </c>
      <c r="AK45">
        <v>579.68399999999997</v>
      </c>
      <c r="AL45">
        <v>0</v>
      </c>
      <c r="AM45">
        <v>0</v>
      </c>
      <c r="AN45">
        <v>1652.922</v>
      </c>
      <c r="AO45">
        <v>2974.076</v>
      </c>
      <c r="AP45">
        <v>1994.575</v>
      </c>
      <c r="AQ45">
        <v>1605.62</v>
      </c>
      <c r="AR45">
        <v>757.41399999999999</v>
      </c>
      <c r="AS45">
        <v>166.869</v>
      </c>
      <c r="AT45">
        <v>140.303</v>
      </c>
      <c r="AU45">
        <v>26.565999999999999</v>
      </c>
      <c r="AV45">
        <v>0</v>
      </c>
      <c r="AW45">
        <v>157</v>
      </c>
      <c r="AX45">
        <v>1.0628599999999999</v>
      </c>
      <c r="AY45">
        <v>1.121</v>
      </c>
      <c r="AZ45">
        <v>-517423481.263044</v>
      </c>
      <c r="BA45">
        <v>191.5</v>
      </c>
      <c r="BB45">
        <v>47.302</v>
      </c>
      <c r="BC45">
        <v>341.65300000000002</v>
      </c>
      <c r="BD45">
        <v>316.59500000000003</v>
      </c>
      <c r="BE45">
        <v>469.59500000000003</v>
      </c>
      <c r="BF45">
        <v>309.09500000000003</v>
      </c>
      <c r="BG45">
        <v>463.435</v>
      </c>
      <c r="BH45">
        <v>391.64699999999999</v>
      </c>
      <c r="BI45" t="s">
        <v>210</v>
      </c>
      <c r="BJ45" t="s">
        <v>169</v>
      </c>
      <c r="BK45">
        <v>50.9</v>
      </c>
      <c r="BL45">
        <v>-11</v>
      </c>
      <c r="BM45">
        <v>417.52600000000001</v>
      </c>
      <c r="BN45">
        <v>579.68399999999997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391.64699999999999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800</v>
      </c>
      <c r="CC45">
        <v>0</v>
      </c>
      <c r="CD45">
        <v>995.62</v>
      </c>
      <c r="CE45">
        <v>9.9559999999999995</v>
      </c>
      <c r="CF45">
        <v>610</v>
      </c>
      <c r="CG45">
        <v>9.9559999999999995</v>
      </c>
      <c r="CH45">
        <v>5.4939999999999998</v>
      </c>
      <c r="CI45">
        <v>136.95599999999999</v>
      </c>
      <c r="CJ45">
        <v>5.4939999999999998</v>
      </c>
      <c r="CK45">
        <v>220</v>
      </c>
      <c r="CL45" t="s">
        <v>163</v>
      </c>
      <c r="CM45">
        <v>5.6879999999999997</v>
      </c>
      <c r="CN45">
        <v>4.55</v>
      </c>
      <c r="CO45">
        <v>0</v>
      </c>
      <c r="CP45">
        <v>173.12700000000001</v>
      </c>
      <c r="CQ45">
        <v>0</v>
      </c>
      <c r="CR45">
        <v>220</v>
      </c>
      <c r="CS45" t="s">
        <v>163</v>
      </c>
      <c r="CT45">
        <v>0</v>
      </c>
      <c r="CU45">
        <v>0</v>
      </c>
      <c r="CV45">
        <v>0</v>
      </c>
      <c r="CW45">
        <v>0</v>
      </c>
      <c r="CX45">
        <v>0</v>
      </c>
      <c r="CY45" t="s">
        <v>164</v>
      </c>
      <c r="CZ45">
        <v>0</v>
      </c>
      <c r="DA45">
        <v>0</v>
      </c>
      <c r="DB45">
        <v>0</v>
      </c>
      <c r="DC45">
        <v>0</v>
      </c>
      <c r="DD45">
        <v>757.41399999999999</v>
      </c>
      <c r="DE45">
        <v>0</v>
      </c>
      <c r="DF45">
        <v>0</v>
      </c>
      <c r="DG45">
        <v>438.65300000000002</v>
      </c>
      <c r="DH45">
        <v>0</v>
      </c>
      <c r="DI45">
        <v>0</v>
      </c>
    </row>
    <row r="46" spans="1:113" x14ac:dyDescent="0.25">
      <c r="A46" t="s">
        <v>162</v>
      </c>
      <c r="B46" s="1" t="s">
        <v>187</v>
      </c>
      <c r="C46" t="s">
        <v>52</v>
      </c>
      <c r="D46">
        <v>1</v>
      </c>
      <c r="E46" s="2">
        <v>45671.979166666664</v>
      </c>
      <c r="F46" t="s">
        <v>27</v>
      </c>
      <c r="G46">
        <v>1</v>
      </c>
      <c r="H46">
        <v>1</v>
      </c>
      <c r="I46">
        <v>1</v>
      </c>
      <c r="J46">
        <v>1</v>
      </c>
      <c r="K46">
        <v>0</v>
      </c>
      <c r="L46">
        <v>71</v>
      </c>
      <c r="M46">
        <v>0</v>
      </c>
      <c r="N46">
        <v>0</v>
      </c>
      <c r="O46">
        <v>20.666</v>
      </c>
      <c r="P46">
        <v>41.911000000000001</v>
      </c>
      <c r="Q46">
        <v>118.28748</v>
      </c>
      <c r="R46">
        <v>0.13303999999999999</v>
      </c>
      <c r="S46">
        <v>0.10643</v>
      </c>
      <c r="T46">
        <v>0</v>
      </c>
      <c r="U46">
        <v>0</v>
      </c>
      <c r="V46">
        <v>0</v>
      </c>
      <c r="W46">
        <v>0</v>
      </c>
      <c r="X46">
        <v>201</v>
      </c>
      <c r="Y46" t="s">
        <v>195</v>
      </c>
      <c r="Z46">
        <v>201</v>
      </c>
      <c r="AA46" t="s">
        <v>195</v>
      </c>
      <c r="AB46">
        <v>630.46400000000006</v>
      </c>
      <c r="AC46">
        <v>570.63300000000004</v>
      </c>
      <c r="AD46">
        <v>502.584</v>
      </c>
      <c r="AE46">
        <v>535.88900000000001</v>
      </c>
      <c r="AF46">
        <v>65.227999999999994</v>
      </c>
      <c r="AG46">
        <v>-11</v>
      </c>
      <c r="AH46">
        <v>65.227999999999994</v>
      </c>
      <c r="AI46">
        <v>-11</v>
      </c>
      <c r="AJ46">
        <v>279.161</v>
      </c>
      <c r="AK46">
        <v>288.75099999999998</v>
      </c>
      <c r="AL46">
        <v>0</v>
      </c>
      <c r="AM46">
        <v>0</v>
      </c>
      <c r="AN46">
        <v>2365.5140000000001</v>
      </c>
      <c r="AO46">
        <v>3130.2089999999998</v>
      </c>
      <c r="AP46">
        <v>2020.7090000000001</v>
      </c>
      <c r="AQ46">
        <v>2305.73</v>
      </c>
      <c r="AR46">
        <v>1073.069</v>
      </c>
      <c r="AS46">
        <v>129.57300000000001</v>
      </c>
      <c r="AT46">
        <v>111.744</v>
      </c>
      <c r="AU46">
        <v>17.829000000000001</v>
      </c>
      <c r="AV46">
        <v>0</v>
      </c>
      <c r="AW46">
        <v>116.79</v>
      </c>
      <c r="AX46">
        <v>1.109453</v>
      </c>
      <c r="AY46">
        <v>1.095</v>
      </c>
      <c r="AZ46">
        <v>-517398980.55427998</v>
      </c>
      <c r="BA46">
        <v>839.39</v>
      </c>
      <c r="BB46">
        <v>59.783999999999999</v>
      </c>
      <c r="BC46">
        <v>-338.92500000000001</v>
      </c>
      <c r="BD46">
        <v>366.41699999999997</v>
      </c>
      <c r="BE46">
        <v>522.02300000000002</v>
      </c>
      <c r="BF46">
        <v>223.887</v>
      </c>
      <c r="BG46">
        <v>357.64499999999998</v>
      </c>
      <c r="BH46">
        <v>581.63300000000004</v>
      </c>
      <c r="BI46" t="s">
        <v>214</v>
      </c>
      <c r="BJ46" t="s">
        <v>214</v>
      </c>
      <c r="BK46">
        <v>74.817999999999998</v>
      </c>
      <c r="BL46">
        <v>-11</v>
      </c>
      <c r="BM46">
        <v>288.75099999999998</v>
      </c>
      <c r="BN46">
        <v>288.75099999999998</v>
      </c>
      <c r="BO46">
        <v>48.831000000000003</v>
      </c>
      <c r="BP46">
        <v>-11</v>
      </c>
      <c r="BQ46">
        <v>502.584</v>
      </c>
      <c r="BR46">
        <v>535.88900000000001</v>
      </c>
      <c r="BS46">
        <v>1</v>
      </c>
      <c r="BT46">
        <v>581.63300000000004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550</v>
      </c>
      <c r="CC46">
        <v>1</v>
      </c>
      <c r="CD46">
        <v>2205.73</v>
      </c>
      <c r="CE46">
        <v>22.056999999999999</v>
      </c>
      <c r="CF46">
        <v>100</v>
      </c>
      <c r="CG46">
        <v>0</v>
      </c>
      <c r="CH46">
        <v>9.59</v>
      </c>
      <c r="CI46">
        <v>0</v>
      </c>
      <c r="CJ46">
        <v>149.416</v>
      </c>
      <c r="CK46">
        <v>220</v>
      </c>
      <c r="CL46" t="s">
        <v>163</v>
      </c>
      <c r="CM46">
        <v>143.88200000000001</v>
      </c>
      <c r="CN46">
        <v>115.10599999999999</v>
      </c>
      <c r="CO46">
        <v>0</v>
      </c>
      <c r="CP46">
        <v>0</v>
      </c>
      <c r="CQ46">
        <v>177.29599999999999</v>
      </c>
      <c r="CR46">
        <v>220</v>
      </c>
      <c r="CS46" t="s">
        <v>163</v>
      </c>
      <c r="CT46">
        <v>170.089</v>
      </c>
      <c r="CU46">
        <v>170.089</v>
      </c>
      <c r="CV46">
        <v>0</v>
      </c>
      <c r="CW46">
        <v>0</v>
      </c>
      <c r="CX46">
        <v>0</v>
      </c>
      <c r="CY46" t="s">
        <v>164</v>
      </c>
      <c r="CZ46">
        <v>0</v>
      </c>
      <c r="DA46">
        <v>0</v>
      </c>
      <c r="DB46">
        <v>0</v>
      </c>
      <c r="DC46">
        <v>0</v>
      </c>
      <c r="DD46">
        <v>1073.069</v>
      </c>
      <c r="DE46">
        <v>0</v>
      </c>
      <c r="DF46">
        <v>0</v>
      </c>
      <c r="DG46">
        <v>154.32499999999999</v>
      </c>
      <c r="DH46">
        <v>0</v>
      </c>
      <c r="DI46">
        <v>0</v>
      </c>
    </row>
    <row r="47" spans="1:113" x14ac:dyDescent="0.25">
      <c r="A47" t="s">
        <v>162</v>
      </c>
      <c r="B47" s="1" t="s">
        <v>187</v>
      </c>
      <c r="C47" t="s">
        <v>52</v>
      </c>
      <c r="D47">
        <v>1</v>
      </c>
      <c r="E47" s="2">
        <v>45671.979166666664</v>
      </c>
      <c r="F47" t="s">
        <v>26</v>
      </c>
      <c r="G47">
        <v>1</v>
      </c>
      <c r="H47">
        <v>1</v>
      </c>
      <c r="I47">
        <v>1</v>
      </c>
      <c r="J47">
        <v>1</v>
      </c>
      <c r="K47">
        <v>133.41499999999999</v>
      </c>
      <c r="L47">
        <v>170</v>
      </c>
      <c r="M47">
        <v>9.5109999999999992</v>
      </c>
      <c r="N47">
        <v>0</v>
      </c>
      <c r="O47">
        <v>139.827</v>
      </c>
      <c r="P47">
        <v>177.29599999999999</v>
      </c>
      <c r="Q47">
        <v>113.96935000000001</v>
      </c>
      <c r="R47">
        <v>0.1</v>
      </c>
      <c r="S47">
        <v>0.1</v>
      </c>
      <c r="T47">
        <v>0</v>
      </c>
      <c r="U47">
        <v>0</v>
      </c>
      <c r="V47">
        <v>0</v>
      </c>
      <c r="W47">
        <v>0</v>
      </c>
      <c r="X47">
        <v>139.827</v>
      </c>
      <c r="Y47" t="s">
        <v>168</v>
      </c>
      <c r="Z47">
        <v>177.29599999999999</v>
      </c>
      <c r="AA47" t="s">
        <v>168</v>
      </c>
      <c r="AB47">
        <v>391.64699999999999</v>
      </c>
      <c r="AC47">
        <v>391.64699999999999</v>
      </c>
      <c r="AD47">
        <v>0</v>
      </c>
      <c r="AE47">
        <v>0</v>
      </c>
      <c r="AF47">
        <v>25.585000000000001</v>
      </c>
      <c r="AG47">
        <v>-11</v>
      </c>
      <c r="AH47">
        <v>25.585000000000001</v>
      </c>
      <c r="AI47">
        <v>-11</v>
      </c>
      <c r="AJ47">
        <v>374.48899999999998</v>
      </c>
      <c r="AK47">
        <v>556.12699999999995</v>
      </c>
      <c r="AL47">
        <v>0</v>
      </c>
      <c r="AM47">
        <v>0</v>
      </c>
      <c r="AN47">
        <v>1615.075</v>
      </c>
      <c r="AO47">
        <v>2973.5909999999999</v>
      </c>
      <c r="AP47">
        <v>1959.8810000000001</v>
      </c>
      <c r="AQ47">
        <v>1568.979</v>
      </c>
      <c r="AR47">
        <v>787.45399999999995</v>
      </c>
      <c r="AS47">
        <v>125.842</v>
      </c>
      <c r="AT47">
        <v>107.35</v>
      </c>
      <c r="AU47">
        <v>18.492000000000001</v>
      </c>
      <c r="AV47">
        <v>0</v>
      </c>
      <c r="AW47">
        <v>116.79</v>
      </c>
      <c r="AX47">
        <v>1.077507</v>
      </c>
      <c r="AY47">
        <v>1.1040000000000001</v>
      </c>
      <c r="AZ47">
        <v>-517398980.55427998</v>
      </c>
      <c r="BA47">
        <v>191.5</v>
      </c>
      <c r="BB47">
        <v>46.095999999999997</v>
      </c>
      <c r="BC47">
        <v>344.80500000000001</v>
      </c>
      <c r="BD47">
        <v>329.59399999999999</v>
      </c>
      <c r="BE47">
        <v>500.59399999999999</v>
      </c>
      <c r="BF47">
        <v>322.09399999999999</v>
      </c>
      <c r="BG47">
        <v>494.43400000000003</v>
      </c>
      <c r="BH47">
        <v>391.64699999999999</v>
      </c>
      <c r="BI47" t="s">
        <v>169</v>
      </c>
      <c r="BJ47" t="s">
        <v>169</v>
      </c>
      <c r="BK47">
        <v>47.642000000000003</v>
      </c>
      <c r="BL47">
        <v>-11</v>
      </c>
      <c r="BM47">
        <v>396.54599999999999</v>
      </c>
      <c r="BN47">
        <v>556.12699999999995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391.64699999999999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800</v>
      </c>
      <c r="CC47">
        <v>0</v>
      </c>
      <c r="CD47">
        <v>958.97900000000004</v>
      </c>
      <c r="CE47">
        <v>9.59</v>
      </c>
      <c r="CF47">
        <v>610</v>
      </c>
      <c r="CG47">
        <v>9.59</v>
      </c>
      <c r="CH47">
        <v>0</v>
      </c>
      <c r="CI47">
        <v>149.416</v>
      </c>
      <c r="CJ47">
        <v>0</v>
      </c>
      <c r="CK47">
        <v>220</v>
      </c>
      <c r="CL47" t="s">
        <v>163</v>
      </c>
      <c r="CM47">
        <v>0</v>
      </c>
      <c r="CN47">
        <v>0</v>
      </c>
      <c r="CO47">
        <v>0</v>
      </c>
      <c r="CP47">
        <v>177.29599999999999</v>
      </c>
      <c r="CQ47">
        <v>0</v>
      </c>
      <c r="CR47">
        <v>220</v>
      </c>
      <c r="CS47" t="s">
        <v>163</v>
      </c>
      <c r="CT47">
        <v>0</v>
      </c>
      <c r="CU47">
        <v>0</v>
      </c>
      <c r="CV47">
        <v>0</v>
      </c>
      <c r="CW47">
        <v>0</v>
      </c>
      <c r="CX47">
        <v>0</v>
      </c>
      <c r="CY47" t="s">
        <v>164</v>
      </c>
      <c r="CZ47">
        <v>0</v>
      </c>
      <c r="DA47">
        <v>0</v>
      </c>
      <c r="DB47">
        <v>0</v>
      </c>
      <c r="DC47">
        <v>0</v>
      </c>
      <c r="DD47">
        <v>787.45399999999995</v>
      </c>
      <c r="DE47">
        <v>0</v>
      </c>
      <c r="DF47">
        <v>0</v>
      </c>
      <c r="DG47">
        <v>454.63200000000001</v>
      </c>
      <c r="DH47">
        <v>0</v>
      </c>
      <c r="DI47">
        <v>0</v>
      </c>
    </row>
    <row r="48" spans="1:113" x14ac:dyDescent="0.25">
      <c r="A48" t="s">
        <v>162</v>
      </c>
      <c r="B48" s="1" t="s">
        <v>187</v>
      </c>
      <c r="C48" t="s">
        <v>52</v>
      </c>
      <c r="D48">
        <v>1</v>
      </c>
      <c r="E48" s="2">
        <v>45672</v>
      </c>
      <c r="F48" t="s">
        <v>27</v>
      </c>
      <c r="G48">
        <v>1</v>
      </c>
      <c r="H48">
        <v>1</v>
      </c>
      <c r="I48">
        <v>1</v>
      </c>
      <c r="J48">
        <v>1</v>
      </c>
      <c r="K48">
        <v>0</v>
      </c>
      <c r="L48">
        <v>71</v>
      </c>
      <c r="M48">
        <v>0</v>
      </c>
      <c r="N48">
        <v>0</v>
      </c>
      <c r="O48">
        <v>37.935000000000002</v>
      </c>
      <c r="P48">
        <v>59.164999999999999</v>
      </c>
      <c r="Q48">
        <v>153.87871999999999</v>
      </c>
      <c r="R48">
        <v>1.294E-2</v>
      </c>
      <c r="S48">
        <v>0.10638</v>
      </c>
      <c r="T48">
        <v>0</v>
      </c>
      <c r="U48">
        <v>0</v>
      </c>
      <c r="V48">
        <v>0</v>
      </c>
      <c r="W48">
        <v>0</v>
      </c>
      <c r="X48">
        <v>201</v>
      </c>
      <c r="Y48" t="s">
        <v>195</v>
      </c>
      <c r="Z48">
        <v>201</v>
      </c>
      <c r="AA48" t="s">
        <v>195</v>
      </c>
      <c r="AB48">
        <v>624.62400000000002</v>
      </c>
      <c r="AC48">
        <v>570.63300000000004</v>
      </c>
      <c r="AD48">
        <v>463.66300000000001</v>
      </c>
      <c r="AE48">
        <v>494.79199999999997</v>
      </c>
      <c r="AF48">
        <v>64.126999999999995</v>
      </c>
      <c r="AG48">
        <v>-11</v>
      </c>
      <c r="AH48">
        <v>64.126999999999995</v>
      </c>
      <c r="AI48">
        <v>-11</v>
      </c>
      <c r="AJ48">
        <v>260.11700000000002</v>
      </c>
      <c r="AK48">
        <v>269.16300000000001</v>
      </c>
      <c r="AL48">
        <v>0</v>
      </c>
      <c r="AM48">
        <v>0</v>
      </c>
      <c r="AN48">
        <v>2237.6770000000001</v>
      </c>
      <c r="AO48">
        <v>3187.8519999999999</v>
      </c>
      <c r="AP48">
        <v>1905.1610000000001</v>
      </c>
      <c r="AQ48">
        <v>2181.5340000000001</v>
      </c>
      <c r="AR48">
        <v>1216.556</v>
      </c>
      <c r="AS48">
        <v>169.51300000000001</v>
      </c>
      <c r="AT48">
        <v>146.88999999999999</v>
      </c>
      <c r="AU48">
        <v>22.623000000000001</v>
      </c>
      <c r="AV48">
        <v>0</v>
      </c>
      <c r="AW48">
        <v>157</v>
      </c>
      <c r="AX48">
        <v>1.079701</v>
      </c>
      <c r="AY48">
        <v>1.1020000000000001</v>
      </c>
      <c r="AZ48">
        <v>-517307166.51210499</v>
      </c>
      <c r="BA48">
        <v>1144.21</v>
      </c>
      <c r="BB48">
        <v>56.143000000000001</v>
      </c>
      <c r="BC48">
        <v>-327.05500000000001</v>
      </c>
      <c r="BD48">
        <v>392.34500000000003</v>
      </c>
      <c r="BE48">
        <v>589.26199999999994</v>
      </c>
      <c r="BF48">
        <v>261.13499999999999</v>
      </c>
      <c r="BG48">
        <v>436.59100000000001</v>
      </c>
      <c r="BH48">
        <v>581.63300000000004</v>
      </c>
      <c r="BI48" t="s">
        <v>214</v>
      </c>
      <c r="BJ48" t="s">
        <v>214</v>
      </c>
      <c r="BK48">
        <v>73.173000000000002</v>
      </c>
      <c r="BL48">
        <v>-11</v>
      </c>
      <c r="BM48">
        <v>269.16300000000001</v>
      </c>
      <c r="BN48">
        <v>269.16300000000001</v>
      </c>
      <c r="BO48">
        <v>42.991</v>
      </c>
      <c r="BP48">
        <v>-11</v>
      </c>
      <c r="BQ48">
        <v>463.66300000000001</v>
      </c>
      <c r="BR48">
        <v>494.79199999999997</v>
      </c>
      <c r="BS48">
        <v>1</v>
      </c>
      <c r="BT48">
        <v>581.63300000000004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550</v>
      </c>
      <c r="CC48">
        <v>1</v>
      </c>
      <c r="CD48">
        <v>2081.5340000000001</v>
      </c>
      <c r="CE48">
        <v>20.815000000000001</v>
      </c>
      <c r="CF48">
        <v>100</v>
      </c>
      <c r="CG48">
        <v>9.07</v>
      </c>
      <c r="CH48">
        <v>9.0459999999999994</v>
      </c>
      <c r="CI48">
        <v>9.07</v>
      </c>
      <c r="CJ48">
        <v>128.03899999999999</v>
      </c>
      <c r="CK48">
        <v>220</v>
      </c>
      <c r="CL48" t="s">
        <v>163</v>
      </c>
      <c r="CM48">
        <v>123.673</v>
      </c>
      <c r="CN48">
        <v>98.938000000000002</v>
      </c>
      <c r="CO48">
        <v>0</v>
      </c>
      <c r="CP48">
        <v>11.009</v>
      </c>
      <c r="CQ48">
        <v>158.602</v>
      </c>
      <c r="CR48">
        <v>220</v>
      </c>
      <c r="CS48" t="s">
        <v>163</v>
      </c>
      <c r="CT48">
        <v>152.83500000000001</v>
      </c>
      <c r="CU48">
        <v>152.83500000000001</v>
      </c>
      <c r="CV48">
        <v>0</v>
      </c>
      <c r="CW48">
        <v>0</v>
      </c>
      <c r="CX48">
        <v>0</v>
      </c>
      <c r="CY48" t="s">
        <v>164</v>
      </c>
      <c r="CZ48">
        <v>0</v>
      </c>
      <c r="DA48">
        <v>0</v>
      </c>
      <c r="DB48">
        <v>0</v>
      </c>
      <c r="DC48">
        <v>0</v>
      </c>
      <c r="DD48">
        <v>1216.556</v>
      </c>
      <c r="DE48">
        <v>0</v>
      </c>
      <c r="DF48">
        <v>0</v>
      </c>
      <c r="DG48">
        <v>144.54300000000001</v>
      </c>
      <c r="DH48">
        <v>0</v>
      </c>
      <c r="DI48">
        <v>0</v>
      </c>
    </row>
    <row r="49" spans="1:113" x14ac:dyDescent="0.25">
      <c r="A49" t="s">
        <v>162</v>
      </c>
      <c r="B49" s="1" t="s">
        <v>187</v>
      </c>
      <c r="C49" t="s">
        <v>52</v>
      </c>
      <c r="D49">
        <v>1</v>
      </c>
      <c r="E49" s="2">
        <v>45672</v>
      </c>
      <c r="F49" t="s">
        <v>26</v>
      </c>
      <c r="G49">
        <v>1</v>
      </c>
      <c r="H49">
        <v>1</v>
      </c>
      <c r="I49">
        <v>1</v>
      </c>
      <c r="J49">
        <v>1</v>
      </c>
      <c r="K49">
        <v>126.504</v>
      </c>
      <c r="L49">
        <v>170</v>
      </c>
      <c r="M49">
        <v>20.815000000000001</v>
      </c>
      <c r="N49">
        <v>0</v>
      </c>
      <c r="O49">
        <v>118.992</v>
      </c>
      <c r="P49">
        <v>158.602</v>
      </c>
      <c r="Q49">
        <v>148.98212000000001</v>
      </c>
      <c r="R49">
        <v>0.01</v>
      </c>
      <c r="S49">
        <v>0.1</v>
      </c>
      <c r="T49">
        <v>0</v>
      </c>
      <c r="U49">
        <v>0</v>
      </c>
      <c r="V49">
        <v>0</v>
      </c>
      <c r="W49">
        <v>0</v>
      </c>
      <c r="X49">
        <v>159</v>
      </c>
      <c r="Y49" t="s">
        <v>165</v>
      </c>
      <c r="Z49">
        <v>159</v>
      </c>
      <c r="AA49" t="s">
        <v>165</v>
      </c>
      <c r="AB49">
        <v>391.64699999999999</v>
      </c>
      <c r="AC49">
        <v>391.64699999999999</v>
      </c>
      <c r="AD49">
        <v>0</v>
      </c>
      <c r="AE49">
        <v>0</v>
      </c>
      <c r="AF49">
        <v>32.496000000000002</v>
      </c>
      <c r="AG49">
        <v>-11</v>
      </c>
      <c r="AH49">
        <v>32.496000000000002</v>
      </c>
      <c r="AI49">
        <v>-11</v>
      </c>
      <c r="AJ49">
        <v>363.185</v>
      </c>
      <c r="AK49">
        <v>521.32500000000005</v>
      </c>
      <c r="AL49">
        <v>0</v>
      </c>
      <c r="AM49">
        <v>0</v>
      </c>
      <c r="AN49">
        <v>1558.191</v>
      </c>
      <c r="AO49">
        <v>2973.2089999999998</v>
      </c>
      <c r="AP49">
        <v>1890.7070000000001</v>
      </c>
      <c r="AQ49">
        <v>1514.6220000000001</v>
      </c>
      <c r="AR49">
        <v>874.19799999999998</v>
      </c>
      <c r="AS49">
        <v>164.08500000000001</v>
      </c>
      <c r="AT49">
        <v>140.36799999999999</v>
      </c>
      <c r="AU49">
        <v>23.716999999999999</v>
      </c>
      <c r="AV49">
        <v>0</v>
      </c>
      <c r="AW49">
        <v>157</v>
      </c>
      <c r="AX49">
        <v>1.0451269999999999</v>
      </c>
      <c r="AY49">
        <v>1.101</v>
      </c>
      <c r="AZ49">
        <v>-517307166.51210499</v>
      </c>
      <c r="BA49">
        <v>191.5</v>
      </c>
      <c r="BB49">
        <v>43.569000000000003</v>
      </c>
      <c r="BC49">
        <v>332.51600000000002</v>
      </c>
      <c r="BD49">
        <v>348.596</v>
      </c>
      <c r="BE49">
        <v>572.596</v>
      </c>
      <c r="BF49">
        <v>341.096</v>
      </c>
      <c r="BG49">
        <v>566.43600000000004</v>
      </c>
      <c r="BH49">
        <v>391.64699999999999</v>
      </c>
      <c r="BI49" t="s">
        <v>210</v>
      </c>
      <c r="BJ49" t="s">
        <v>210</v>
      </c>
      <c r="BK49">
        <v>53.311</v>
      </c>
      <c r="BL49">
        <v>-11</v>
      </c>
      <c r="BM49">
        <v>384</v>
      </c>
      <c r="BN49">
        <v>521.32500000000005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391.64699999999999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800</v>
      </c>
      <c r="CC49">
        <v>0</v>
      </c>
      <c r="CD49">
        <v>904.62199999999996</v>
      </c>
      <c r="CE49">
        <v>9.0459999999999994</v>
      </c>
      <c r="CF49">
        <v>610</v>
      </c>
      <c r="CG49">
        <v>9.0459999999999994</v>
      </c>
      <c r="CH49">
        <v>9.07</v>
      </c>
      <c r="CI49">
        <v>128.03899999999999</v>
      </c>
      <c r="CJ49">
        <v>9.07</v>
      </c>
      <c r="CK49">
        <v>220</v>
      </c>
      <c r="CL49" t="s">
        <v>163</v>
      </c>
      <c r="CM49">
        <v>9.39</v>
      </c>
      <c r="CN49">
        <v>7.5119999999999996</v>
      </c>
      <c r="CO49">
        <v>0</v>
      </c>
      <c r="CP49">
        <v>158.602</v>
      </c>
      <c r="CQ49">
        <v>11.009</v>
      </c>
      <c r="CR49">
        <v>220</v>
      </c>
      <c r="CS49" t="s">
        <v>163</v>
      </c>
      <c r="CT49">
        <v>11.398</v>
      </c>
      <c r="CU49">
        <v>11.398</v>
      </c>
      <c r="CV49">
        <v>0</v>
      </c>
      <c r="CW49">
        <v>0</v>
      </c>
      <c r="CX49">
        <v>0</v>
      </c>
      <c r="CY49" t="s">
        <v>164</v>
      </c>
      <c r="CZ49">
        <v>0</v>
      </c>
      <c r="DA49">
        <v>0</v>
      </c>
      <c r="DB49">
        <v>0</v>
      </c>
      <c r="DC49">
        <v>0</v>
      </c>
      <c r="DD49">
        <v>874.19799999999998</v>
      </c>
      <c r="DE49">
        <v>0</v>
      </c>
      <c r="DF49">
        <v>0</v>
      </c>
      <c r="DG49">
        <v>421.50900000000001</v>
      </c>
      <c r="DH49">
        <v>0</v>
      </c>
      <c r="DI49">
        <v>0</v>
      </c>
    </row>
    <row r="50" spans="1:113" x14ac:dyDescent="0.25">
      <c r="A50" t="s">
        <v>162</v>
      </c>
      <c r="B50" s="1" t="s">
        <v>187</v>
      </c>
      <c r="C50" t="s">
        <v>52</v>
      </c>
      <c r="D50">
        <v>1</v>
      </c>
      <c r="E50" s="2">
        <v>45672.020833333336</v>
      </c>
      <c r="F50" t="s">
        <v>27</v>
      </c>
      <c r="G50">
        <v>1</v>
      </c>
      <c r="H50">
        <v>1</v>
      </c>
      <c r="I50">
        <v>1</v>
      </c>
      <c r="J50">
        <v>1</v>
      </c>
      <c r="K50">
        <v>0</v>
      </c>
      <c r="L50">
        <v>71</v>
      </c>
      <c r="M50">
        <v>0</v>
      </c>
      <c r="N50">
        <v>0</v>
      </c>
      <c r="O50">
        <v>34.835000000000001</v>
      </c>
      <c r="P50">
        <v>53.716999999999999</v>
      </c>
      <c r="Q50">
        <v>118.90766000000001</v>
      </c>
      <c r="R50">
        <v>1.294E-2</v>
      </c>
      <c r="S50">
        <v>0.10638</v>
      </c>
      <c r="T50">
        <v>0</v>
      </c>
      <c r="U50">
        <v>0</v>
      </c>
      <c r="V50">
        <v>0</v>
      </c>
      <c r="W50">
        <v>0</v>
      </c>
      <c r="X50">
        <v>201</v>
      </c>
      <c r="Y50" t="s">
        <v>195</v>
      </c>
      <c r="Z50">
        <v>201</v>
      </c>
      <c r="AA50" t="s">
        <v>195</v>
      </c>
      <c r="AB50">
        <v>630.97199999999998</v>
      </c>
      <c r="AC50">
        <v>570.63300000000004</v>
      </c>
      <c r="AD50">
        <v>441.61700000000002</v>
      </c>
      <c r="AE50">
        <v>471.51299999999998</v>
      </c>
      <c r="AF50">
        <v>64.98</v>
      </c>
      <c r="AG50">
        <v>-11</v>
      </c>
      <c r="AH50">
        <v>64.98</v>
      </c>
      <c r="AI50">
        <v>-11</v>
      </c>
      <c r="AJ50">
        <v>249.55</v>
      </c>
      <c r="AK50">
        <v>258.06700000000001</v>
      </c>
      <c r="AL50">
        <v>0</v>
      </c>
      <c r="AM50">
        <v>0</v>
      </c>
      <c r="AN50">
        <v>2160.7649999999999</v>
      </c>
      <c r="AO50">
        <v>3196.6930000000002</v>
      </c>
      <c r="AP50">
        <v>1830.2929999999999</v>
      </c>
      <c r="AQ50">
        <v>2106.5590000000002</v>
      </c>
      <c r="AR50">
        <v>1306.7529999999999</v>
      </c>
      <c r="AS50">
        <v>130.75299999999999</v>
      </c>
      <c r="AT50">
        <v>113.744</v>
      </c>
      <c r="AU50">
        <v>17.009</v>
      </c>
      <c r="AV50">
        <v>0</v>
      </c>
      <c r="AW50">
        <v>116.79</v>
      </c>
      <c r="AX50">
        <v>1.1195539999999999</v>
      </c>
      <c r="AY50">
        <v>1.1000000000000001</v>
      </c>
      <c r="AZ50">
        <v>-517333876.32254201</v>
      </c>
      <c r="BA50">
        <v>1147.0899999999999</v>
      </c>
      <c r="BB50">
        <v>54.206000000000003</v>
      </c>
      <c r="BC50">
        <v>-325.07499999999999</v>
      </c>
      <c r="BD50">
        <v>391.291</v>
      </c>
      <c r="BE50">
        <v>584.22500000000002</v>
      </c>
      <c r="BF50">
        <v>257.46499999999997</v>
      </c>
      <c r="BG50">
        <v>425.45699999999999</v>
      </c>
      <c r="BH50">
        <v>581.63300000000004</v>
      </c>
      <c r="BI50" t="s">
        <v>214</v>
      </c>
      <c r="BJ50" t="s">
        <v>214</v>
      </c>
      <c r="BK50">
        <v>73.497</v>
      </c>
      <c r="BL50">
        <v>-11</v>
      </c>
      <c r="BM50">
        <v>258.06700000000001</v>
      </c>
      <c r="BN50">
        <v>258.06700000000001</v>
      </c>
      <c r="BO50">
        <v>49.338999999999999</v>
      </c>
      <c r="BP50">
        <v>-11</v>
      </c>
      <c r="BQ50">
        <v>441.61700000000002</v>
      </c>
      <c r="BR50">
        <v>471.51299999999998</v>
      </c>
      <c r="BS50">
        <v>1</v>
      </c>
      <c r="BT50">
        <v>581.63300000000004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3.43</v>
      </c>
      <c r="CA50">
        <v>3.43</v>
      </c>
      <c r="CB50">
        <v>550</v>
      </c>
      <c r="CC50">
        <v>1</v>
      </c>
      <c r="CD50">
        <v>2006.559</v>
      </c>
      <c r="CE50">
        <v>20.065999999999999</v>
      </c>
      <c r="CF50">
        <v>100</v>
      </c>
      <c r="CG50">
        <v>11.571</v>
      </c>
      <c r="CH50">
        <v>8.5169999999999995</v>
      </c>
      <c r="CI50">
        <v>11.571</v>
      </c>
      <c r="CJ50">
        <v>130.947</v>
      </c>
      <c r="CK50">
        <v>220</v>
      </c>
      <c r="CL50" t="s">
        <v>163</v>
      </c>
      <c r="CM50">
        <v>126.482</v>
      </c>
      <c r="CN50">
        <v>101.185</v>
      </c>
      <c r="CO50">
        <v>0</v>
      </c>
      <c r="CP50">
        <v>5.4660000000000002</v>
      </c>
      <c r="CQ50">
        <v>164.34100000000001</v>
      </c>
      <c r="CR50">
        <v>220</v>
      </c>
      <c r="CS50" t="s">
        <v>163</v>
      </c>
      <c r="CT50">
        <v>158.28299999999999</v>
      </c>
      <c r="CU50">
        <v>158.28299999999999</v>
      </c>
      <c r="CV50">
        <v>0</v>
      </c>
      <c r="CW50">
        <v>0</v>
      </c>
      <c r="CX50">
        <v>0</v>
      </c>
      <c r="CY50" t="s">
        <v>164</v>
      </c>
      <c r="CZ50">
        <v>0</v>
      </c>
      <c r="DA50">
        <v>3.43</v>
      </c>
      <c r="DB50">
        <v>0</v>
      </c>
      <c r="DC50">
        <v>0</v>
      </c>
      <c r="DD50">
        <v>1303.3230000000001</v>
      </c>
      <c r="DE50">
        <v>0</v>
      </c>
      <c r="DF50">
        <v>3.43</v>
      </c>
      <c r="DG50">
        <v>121.377</v>
      </c>
      <c r="DH50">
        <v>0</v>
      </c>
      <c r="DI50">
        <v>0</v>
      </c>
    </row>
    <row r="51" spans="1:113" x14ac:dyDescent="0.25">
      <c r="A51" t="s">
        <v>162</v>
      </c>
      <c r="B51" s="1" t="s">
        <v>187</v>
      </c>
      <c r="C51" t="s">
        <v>52</v>
      </c>
      <c r="D51">
        <v>1</v>
      </c>
      <c r="E51" s="2">
        <v>45672.020833333336</v>
      </c>
      <c r="F51" t="s">
        <v>26</v>
      </c>
      <c r="G51">
        <v>1</v>
      </c>
      <c r="H51">
        <v>1</v>
      </c>
      <c r="I51">
        <v>1</v>
      </c>
      <c r="J51">
        <v>1</v>
      </c>
      <c r="K51">
        <v>132.01300000000001</v>
      </c>
      <c r="L51">
        <v>170</v>
      </c>
      <c r="M51">
        <v>20.065999999999999</v>
      </c>
      <c r="N51">
        <v>0</v>
      </c>
      <c r="O51">
        <v>122.429</v>
      </c>
      <c r="P51">
        <v>164.34100000000001</v>
      </c>
      <c r="Q51">
        <v>115.12325</v>
      </c>
      <c r="R51">
        <v>0.01</v>
      </c>
      <c r="S51">
        <v>0.1</v>
      </c>
      <c r="T51">
        <v>0</v>
      </c>
      <c r="U51">
        <v>0</v>
      </c>
      <c r="V51">
        <v>0</v>
      </c>
      <c r="W51">
        <v>0</v>
      </c>
      <c r="X51">
        <v>159</v>
      </c>
      <c r="Y51" t="s">
        <v>165</v>
      </c>
      <c r="Z51">
        <v>164.34100000000001</v>
      </c>
      <c r="AA51" t="s">
        <v>165</v>
      </c>
      <c r="AB51">
        <v>391.64699999999999</v>
      </c>
      <c r="AC51">
        <v>391.64699999999999</v>
      </c>
      <c r="AD51">
        <v>0</v>
      </c>
      <c r="AE51">
        <v>0</v>
      </c>
      <c r="AF51">
        <v>26.986999999999998</v>
      </c>
      <c r="AG51">
        <v>-11</v>
      </c>
      <c r="AH51">
        <v>26.986999999999998</v>
      </c>
      <c r="AI51">
        <v>-11</v>
      </c>
      <c r="AJ51">
        <v>363.93400000000003</v>
      </c>
      <c r="AK51">
        <v>491.07100000000003</v>
      </c>
      <c r="AL51">
        <v>0</v>
      </c>
      <c r="AM51">
        <v>0</v>
      </c>
      <c r="AN51">
        <v>1503.1980000000001</v>
      </c>
      <c r="AO51">
        <v>2972.1889999999999</v>
      </c>
      <c r="AP51">
        <v>1833.6690000000001</v>
      </c>
      <c r="AQ51">
        <v>1461.732</v>
      </c>
      <c r="AR51">
        <v>925.21799999999996</v>
      </c>
      <c r="AS51">
        <v>126.652</v>
      </c>
      <c r="AT51">
        <v>108.467</v>
      </c>
      <c r="AU51">
        <v>18.184999999999999</v>
      </c>
      <c r="AV51">
        <v>0</v>
      </c>
      <c r="AW51">
        <v>116.79</v>
      </c>
      <c r="AX51">
        <v>1.084438</v>
      </c>
      <c r="AY51">
        <v>1.1000000000000001</v>
      </c>
      <c r="AZ51">
        <v>-517333876.32254201</v>
      </c>
      <c r="BA51">
        <v>191.5</v>
      </c>
      <c r="BB51">
        <v>41.466000000000001</v>
      </c>
      <c r="BC51">
        <v>330.47199999999998</v>
      </c>
      <c r="BD51">
        <v>348.596</v>
      </c>
      <c r="BE51">
        <v>572.596</v>
      </c>
      <c r="BF51">
        <v>341.096</v>
      </c>
      <c r="BG51">
        <v>566.43600000000004</v>
      </c>
      <c r="BH51">
        <v>391.64699999999999</v>
      </c>
      <c r="BI51" t="s">
        <v>210</v>
      </c>
      <c r="BJ51" t="s">
        <v>210</v>
      </c>
      <c r="BK51">
        <v>47.052999999999997</v>
      </c>
      <c r="BL51">
        <v>-11</v>
      </c>
      <c r="BM51">
        <v>384</v>
      </c>
      <c r="BN51">
        <v>491.07100000000003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391.64699999999999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800</v>
      </c>
      <c r="CC51">
        <v>0</v>
      </c>
      <c r="CD51">
        <v>851.73199999999997</v>
      </c>
      <c r="CE51">
        <v>8.5169999999999995</v>
      </c>
      <c r="CF51">
        <v>610</v>
      </c>
      <c r="CG51">
        <v>8.5169999999999995</v>
      </c>
      <c r="CH51">
        <v>11.571</v>
      </c>
      <c r="CI51">
        <v>130.947</v>
      </c>
      <c r="CJ51">
        <v>11.571</v>
      </c>
      <c r="CK51">
        <v>220</v>
      </c>
      <c r="CL51" t="s">
        <v>163</v>
      </c>
      <c r="CM51">
        <v>11.978999999999999</v>
      </c>
      <c r="CN51">
        <v>9.5830000000000002</v>
      </c>
      <c r="CO51">
        <v>0</v>
      </c>
      <c r="CP51">
        <v>164.34100000000001</v>
      </c>
      <c r="CQ51">
        <v>5.4660000000000002</v>
      </c>
      <c r="CR51">
        <v>220</v>
      </c>
      <c r="CS51" t="s">
        <v>163</v>
      </c>
      <c r="CT51">
        <v>5.6589999999999998</v>
      </c>
      <c r="CU51">
        <v>5.6589999999999998</v>
      </c>
      <c r="CV51">
        <v>0</v>
      </c>
      <c r="CW51">
        <v>0</v>
      </c>
      <c r="CX51">
        <v>0</v>
      </c>
      <c r="CY51" t="s">
        <v>164</v>
      </c>
      <c r="CZ51">
        <v>0</v>
      </c>
      <c r="DA51">
        <v>0</v>
      </c>
      <c r="DB51">
        <v>0</v>
      </c>
      <c r="DC51">
        <v>0</v>
      </c>
      <c r="DD51">
        <v>925.21799999999996</v>
      </c>
      <c r="DE51">
        <v>0</v>
      </c>
      <c r="DF51">
        <v>0</v>
      </c>
      <c r="DG51">
        <v>422.90100000000001</v>
      </c>
      <c r="DH51">
        <v>0</v>
      </c>
      <c r="DI51">
        <v>0</v>
      </c>
    </row>
    <row r="52" spans="1:113" x14ac:dyDescent="0.25">
      <c r="A52" t="s">
        <v>50</v>
      </c>
      <c r="B52" t="s">
        <v>51</v>
      </c>
      <c r="C52" t="s">
        <v>52</v>
      </c>
      <c r="D52">
        <v>1</v>
      </c>
      <c r="E52" s="2" t="s">
        <v>53</v>
      </c>
      <c r="F52" t="s">
        <v>54</v>
      </c>
      <c r="G52" t="s">
        <v>55</v>
      </c>
      <c r="H52" t="s">
        <v>56</v>
      </c>
      <c r="I52" t="s">
        <v>57</v>
      </c>
      <c r="J52" t="s">
        <v>58</v>
      </c>
      <c r="K52" t="s">
        <v>59</v>
      </c>
      <c r="L52" t="s">
        <v>60</v>
      </c>
      <c r="M52" t="s">
        <v>61</v>
      </c>
      <c r="N52" t="s">
        <v>62</v>
      </c>
      <c r="O52" t="s">
        <v>63</v>
      </c>
      <c r="P52" t="s">
        <v>64</v>
      </c>
      <c r="Q52" t="s">
        <v>65</v>
      </c>
      <c r="R52" t="s">
        <v>66</v>
      </c>
      <c r="S52" t="s">
        <v>67</v>
      </c>
      <c r="T52" t="s">
        <v>68</v>
      </c>
      <c r="U52" t="s">
        <v>69</v>
      </c>
      <c r="V52" t="s">
        <v>70</v>
      </c>
      <c r="W52" t="s">
        <v>71</v>
      </c>
      <c r="X52" t="s">
        <v>72</v>
      </c>
      <c r="Y52" t="s">
        <v>73</v>
      </c>
      <c r="Z52" t="s">
        <v>74</v>
      </c>
      <c r="AA52" t="s">
        <v>75</v>
      </c>
      <c r="AB52" t="s">
        <v>76</v>
      </c>
      <c r="AC52" t="s">
        <v>77</v>
      </c>
      <c r="AD52" t="s">
        <v>78</v>
      </c>
      <c r="AE52" t="s">
        <v>79</v>
      </c>
      <c r="AF52" t="s">
        <v>80</v>
      </c>
      <c r="AG52" t="s">
        <v>81</v>
      </c>
      <c r="AH52" t="s">
        <v>82</v>
      </c>
      <c r="AI52" t="s">
        <v>83</v>
      </c>
      <c r="AJ52" t="s">
        <v>84</v>
      </c>
      <c r="AK52" t="s">
        <v>85</v>
      </c>
      <c r="AL52" t="s">
        <v>86</v>
      </c>
      <c r="AM52" t="s">
        <v>87</v>
      </c>
      <c r="AN52" t="s">
        <v>88</v>
      </c>
      <c r="AO52" t="s">
        <v>89</v>
      </c>
      <c r="AP52" t="s">
        <v>90</v>
      </c>
      <c r="AQ52" t="s">
        <v>91</v>
      </c>
      <c r="AR52" t="s">
        <v>92</v>
      </c>
      <c r="AS52" t="s">
        <v>93</v>
      </c>
      <c r="AT52" t="s">
        <v>94</v>
      </c>
      <c r="AU52" t="s">
        <v>95</v>
      </c>
      <c r="AV52" t="s">
        <v>96</v>
      </c>
      <c r="AW52" t="s">
        <v>97</v>
      </c>
      <c r="AX52" t="s">
        <v>98</v>
      </c>
      <c r="AY52" t="s">
        <v>99</v>
      </c>
      <c r="AZ52" t="s">
        <v>100</v>
      </c>
      <c r="BA52" t="s">
        <v>101</v>
      </c>
      <c r="BB52" t="s">
        <v>102</v>
      </c>
      <c r="BC52" t="s">
        <v>103</v>
      </c>
      <c r="BD52" t="s">
        <v>104</v>
      </c>
      <c r="BE52" t="s">
        <v>105</v>
      </c>
      <c r="BF52" t="s">
        <v>106</v>
      </c>
      <c r="BG52" t="s">
        <v>107</v>
      </c>
      <c r="BH52" t="s">
        <v>108</v>
      </c>
      <c r="BI52" t="s">
        <v>109</v>
      </c>
      <c r="BJ52" t="s">
        <v>110</v>
      </c>
      <c r="BK52" t="s">
        <v>111</v>
      </c>
      <c r="BL52" t="s">
        <v>112</v>
      </c>
      <c r="BM52" t="s">
        <v>113</v>
      </c>
      <c r="BN52" t="s">
        <v>114</v>
      </c>
      <c r="BO52" t="s">
        <v>115</v>
      </c>
      <c r="BP52" t="s">
        <v>116</v>
      </c>
      <c r="BQ52" t="s">
        <v>117</v>
      </c>
      <c r="BR52" t="s">
        <v>118</v>
      </c>
      <c r="BS52" t="s">
        <v>119</v>
      </c>
      <c r="BT52" t="s">
        <v>120</v>
      </c>
      <c r="BU52" t="s">
        <v>121</v>
      </c>
      <c r="BV52" t="s">
        <v>122</v>
      </c>
      <c r="BW52" t="s">
        <v>123</v>
      </c>
      <c r="BX52" t="s">
        <v>124</v>
      </c>
      <c r="BY52" t="s">
        <v>125</v>
      </c>
      <c r="BZ52" t="s">
        <v>126</v>
      </c>
      <c r="CA52" t="s">
        <v>127</v>
      </c>
      <c r="CB52" t="s">
        <v>128</v>
      </c>
      <c r="CC52" t="s">
        <v>129</v>
      </c>
      <c r="CD52" t="s">
        <v>130</v>
      </c>
      <c r="CE52" t="s">
        <v>131</v>
      </c>
      <c r="CF52" t="s">
        <v>132</v>
      </c>
      <c r="CG52" t="s">
        <v>133</v>
      </c>
      <c r="CH52" t="s">
        <v>134</v>
      </c>
      <c r="CI52" t="s">
        <v>135</v>
      </c>
      <c r="CJ52" t="s">
        <v>136</v>
      </c>
      <c r="CK52" t="s">
        <v>137</v>
      </c>
      <c r="CL52" t="s">
        <v>138</v>
      </c>
      <c r="CM52" t="s">
        <v>139</v>
      </c>
      <c r="CN52" t="s">
        <v>140</v>
      </c>
      <c r="CO52" t="s">
        <v>141</v>
      </c>
      <c r="CP52" t="s">
        <v>142</v>
      </c>
      <c r="CQ52" t="s">
        <v>143</v>
      </c>
      <c r="CR52" t="s">
        <v>144</v>
      </c>
      <c r="CS52" t="s">
        <v>145</v>
      </c>
      <c r="CT52" t="s">
        <v>146</v>
      </c>
      <c r="CU52" t="s">
        <v>147</v>
      </c>
      <c r="CV52" t="s">
        <v>148</v>
      </c>
      <c r="CW52" t="s">
        <v>149</v>
      </c>
      <c r="CX52" t="s">
        <v>150</v>
      </c>
      <c r="CY52" t="s">
        <v>151</v>
      </c>
      <c r="CZ52" t="s">
        <v>152</v>
      </c>
      <c r="DA52" t="s">
        <v>153</v>
      </c>
      <c r="DB52" t="s">
        <v>154</v>
      </c>
      <c r="DC52" t="s">
        <v>155</v>
      </c>
      <c r="DD52" t="s">
        <v>156</v>
      </c>
      <c r="DE52" t="s">
        <v>157</v>
      </c>
      <c r="DF52" t="s">
        <v>158</v>
      </c>
      <c r="DG52" t="s">
        <v>159</v>
      </c>
      <c r="DH52">
        <v>0</v>
      </c>
      <c r="DI52">
        <v>0</v>
      </c>
    </row>
    <row r="53" spans="1:113" x14ac:dyDescent="0.25">
      <c r="A53" t="s">
        <v>162</v>
      </c>
      <c r="B53" s="1" t="s">
        <v>188</v>
      </c>
      <c r="C53" t="s">
        <v>52</v>
      </c>
      <c r="D53">
        <v>1</v>
      </c>
      <c r="E53" s="2">
        <v>45684.416666666664</v>
      </c>
      <c r="F53" t="s">
        <v>27</v>
      </c>
      <c r="G53">
        <v>1</v>
      </c>
      <c r="H53">
        <v>1</v>
      </c>
      <c r="I53">
        <v>1</v>
      </c>
      <c r="J53">
        <v>1</v>
      </c>
      <c r="K53">
        <v>119.881</v>
      </c>
      <c r="L53">
        <v>192</v>
      </c>
      <c r="M53">
        <v>0</v>
      </c>
      <c r="N53">
        <v>0</v>
      </c>
      <c r="O53">
        <v>85.159000000000006</v>
      </c>
      <c r="P53">
        <v>130.28299999999999</v>
      </c>
      <c r="Q53">
        <v>1.55189</v>
      </c>
      <c r="R53">
        <v>0.22</v>
      </c>
      <c r="S53">
        <v>0.22</v>
      </c>
      <c r="T53">
        <v>0</v>
      </c>
      <c r="U53">
        <v>0</v>
      </c>
      <c r="V53">
        <v>0</v>
      </c>
      <c r="W53">
        <v>0</v>
      </c>
      <c r="X53">
        <v>197.001</v>
      </c>
      <c r="Y53" t="s">
        <v>193</v>
      </c>
      <c r="Z53">
        <v>197.001</v>
      </c>
      <c r="AA53" t="s">
        <v>193</v>
      </c>
      <c r="AB53">
        <v>704.66700000000003</v>
      </c>
      <c r="AC53">
        <v>639</v>
      </c>
      <c r="AD53">
        <v>619.07600000000002</v>
      </c>
      <c r="AE53">
        <v>660.08100000000002</v>
      </c>
      <c r="AF53">
        <v>61.119</v>
      </c>
      <c r="AG53">
        <v>-11</v>
      </c>
      <c r="AH53">
        <v>61.119</v>
      </c>
      <c r="AI53">
        <v>-11</v>
      </c>
      <c r="AJ53">
        <v>208.32900000000001</v>
      </c>
      <c r="AK53">
        <v>300.262</v>
      </c>
      <c r="AL53">
        <v>0</v>
      </c>
      <c r="AM53">
        <v>0</v>
      </c>
      <c r="AN53">
        <v>2876.3130000000001</v>
      </c>
      <c r="AO53">
        <v>4124.201</v>
      </c>
      <c r="AP53">
        <v>2480.0569999999998</v>
      </c>
      <c r="AQ53">
        <v>2791.5720000000001</v>
      </c>
      <c r="AR53">
        <v>1587.162</v>
      </c>
      <c r="AS53">
        <v>1.8160000000000001</v>
      </c>
      <c r="AT53">
        <v>1.484</v>
      </c>
      <c r="AU53">
        <v>0.33200000000000002</v>
      </c>
      <c r="AV53">
        <v>0</v>
      </c>
      <c r="AW53">
        <v>1.6</v>
      </c>
      <c r="AX53">
        <v>1.135027</v>
      </c>
      <c r="AY53">
        <v>1.17</v>
      </c>
      <c r="AZ53">
        <v>-532615593.60620302</v>
      </c>
      <c r="BA53">
        <v>1137</v>
      </c>
      <c r="BB53">
        <v>84.741</v>
      </c>
      <c r="BC53">
        <v>-388.49900000000002</v>
      </c>
      <c r="BD53">
        <v>317.01499999999999</v>
      </c>
      <c r="BE53">
        <v>482.78800000000001</v>
      </c>
      <c r="BF53">
        <v>231.79900000000001</v>
      </c>
      <c r="BG53">
        <v>396.363</v>
      </c>
      <c r="BH53">
        <v>650</v>
      </c>
      <c r="BI53" t="s">
        <v>194</v>
      </c>
      <c r="BJ53" t="s">
        <v>194</v>
      </c>
      <c r="BK53">
        <v>72.728999999999999</v>
      </c>
      <c r="BL53">
        <v>-11</v>
      </c>
      <c r="BM53">
        <v>219.93899999999999</v>
      </c>
      <c r="BN53">
        <v>300.262</v>
      </c>
      <c r="BO53">
        <v>54.667000000000002</v>
      </c>
      <c r="BP53">
        <v>-11</v>
      </c>
      <c r="BQ53">
        <v>619.07600000000002</v>
      </c>
      <c r="BR53">
        <v>660.08100000000002</v>
      </c>
      <c r="BS53">
        <v>1</v>
      </c>
      <c r="BT53">
        <v>650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803</v>
      </c>
      <c r="CC53">
        <v>1</v>
      </c>
      <c r="CD53">
        <v>2691.5720000000001</v>
      </c>
      <c r="CE53">
        <v>26.916</v>
      </c>
      <c r="CF53">
        <v>100</v>
      </c>
      <c r="CG53">
        <v>26.916</v>
      </c>
      <c r="CH53">
        <v>11.61</v>
      </c>
      <c r="CI53">
        <v>112.074</v>
      </c>
      <c r="CJ53">
        <v>65.643000000000001</v>
      </c>
      <c r="CK53">
        <v>220</v>
      </c>
      <c r="CL53" t="s">
        <v>163</v>
      </c>
      <c r="CM53">
        <v>63.404000000000003</v>
      </c>
      <c r="CN53">
        <v>50.722999999999999</v>
      </c>
      <c r="CO53">
        <v>0</v>
      </c>
      <c r="CP53">
        <v>130.28299999999999</v>
      </c>
      <c r="CQ53">
        <v>80.462000000000003</v>
      </c>
      <c r="CR53">
        <v>220</v>
      </c>
      <c r="CS53" t="s">
        <v>163</v>
      </c>
      <c r="CT53">
        <v>77.718000000000004</v>
      </c>
      <c r="CU53">
        <v>77.718000000000004</v>
      </c>
      <c r="CV53">
        <v>0</v>
      </c>
      <c r="CW53">
        <v>0</v>
      </c>
      <c r="CX53">
        <v>0</v>
      </c>
      <c r="CY53" t="s">
        <v>164</v>
      </c>
      <c r="CZ53">
        <v>0</v>
      </c>
      <c r="DA53">
        <v>0</v>
      </c>
      <c r="DB53">
        <v>0</v>
      </c>
      <c r="DC53">
        <v>0</v>
      </c>
      <c r="DD53">
        <v>1587.162</v>
      </c>
      <c r="DE53">
        <v>0</v>
      </c>
      <c r="DF53">
        <v>0</v>
      </c>
      <c r="DG53">
        <v>285.73500000000001</v>
      </c>
      <c r="DH53">
        <v>0</v>
      </c>
      <c r="DI53">
        <v>0</v>
      </c>
    </row>
    <row r="54" spans="1:113" x14ac:dyDescent="0.25">
      <c r="A54" t="s">
        <v>162</v>
      </c>
      <c r="B54" s="1" t="s">
        <v>188</v>
      </c>
      <c r="C54" t="s">
        <v>52</v>
      </c>
      <c r="D54">
        <v>1</v>
      </c>
      <c r="E54" s="2">
        <v>45684.416666666664</v>
      </c>
      <c r="F54" t="s">
        <v>26</v>
      </c>
      <c r="G54">
        <v>1</v>
      </c>
      <c r="H54">
        <v>1</v>
      </c>
      <c r="I54">
        <v>1</v>
      </c>
      <c r="J54">
        <v>1</v>
      </c>
      <c r="K54">
        <v>74.082999999999998</v>
      </c>
      <c r="L54">
        <v>139</v>
      </c>
      <c r="M54">
        <v>26.916</v>
      </c>
      <c r="N54">
        <v>0</v>
      </c>
      <c r="O54">
        <v>60.258000000000003</v>
      </c>
      <c r="P54">
        <v>83.117999999999995</v>
      </c>
      <c r="Q54">
        <v>1.4953099999999999</v>
      </c>
      <c r="R54">
        <v>0.26561000000000001</v>
      </c>
      <c r="S54">
        <v>0.21249999999999999</v>
      </c>
      <c r="T54">
        <v>0</v>
      </c>
      <c r="U54">
        <v>0</v>
      </c>
      <c r="V54">
        <v>0</v>
      </c>
      <c r="W54">
        <v>0</v>
      </c>
      <c r="X54">
        <v>207</v>
      </c>
      <c r="Y54" t="s">
        <v>195</v>
      </c>
      <c r="Z54">
        <v>207</v>
      </c>
      <c r="AA54" t="s">
        <v>195</v>
      </c>
      <c r="AB54">
        <v>618.59699999999998</v>
      </c>
      <c r="AC54">
        <v>618.59699999999998</v>
      </c>
      <c r="AD54">
        <v>0</v>
      </c>
      <c r="AE54">
        <v>0</v>
      </c>
      <c r="AF54">
        <v>53.917000000000002</v>
      </c>
      <c r="AG54">
        <v>-11</v>
      </c>
      <c r="AH54">
        <v>53.917000000000002</v>
      </c>
      <c r="AI54">
        <v>-11</v>
      </c>
      <c r="AJ54">
        <v>357.084</v>
      </c>
      <c r="AK54">
        <v>470.88299999999998</v>
      </c>
      <c r="AL54">
        <v>0</v>
      </c>
      <c r="AM54">
        <v>0</v>
      </c>
      <c r="AN54">
        <v>1834.567</v>
      </c>
      <c r="AO54">
        <v>3346.2220000000002</v>
      </c>
      <c r="AP54">
        <v>2230.8229999999999</v>
      </c>
      <c r="AQ54">
        <v>1771.008</v>
      </c>
      <c r="AR54">
        <v>1009.801</v>
      </c>
      <c r="AS54">
        <v>1.909</v>
      </c>
      <c r="AT54">
        <v>1.4339999999999999</v>
      </c>
      <c r="AU54">
        <v>0.47599999999999998</v>
      </c>
      <c r="AV54">
        <v>0</v>
      </c>
      <c r="AW54">
        <v>1.6</v>
      </c>
      <c r="AX54">
        <v>1.1933480000000001</v>
      </c>
      <c r="AY54">
        <v>1.2769999999999999</v>
      </c>
      <c r="AZ54">
        <v>-532615593.60620302</v>
      </c>
      <c r="BA54">
        <v>163</v>
      </c>
      <c r="BB54">
        <v>63.558999999999997</v>
      </c>
      <c r="BC54">
        <v>396.25599999999997</v>
      </c>
      <c r="BD54">
        <v>165.42699999999999</v>
      </c>
      <c r="BE54">
        <v>266.42700000000002</v>
      </c>
      <c r="BF54">
        <v>157.68700000000001</v>
      </c>
      <c r="BG54">
        <v>260.40699999999998</v>
      </c>
      <c r="BH54">
        <v>618.59699999999998</v>
      </c>
      <c r="BI54" t="s">
        <v>196</v>
      </c>
      <c r="BJ54" t="s">
        <v>196</v>
      </c>
      <c r="BK54">
        <v>80.832999999999998</v>
      </c>
      <c r="BL54">
        <v>-11</v>
      </c>
      <c r="BM54">
        <v>384</v>
      </c>
      <c r="BN54">
        <v>470.88299999999998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618.59699999999998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1106</v>
      </c>
      <c r="CC54">
        <v>0</v>
      </c>
      <c r="CD54">
        <v>1161.008</v>
      </c>
      <c r="CE54">
        <v>11.61</v>
      </c>
      <c r="CF54">
        <v>610</v>
      </c>
      <c r="CG54">
        <v>11.61</v>
      </c>
      <c r="CH54">
        <v>26.916</v>
      </c>
      <c r="CI54">
        <v>65.643000000000001</v>
      </c>
      <c r="CJ54">
        <v>112.074</v>
      </c>
      <c r="CK54">
        <v>220</v>
      </c>
      <c r="CL54" t="s">
        <v>163</v>
      </c>
      <c r="CM54">
        <v>116.03100000000001</v>
      </c>
      <c r="CN54">
        <v>92.825000000000003</v>
      </c>
      <c r="CO54">
        <v>0</v>
      </c>
      <c r="CP54">
        <v>80.462000000000003</v>
      </c>
      <c r="CQ54">
        <v>130.28299999999999</v>
      </c>
      <c r="CR54">
        <v>220</v>
      </c>
      <c r="CS54" t="s">
        <v>163</v>
      </c>
      <c r="CT54">
        <v>134.88200000000001</v>
      </c>
      <c r="CU54">
        <v>134.88200000000001</v>
      </c>
      <c r="CV54">
        <v>0</v>
      </c>
      <c r="CW54">
        <v>0</v>
      </c>
      <c r="CX54">
        <v>0</v>
      </c>
      <c r="CY54" t="s">
        <v>164</v>
      </c>
      <c r="CZ54">
        <v>0</v>
      </c>
      <c r="DA54">
        <v>0</v>
      </c>
      <c r="DB54">
        <v>0</v>
      </c>
      <c r="DC54">
        <v>0</v>
      </c>
      <c r="DD54">
        <v>1009.801</v>
      </c>
      <c r="DE54">
        <v>0</v>
      </c>
      <c r="DF54">
        <v>0</v>
      </c>
      <c r="DG54">
        <v>426.51400000000001</v>
      </c>
      <c r="DH54">
        <v>0</v>
      </c>
      <c r="DI54">
        <v>0</v>
      </c>
    </row>
    <row r="55" spans="1:113" x14ac:dyDescent="0.25">
      <c r="A55" t="s">
        <v>162</v>
      </c>
      <c r="B55" s="1" t="s">
        <v>188</v>
      </c>
      <c r="C55" t="s">
        <v>52</v>
      </c>
      <c r="D55">
        <v>1</v>
      </c>
      <c r="E55" s="2">
        <v>45684.4375</v>
      </c>
      <c r="F55" t="s">
        <v>27</v>
      </c>
      <c r="G55">
        <v>1</v>
      </c>
      <c r="H55">
        <v>1</v>
      </c>
      <c r="I55">
        <v>1</v>
      </c>
      <c r="J55">
        <v>1</v>
      </c>
      <c r="K55">
        <v>4.4690000000000003</v>
      </c>
      <c r="L55">
        <v>71</v>
      </c>
      <c r="M55">
        <v>0</v>
      </c>
      <c r="N55">
        <v>0</v>
      </c>
      <c r="O55">
        <v>101.127</v>
      </c>
      <c r="P55">
        <v>142.69200000000001</v>
      </c>
      <c r="Q55">
        <v>1.5623100000000001</v>
      </c>
      <c r="R55">
        <v>0.5</v>
      </c>
      <c r="S55">
        <v>0.5</v>
      </c>
      <c r="T55">
        <v>0</v>
      </c>
      <c r="U55">
        <v>0</v>
      </c>
      <c r="V55">
        <v>0</v>
      </c>
      <c r="W55">
        <v>0</v>
      </c>
      <c r="X55">
        <v>212</v>
      </c>
      <c r="Y55" t="s">
        <v>166</v>
      </c>
      <c r="Z55">
        <v>212</v>
      </c>
      <c r="AA55" t="s">
        <v>166</v>
      </c>
      <c r="AB55">
        <v>708.30899999999997</v>
      </c>
      <c r="AC55">
        <v>639</v>
      </c>
      <c r="AD55">
        <v>483.37599999999998</v>
      </c>
      <c r="AE55">
        <v>654.625</v>
      </c>
      <c r="AF55">
        <v>55.530999999999999</v>
      </c>
      <c r="AG55">
        <v>-11</v>
      </c>
      <c r="AH55">
        <v>55.530999999999999</v>
      </c>
      <c r="AI55">
        <v>-11</v>
      </c>
      <c r="AJ55">
        <v>224.66399999999999</v>
      </c>
      <c r="AK55">
        <v>294.25700000000001</v>
      </c>
      <c r="AL55">
        <v>0</v>
      </c>
      <c r="AM55">
        <v>0</v>
      </c>
      <c r="AN55">
        <v>2845.607</v>
      </c>
      <c r="AO55">
        <v>4171.8590000000004</v>
      </c>
      <c r="AP55">
        <v>2469.7150000000001</v>
      </c>
      <c r="AQ55">
        <v>2761.9079999999999</v>
      </c>
      <c r="AR55">
        <v>1653.425</v>
      </c>
      <c r="AS55">
        <v>1.8260000000000001</v>
      </c>
      <c r="AT55">
        <v>1.494</v>
      </c>
      <c r="AU55">
        <v>0.33200000000000002</v>
      </c>
      <c r="AV55">
        <v>0</v>
      </c>
      <c r="AW55">
        <v>1.6</v>
      </c>
      <c r="AX55">
        <v>1.141551</v>
      </c>
      <c r="AY55">
        <v>1.169</v>
      </c>
      <c r="AZ55">
        <v>-532573571.432796</v>
      </c>
      <c r="BA55">
        <v>1143.5</v>
      </c>
      <c r="BB55">
        <v>83.698999999999998</v>
      </c>
      <c r="BC55">
        <v>-368.87799999999999</v>
      </c>
      <c r="BD55">
        <v>295.40600000000001</v>
      </c>
      <c r="BE55">
        <v>453.78300000000002</v>
      </c>
      <c r="BF55">
        <v>206.48599999999999</v>
      </c>
      <c r="BG55">
        <v>359.09199999999998</v>
      </c>
      <c r="BH55">
        <v>650</v>
      </c>
      <c r="BI55" t="s">
        <v>167</v>
      </c>
      <c r="BJ55" t="s">
        <v>167</v>
      </c>
      <c r="BK55">
        <v>66.867000000000004</v>
      </c>
      <c r="BL55">
        <v>-11</v>
      </c>
      <c r="BM55">
        <v>236</v>
      </c>
      <c r="BN55">
        <v>294.25700000000001</v>
      </c>
      <c r="BO55">
        <v>58.308999999999997</v>
      </c>
      <c r="BP55">
        <v>-11</v>
      </c>
      <c r="BQ55">
        <v>483.37599999999998</v>
      </c>
      <c r="BR55">
        <v>654.625</v>
      </c>
      <c r="BS55">
        <v>1</v>
      </c>
      <c r="BT55">
        <v>650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801</v>
      </c>
      <c r="CC55">
        <v>1</v>
      </c>
      <c r="CD55">
        <v>2661.9079999999999</v>
      </c>
      <c r="CE55">
        <v>26.619</v>
      </c>
      <c r="CF55">
        <v>100</v>
      </c>
      <c r="CG55">
        <v>26.619</v>
      </c>
      <c r="CH55">
        <v>11.336</v>
      </c>
      <c r="CI55">
        <v>112.054</v>
      </c>
      <c r="CJ55">
        <v>71.619</v>
      </c>
      <c r="CK55">
        <v>220</v>
      </c>
      <c r="CL55" t="s">
        <v>163</v>
      </c>
      <c r="CM55">
        <v>69.177000000000007</v>
      </c>
      <c r="CN55">
        <v>55.341000000000001</v>
      </c>
      <c r="CO55">
        <v>0</v>
      </c>
      <c r="CP55">
        <v>130.25899999999999</v>
      </c>
      <c r="CQ55">
        <v>83.143000000000001</v>
      </c>
      <c r="CR55">
        <v>220</v>
      </c>
      <c r="CS55" t="s">
        <v>163</v>
      </c>
      <c r="CT55">
        <v>80.308000000000007</v>
      </c>
      <c r="CU55">
        <v>80.308000000000007</v>
      </c>
      <c r="CV55">
        <v>0</v>
      </c>
      <c r="CW55">
        <v>0</v>
      </c>
      <c r="CX55">
        <v>0</v>
      </c>
      <c r="CY55" t="s">
        <v>164</v>
      </c>
      <c r="CZ55">
        <v>0</v>
      </c>
      <c r="DA55">
        <v>0</v>
      </c>
      <c r="DB55">
        <v>0</v>
      </c>
      <c r="DC55">
        <v>0</v>
      </c>
      <c r="DD55">
        <v>1653.425</v>
      </c>
      <c r="DE55">
        <v>0</v>
      </c>
      <c r="DF55">
        <v>0</v>
      </c>
      <c r="DG55">
        <v>185.625</v>
      </c>
      <c r="DH55">
        <v>0</v>
      </c>
      <c r="DI55">
        <v>0</v>
      </c>
    </row>
    <row r="56" spans="1:113" x14ac:dyDescent="0.25">
      <c r="A56" t="s">
        <v>162</v>
      </c>
      <c r="B56" s="1" t="s">
        <v>188</v>
      </c>
      <c r="C56" t="s">
        <v>52</v>
      </c>
      <c r="D56">
        <v>1</v>
      </c>
      <c r="E56" s="2">
        <v>45684.4375</v>
      </c>
      <c r="F56" t="s">
        <v>26</v>
      </c>
      <c r="G56">
        <v>1</v>
      </c>
      <c r="H56">
        <v>1</v>
      </c>
      <c r="I56">
        <v>1</v>
      </c>
      <c r="J56">
        <v>1</v>
      </c>
      <c r="K56">
        <v>77.722999999999999</v>
      </c>
      <c r="L56">
        <v>139</v>
      </c>
      <c r="M56">
        <v>26.619</v>
      </c>
      <c r="N56">
        <v>0</v>
      </c>
      <c r="O56">
        <v>60.283000000000001</v>
      </c>
      <c r="P56">
        <v>83.143000000000001</v>
      </c>
      <c r="Q56">
        <v>1.50535</v>
      </c>
      <c r="R56">
        <v>0.38636999999999999</v>
      </c>
      <c r="S56">
        <v>0.48294999999999999</v>
      </c>
      <c r="T56">
        <v>0</v>
      </c>
      <c r="U56">
        <v>0</v>
      </c>
      <c r="V56">
        <v>0</v>
      </c>
      <c r="W56">
        <v>0</v>
      </c>
      <c r="X56">
        <v>203.36799999999999</v>
      </c>
      <c r="Y56" t="s">
        <v>197</v>
      </c>
      <c r="Z56">
        <v>207</v>
      </c>
      <c r="AA56" t="s">
        <v>197</v>
      </c>
      <c r="AB56">
        <v>618.59699999999998</v>
      </c>
      <c r="AC56">
        <v>618.59699999999998</v>
      </c>
      <c r="AD56">
        <v>0</v>
      </c>
      <c r="AE56">
        <v>0</v>
      </c>
      <c r="AF56">
        <v>50.277000000000001</v>
      </c>
      <c r="AG56">
        <v>-11</v>
      </c>
      <c r="AH56">
        <v>50.277000000000001</v>
      </c>
      <c r="AI56">
        <v>-11</v>
      </c>
      <c r="AJ56">
        <v>357.38099999999997</v>
      </c>
      <c r="AK56">
        <v>458.113</v>
      </c>
      <c r="AL56">
        <v>0</v>
      </c>
      <c r="AM56">
        <v>0</v>
      </c>
      <c r="AN56">
        <v>1804.173</v>
      </c>
      <c r="AO56">
        <v>3344.2260000000001</v>
      </c>
      <c r="AP56">
        <v>2180.0650000000001</v>
      </c>
      <c r="AQ56">
        <v>1743.5530000000001</v>
      </c>
      <c r="AR56">
        <v>1077.027</v>
      </c>
      <c r="AS56">
        <v>1.8839999999999999</v>
      </c>
      <c r="AT56">
        <v>1.4430000000000001</v>
      </c>
      <c r="AU56">
        <v>0.441</v>
      </c>
      <c r="AV56">
        <v>0</v>
      </c>
      <c r="AW56">
        <v>1.6</v>
      </c>
      <c r="AX56">
        <v>1.1775180000000001</v>
      </c>
      <c r="AY56">
        <v>1.252</v>
      </c>
      <c r="AZ56">
        <v>-532573571.432796</v>
      </c>
      <c r="BA56">
        <v>157</v>
      </c>
      <c r="BB56">
        <v>60.62</v>
      </c>
      <c r="BC56">
        <v>375.892</v>
      </c>
      <c r="BD56">
        <v>165.452</v>
      </c>
      <c r="BE56">
        <v>266.452</v>
      </c>
      <c r="BF56">
        <v>157.71199999999999</v>
      </c>
      <c r="BG56">
        <v>260.43200000000002</v>
      </c>
      <c r="BH56">
        <v>618.59699999999998</v>
      </c>
      <c r="BI56" t="s">
        <v>198</v>
      </c>
      <c r="BJ56" t="s">
        <v>198</v>
      </c>
      <c r="BK56">
        <v>76.896000000000001</v>
      </c>
      <c r="BL56">
        <v>-11</v>
      </c>
      <c r="BM56">
        <v>384</v>
      </c>
      <c r="BN56">
        <v>458.113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618.59699999999998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1102</v>
      </c>
      <c r="CC56">
        <v>0</v>
      </c>
      <c r="CD56">
        <v>1133.5530000000001</v>
      </c>
      <c r="CE56">
        <v>11.336</v>
      </c>
      <c r="CF56">
        <v>610</v>
      </c>
      <c r="CG56">
        <v>11.336</v>
      </c>
      <c r="CH56">
        <v>26.619</v>
      </c>
      <c r="CI56">
        <v>71.619</v>
      </c>
      <c r="CJ56">
        <v>112.054</v>
      </c>
      <c r="CK56">
        <v>220</v>
      </c>
      <c r="CL56" t="s">
        <v>163</v>
      </c>
      <c r="CM56">
        <v>116.01</v>
      </c>
      <c r="CN56">
        <v>92.808000000000007</v>
      </c>
      <c r="CO56">
        <v>0</v>
      </c>
      <c r="CP56">
        <v>83.143000000000001</v>
      </c>
      <c r="CQ56">
        <v>130.25899999999999</v>
      </c>
      <c r="CR56">
        <v>220</v>
      </c>
      <c r="CS56" t="s">
        <v>163</v>
      </c>
      <c r="CT56">
        <v>134.857</v>
      </c>
      <c r="CU56">
        <v>134.857</v>
      </c>
      <c r="CV56">
        <v>0</v>
      </c>
      <c r="CW56">
        <v>0</v>
      </c>
      <c r="CX56">
        <v>0</v>
      </c>
      <c r="CY56" t="s">
        <v>164</v>
      </c>
      <c r="CZ56">
        <v>0</v>
      </c>
      <c r="DA56">
        <v>0</v>
      </c>
      <c r="DB56">
        <v>0</v>
      </c>
      <c r="DC56">
        <v>0</v>
      </c>
      <c r="DD56">
        <v>1077.027</v>
      </c>
      <c r="DE56">
        <v>0</v>
      </c>
      <c r="DF56">
        <v>0</v>
      </c>
      <c r="DG56">
        <v>406.17500000000001</v>
      </c>
      <c r="DH56">
        <v>0</v>
      </c>
      <c r="DI56">
        <v>0</v>
      </c>
    </row>
    <row r="57" spans="1:113" x14ac:dyDescent="0.25">
      <c r="A57" t="s">
        <v>162</v>
      </c>
      <c r="B57" s="1" t="s">
        <v>188</v>
      </c>
      <c r="C57" t="s">
        <v>52</v>
      </c>
      <c r="D57">
        <v>1</v>
      </c>
      <c r="E57" s="2">
        <v>45684.458333333336</v>
      </c>
      <c r="F57" t="s">
        <v>27</v>
      </c>
      <c r="G57">
        <v>1</v>
      </c>
      <c r="H57">
        <v>1</v>
      </c>
      <c r="I57">
        <v>1</v>
      </c>
      <c r="J57">
        <v>1</v>
      </c>
      <c r="K57">
        <v>3.851</v>
      </c>
      <c r="L57">
        <v>71</v>
      </c>
      <c r="M57">
        <v>0</v>
      </c>
      <c r="N57">
        <v>0</v>
      </c>
      <c r="O57">
        <v>92.084999999999994</v>
      </c>
      <c r="P57">
        <v>134.18100000000001</v>
      </c>
      <c r="Q57">
        <v>9.5986499999999992</v>
      </c>
      <c r="R57">
        <v>0.5</v>
      </c>
      <c r="S57">
        <v>0.22</v>
      </c>
      <c r="T57">
        <v>0</v>
      </c>
      <c r="U57">
        <v>0</v>
      </c>
      <c r="V57">
        <v>0</v>
      </c>
      <c r="W57">
        <v>0</v>
      </c>
      <c r="X57">
        <v>203.51</v>
      </c>
      <c r="Y57" t="s">
        <v>195</v>
      </c>
      <c r="Z57">
        <v>203.51</v>
      </c>
      <c r="AA57" t="s">
        <v>195</v>
      </c>
      <c r="AB57">
        <v>697.38099999999997</v>
      </c>
      <c r="AC57">
        <v>639</v>
      </c>
      <c r="AD57">
        <v>613.92200000000003</v>
      </c>
      <c r="AE57">
        <v>654.63900000000001</v>
      </c>
      <c r="AF57">
        <v>56.149000000000001</v>
      </c>
      <c r="AG57">
        <v>-11</v>
      </c>
      <c r="AH57">
        <v>56.149000000000001</v>
      </c>
      <c r="AI57">
        <v>-11</v>
      </c>
      <c r="AJ57">
        <v>225.77099999999999</v>
      </c>
      <c r="AK57">
        <v>293.08999999999997</v>
      </c>
      <c r="AL57">
        <v>0</v>
      </c>
      <c r="AM57">
        <v>0</v>
      </c>
      <c r="AN57">
        <v>2840.46</v>
      </c>
      <c r="AO57">
        <v>4178.7430000000004</v>
      </c>
      <c r="AP57">
        <v>2535.4609999999998</v>
      </c>
      <c r="AQ57">
        <v>2762.857</v>
      </c>
      <c r="AR57">
        <v>1593.037</v>
      </c>
      <c r="AS57">
        <v>11.000999999999999</v>
      </c>
      <c r="AT57">
        <v>9.1549999999999994</v>
      </c>
      <c r="AU57">
        <v>1.8460000000000001</v>
      </c>
      <c r="AV57">
        <v>0</v>
      </c>
      <c r="AW57">
        <v>9.98</v>
      </c>
      <c r="AX57">
        <v>1.1023540000000001</v>
      </c>
      <c r="AY57">
        <v>1.1459999999999999</v>
      </c>
      <c r="AZ57">
        <v>-532574146.89110303</v>
      </c>
      <c r="BA57">
        <v>1143.5</v>
      </c>
      <c r="BB57">
        <v>77.602999999999994</v>
      </c>
      <c r="BC57">
        <v>-300.41199999999998</v>
      </c>
      <c r="BD57">
        <v>295.35500000000002</v>
      </c>
      <c r="BE57">
        <v>445.78100000000001</v>
      </c>
      <c r="BF57">
        <v>210.05500000000001</v>
      </c>
      <c r="BG57">
        <v>359.173</v>
      </c>
      <c r="BH57">
        <v>650</v>
      </c>
      <c r="BI57" t="s">
        <v>199</v>
      </c>
      <c r="BJ57" t="s">
        <v>199</v>
      </c>
      <c r="BK57">
        <v>67.378</v>
      </c>
      <c r="BL57">
        <v>-11</v>
      </c>
      <c r="BM57">
        <v>237</v>
      </c>
      <c r="BN57">
        <v>293.08999999999997</v>
      </c>
      <c r="BO57">
        <v>47.381</v>
      </c>
      <c r="BP57">
        <v>-11</v>
      </c>
      <c r="BQ57">
        <v>613.92200000000003</v>
      </c>
      <c r="BR57">
        <v>654.63900000000001</v>
      </c>
      <c r="BS57">
        <v>1</v>
      </c>
      <c r="BT57">
        <v>650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2.605</v>
      </c>
      <c r="CA57">
        <v>2.605</v>
      </c>
      <c r="CB57">
        <v>801</v>
      </c>
      <c r="CC57">
        <v>1</v>
      </c>
      <c r="CD57">
        <v>2662.857</v>
      </c>
      <c r="CE57">
        <v>26.629000000000001</v>
      </c>
      <c r="CF57">
        <v>100</v>
      </c>
      <c r="CG57">
        <v>26.629000000000001</v>
      </c>
      <c r="CH57">
        <v>11.228999999999999</v>
      </c>
      <c r="CI57">
        <v>106.184</v>
      </c>
      <c r="CJ57">
        <v>71.534000000000006</v>
      </c>
      <c r="CK57">
        <v>220</v>
      </c>
      <c r="CL57" t="s">
        <v>163</v>
      </c>
      <c r="CM57">
        <v>69.094999999999999</v>
      </c>
      <c r="CN57">
        <v>55.276000000000003</v>
      </c>
      <c r="CO57">
        <v>0</v>
      </c>
      <c r="CP57">
        <v>127.209</v>
      </c>
      <c r="CQ57">
        <v>83.165000000000006</v>
      </c>
      <c r="CR57">
        <v>220</v>
      </c>
      <c r="CS57" t="s">
        <v>163</v>
      </c>
      <c r="CT57">
        <v>80.328999999999994</v>
      </c>
      <c r="CU57">
        <v>80.328999999999994</v>
      </c>
      <c r="CV57">
        <v>0</v>
      </c>
      <c r="CW57">
        <v>0</v>
      </c>
      <c r="CX57">
        <v>0</v>
      </c>
      <c r="CY57" t="s">
        <v>164</v>
      </c>
      <c r="CZ57">
        <v>0</v>
      </c>
      <c r="DA57">
        <v>2.605</v>
      </c>
      <c r="DB57">
        <v>0</v>
      </c>
      <c r="DC57">
        <v>0</v>
      </c>
      <c r="DD57">
        <v>1590.432</v>
      </c>
      <c r="DE57">
        <v>0</v>
      </c>
      <c r="DF57">
        <v>2.605</v>
      </c>
      <c r="DG57">
        <v>375.59500000000003</v>
      </c>
      <c r="DH57">
        <v>0</v>
      </c>
      <c r="DI57">
        <v>0</v>
      </c>
    </row>
    <row r="58" spans="1:113" x14ac:dyDescent="0.25">
      <c r="A58" t="s">
        <v>162</v>
      </c>
      <c r="B58" s="1" t="s">
        <v>188</v>
      </c>
      <c r="C58" t="s">
        <v>52</v>
      </c>
      <c r="D58">
        <v>1</v>
      </c>
      <c r="E58" s="2">
        <v>45684.458333333336</v>
      </c>
      <c r="F58" t="s">
        <v>26</v>
      </c>
      <c r="G58">
        <v>1</v>
      </c>
      <c r="H58">
        <v>1</v>
      </c>
      <c r="I58">
        <v>1</v>
      </c>
      <c r="J58">
        <v>1</v>
      </c>
      <c r="K58">
        <v>74.114000000000004</v>
      </c>
      <c r="L58">
        <v>139</v>
      </c>
      <c r="M58">
        <v>26.629000000000001</v>
      </c>
      <c r="N58">
        <v>0</v>
      </c>
      <c r="O58">
        <v>60.305</v>
      </c>
      <c r="P58">
        <v>83.165000000000006</v>
      </c>
      <c r="Q58">
        <v>9.2933800000000009</v>
      </c>
      <c r="R58">
        <v>0.38636999999999999</v>
      </c>
      <c r="S58">
        <v>0.21249999999999999</v>
      </c>
      <c r="T58">
        <v>0</v>
      </c>
      <c r="U58">
        <v>0</v>
      </c>
      <c r="V58">
        <v>0</v>
      </c>
      <c r="W58">
        <v>0</v>
      </c>
      <c r="X58">
        <v>201.727</v>
      </c>
      <c r="Y58" t="s">
        <v>197</v>
      </c>
      <c r="Z58">
        <v>202.77699999999999</v>
      </c>
      <c r="AA58" t="s">
        <v>197</v>
      </c>
      <c r="AB58">
        <v>618.59699999999998</v>
      </c>
      <c r="AC58">
        <v>618.59699999999998</v>
      </c>
      <c r="AD58">
        <v>0</v>
      </c>
      <c r="AE58">
        <v>0</v>
      </c>
      <c r="AF58">
        <v>53.886000000000003</v>
      </c>
      <c r="AG58">
        <v>-11</v>
      </c>
      <c r="AH58">
        <v>53.886000000000003</v>
      </c>
      <c r="AI58">
        <v>-11</v>
      </c>
      <c r="AJ58">
        <v>357.37099999999998</v>
      </c>
      <c r="AK58">
        <v>453.678</v>
      </c>
      <c r="AL58">
        <v>0</v>
      </c>
      <c r="AM58">
        <v>0</v>
      </c>
      <c r="AN58">
        <v>1792.2460000000001</v>
      </c>
      <c r="AO58">
        <v>3346.1</v>
      </c>
      <c r="AP58">
        <v>2097.2440000000001</v>
      </c>
      <c r="AQ58">
        <v>1732.9110000000001</v>
      </c>
      <c r="AR58">
        <v>1161.856</v>
      </c>
      <c r="AS58">
        <v>11.449</v>
      </c>
      <c r="AT58">
        <v>8.9090000000000007</v>
      </c>
      <c r="AU58">
        <v>2.54</v>
      </c>
      <c r="AV58">
        <v>0</v>
      </c>
      <c r="AW58">
        <v>9.98</v>
      </c>
      <c r="AX58">
        <v>1.1472230000000001</v>
      </c>
      <c r="AY58">
        <v>1.232</v>
      </c>
      <c r="AZ58">
        <v>-532574146.89110303</v>
      </c>
      <c r="BA58">
        <v>157</v>
      </c>
      <c r="BB58">
        <v>59.335000000000001</v>
      </c>
      <c r="BC58">
        <v>304.99799999999999</v>
      </c>
      <c r="BD58">
        <v>165.47399999999999</v>
      </c>
      <c r="BE58">
        <v>266.47399999999999</v>
      </c>
      <c r="BF58">
        <v>157.73400000000001</v>
      </c>
      <c r="BG58">
        <v>260.45400000000001</v>
      </c>
      <c r="BH58">
        <v>618.59699999999998</v>
      </c>
      <c r="BI58" t="s">
        <v>198</v>
      </c>
      <c r="BJ58" t="s">
        <v>198</v>
      </c>
      <c r="BK58">
        <v>80.515000000000001</v>
      </c>
      <c r="BL58">
        <v>-11</v>
      </c>
      <c r="BM58">
        <v>384</v>
      </c>
      <c r="BN58">
        <v>453.678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618.59699999999998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1102</v>
      </c>
      <c r="CC58">
        <v>0</v>
      </c>
      <c r="CD58">
        <v>1122.9110000000001</v>
      </c>
      <c r="CE58">
        <v>11.228999999999999</v>
      </c>
      <c r="CF58">
        <v>610</v>
      </c>
      <c r="CG58">
        <v>11.228999999999999</v>
      </c>
      <c r="CH58">
        <v>26.629000000000001</v>
      </c>
      <c r="CI58">
        <v>71.534000000000006</v>
      </c>
      <c r="CJ58">
        <v>106.184</v>
      </c>
      <c r="CK58">
        <v>220</v>
      </c>
      <c r="CL58" t="s">
        <v>163</v>
      </c>
      <c r="CM58">
        <v>109.419</v>
      </c>
      <c r="CN58">
        <v>87.536000000000001</v>
      </c>
      <c r="CO58">
        <v>0</v>
      </c>
      <c r="CP58">
        <v>83.165000000000006</v>
      </c>
      <c r="CQ58">
        <v>127.209</v>
      </c>
      <c r="CR58">
        <v>220</v>
      </c>
      <c r="CS58" t="s">
        <v>163</v>
      </c>
      <c r="CT58">
        <v>130.61199999999999</v>
      </c>
      <c r="CU58">
        <v>130.61199999999999</v>
      </c>
      <c r="CV58">
        <v>0</v>
      </c>
      <c r="CW58">
        <v>0</v>
      </c>
      <c r="CX58">
        <v>0</v>
      </c>
      <c r="CY58" t="s">
        <v>164</v>
      </c>
      <c r="CZ58">
        <v>0</v>
      </c>
      <c r="DA58">
        <v>0</v>
      </c>
      <c r="DB58">
        <v>0</v>
      </c>
      <c r="DC58">
        <v>0</v>
      </c>
      <c r="DD58">
        <v>1161.856</v>
      </c>
      <c r="DE58">
        <v>0</v>
      </c>
      <c r="DF58">
        <v>0</v>
      </c>
      <c r="DG58">
        <v>335.303</v>
      </c>
      <c r="DH58">
        <v>0</v>
      </c>
      <c r="DI58">
        <v>0</v>
      </c>
    </row>
    <row r="59" spans="1:113" x14ac:dyDescent="0.25">
      <c r="A59" t="s">
        <v>162</v>
      </c>
      <c r="B59" s="1" t="s">
        <v>188</v>
      </c>
      <c r="C59" t="s">
        <v>52</v>
      </c>
      <c r="D59">
        <v>1</v>
      </c>
      <c r="E59" s="2">
        <v>45684.479166666664</v>
      </c>
      <c r="F59" t="s">
        <v>27</v>
      </c>
      <c r="G59">
        <v>1</v>
      </c>
      <c r="H59">
        <v>1</v>
      </c>
      <c r="I59">
        <v>1</v>
      </c>
      <c r="J59">
        <v>1</v>
      </c>
      <c r="K59">
        <v>0</v>
      </c>
      <c r="L59">
        <v>71</v>
      </c>
      <c r="M59">
        <v>0</v>
      </c>
      <c r="N59">
        <v>0</v>
      </c>
      <c r="O59">
        <v>94.171999999999997</v>
      </c>
      <c r="P59">
        <v>142.67099999999999</v>
      </c>
      <c r="Q59">
        <v>3.1320000000000001E-2</v>
      </c>
      <c r="R59">
        <v>0.5</v>
      </c>
      <c r="S59">
        <v>0.5</v>
      </c>
      <c r="T59">
        <v>0</v>
      </c>
      <c r="U59">
        <v>0</v>
      </c>
      <c r="V59">
        <v>0</v>
      </c>
      <c r="W59">
        <v>0</v>
      </c>
      <c r="X59">
        <v>212</v>
      </c>
      <c r="Y59" t="s">
        <v>166</v>
      </c>
      <c r="Z59">
        <v>212</v>
      </c>
      <c r="AA59" t="s">
        <v>166</v>
      </c>
      <c r="AB59">
        <v>705.04700000000003</v>
      </c>
      <c r="AC59">
        <v>639</v>
      </c>
      <c r="AD59">
        <v>489.35</v>
      </c>
      <c r="AE59">
        <v>660.87900000000002</v>
      </c>
      <c r="AF59">
        <v>62.744999999999997</v>
      </c>
      <c r="AG59">
        <v>-11</v>
      </c>
      <c r="AH59">
        <v>62.744999999999997</v>
      </c>
      <c r="AI59">
        <v>-11</v>
      </c>
      <c r="AJ59">
        <v>186.02</v>
      </c>
      <c r="AK59">
        <v>293.68099999999998</v>
      </c>
      <c r="AL59">
        <v>0</v>
      </c>
      <c r="AM59">
        <v>0</v>
      </c>
      <c r="AN59">
        <v>2841.123</v>
      </c>
      <c r="AO59">
        <v>4174.2039999999997</v>
      </c>
      <c r="AP59">
        <v>2485.0590000000002</v>
      </c>
      <c r="AQ59">
        <v>2759.3560000000002</v>
      </c>
      <c r="AR59">
        <v>1648.0630000000001</v>
      </c>
      <c r="AS59">
        <v>3.6999999999999998E-2</v>
      </c>
      <c r="AT59">
        <v>0.03</v>
      </c>
      <c r="AU59">
        <v>7.0000000000000001E-3</v>
      </c>
      <c r="AV59">
        <v>0</v>
      </c>
      <c r="AW59">
        <v>0.03</v>
      </c>
      <c r="AX59">
        <v>1.2170920000000001</v>
      </c>
      <c r="AY59">
        <v>1.1659999999999999</v>
      </c>
      <c r="AZ59">
        <v>-532579700.56817299</v>
      </c>
      <c r="BA59">
        <v>1143.5</v>
      </c>
      <c r="BB59">
        <v>81.766999999999996</v>
      </c>
      <c r="BC59">
        <v>-349.77300000000002</v>
      </c>
      <c r="BD59">
        <v>297.47300000000001</v>
      </c>
      <c r="BE59">
        <v>456.596</v>
      </c>
      <c r="BF59">
        <v>209.81</v>
      </c>
      <c r="BG59">
        <v>364.048</v>
      </c>
      <c r="BH59">
        <v>650</v>
      </c>
      <c r="BI59" t="s">
        <v>167</v>
      </c>
      <c r="BJ59" t="s">
        <v>167</v>
      </c>
      <c r="BK59">
        <v>73.724999999999994</v>
      </c>
      <c r="BL59">
        <v>-11</v>
      </c>
      <c r="BM59">
        <v>197</v>
      </c>
      <c r="BN59">
        <v>293.68099999999998</v>
      </c>
      <c r="BO59">
        <v>55.046999999999997</v>
      </c>
      <c r="BP59">
        <v>-11</v>
      </c>
      <c r="BQ59">
        <v>489.35</v>
      </c>
      <c r="BR59">
        <v>660.87900000000002</v>
      </c>
      <c r="BS59">
        <v>1</v>
      </c>
      <c r="BT59">
        <v>650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3.7570000000000001</v>
      </c>
      <c r="CA59">
        <v>3.7570000000000001</v>
      </c>
      <c r="CB59">
        <v>800</v>
      </c>
      <c r="CC59">
        <v>1</v>
      </c>
      <c r="CD59">
        <v>2659.3560000000002</v>
      </c>
      <c r="CE59">
        <v>26.594000000000001</v>
      </c>
      <c r="CF59">
        <v>100</v>
      </c>
      <c r="CG59">
        <v>26.594000000000001</v>
      </c>
      <c r="CH59">
        <v>10.98</v>
      </c>
      <c r="CI59">
        <v>87.522000000000006</v>
      </c>
      <c r="CJ59">
        <v>71.286000000000001</v>
      </c>
      <c r="CK59">
        <v>220</v>
      </c>
      <c r="CL59" t="s">
        <v>163</v>
      </c>
      <c r="CM59">
        <v>68.855000000000004</v>
      </c>
      <c r="CN59">
        <v>55.084000000000003</v>
      </c>
      <c r="CO59">
        <v>0</v>
      </c>
      <c r="CP59">
        <v>106.871</v>
      </c>
      <c r="CQ59">
        <v>83.165000000000006</v>
      </c>
      <c r="CR59">
        <v>220</v>
      </c>
      <c r="CS59" t="s">
        <v>163</v>
      </c>
      <c r="CT59">
        <v>80.328999999999994</v>
      </c>
      <c r="CU59">
        <v>80.328999999999994</v>
      </c>
      <c r="CV59">
        <v>0</v>
      </c>
      <c r="CW59">
        <v>0</v>
      </c>
      <c r="CX59">
        <v>0</v>
      </c>
      <c r="CY59" t="s">
        <v>164</v>
      </c>
      <c r="CZ59">
        <v>0</v>
      </c>
      <c r="DA59">
        <v>3.7570000000000001</v>
      </c>
      <c r="DB59">
        <v>0</v>
      </c>
      <c r="DC59">
        <v>0</v>
      </c>
      <c r="DD59">
        <v>1644.306</v>
      </c>
      <c r="DE59">
        <v>0</v>
      </c>
      <c r="DF59">
        <v>3.7570000000000001</v>
      </c>
      <c r="DG59">
        <v>203.749</v>
      </c>
      <c r="DH59">
        <v>0</v>
      </c>
      <c r="DI59">
        <v>0</v>
      </c>
    </row>
    <row r="60" spans="1:113" x14ac:dyDescent="0.25">
      <c r="A60" t="s">
        <v>162</v>
      </c>
      <c r="B60" s="1" t="s">
        <v>188</v>
      </c>
      <c r="C60" t="s">
        <v>52</v>
      </c>
      <c r="D60">
        <v>1</v>
      </c>
      <c r="E60" s="2">
        <v>45684.479166666664</v>
      </c>
      <c r="F60" t="s">
        <v>26</v>
      </c>
      <c r="G60">
        <v>1</v>
      </c>
      <c r="H60">
        <v>1</v>
      </c>
      <c r="I60">
        <v>1</v>
      </c>
      <c r="J60">
        <v>1</v>
      </c>
      <c r="K60">
        <v>77.986000000000004</v>
      </c>
      <c r="L60">
        <v>139</v>
      </c>
      <c r="M60">
        <v>26.594000000000001</v>
      </c>
      <c r="N60">
        <v>0</v>
      </c>
      <c r="O60">
        <v>60.305</v>
      </c>
      <c r="P60">
        <v>83.165000000000006</v>
      </c>
      <c r="Q60">
        <v>3.0179999999999998E-2</v>
      </c>
      <c r="R60">
        <v>0.38636999999999999</v>
      </c>
      <c r="S60">
        <v>0.48294999999999999</v>
      </c>
      <c r="T60">
        <v>0</v>
      </c>
      <c r="U60">
        <v>0</v>
      </c>
      <c r="V60">
        <v>0</v>
      </c>
      <c r="W60">
        <v>0</v>
      </c>
      <c r="X60">
        <v>182.809</v>
      </c>
      <c r="Y60" t="s">
        <v>197</v>
      </c>
      <c r="Z60">
        <v>182.809</v>
      </c>
      <c r="AA60" t="s">
        <v>197</v>
      </c>
      <c r="AB60">
        <v>618.59699999999998</v>
      </c>
      <c r="AC60">
        <v>618.59699999999998</v>
      </c>
      <c r="AD60">
        <v>0</v>
      </c>
      <c r="AE60">
        <v>0</v>
      </c>
      <c r="AF60">
        <v>50.014000000000003</v>
      </c>
      <c r="AG60">
        <v>-11</v>
      </c>
      <c r="AH60">
        <v>50.014000000000003</v>
      </c>
      <c r="AI60">
        <v>-11</v>
      </c>
      <c r="AJ60">
        <v>357.40600000000001</v>
      </c>
      <c r="AK60">
        <v>445.86599999999999</v>
      </c>
      <c r="AL60">
        <v>0</v>
      </c>
      <c r="AM60">
        <v>0</v>
      </c>
      <c r="AN60">
        <v>1767.248</v>
      </c>
      <c r="AO60">
        <v>3346.7</v>
      </c>
      <c r="AP60">
        <v>2123.3119999999999</v>
      </c>
      <c r="AQ60">
        <v>1708.047</v>
      </c>
      <c r="AR60">
        <v>1105.588</v>
      </c>
      <c r="AS60">
        <v>3.6999999999999998E-2</v>
      </c>
      <c r="AT60">
        <v>2.9000000000000001E-2</v>
      </c>
      <c r="AU60">
        <v>8.0000000000000002E-3</v>
      </c>
      <c r="AV60">
        <v>0</v>
      </c>
      <c r="AW60">
        <v>0.03</v>
      </c>
      <c r="AX60">
        <v>1.237188</v>
      </c>
      <c r="AY60">
        <v>1.23</v>
      </c>
      <c r="AZ60">
        <v>-532579700.56817299</v>
      </c>
      <c r="BA60">
        <v>157</v>
      </c>
      <c r="BB60">
        <v>59.201000000000001</v>
      </c>
      <c r="BC60">
        <v>356.06400000000002</v>
      </c>
      <c r="BD60">
        <v>165.47399999999999</v>
      </c>
      <c r="BE60">
        <v>266.47399999999999</v>
      </c>
      <c r="BF60">
        <v>157.73400000000001</v>
      </c>
      <c r="BG60">
        <v>260.45400000000001</v>
      </c>
      <c r="BH60">
        <v>618.59699999999998</v>
      </c>
      <c r="BI60" t="s">
        <v>198</v>
      </c>
      <c r="BJ60" t="s">
        <v>198</v>
      </c>
      <c r="BK60">
        <v>76.608000000000004</v>
      </c>
      <c r="BL60">
        <v>-11</v>
      </c>
      <c r="BM60">
        <v>384</v>
      </c>
      <c r="BN60">
        <v>445.86599999999999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618.59699999999998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1100</v>
      </c>
      <c r="CC60">
        <v>0</v>
      </c>
      <c r="CD60">
        <v>1098.047</v>
      </c>
      <c r="CE60">
        <v>10.98</v>
      </c>
      <c r="CF60">
        <v>610</v>
      </c>
      <c r="CG60">
        <v>10.98</v>
      </c>
      <c r="CH60">
        <v>26.594000000000001</v>
      </c>
      <c r="CI60">
        <v>71.286000000000001</v>
      </c>
      <c r="CJ60">
        <v>87.522000000000006</v>
      </c>
      <c r="CK60">
        <v>220</v>
      </c>
      <c r="CL60" t="s">
        <v>163</v>
      </c>
      <c r="CM60">
        <v>90.611999999999995</v>
      </c>
      <c r="CN60">
        <v>72.489000000000004</v>
      </c>
      <c r="CO60">
        <v>0</v>
      </c>
      <c r="CP60">
        <v>83.165000000000006</v>
      </c>
      <c r="CQ60">
        <v>106.871</v>
      </c>
      <c r="CR60">
        <v>220</v>
      </c>
      <c r="CS60" t="s">
        <v>163</v>
      </c>
      <c r="CT60">
        <v>110.64400000000001</v>
      </c>
      <c r="CU60">
        <v>110.64400000000001</v>
      </c>
      <c r="CV60">
        <v>0</v>
      </c>
      <c r="CW60">
        <v>0</v>
      </c>
      <c r="CX60">
        <v>0</v>
      </c>
      <c r="CY60" t="s">
        <v>164</v>
      </c>
      <c r="CZ60">
        <v>0</v>
      </c>
      <c r="DA60">
        <v>0</v>
      </c>
      <c r="DB60">
        <v>0</v>
      </c>
      <c r="DC60">
        <v>0</v>
      </c>
      <c r="DD60">
        <v>1105.588</v>
      </c>
      <c r="DE60">
        <v>0</v>
      </c>
      <c r="DF60">
        <v>0</v>
      </c>
      <c r="DG60">
        <v>386.36900000000003</v>
      </c>
      <c r="DH60">
        <v>0</v>
      </c>
      <c r="DI60">
        <v>0</v>
      </c>
    </row>
    <row r="61" spans="1:113" x14ac:dyDescent="0.25">
      <c r="A61" t="s">
        <v>162</v>
      </c>
      <c r="B61" s="1" t="s">
        <v>188</v>
      </c>
      <c r="C61" t="s">
        <v>52</v>
      </c>
      <c r="D61">
        <v>1</v>
      </c>
      <c r="E61" s="2">
        <v>45684.5</v>
      </c>
      <c r="F61" t="s">
        <v>27</v>
      </c>
      <c r="G61">
        <v>1</v>
      </c>
      <c r="H61">
        <v>1</v>
      </c>
      <c r="I61">
        <v>1</v>
      </c>
      <c r="J61">
        <v>1</v>
      </c>
      <c r="K61">
        <v>2.5419999999999998</v>
      </c>
      <c r="L61">
        <v>71</v>
      </c>
      <c r="M61">
        <v>0</v>
      </c>
      <c r="N61">
        <v>0</v>
      </c>
      <c r="O61">
        <v>99.56</v>
      </c>
      <c r="P61">
        <v>142.67099999999999</v>
      </c>
      <c r="Q61">
        <v>9.6876800000000003</v>
      </c>
      <c r="R61">
        <v>0.5</v>
      </c>
      <c r="S61">
        <v>0.22</v>
      </c>
      <c r="T61">
        <v>0</v>
      </c>
      <c r="U61">
        <v>0</v>
      </c>
      <c r="V61">
        <v>0</v>
      </c>
      <c r="W61">
        <v>0</v>
      </c>
      <c r="X61">
        <v>212</v>
      </c>
      <c r="Y61" t="s">
        <v>166</v>
      </c>
      <c r="Z61">
        <v>212</v>
      </c>
      <c r="AA61" t="s">
        <v>166</v>
      </c>
      <c r="AB61">
        <v>698.91200000000003</v>
      </c>
      <c r="AC61">
        <v>639</v>
      </c>
      <c r="AD61">
        <v>487.56799999999998</v>
      </c>
      <c r="AE61">
        <v>658.58600000000001</v>
      </c>
      <c r="AF61">
        <v>57.457999999999998</v>
      </c>
      <c r="AG61">
        <v>-11</v>
      </c>
      <c r="AH61">
        <v>57.457999999999998</v>
      </c>
      <c r="AI61">
        <v>-11</v>
      </c>
      <c r="AJ61">
        <v>189.62</v>
      </c>
      <c r="AK61">
        <v>293.226</v>
      </c>
      <c r="AL61">
        <v>0</v>
      </c>
      <c r="AM61">
        <v>0</v>
      </c>
      <c r="AN61">
        <v>2829.527</v>
      </c>
      <c r="AO61">
        <v>4175.0969999999998</v>
      </c>
      <c r="AP61">
        <v>2508.913</v>
      </c>
      <c r="AQ61">
        <v>2753.3029999999999</v>
      </c>
      <c r="AR61">
        <v>1607.221</v>
      </c>
      <c r="AS61">
        <v>10.878</v>
      </c>
      <c r="AT61">
        <v>9.2479999999999993</v>
      </c>
      <c r="AU61">
        <v>1.63</v>
      </c>
      <c r="AV61">
        <v>0</v>
      </c>
      <c r="AW61">
        <v>9.8800000000000008</v>
      </c>
      <c r="AX61">
        <v>1.100975</v>
      </c>
      <c r="AY61">
        <v>1.123</v>
      </c>
      <c r="AZ61">
        <v>-532587295.67854601</v>
      </c>
      <c r="BA61">
        <v>1146.5</v>
      </c>
      <c r="BB61">
        <v>76.224000000000004</v>
      </c>
      <c r="BC61">
        <v>-315.53100000000001</v>
      </c>
      <c r="BD61">
        <v>295.24299999999999</v>
      </c>
      <c r="BE61">
        <v>452.00799999999998</v>
      </c>
      <c r="BF61">
        <v>219.643</v>
      </c>
      <c r="BG61">
        <v>374.529</v>
      </c>
      <c r="BH61">
        <v>650</v>
      </c>
      <c r="BI61" t="s">
        <v>167</v>
      </c>
      <c r="BJ61" t="s">
        <v>167</v>
      </c>
      <c r="BK61">
        <v>68.307000000000002</v>
      </c>
      <c r="BL61">
        <v>-11</v>
      </c>
      <c r="BM61">
        <v>200.46899999999999</v>
      </c>
      <c r="BN61">
        <v>293.226</v>
      </c>
      <c r="BO61">
        <v>48.911999999999999</v>
      </c>
      <c r="BP61">
        <v>-11</v>
      </c>
      <c r="BQ61">
        <v>487.56799999999998</v>
      </c>
      <c r="BR61">
        <v>658.58600000000001</v>
      </c>
      <c r="BS61">
        <v>1</v>
      </c>
      <c r="BT61">
        <v>650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3.944</v>
      </c>
      <c r="CA61">
        <v>3.944</v>
      </c>
      <c r="CB61">
        <v>800</v>
      </c>
      <c r="CC61">
        <v>1</v>
      </c>
      <c r="CD61">
        <v>2653.3029999999999</v>
      </c>
      <c r="CE61">
        <v>26.533000000000001</v>
      </c>
      <c r="CF61">
        <v>100</v>
      </c>
      <c r="CG61">
        <v>26.533000000000001</v>
      </c>
      <c r="CH61">
        <v>10.849</v>
      </c>
      <c r="CI61">
        <v>115.444</v>
      </c>
      <c r="CJ61">
        <v>71.153999999999996</v>
      </c>
      <c r="CK61">
        <v>220</v>
      </c>
      <c r="CL61" t="s">
        <v>163</v>
      </c>
      <c r="CM61">
        <v>68.727999999999994</v>
      </c>
      <c r="CN61">
        <v>54.981999999999999</v>
      </c>
      <c r="CO61">
        <v>0</v>
      </c>
      <c r="CP61">
        <v>130.99</v>
      </c>
      <c r="CQ61">
        <v>83.165000000000006</v>
      </c>
      <c r="CR61">
        <v>220</v>
      </c>
      <c r="CS61" t="s">
        <v>163</v>
      </c>
      <c r="CT61">
        <v>80.328999999999994</v>
      </c>
      <c r="CU61">
        <v>80.328999999999994</v>
      </c>
      <c r="CV61">
        <v>0</v>
      </c>
      <c r="CW61">
        <v>0</v>
      </c>
      <c r="CX61">
        <v>0</v>
      </c>
      <c r="CY61" t="s">
        <v>164</v>
      </c>
      <c r="CZ61">
        <v>0</v>
      </c>
      <c r="DA61">
        <v>3.944</v>
      </c>
      <c r="DB61">
        <v>0</v>
      </c>
      <c r="DC61">
        <v>0</v>
      </c>
      <c r="DD61">
        <v>1603.277</v>
      </c>
      <c r="DE61">
        <v>0</v>
      </c>
      <c r="DF61">
        <v>3.944</v>
      </c>
      <c r="DG61">
        <v>241.59700000000001</v>
      </c>
      <c r="DH61">
        <v>0</v>
      </c>
      <c r="DI61">
        <v>0</v>
      </c>
    </row>
    <row r="62" spans="1:113" x14ac:dyDescent="0.25">
      <c r="A62" t="s">
        <v>162</v>
      </c>
      <c r="B62" s="1" t="s">
        <v>188</v>
      </c>
      <c r="C62" t="s">
        <v>52</v>
      </c>
      <c r="D62">
        <v>1</v>
      </c>
      <c r="E62" s="2">
        <v>45684.5</v>
      </c>
      <c r="F62" t="s">
        <v>26</v>
      </c>
      <c r="G62">
        <v>1</v>
      </c>
      <c r="H62">
        <v>1</v>
      </c>
      <c r="I62">
        <v>1</v>
      </c>
      <c r="J62">
        <v>1</v>
      </c>
      <c r="K62">
        <v>76.637</v>
      </c>
      <c r="L62">
        <v>139</v>
      </c>
      <c r="M62">
        <v>26.533000000000001</v>
      </c>
      <c r="N62">
        <v>0</v>
      </c>
      <c r="O62">
        <v>60.305</v>
      </c>
      <c r="P62">
        <v>83.165000000000006</v>
      </c>
      <c r="Q62">
        <v>9.3795800000000007</v>
      </c>
      <c r="R62">
        <v>0.38636999999999999</v>
      </c>
      <c r="S62">
        <v>0.21249999999999999</v>
      </c>
      <c r="T62">
        <v>0</v>
      </c>
      <c r="U62">
        <v>0</v>
      </c>
      <c r="V62">
        <v>0</v>
      </c>
      <c r="W62">
        <v>0</v>
      </c>
      <c r="X62">
        <v>207</v>
      </c>
      <c r="Y62" t="s">
        <v>197</v>
      </c>
      <c r="Z62">
        <v>207</v>
      </c>
      <c r="AA62" t="s">
        <v>197</v>
      </c>
      <c r="AB62">
        <v>618.59699999999998</v>
      </c>
      <c r="AC62">
        <v>618.59699999999998</v>
      </c>
      <c r="AD62">
        <v>0</v>
      </c>
      <c r="AE62">
        <v>0</v>
      </c>
      <c r="AF62">
        <v>51.363</v>
      </c>
      <c r="AG62">
        <v>-11</v>
      </c>
      <c r="AH62">
        <v>51.363</v>
      </c>
      <c r="AI62">
        <v>-11</v>
      </c>
      <c r="AJ62">
        <v>357.46699999999998</v>
      </c>
      <c r="AK62">
        <v>441.98200000000003</v>
      </c>
      <c r="AL62">
        <v>0</v>
      </c>
      <c r="AM62">
        <v>0</v>
      </c>
      <c r="AN62">
        <v>1750.8789999999999</v>
      </c>
      <c r="AO62">
        <v>3349.9940000000001</v>
      </c>
      <c r="AP62">
        <v>2071.4929999999999</v>
      </c>
      <c r="AQ62">
        <v>1694.9090000000001</v>
      </c>
      <c r="AR62">
        <v>1190.3610000000001</v>
      </c>
      <c r="AS62">
        <v>11.638</v>
      </c>
      <c r="AT62">
        <v>8.9749999999999996</v>
      </c>
      <c r="AU62">
        <v>2.6629999999999998</v>
      </c>
      <c r="AV62">
        <v>0</v>
      </c>
      <c r="AW62">
        <v>9.8800000000000008</v>
      </c>
      <c r="AX62">
        <v>1.1779820000000001</v>
      </c>
      <c r="AY62">
        <v>1.2410000000000001</v>
      </c>
      <c r="AZ62">
        <v>-532587295.67854601</v>
      </c>
      <c r="BA62">
        <v>157</v>
      </c>
      <c r="BB62">
        <v>55.97</v>
      </c>
      <c r="BC62">
        <v>320.61399999999998</v>
      </c>
      <c r="BD62">
        <v>165.47399999999999</v>
      </c>
      <c r="BE62">
        <v>266.47399999999999</v>
      </c>
      <c r="BF62">
        <v>157.73400000000001</v>
      </c>
      <c r="BG62">
        <v>260.45400000000001</v>
      </c>
      <c r="BH62">
        <v>618.59699999999998</v>
      </c>
      <c r="BI62" t="s">
        <v>198</v>
      </c>
      <c r="BJ62" t="s">
        <v>198</v>
      </c>
      <c r="BK62">
        <v>77.896000000000001</v>
      </c>
      <c r="BL62">
        <v>-11</v>
      </c>
      <c r="BM62">
        <v>384</v>
      </c>
      <c r="BN62">
        <v>441.98200000000003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618.59699999999998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1100</v>
      </c>
      <c r="CC62">
        <v>0</v>
      </c>
      <c r="CD62">
        <v>1084.9090000000001</v>
      </c>
      <c r="CE62">
        <v>10.849</v>
      </c>
      <c r="CF62">
        <v>610</v>
      </c>
      <c r="CG62">
        <v>10.849</v>
      </c>
      <c r="CH62">
        <v>26.533000000000001</v>
      </c>
      <c r="CI62">
        <v>71.153999999999996</v>
      </c>
      <c r="CJ62">
        <v>115.444</v>
      </c>
      <c r="CK62">
        <v>220</v>
      </c>
      <c r="CL62" t="s">
        <v>163</v>
      </c>
      <c r="CM62">
        <v>119.16500000000001</v>
      </c>
      <c r="CN62">
        <v>95.331999999999994</v>
      </c>
      <c r="CO62">
        <v>0</v>
      </c>
      <c r="CP62">
        <v>83.165000000000006</v>
      </c>
      <c r="CQ62">
        <v>130.99</v>
      </c>
      <c r="CR62">
        <v>220</v>
      </c>
      <c r="CS62" t="s">
        <v>163</v>
      </c>
      <c r="CT62">
        <v>134.83500000000001</v>
      </c>
      <c r="CU62">
        <v>134.83500000000001</v>
      </c>
      <c r="CV62">
        <v>0</v>
      </c>
      <c r="CW62">
        <v>0</v>
      </c>
      <c r="CX62">
        <v>0</v>
      </c>
      <c r="CY62" t="s">
        <v>164</v>
      </c>
      <c r="CZ62">
        <v>0</v>
      </c>
      <c r="DA62">
        <v>0</v>
      </c>
      <c r="DB62">
        <v>0</v>
      </c>
      <c r="DC62">
        <v>0</v>
      </c>
      <c r="DD62">
        <v>1190.3610000000001</v>
      </c>
      <c r="DE62">
        <v>0</v>
      </c>
      <c r="DF62">
        <v>0</v>
      </c>
      <c r="DG62">
        <v>350.91899999999998</v>
      </c>
      <c r="DH62">
        <v>0</v>
      </c>
      <c r="DI62">
        <v>0</v>
      </c>
    </row>
    <row r="63" spans="1:113" x14ac:dyDescent="0.25">
      <c r="A63" t="s">
        <v>162</v>
      </c>
      <c r="B63" s="1" t="s">
        <v>188</v>
      </c>
      <c r="C63" t="s">
        <v>52</v>
      </c>
      <c r="D63">
        <v>1</v>
      </c>
      <c r="E63" s="2">
        <v>45684.520833333336</v>
      </c>
      <c r="F63" t="s">
        <v>27</v>
      </c>
      <c r="G63">
        <v>1</v>
      </c>
      <c r="H63">
        <v>1</v>
      </c>
      <c r="I63">
        <v>1</v>
      </c>
      <c r="J63">
        <v>1</v>
      </c>
      <c r="K63">
        <v>0</v>
      </c>
      <c r="L63">
        <v>71</v>
      </c>
      <c r="M63">
        <v>0</v>
      </c>
      <c r="N63">
        <v>0</v>
      </c>
      <c r="O63">
        <v>89.662000000000006</v>
      </c>
      <c r="P63">
        <v>130.995</v>
      </c>
      <c r="Q63">
        <v>9.6930499999999995</v>
      </c>
      <c r="R63">
        <v>0.22</v>
      </c>
      <c r="S63">
        <v>0.22</v>
      </c>
      <c r="T63">
        <v>0</v>
      </c>
      <c r="U63">
        <v>0</v>
      </c>
      <c r="V63">
        <v>0</v>
      </c>
      <c r="W63">
        <v>0</v>
      </c>
      <c r="X63">
        <v>197.001</v>
      </c>
      <c r="Y63" t="s">
        <v>193</v>
      </c>
      <c r="Z63">
        <v>197.001</v>
      </c>
      <c r="AA63" t="s">
        <v>193</v>
      </c>
      <c r="AB63">
        <v>698.64200000000005</v>
      </c>
      <c r="AC63">
        <v>639</v>
      </c>
      <c r="AD63">
        <v>482.12</v>
      </c>
      <c r="AE63">
        <v>651.57600000000002</v>
      </c>
      <c r="AF63">
        <v>65.472999999999999</v>
      </c>
      <c r="AG63">
        <v>-11</v>
      </c>
      <c r="AH63">
        <v>65.472999999999999</v>
      </c>
      <c r="AI63">
        <v>-11</v>
      </c>
      <c r="AJ63">
        <v>195.148</v>
      </c>
      <c r="AK63">
        <v>290.791</v>
      </c>
      <c r="AL63">
        <v>0</v>
      </c>
      <c r="AM63">
        <v>0</v>
      </c>
      <c r="AN63">
        <v>2804.06</v>
      </c>
      <c r="AO63">
        <v>4153.9110000000001</v>
      </c>
      <c r="AP63">
        <v>2483.6469999999999</v>
      </c>
      <c r="AQ63">
        <v>2729.9960000000001</v>
      </c>
      <c r="AR63">
        <v>1610.8879999999999</v>
      </c>
      <c r="AS63">
        <v>10.9</v>
      </c>
      <c r="AT63">
        <v>9.2539999999999996</v>
      </c>
      <c r="AU63">
        <v>1.6459999999999999</v>
      </c>
      <c r="AV63">
        <v>0</v>
      </c>
      <c r="AW63">
        <v>9.8800000000000008</v>
      </c>
      <c r="AX63">
        <v>1.1032820000000001</v>
      </c>
      <c r="AY63">
        <v>1.125</v>
      </c>
      <c r="AZ63">
        <v>-532606749.065696</v>
      </c>
      <c r="BA63">
        <v>1146.5</v>
      </c>
      <c r="BB63">
        <v>74.063999999999993</v>
      </c>
      <c r="BC63">
        <v>-315.33699999999999</v>
      </c>
      <c r="BD63">
        <v>295.29399999999998</v>
      </c>
      <c r="BE63">
        <v>446.83800000000002</v>
      </c>
      <c r="BF63">
        <v>219.96899999999999</v>
      </c>
      <c r="BG63">
        <v>369.77100000000002</v>
      </c>
      <c r="BH63">
        <v>650</v>
      </c>
      <c r="BI63" t="s">
        <v>194</v>
      </c>
      <c r="BJ63" t="s">
        <v>194</v>
      </c>
      <c r="BK63">
        <v>76.281999999999996</v>
      </c>
      <c r="BL63">
        <v>-11</v>
      </c>
      <c r="BM63">
        <v>205.95699999999999</v>
      </c>
      <c r="BN63">
        <v>290.791</v>
      </c>
      <c r="BO63">
        <v>48.642000000000003</v>
      </c>
      <c r="BP63">
        <v>-11</v>
      </c>
      <c r="BQ63">
        <v>482.12</v>
      </c>
      <c r="BR63">
        <v>651.57600000000002</v>
      </c>
      <c r="BS63">
        <v>1</v>
      </c>
      <c r="BT63">
        <v>650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3.944</v>
      </c>
      <c r="CA63">
        <v>3.944</v>
      </c>
      <c r="CB63">
        <v>800</v>
      </c>
      <c r="CC63">
        <v>1</v>
      </c>
      <c r="CD63">
        <v>2629.9960000000001</v>
      </c>
      <c r="CE63">
        <v>26.3</v>
      </c>
      <c r="CF63">
        <v>100</v>
      </c>
      <c r="CG63">
        <v>26.3</v>
      </c>
      <c r="CH63">
        <v>10.808999999999999</v>
      </c>
      <c r="CI63">
        <v>115.962</v>
      </c>
      <c r="CJ63">
        <v>54.179000000000002</v>
      </c>
      <c r="CK63">
        <v>220</v>
      </c>
      <c r="CL63" t="s">
        <v>163</v>
      </c>
      <c r="CM63">
        <v>52.332000000000001</v>
      </c>
      <c r="CN63">
        <v>41.865000000000002</v>
      </c>
      <c r="CO63">
        <v>0</v>
      </c>
      <c r="CP63">
        <v>130.995</v>
      </c>
      <c r="CQ63">
        <v>79.724999999999994</v>
      </c>
      <c r="CR63">
        <v>220</v>
      </c>
      <c r="CS63" t="s">
        <v>163</v>
      </c>
      <c r="CT63">
        <v>77.006</v>
      </c>
      <c r="CU63">
        <v>77.006</v>
      </c>
      <c r="CV63">
        <v>0</v>
      </c>
      <c r="CW63">
        <v>0</v>
      </c>
      <c r="CX63">
        <v>0</v>
      </c>
      <c r="CY63" t="s">
        <v>164</v>
      </c>
      <c r="CZ63">
        <v>0</v>
      </c>
      <c r="DA63">
        <v>3.944</v>
      </c>
      <c r="DB63">
        <v>0</v>
      </c>
      <c r="DC63">
        <v>0</v>
      </c>
      <c r="DD63">
        <v>1606.944</v>
      </c>
      <c r="DE63">
        <v>0</v>
      </c>
      <c r="DF63">
        <v>3.944</v>
      </c>
      <c r="DG63">
        <v>226.446</v>
      </c>
      <c r="DH63">
        <v>0</v>
      </c>
      <c r="DI63">
        <v>0</v>
      </c>
    </row>
    <row r="64" spans="1:113" x14ac:dyDescent="0.25">
      <c r="A64" t="s">
        <v>162</v>
      </c>
      <c r="B64" s="1" t="s">
        <v>188</v>
      </c>
      <c r="C64" t="s">
        <v>52</v>
      </c>
      <c r="D64">
        <v>1</v>
      </c>
      <c r="E64" s="2">
        <v>45684.520833333336</v>
      </c>
      <c r="F64" t="s">
        <v>26</v>
      </c>
      <c r="G64">
        <v>1</v>
      </c>
      <c r="H64">
        <v>1</v>
      </c>
      <c r="I64">
        <v>1</v>
      </c>
      <c r="J64">
        <v>1</v>
      </c>
      <c r="K64">
        <v>77.051000000000002</v>
      </c>
      <c r="L64">
        <v>139</v>
      </c>
      <c r="M64">
        <v>26.3</v>
      </c>
      <c r="N64">
        <v>0</v>
      </c>
      <c r="O64">
        <v>60.305</v>
      </c>
      <c r="P64">
        <v>83.165000000000006</v>
      </c>
      <c r="Q64">
        <v>9.3962900000000005</v>
      </c>
      <c r="R64">
        <v>0.27279999999999999</v>
      </c>
      <c r="S64">
        <v>0.21825</v>
      </c>
      <c r="T64">
        <v>0</v>
      </c>
      <c r="U64">
        <v>0</v>
      </c>
      <c r="V64">
        <v>0</v>
      </c>
      <c r="W64">
        <v>0</v>
      </c>
      <c r="X64">
        <v>207</v>
      </c>
      <c r="Y64" t="s">
        <v>195</v>
      </c>
      <c r="Z64">
        <v>207</v>
      </c>
      <c r="AA64" t="s">
        <v>195</v>
      </c>
      <c r="AB64">
        <v>618.59699999999998</v>
      </c>
      <c r="AC64">
        <v>618.59699999999998</v>
      </c>
      <c r="AD64">
        <v>0</v>
      </c>
      <c r="AE64">
        <v>0</v>
      </c>
      <c r="AF64">
        <v>50.948999999999998</v>
      </c>
      <c r="AG64">
        <v>-11</v>
      </c>
      <c r="AH64">
        <v>50.948999999999998</v>
      </c>
      <c r="AI64">
        <v>-11</v>
      </c>
      <c r="AJ64">
        <v>357.7</v>
      </c>
      <c r="AK64">
        <v>440.47500000000002</v>
      </c>
      <c r="AL64">
        <v>0</v>
      </c>
      <c r="AM64">
        <v>0</v>
      </c>
      <c r="AN64">
        <v>1746.6210000000001</v>
      </c>
      <c r="AO64">
        <v>3351.5349999999999</v>
      </c>
      <c r="AP64">
        <v>2067.0340000000001</v>
      </c>
      <c r="AQ64">
        <v>1690.885</v>
      </c>
      <c r="AR64">
        <v>1197.501</v>
      </c>
      <c r="AS64">
        <v>11.867000000000001</v>
      </c>
      <c r="AT64">
        <v>8.9879999999999995</v>
      </c>
      <c r="AU64">
        <v>2.879</v>
      </c>
      <c r="AV64">
        <v>0</v>
      </c>
      <c r="AW64">
        <v>9.8800000000000008</v>
      </c>
      <c r="AX64">
        <v>1.2011259999999999</v>
      </c>
      <c r="AY64">
        <v>1.2629999999999999</v>
      </c>
      <c r="AZ64">
        <v>-532606749.065696</v>
      </c>
      <c r="BA64">
        <v>157</v>
      </c>
      <c r="BB64">
        <v>55.735999999999997</v>
      </c>
      <c r="BC64">
        <v>320.41300000000001</v>
      </c>
      <c r="BD64">
        <v>165.47399999999999</v>
      </c>
      <c r="BE64">
        <v>266.47399999999999</v>
      </c>
      <c r="BF64">
        <v>157.73400000000001</v>
      </c>
      <c r="BG64">
        <v>260.45400000000001</v>
      </c>
      <c r="BH64">
        <v>618.59699999999998</v>
      </c>
      <c r="BI64" t="s">
        <v>196</v>
      </c>
      <c r="BJ64" t="s">
        <v>196</v>
      </c>
      <c r="BK64">
        <v>77.248999999999995</v>
      </c>
      <c r="BL64">
        <v>-11</v>
      </c>
      <c r="BM64">
        <v>384</v>
      </c>
      <c r="BN64">
        <v>440.47500000000002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618.59699999999998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1100</v>
      </c>
      <c r="CC64">
        <v>0</v>
      </c>
      <c r="CD64">
        <v>1080.885</v>
      </c>
      <c r="CE64">
        <v>10.808999999999999</v>
      </c>
      <c r="CF64">
        <v>610</v>
      </c>
      <c r="CG64">
        <v>10.808999999999999</v>
      </c>
      <c r="CH64">
        <v>26.3</v>
      </c>
      <c r="CI64">
        <v>54.179000000000002</v>
      </c>
      <c r="CJ64">
        <v>115.962</v>
      </c>
      <c r="CK64">
        <v>220</v>
      </c>
      <c r="CL64" t="s">
        <v>163</v>
      </c>
      <c r="CM64">
        <v>119.682</v>
      </c>
      <c r="CN64">
        <v>95.745999999999995</v>
      </c>
      <c r="CO64">
        <v>0</v>
      </c>
      <c r="CP64">
        <v>79.724999999999994</v>
      </c>
      <c r="CQ64">
        <v>130.995</v>
      </c>
      <c r="CR64">
        <v>220</v>
      </c>
      <c r="CS64" t="s">
        <v>163</v>
      </c>
      <c r="CT64">
        <v>134.83500000000001</v>
      </c>
      <c r="CU64">
        <v>134.83500000000001</v>
      </c>
      <c r="CV64">
        <v>0</v>
      </c>
      <c r="CW64">
        <v>0</v>
      </c>
      <c r="CX64">
        <v>0</v>
      </c>
      <c r="CY64" t="s">
        <v>164</v>
      </c>
      <c r="CZ64">
        <v>0</v>
      </c>
      <c r="DA64">
        <v>0</v>
      </c>
      <c r="DB64">
        <v>0</v>
      </c>
      <c r="DC64">
        <v>0</v>
      </c>
      <c r="DD64">
        <v>1197.501</v>
      </c>
      <c r="DE64">
        <v>0</v>
      </c>
      <c r="DF64">
        <v>0</v>
      </c>
      <c r="DG64">
        <v>350.71800000000002</v>
      </c>
      <c r="DH64">
        <v>0</v>
      </c>
      <c r="DI64">
        <v>0</v>
      </c>
    </row>
    <row r="65" spans="1:113" x14ac:dyDescent="0.25">
      <c r="A65" t="s">
        <v>162</v>
      </c>
      <c r="B65" s="1" t="s">
        <v>188</v>
      </c>
      <c r="C65" t="s">
        <v>52</v>
      </c>
      <c r="D65">
        <v>1</v>
      </c>
      <c r="E65" s="2">
        <v>45684.541666666664</v>
      </c>
      <c r="F65" t="s">
        <v>27</v>
      </c>
      <c r="G65">
        <v>1</v>
      </c>
      <c r="H65">
        <v>1</v>
      </c>
      <c r="I65">
        <v>1</v>
      </c>
      <c r="J65">
        <v>1</v>
      </c>
      <c r="K65">
        <v>0</v>
      </c>
      <c r="L65">
        <v>71</v>
      </c>
      <c r="M65">
        <v>0</v>
      </c>
      <c r="N65">
        <v>0</v>
      </c>
      <c r="O65">
        <v>93.805000000000007</v>
      </c>
      <c r="P65">
        <v>142.67099999999999</v>
      </c>
      <c r="Q65">
        <v>9.6707400000000003</v>
      </c>
      <c r="R65">
        <v>0.5</v>
      </c>
      <c r="S65">
        <v>0.5</v>
      </c>
      <c r="T65">
        <v>0</v>
      </c>
      <c r="U65">
        <v>0</v>
      </c>
      <c r="V65">
        <v>0</v>
      </c>
      <c r="W65">
        <v>0</v>
      </c>
      <c r="X65">
        <v>212</v>
      </c>
      <c r="Y65" t="s">
        <v>166</v>
      </c>
      <c r="Z65">
        <v>212</v>
      </c>
      <c r="AA65" t="s">
        <v>166</v>
      </c>
      <c r="AB65">
        <v>706.65899999999999</v>
      </c>
      <c r="AC65">
        <v>639</v>
      </c>
      <c r="AD65">
        <v>475.48099999999999</v>
      </c>
      <c r="AE65">
        <v>643.03399999999999</v>
      </c>
      <c r="AF65">
        <v>63.277000000000001</v>
      </c>
      <c r="AG65">
        <v>-11</v>
      </c>
      <c r="AH65">
        <v>63.277000000000001</v>
      </c>
      <c r="AI65">
        <v>-11</v>
      </c>
      <c r="AJ65">
        <v>189.83099999999999</v>
      </c>
      <c r="AK65">
        <v>287.48700000000002</v>
      </c>
      <c r="AL65">
        <v>0</v>
      </c>
      <c r="AM65">
        <v>0</v>
      </c>
      <c r="AN65">
        <v>2775.1729999999998</v>
      </c>
      <c r="AO65">
        <v>4120.83</v>
      </c>
      <c r="AP65">
        <v>2459.4499999999998</v>
      </c>
      <c r="AQ65">
        <v>2703.3539999999998</v>
      </c>
      <c r="AR65">
        <v>1605.579</v>
      </c>
      <c r="AS65">
        <v>10.864000000000001</v>
      </c>
      <c r="AT65">
        <v>9.23</v>
      </c>
      <c r="AU65">
        <v>1.6339999999999999</v>
      </c>
      <c r="AV65">
        <v>0</v>
      </c>
      <c r="AW65">
        <v>9.8800000000000008</v>
      </c>
      <c r="AX65">
        <v>1.099602</v>
      </c>
      <c r="AY65">
        <v>1.123</v>
      </c>
      <c r="AZ65">
        <v>-532601094.3362</v>
      </c>
      <c r="BA65">
        <v>1146.5</v>
      </c>
      <c r="BB65">
        <v>71.819000000000003</v>
      </c>
      <c r="BC65">
        <v>-310.79500000000002</v>
      </c>
      <c r="BD65">
        <v>295.67399999999998</v>
      </c>
      <c r="BE65">
        <v>445.76400000000001</v>
      </c>
      <c r="BF65">
        <v>220.518</v>
      </c>
      <c r="BG65">
        <v>369.02100000000002</v>
      </c>
      <c r="BH65">
        <v>650</v>
      </c>
      <c r="BI65" t="s">
        <v>167</v>
      </c>
      <c r="BJ65" t="s">
        <v>167</v>
      </c>
      <c r="BK65">
        <v>74.043000000000006</v>
      </c>
      <c r="BL65">
        <v>-11</v>
      </c>
      <c r="BM65">
        <v>200.59700000000001</v>
      </c>
      <c r="BN65">
        <v>287.48700000000002</v>
      </c>
      <c r="BO65">
        <v>56.658999999999999</v>
      </c>
      <c r="BP65">
        <v>-11</v>
      </c>
      <c r="BQ65">
        <v>475.48099999999999</v>
      </c>
      <c r="BR65">
        <v>643.03399999999999</v>
      </c>
      <c r="BS65">
        <v>1</v>
      </c>
      <c r="BT65">
        <v>650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3.944</v>
      </c>
      <c r="CA65">
        <v>3.944</v>
      </c>
      <c r="CB65">
        <v>800</v>
      </c>
      <c r="CC65">
        <v>1</v>
      </c>
      <c r="CD65">
        <v>2603.3539999999998</v>
      </c>
      <c r="CE65">
        <v>26.033999999999999</v>
      </c>
      <c r="CF65">
        <v>100</v>
      </c>
      <c r="CG65">
        <v>26.033999999999999</v>
      </c>
      <c r="CH65">
        <v>10.766</v>
      </c>
      <c r="CI65">
        <v>116.322</v>
      </c>
      <c r="CJ65">
        <v>71.072000000000003</v>
      </c>
      <c r="CK65">
        <v>220</v>
      </c>
      <c r="CL65" t="s">
        <v>163</v>
      </c>
      <c r="CM65">
        <v>68.647999999999996</v>
      </c>
      <c r="CN65">
        <v>54.918999999999997</v>
      </c>
      <c r="CO65">
        <v>0</v>
      </c>
      <c r="CP65">
        <v>131.11799999999999</v>
      </c>
      <c r="CQ65">
        <v>83.165000000000006</v>
      </c>
      <c r="CR65">
        <v>220</v>
      </c>
      <c r="CS65" t="s">
        <v>163</v>
      </c>
      <c r="CT65">
        <v>80.328999999999994</v>
      </c>
      <c r="CU65">
        <v>80.328999999999994</v>
      </c>
      <c r="CV65">
        <v>0</v>
      </c>
      <c r="CW65">
        <v>0</v>
      </c>
      <c r="CX65">
        <v>0</v>
      </c>
      <c r="CY65" t="s">
        <v>164</v>
      </c>
      <c r="CZ65">
        <v>0</v>
      </c>
      <c r="DA65">
        <v>3.944</v>
      </c>
      <c r="DB65">
        <v>0</v>
      </c>
      <c r="DC65">
        <v>0</v>
      </c>
      <c r="DD65">
        <v>1601.635</v>
      </c>
      <c r="DE65">
        <v>0</v>
      </c>
      <c r="DF65">
        <v>3.944</v>
      </c>
      <c r="DG65">
        <v>228.49100000000001</v>
      </c>
      <c r="DH65">
        <v>0</v>
      </c>
      <c r="DI65">
        <v>0</v>
      </c>
    </row>
    <row r="66" spans="1:113" x14ac:dyDescent="0.25">
      <c r="A66" t="s">
        <v>162</v>
      </c>
      <c r="B66" s="1" t="s">
        <v>188</v>
      </c>
      <c r="C66" t="s">
        <v>52</v>
      </c>
      <c r="D66">
        <v>1</v>
      </c>
      <c r="E66" s="2">
        <v>45684.541666666664</v>
      </c>
      <c r="F66" t="s">
        <v>26</v>
      </c>
      <c r="G66">
        <v>1</v>
      </c>
      <c r="H66">
        <v>1</v>
      </c>
      <c r="I66">
        <v>1</v>
      </c>
      <c r="J66">
        <v>1</v>
      </c>
      <c r="K66">
        <v>77.242000000000004</v>
      </c>
      <c r="L66">
        <v>139</v>
      </c>
      <c r="M66">
        <v>26.033999999999999</v>
      </c>
      <c r="N66">
        <v>0</v>
      </c>
      <c r="O66">
        <v>60.305</v>
      </c>
      <c r="P66">
        <v>83.165000000000006</v>
      </c>
      <c r="Q66">
        <v>9.3631799999999998</v>
      </c>
      <c r="R66">
        <v>0.38636999999999999</v>
      </c>
      <c r="S66">
        <v>0.48294999999999999</v>
      </c>
      <c r="T66">
        <v>0</v>
      </c>
      <c r="U66">
        <v>0</v>
      </c>
      <c r="V66">
        <v>0</v>
      </c>
      <c r="W66">
        <v>0</v>
      </c>
      <c r="X66">
        <v>207</v>
      </c>
      <c r="Y66" t="s">
        <v>197</v>
      </c>
      <c r="Z66">
        <v>207</v>
      </c>
      <c r="AA66" t="s">
        <v>197</v>
      </c>
      <c r="AB66">
        <v>618.59699999999998</v>
      </c>
      <c r="AC66">
        <v>618.59699999999998</v>
      </c>
      <c r="AD66">
        <v>0</v>
      </c>
      <c r="AE66">
        <v>0</v>
      </c>
      <c r="AF66">
        <v>50.758000000000003</v>
      </c>
      <c r="AG66">
        <v>-11</v>
      </c>
      <c r="AH66">
        <v>50.758000000000003</v>
      </c>
      <c r="AI66">
        <v>-11</v>
      </c>
      <c r="AJ66">
        <v>357.96600000000001</v>
      </c>
      <c r="AK66">
        <v>438.48</v>
      </c>
      <c r="AL66">
        <v>0</v>
      </c>
      <c r="AM66">
        <v>0</v>
      </c>
      <c r="AN66">
        <v>1741.9010000000001</v>
      </c>
      <c r="AO66">
        <v>3349.125</v>
      </c>
      <c r="AP66">
        <v>2057.6239999999998</v>
      </c>
      <c r="AQ66">
        <v>1686.6469999999999</v>
      </c>
      <c r="AR66">
        <v>1204.501</v>
      </c>
      <c r="AS66">
        <v>11.878</v>
      </c>
      <c r="AT66">
        <v>8.9570000000000007</v>
      </c>
      <c r="AU66">
        <v>2.9209999999999998</v>
      </c>
      <c r="AV66">
        <v>0</v>
      </c>
      <c r="AW66">
        <v>9.8800000000000008</v>
      </c>
      <c r="AX66">
        <v>1.202186</v>
      </c>
      <c r="AY66">
        <v>1.2689999999999999</v>
      </c>
      <c r="AZ66">
        <v>-532601094.3362</v>
      </c>
      <c r="BA66">
        <v>157</v>
      </c>
      <c r="BB66">
        <v>55.253999999999998</v>
      </c>
      <c r="BC66">
        <v>315.72300000000001</v>
      </c>
      <c r="BD66">
        <v>165.47399999999999</v>
      </c>
      <c r="BE66">
        <v>266.47399999999999</v>
      </c>
      <c r="BF66">
        <v>157.73400000000001</v>
      </c>
      <c r="BG66">
        <v>260.45400000000001</v>
      </c>
      <c r="BH66">
        <v>618.59699999999998</v>
      </c>
      <c r="BI66" t="s">
        <v>198</v>
      </c>
      <c r="BJ66" t="s">
        <v>198</v>
      </c>
      <c r="BK66">
        <v>76.792000000000002</v>
      </c>
      <c r="BL66">
        <v>-11</v>
      </c>
      <c r="BM66">
        <v>384</v>
      </c>
      <c r="BN66">
        <v>438.48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618.59699999999998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1100</v>
      </c>
      <c r="CC66">
        <v>0</v>
      </c>
      <c r="CD66">
        <v>1076.6469999999999</v>
      </c>
      <c r="CE66">
        <v>10.766</v>
      </c>
      <c r="CF66">
        <v>610</v>
      </c>
      <c r="CG66">
        <v>10.766</v>
      </c>
      <c r="CH66">
        <v>26.033999999999999</v>
      </c>
      <c r="CI66">
        <v>71.072000000000003</v>
      </c>
      <c r="CJ66">
        <v>116.322</v>
      </c>
      <c r="CK66">
        <v>220</v>
      </c>
      <c r="CL66" t="s">
        <v>163</v>
      </c>
      <c r="CM66">
        <v>119.92100000000001</v>
      </c>
      <c r="CN66">
        <v>95.936000000000007</v>
      </c>
      <c r="CO66">
        <v>0</v>
      </c>
      <c r="CP66">
        <v>83.165000000000006</v>
      </c>
      <c r="CQ66">
        <v>131.11799999999999</v>
      </c>
      <c r="CR66">
        <v>220</v>
      </c>
      <c r="CS66" t="s">
        <v>163</v>
      </c>
      <c r="CT66">
        <v>134.83500000000001</v>
      </c>
      <c r="CU66">
        <v>134.83500000000001</v>
      </c>
      <c r="CV66">
        <v>0</v>
      </c>
      <c r="CW66">
        <v>0</v>
      </c>
      <c r="CX66">
        <v>0</v>
      </c>
      <c r="CY66" t="s">
        <v>164</v>
      </c>
      <c r="CZ66">
        <v>0</v>
      </c>
      <c r="DA66">
        <v>0</v>
      </c>
      <c r="DB66">
        <v>0</v>
      </c>
      <c r="DC66">
        <v>0</v>
      </c>
      <c r="DD66">
        <v>1204.501</v>
      </c>
      <c r="DE66">
        <v>0</v>
      </c>
      <c r="DF66">
        <v>0</v>
      </c>
      <c r="DG66">
        <v>346.02800000000002</v>
      </c>
      <c r="DH66">
        <v>0</v>
      </c>
      <c r="DI66">
        <v>0</v>
      </c>
    </row>
    <row r="67" spans="1:113" x14ac:dyDescent="0.25">
      <c r="A67" t="s">
        <v>162</v>
      </c>
      <c r="B67" s="1" t="s">
        <v>188</v>
      </c>
      <c r="C67" t="s">
        <v>52</v>
      </c>
      <c r="D67">
        <v>1</v>
      </c>
      <c r="E67" s="2">
        <v>45684.5625</v>
      </c>
      <c r="F67" t="s">
        <v>27</v>
      </c>
      <c r="G67">
        <v>1</v>
      </c>
      <c r="H67">
        <v>1</v>
      </c>
      <c r="I67">
        <v>1</v>
      </c>
      <c r="J67">
        <v>1</v>
      </c>
      <c r="K67">
        <v>3.79</v>
      </c>
      <c r="L67">
        <v>71</v>
      </c>
      <c r="M67">
        <v>0</v>
      </c>
      <c r="N67">
        <v>0</v>
      </c>
      <c r="O67">
        <v>88.247</v>
      </c>
      <c r="P67">
        <v>130.935</v>
      </c>
      <c r="Q67">
        <v>9.6287500000000001</v>
      </c>
      <c r="R67">
        <v>0.40321000000000001</v>
      </c>
      <c r="S67">
        <v>0.22</v>
      </c>
      <c r="T67">
        <v>0</v>
      </c>
      <c r="U67">
        <v>0</v>
      </c>
      <c r="V67">
        <v>0</v>
      </c>
      <c r="W67">
        <v>0</v>
      </c>
      <c r="X67">
        <v>197.001</v>
      </c>
      <c r="Y67" t="s">
        <v>193</v>
      </c>
      <c r="Z67">
        <v>197.001</v>
      </c>
      <c r="AA67" t="s">
        <v>193</v>
      </c>
      <c r="AB67">
        <v>705.74400000000003</v>
      </c>
      <c r="AC67">
        <v>639</v>
      </c>
      <c r="AD67">
        <v>460.68599999999998</v>
      </c>
      <c r="AE67">
        <v>624.00099999999998</v>
      </c>
      <c r="AF67">
        <v>56.21</v>
      </c>
      <c r="AG67">
        <v>-11</v>
      </c>
      <c r="AH67">
        <v>56.21</v>
      </c>
      <c r="AI67">
        <v>-11</v>
      </c>
      <c r="AJ67">
        <v>226.286</v>
      </c>
      <c r="AK67">
        <v>278.91199999999998</v>
      </c>
      <c r="AL67">
        <v>0</v>
      </c>
      <c r="AM67">
        <v>0</v>
      </c>
      <c r="AN67">
        <v>2722.3159999999998</v>
      </c>
      <c r="AO67">
        <v>4096.0510000000004</v>
      </c>
      <c r="AP67">
        <v>2399.6210000000001</v>
      </c>
      <c r="AQ67">
        <v>2652.2629999999999</v>
      </c>
      <c r="AR67">
        <v>1644.7619999999999</v>
      </c>
      <c r="AS67">
        <v>10.798999999999999</v>
      </c>
      <c r="AT67">
        <v>9.2729999999999997</v>
      </c>
      <c r="AU67">
        <v>1.5269999999999999</v>
      </c>
      <c r="AV67">
        <v>0</v>
      </c>
      <c r="AW67">
        <v>9.8800000000000008</v>
      </c>
      <c r="AX67">
        <v>1.093067</v>
      </c>
      <c r="AY67">
        <v>1.1220000000000001</v>
      </c>
      <c r="AZ67">
        <v>-532616020.24915498</v>
      </c>
      <c r="BA67">
        <v>1143.5</v>
      </c>
      <c r="BB67">
        <v>70.052999999999997</v>
      </c>
      <c r="BC67">
        <v>-317.54599999999999</v>
      </c>
      <c r="BD67">
        <v>297.637</v>
      </c>
      <c r="BE67">
        <v>443.73899999999998</v>
      </c>
      <c r="BF67">
        <v>212.21</v>
      </c>
      <c r="BG67">
        <v>356.964</v>
      </c>
      <c r="BH67">
        <v>650</v>
      </c>
      <c r="BI67" t="s">
        <v>194</v>
      </c>
      <c r="BJ67" t="s">
        <v>194</v>
      </c>
      <c r="BK67">
        <v>66.924000000000007</v>
      </c>
      <c r="BL67">
        <v>-11</v>
      </c>
      <c r="BM67">
        <v>237</v>
      </c>
      <c r="BN67">
        <v>278.91199999999998</v>
      </c>
      <c r="BO67">
        <v>55.744</v>
      </c>
      <c r="BP67">
        <v>-11</v>
      </c>
      <c r="BQ67">
        <v>460.68599999999998</v>
      </c>
      <c r="BR67">
        <v>624.00099999999998</v>
      </c>
      <c r="BS67">
        <v>1</v>
      </c>
      <c r="BT67">
        <v>650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3.944</v>
      </c>
      <c r="CA67">
        <v>3.944</v>
      </c>
      <c r="CB67">
        <v>800</v>
      </c>
      <c r="CC67">
        <v>1</v>
      </c>
      <c r="CD67">
        <v>2552.2629999999999</v>
      </c>
      <c r="CE67">
        <v>25.523</v>
      </c>
      <c r="CF67">
        <v>100</v>
      </c>
      <c r="CG67">
        <v>25.523</v>
      </c>
      <c r="CH67">
        <v>10.714</v>
      </c>
      <c r="CI67">
        <v>113.77</v>
      </c>
      <c r="CJ67">
        <v>67.998999999999995</v>
      </c>
      <c r="CK67">
        <v>220</v>
      </c>
      <c r="CL67" t="s">
        <v>163</v>
      </c>
      <c r="CM67">
        <v>65.680000000000007</v>
      </c>
      <c r="CN67">
        <v>52.543999999999997</v>
      </c>
      <c r="CO67">
        <v>0</v>
      </c>
      <c r="CP67">
        <v>130.935</v>
      </c>
      <c r="CQ67">
        <v>79.786000000000001</v>
      </c>
      <c r="CR67">
        <v>220</v>
      </c>
      <c r="CS67" t="s">
        <v>163</v>
      </c>
      <c r="CT67">
        <v>77.066000000000003</v>
      </c>
      <c r="CU67">
        <v>77.066000000000003</v>
      </c>
      <c r="CV67">
        <v>0</v>
      </c>
      <c r="CW67">
        <v>0</v>
      </c>
      <c r="CX67">
        <v>0</v>
      </c>
      <c r="CY67" t="s">
        <v>164</v>
      </c>
      <c r="CZ67">
        <v>0</v>
      </c>
      <c r="DA67">
        <v>3.944</v>
      </c>
      <c r="DB67">
        <v>0</v>
      </c>
      <c r="DC67">
        <v>0</v>
      </c>
      <c r="DD67">
        <v>1640.818</v>
      </c>
      <c r="DE67">
        <v>0</v>
      </c>
      <c r="DF67">
        <v>3.944</v>
      </c>
      <c r="DG67">
        <v>201.387</v>
      </c>
      <c r="DH67">
        <v>0</v>
      </c>
      <c r="DI67">
        <v>0</v>
      </c>
    </row>
    <row r="68" spans="1:113" x14ac:dyDescent="0.25">
      <c r="A68" t="s">
        <v>162</v>
      </c>
      <c r="B68" s="1" t="s">
        <v>188</v>
      </c>
      <c r="C68" t="s">
        <v>52</v>
      </c>
      <c r="D68">
        <v>1</v>
      </c>
      <c r="E68" s="2">
        <v>45684.5625</v>
      </c>
      <c r="F68" t="s">
        <v>26</v>
      </c>
      <c r="G68">
        <v>1</v>
      </c>
      <c r="H68">
        <v>1</v>
      </c>
      <c r="I68">
        <v>1</v>
      </c>
      <c r="J68">
        <v>1</v>
      </c>
      <c r="K68">
        <v>76.792000000000002</v>
      </c>
      <c r="L68">
        <v>139</v>
      </c>
      <c r="M68">
        <v>25.523</v>
      </c>
      <c r="N68">
        <v>0</v>
      </c>
      <c r="O68">
        <v>61.765999999999998</v>
      </c>
      <c r="P68">
        <v>83.165000000000006</v>
      </c>
      <c r="Q68">
        <v>9.3388299999999997</v>
      </c>
      <c r="R68">
        <v>0.5</v>
      </c>
      <c r="S68">
        <v>0.21825</v>
      </c>
      <c r="T68">
        <v>0</v>
      </c>
      <c r="U68">
        <v>0</v>
      </c>
      <c r="V68">
        <v>0</v>
      </c>
      <c r="W68">
        <v>0</v>
      </c>
      <c r="X68">
        <v>207</v>
      </c>
      <c r="Y68" t="s">
        <v>195</v>
      </c>
      <c r="Z68">
        <v>207</v>
      </c>
      <c r="AA68" t="s">
        <v>195</v>
      </c>
      <c r="AB68">
        <v>618.59699999999998</v>
      </c>
      <c r="AC68">
        <v>618.59699999999998</v>
      </c>
      <c r="AD68">
        <v>0</v>
      </c>
      <c r="AE68">
        <v>0</v>
      </c>
      <c r="AF68">
        <v>51.207999999999998</v>
      </c>
      <c r="AG68">
        <v>-11</v>
      </c>
      <c r="AH68">
        <v>51.207999999999998</v>
      </c>
      <c r="AI68">
        <v>-11</v>
      </c>
      <c r="AJ68">
        <v>358.47699999999998</v>
      </c>
      <c r="AK68">
        <v>434.47899999999998</v>
      </c>
      <c r="AL68">
        <v>0</v>
      </c>
      <c r="AM68">
        <v>0</v>
      </c>
      <c r="AN68">
        <v>1736.385</v>
      </c>
      <c r="AO68">
        <v>3348.5819999999999</v>
      </c>
      <c r="AP68">
        <v>2059.0810000000001</v>
      </c>
      <c r="AQ68">
        <v>1681.421</v>
      </c>
      <c r="AR68">
        <v>1202.501</v>
      </c>
      <c r="AS68">
        <v>11.847</v>
      </c>
      <c r="AT68">
        <v>8.9329999999999998</v>
      </c>
      <c r="AU68">
        <v>2.9129999999999998</v>
      </c>
      <c r="AV68">
        <v>0</v>
      </c>
      <c r="AW68">
        <v>9.8800000000000008</v>
      </c>
      <c r="AX68">
        <v>1.1990590000000001</v>
      </c>
      <c r="AY68">
        <v>1.2689999999999999</v>
      </c>
      <c r="AZ68">
        <v>-532616020.24915498</v>
      </c>
      <c r="BA68">
        <v>157</v>
      </c>
      <c r="BB68">
        <v>54.963999999999999</v>
      </c>
      <c r="BC68">
        <v>322.69600000000003</v>
      </c>
      <c r="BD68">
        <v>165.47399999999999</v>
      </c>
      <c r="BE68">
        <v>266.47399999999999</v>
      </c>
      <c r="BF68">
        <v>157.73400000000001</v>
      </c>
      <c r="BG68">
        <v>260.45400000000001</v>
      </c>
      <c r="BH68">
        <v>618.59699999999998</v>
      </c>
      <c r="BI68" t="s">
        <v>196</v>
      </c>
      <c r="BJ68" t="s">
        <v>196</v>
      </c>
      <c r="BK68">
        <v>76.730999999999995</v>
      </c>
      <c r="BL68">
        <v>-11</v>
      </c>
      <c r="BM68">
        <v>384</v>
      </c>
      <c r="BN68">
        <v>434.47899999999998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618.59699999999998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1100</v>
      </c>
      <c r="CC68">
        <v>0</v>
      </c>
      <c r="CD68">
        <v>1071.421</v>
      </c>
      <c r="CE68">
        <v>10.714</v>
      </c>
      <c r="CF68">
        <v>610</v>
      </c>
      <c r="CG68">
        <v>10.714</v>
      </c>
      <c r="CH68">
        <v>25.523</v>
      </c>
      <c r="CI68">
        <v>67.998999999999995</v>
      </c>
      <c r="CJ68">
        <v>113.77</v>
      </c>
      <c r="CK68">
        <v>220</v>
      </c>
      <c r="CL68" t="s">
        <v>163</v>
      </c>
      <c r="CM68">
        <v>117.532</v>
      </c>
      <c r="CN68">
        <v>94.025999999999996</v>
      </c>
      <c r="CO68">
        <v>0</v>
      </c>
      <c r="CP68">
        <v>79.786000000000001</v>
      </c>
      <c r="CQ68">
        <v>130.935</v>
      </c>
      <c r="CR68">
        <v>220</v>
      </c>
      <c r="CS68" t="s">
        <v>163</v>
      </c>
      <c r="CT68">
        <v>134.83500000000001</v>
      </c>
      <c r="CU68">
        <v>134.83500000000001</v>
      </c>
      <c r="CV68">
        <v>0</v>
      </c>
      <c r="CW68">
        <v>0</v>
      </c>
      <c r="CX68">
        <v>0</v>
      </c>
      <c r="CY68" t="s">
        <v>164</v>
      </c>
      <c r="CZ68">
        <v>0</v>
      </c>
      <c r="DA68">
        <v>0</v>
      </c>
      <c r="DB68">
        <v>0</v>
      </c>
      <c r="DC68">
        <v>0</v>
      </c>
      <c r="DD68">
        <v>1202.501</v>
      </c>
      <c r="DE68">
        <v>0</v>
      </c>
      <c r="DF68">
        <v>0</v>
      </c>
      <c r="DG68">
        <v>354.46199999999999</v>
      </c>
      <c r="DH68">
        <v>0</v>
      </c>
      <c r="DI68">
        <v>0</v>
      </c>
    </row>
    <row r="69" spans="1:113" s="3" customFormat="1" x14ac:dyDescent="0.25">
      <c r="A69" s="3" t="s">
        <v>50</v>
      </c>
      <c r="B69" s="3" t="s">
        <v>51</v>
      </c>
      <c r="C69" s="3" t="s">
        <v>52</v>
      </c>
      <c r="D69" s="3">
        <v>1</v>
      </c>
      <c r="E69" s="6" t="s">
        <v>53</v>
      </c>
      <c r="F69" s="3" t="s">
        <v>54</v>
      </c>
      <c r="G69" s="3" t="s">
        <v>55</v>
      </c>
      <c r="H69" s="3" t="s">
        <v>56</v>
      </c>
      <c r="I69" s="3" t="s">
        <v>57</v>
      </c>
      <c r="J69" s="3" t="s">
        <v>58</v>
      </c>
      <c r="K69" s="3" t="s">
        <v>59</v>
      </c>
      <c r="L69" s="3" t="s">
        <v>60</v>
      </c>
      <c r="M69" s="3" t="s">
        <v>61</v>
      </c>
      <c r="N69" s="3" t="s">
        <v>62</v>
      </c>
      <c r="O69" s="3" t="s">
        <v>63</v>
      </c>
      <c r="P69" s="3" t="s">
        <v>64</v>
      </c>
      <c r="Q69" s="3" t="s">
        <v>65</v>
      </c>
      <c r="R69" s="3" t="s">
        <v>66</v>
      </c>
      <c r="S69" s="3" t="s">
        <v>67</v>
      </c>
      <c r="T69" s="3" t="s">
        <v>68</v>
      </c>
      <c r="U69" s="3" t="s">
        <v>69</v>
      </c>
      <c r="V69" s="3" t="s">
        <v>70</v>
      </c>
      <c r="W69" s="3" t="s">
        <v>71</v>
      </c>
      <c r="X69" s="3" t="s">
        <v>72</v>
      </c>
      <c r="Y69" s="3" t="s">
        <v>73</v>
      </c>
      <c r="Z69" s="3" t="s">
        <v>74</v>
      </c>
      <c r="AA69" s="3" t="s">
        <v>75</v>
      </c>
      <c r="AB69" s="3" t="s">
        <v>76</v>
      </c>
      <c r="AC69" s="3" t="s">
        <v>77</v>
      </c>
      <c r="AD69" s="3" t="s">
        <v>78</v>
      </c>
      <c r="AE69" s="3" t="s">
        <v>79</v>
      </c>
      <c r="AF69" s="3" t="s">
        <v>80</v>
      </c>
      <c r="AG69" s="3" t="s">
        <v>81</v>
      </c>
      <c r="AH69" s="3" t="s">
        <v>82</v>
      </c>
      <c r="AI69" s="3" t="s">
        <v>83</v>
      </c>
      <c r="AJ69" s="3" t="s">
        <v>84</v>
      </c>
      <c r="AK69" s="3" t="s">
        <v>85</v>
      </c>
      <c r="AL69" s="3" t="s">
        <v>86</v>
      </c>
      <c r="AM69" s="3" t="s">
        <v>87</v>
      </c>
      <c r="AN69" s="3" t="s">
        <v>88</v>
      </c>
      <c r="AO69" s="3" t="s">
        <v>89</v>
      </c>
      <c r="AP69" s="3" t="s">
        <v>90</v>
      </c>
      <c r="AQ69" s="3" t="s">
        <v>91</v>
      </c>
      <c r="AR69" s="3" t="s">
        <v>92</v>
      </c>
      <c r="AS69" s="3" t="s">
        <v>93</v>
      </c>
      <c r="AT69" s="3" t="s">
        <v>94</v>
      </c>
      <c r="AU69" s="3" t="s">
        <v>95</v>
      </c>
      <c r="AV69" s="3" t="s">
        <v>96</v>
      </c>
      <c r="AW69" s="3" t="s">
        <v>97</v>
      </c>
      <c r="AX69" s="3" t="s">
        <v>98</v>
      </c>
      <c r="AY69" s="3" t="s">
        <v>99</v>
      </c>
      <c r="AZ69" s="3" t="s">
        <v>100</v>
      </c>
      <c r="BA69" s="3" t="s">
        <v>101</v>
      </c>
      <c r="BB69" s="3" t="s">
        <v>102</v>
      </c>
      <c r="BC69" s="3" t="s">
        <v>103</v>
      </c>
      <c r="BD69" s="3" t="s">
        <v>104</v>
      </c>
      <c r="BE69" s="3" t="s">
        <v>105</v>
      </c>
      <c r="BF69" s="3" t="s">
        <v>106</v>
      </c>
      <c r="BG69" s="3" t="s">
        <v>107</v>
      </c>
      <c r="BH69" s="3" t="s">
        <v>108</v>
      </c>
      <c r="BI69" s="3" t="s">
        <v>109</v>
      </c>
      <c r="BJ69" s="3" t="s">
        <v>110</v>
      </c>
      <c r="BK69" s="3" t="s">
        <v>111</v>
      </c>
      <c r="BL69" s="3" t="s">
        <v>112</v>
      </c>
      <c r="BM69" s="3" t="s">
        <v>113</v>
      </c>
      <c r="BN69" s="3" t="s">
        <v>114</v>
      </c>
      <c r="BO69" s="3" t="s">
        <v>115</v>
      </c>
      <c r="BP69" s="3" t="s">
        <v>116</v>
      </c>
      <c r="BQ69" s="3" t="s">
        <v>117</v>
      </c>
      <c r="BR69" s="3" t="s">
        <v>118</v>
      </c>
      <c r="BS69" s="3" t="s">
        <v>119</v>
      </c>
      <c r="BT69" s="3" t="s">
        <v>120</v>
      </c>
      <c r="BU69" s="3" t="s">
        <v>121</v>
      </c>
      <c r="BV69" s="3" t="s">
        <v>122</v>
      </c>
      <c r="BW69" s="3" t="s">
        <v>123</v>
      </c>
      <c r="BX69" s="3" t="s">
        <v>124</v>
      </c>
      <c r="BY69" s="3" t="s">
        <v>125</v>
      </c>
      <c r="BZ69" s="3" t="s">
        <v>126</v>
      </c>
      <c r="CA69" s="3" t="s">
        <v>127</v>
      </c>
      <c r="CB69" s="3" t="s">
        <v>128</v>
      </c>
      <c r="CC69" s="3" t="s">
        <v>129</v>
      </c>
      <c r="CD69" s="3" t="s">
        <v>130</v>
      </c>
      <c r="CE69" s="3" t="s">
        <v>131</v>
      </c>
      <c r="CF69" s="3" t="s">
        <v>132</v>
      </c>
      <c r="CG69" s="3" t="s">
        <v>133</v>
      </c>
      <c r="CH69" s="3" t="s">
        <v>134</v>
      </c>
      <c r="CI69" s="3" t="s">
        <v>135</v>
      </c>
      <c r="CJ69" s="3" t="s">
        <v>136</v>
      </c>
      <c r="CK69" s="3" t="s">
        <v>137</v>
      </c>
      <c r="CL69" s="3" t="s">
        <v>138</v>
      </c>
      <c r="CM69" s="3" t="s">
        <v>139</v>
      </c>
      <c r="CN69" s="3" t="s">
        <v>140</v>
      </c>
      <c r="CO69" s="3" t="s">
        <v>141</v>
      </c>
      <c r="CP69" s="3" t="s">
        <v>142</v>
      </c>
      <c r="CQ69" s="3" t="s">
        <v>143</v>
      </c>
      <c r="CR69" s="3" t="s">
        <v>144</v>
      </c>
      <c r="CS69" s="3" t="s">
        <v>145</v>
      </c>
      <c r="CT69" s="3" t="s">
        <v>146</v>
      </c>
      <c r="CU69" s="3" t="s">
        <v>147</v>
      </c>
      <c r="CV69" s="3" t="s">
        <v>148</v>
      </c>
      <c r="CW69" s="3" t="s">
        <v>149</v>
      </c>
      <c r="CX69" s="3" t="s">
        <v>150</v>
      </c>
      <c r="CY69" s="3" t="s">
        <v>151</v>
      </c>
      <c r="CZ69" s="3" t="s">
        <v>200</v>
      </c>
      <c r="DA69" s="3" t="s">
        <v>201</v>
      </c>
      <c r="DB69" s="3" t="s">
        <v>202</v>
      </c>
      <c r="DC69" s="3" t="s">
        <v>203</v>
      </c>
      <c r="DD69" s="3" t="s">
        <v>204</v>
      </c>
      <c r="DE69" s="3" t="s">
        <v>205</v>
      </c>
    </row>
    <row r="70" spans="1:113" s="3" customFormat="1" x14ac:dyDescent="0.25">
      <c r="A70" s="3" t="s">
        <v>162</v>
      </c>
      <c r="B70" s="8" t="s">
        <v>189</v>
      </c>
      <c r="C70" s="3" t="s">
        <v>52</v>
      </c>
      <c r="D70" s="3">
        <v>1</v>
      </c>
      <c r="E70" s="6">
        <v>44866.541666666664</v>
      </c>
      <c r="F70" s="3" t="s">
        <v>27</v>
      </c>
      <c r="G70" s="3">
        <v>1</v>
      </c>
      <c r="H70" s="3">
        <v>1</v>
      </c>
      <c r="I70" s="3">
        <v>1</v>
      </c>
      <c r="J70" s="3">
        <v>1</v>
      </c>
      <c r="K70" s="3">
        <v>0</v>
      </c>
      <c r="L70" s="3">
        <v>71</v>
      </c>
      <c r="M70" s="3">
        <v>0</v>
      </c>
      <c r="N70" s="3">
        <v>0</v>
      </c>
      <c r="O70" s="3">
        <v>9.5920000000000005</v>
      </c>
      <c r="P70" s="3">
        <v>172.227</v>
      </c>
      <c r="Q70" s="3">
        <v>7.6893000000000002</v>
      </c>
      <c r="R70" s="3">
        <v>0.01</v>
      </c>
      <c r="S70" s="3">
        <v>0.09</v>
      </c>
      <c r="T70" s="3">
        <v>0</v>
      </c>
      <c r="U70" s="3">
        <v>0</v>
      </c>
      <c r="V70" s="3">
        <v>0</v>
      </c>
      <c r="W70" s="3">
        <v>0</v>
      </c>
      <c r="X70" s="3">
        <v>200</v>
      </c>
      <c r="Y70" s="3" t="s">
        <v>193</v>
      </c>
      <c r="Z70" s="3">
        <v>200</v>
      </c>
      <c r="AA70" s="3" t="s">
        <v>166</v>
      </c>
      <c r="AB70" s="3">
        <v>594</v>
      </c>
      <c r="AC70" s="3">
        <v>544</v>
      </c>
      <c r="AD70" s="3">
        <v>529.053</v>
      </c>
      <c r="AE70" s="3">
        <v>689.56600000000003</v>
      </c>
      <c r="AF70" s="3">
        <v>179.83199999999999</v>
      </c>
      <c r="AG70" s="3">
        <v>-11</v>
      </c>
      <c r="AH70" s="3">
        <v>179.83199999999999</v>
      </c>
      <c r="AI70" s="3">
        <v>-11</v>
      </c>
      <c r="AJ70" s="3">
        <v>379.13900000000001</v>
      </c>
      <c r="AK70" s="3">
        <v>390.28300000000002</v>
      </c>
      <c r="AL70" s="3">
        <v>0</v>
      </c>
      <c r="AM70" s="3">
        <v>3177.2150000000001</v>
      </c>
      <c r="AN70" s="3">
        <v>3177.154</v>
      </c>
      <c r="AO70" s="3">
        <v>3673.52</v>
      </c>
      <c r="AP70" s="3">
        <v>2724.413</v>
      </c>
      <c r="AQ70" s="3">
        <v>3068.2359999999999</v>
      </c>
      <c r="AR70" s="3">
        <v>726.03200000000004</v>
      </c>
      <c r="AS70" s="3">
        <v>9.3219999999999992</v>
      </c>
      <c r="AT70" s="3">
        <v>7.6660000000000004</v>
      </c>
      <c r="AU70" s="3">
        <v>1.6559999999999999</v>
      </c>
      <c r="AV70" s="3">
        <v>0</v>
      </c>
      <c r="AW70" s="3">
        <v>65.08</v>
      </c>
      <c r="AX70" s="3">
        <v>0.143232</v>
      </c>
      <c r="AY70" s="3">
        <v>1.212</v>
      </c>
      <c r="AZ70" s="3">
        <v>880.60202900000002</v>
      </c>
      <c r="BA70" s="3">
        <v>430.7</v>
      </c>
      <c r="BB70" s="3">
        <v>108.91800000000001</v>
      </c>
      <c r="BC70" s="3">
        <v>-442.92599999999999</v>
      </c>
      <c r="BD70" s="3">
        <v>383.88499999999999</v>
      </c>
      <c r="BE70" s="3">
        <v>520.08900000000006</v>
      </c>
      <c r="BF70" s="3">
        <v>265.83499999999998</v>
      </c>
      <c r="BG70" s="3">
        <v>376.291</v>
      </c>
      <c r="BH70" s="3">
        <v>544</v>
      </c>
      <c r="BI70" s="3" t="s">
        <v>215</v>
      </c>
      <c r="BJ70" s="3" t="s">
        <v>216</v>
      </c>
      <c r="BK70" s="3">
        <v>190.976</v>
      </c>
      <c r="BL70" s="3">
        <v>-11</v>
      </c>
      <c r="BM70" s="3">
        <v>390.28300000000002</v>
      </c>
      <c r="BN70" s="3">
        <v>390.28300000000002</v>
      </c>
      <c r="BO70" s="3">
        <v>50</v>
      </c>
      <c r="BP70" s="3">
        <v>0</v>
      </c>
      <c r="BQ70" s="3">
        <v>529.053</v>
      </c>
      <c r="BR70" s="3">
        <v>689.56600000000003</v>
      </c>
      <c r="BS70" s="3">
        <v>2</v>
      </c>
      <c r="BT70" s="3">
        <v>544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800</v>
      </c>
      <c r="CC70" s="3">
        <v>1</v>
      </c>
      <c r="CD70" s="3">
        <v>2968.2359999999999</v>
      </c>
      <c r="CE70" s="3">
        <v>29.681999999999999</v>
      </c>
      <c r="CF70" s="3">
        <v>100</v>
      </c>
      <c r="CG70" s="3">
        <v>29.681999999999999</v>
      </c>
      <c r="CH70" s="3">
        <v>11.144</v>
      </c>
      <c r="CI70" s="3">
        <v>39.274000000000001</v>
      </c>
      <c r="CJ70" s="3">
        <v>13.686999999999999</v>
      </c>
      <c r="CK70" s="3">
        <v>220</v>
      </c>
      <c r="CL70" s="3" t="s">
        <v>163</v>
      </c>
      <c r="CM70" s="3">
        <v>13.22</v>
      </c>
      <c r="CN70" s="3">
        <v>10.576000000000001</v>
      </c>
      <c r="CO70" s="3">
        <v>0</v>
      </c>
      <c r="CP70" s="3">
        <v>92.174000000000007</v>
      </c>
      <c r="CQ70" s="3">
        <v>40.572000000000003</v>
      </c>
      <c r="CR70" s="3">
        <v>220</v>
      </c>
      <c r="CS70" s="3" t="s">
        <v>163</v>
      </c>
      <c r="CT70" s="3">
        <v>38.773000000000003</v>
      </c>
      <c r="CU70" s="3">
        <v>38.773000000000003</v>
      </c>
      <c r="CV70" s="3">
        <v>0</v>
      </c>
      <c r="CW70" s="3">
        <v>0</v>
      </c>
      <c r="CX70" s="3">
        <v>108.979</v>
      </c>
      <c r="CY70" s="3" t="s">
        <v>217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</row>
    <row r="71" spans="1:113" s="3" customFormat="1" x14ac:dyDescent="0.25">
      <c r="A71" s="3" t="s">
        <v>162</v>
      </c>
      <c r="B71" s="8" t="s">
        <v>189</v>
      </c>
      <c r="C71" s="3" t="s">
        <v>52</v>
      </c>
      <c r="D71" s="3">
        <v>1</v>
      </c>
      <c r="E71" s="6">
        <v>44866.541666666664</v>
      </c>
      <c r="F71" s="3" t="s">
        <v>26</v>
      </c>
      <c r="G71" s="3">
        <v>1</v>
      </c>
      <c r="H71" s="3">
        <v>1</v>
      </c>
      <c r="I71" s="3">
        <v>1</v>
      </c>
      <c r="J71" s="3">
        <v>1</v>
      </c>
      <c r="K71" s="3">
        <v>63.1</v>
      </c>
      <c r="L71" s="3">
        <v>136</v>
      </c>
      <c r="M71" s="3">
        <v>0</v>
      </c>
      <c r="N71" s="3">
        <v>0</v>
      </c>
      <c r="O71" s="3">
        <v>30.571999999999999</v>
      </c>
      <c r="P71" s="3">
        <v>40.572000000000003</v>
      </c>
      <c r="Q71" s="3">
        <v>7.4066200000000002</v>
      </c>
      <c r="R71" s="3">
        <v>1.206E-2</v>
      </c>
      <c r="S71" s="3">
        <v>8.4599999999999995E-2</v>
      </c>
      <c r="T71" s="3">
        <v>0</v>
      </c>
      <c r="U71" s="3">
        <v>0</v>
      </c>
      <c r="V71" s="3">
        <v>0</v>
      </c>
      <c r="W71" s="3">
        <v>0</v>
      </c>
      <c r="X71" s="3">
        <v>125</v>
      </c>
      <c r="Y71" s="3" t="s">
        <v>208</v>
      </c>
      <c r="Z71" s="3">
        <v>125</v>
      </c>
      <c r="AA71" s="3" t="s">
        <v>165</v>
      </c>
      <c r="AB71" s="3">
        <v>543.62800000000004</v>
      </c>
      <c r="AC71" s="3">
        <v>543.62800000000004</v>
      </c>
      <c r="AD71" s="3">
        <v>0</v>
      </c>
      <c r="AE71" s="3">
        <v>0</v>
      </c>
      <c r="AF71" s="3">
        <v>61.9</v>
      </c>
      <c r="AG71" s="3">
        <v>-11</v>
      </c>
      <c r="AH71" s="3">
        <v>61.9</v>
      </c>
      <c r="AI71" s="3">
        <v>-11</v>
      </c>
      <c r="AJ71" s="3">
        <v>434.64600000000002</v>
      </c>
      <c r="AK71" s="3">
        <v>571.53399999999999</v>
      </c>
      <c r="AL71" s="3">
        <v>0</v>
      </c>
      <c r="AM71" s="3">
        <v>1795.809</v>
      </c>
      <c r="AN71" s="3">
        <v>1795.8330000000001</v>
      </c>
      <c r="AO71" s="3">
        <v>3284.165</v>
      </c>
      <c r="AP71" s="3">
        <v>2248.5749999999998</v>
      </c>
      <c r="AQ71" s="3">
        <v>1724.384</v>
      </c>
      <c r="AR71" s="3">
        <v>980.58799999999997</v>
      </c>
      <c r="AS71" s="3">
        <v>65.125</v>
      </c>
      <c r="AT71" s="3">
        <v>6.6420000000000003</v>
      </c>
      <c r="AU71" s="3">
        <v>58.482999999999997</v>
      </c>
      <c r="AV71" s="3">
        <v>0</v>
      </c>
      <c r="AW71" s="3">
        <v>65.08</v>
      </c>
      <c r="AX71" s="3">
        <v>1.0006930000000001</v>
      </c>
      <c r="AY71" s="3">
        <v>8.7929999999999993</v>
      </c>
      <c r="AZ71" s="3">
        <v>880.60202900000002</v>
      </c>
      <c r="BA71" s="3">
        <v>90</v>
      </c>
      <c r="BB71" s="3">
        <v>71.448999999999998</v>
      </c>
      <c r="BC71" s="3">
        <v>452.74099999999999</v>
      </c>
      <c r="BD71" s="3">
        <v>106.57899999999999</v>
      </c>
      <c r="BE71" s="3">
        <v>158.57900000000001</v>
      </c>
      <c r="BF71" s="3">
        <v>106.57899999999999</v>
      </c>
      <c r="BG71" s="3">
        <v>158.57900000000001</v>
      </c>
      <c r="BH71" s="3">
        <v>543.62800000000004</v>
      </c>
      <c r="BI71" s="3" t="s">
        <v>209</v>
      </c>
      <c r="BJ71" s="3" t="s">
        <v>210</v>
      </c>
      <c r="BK71" s="3">
        <v>91.581999999999994</v>
      </c>
      <c r="BL71" s="3">
        <v>-11</v>
      </c>
      <c r="BM71" s="3">
        <v>464.32799999999997</v>
      </c>
      <c r="BN71" s="3">
        <v>571.53399999999999</v>
      </c>
      <c r="BO71" s="3">
        <v>0</v>
      </c>
      <c r="BP71" s="3">
        <v>0</v>
      </c>
      <c r="BQ71" s="3">
        <v>0</v>
      </c>
      <c r="BR71" s="3">
        <v>0</v>
      </c>
      <c r="BS71" s="3">
        <v>2</v>
      </c>
      <c r="BT71" s="3">
        <v>543.62800000000004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1100</v>
      </c>
      <c r="CC71" s="3">
        <v>0</v>
      </c>
      <c r="CD71" s="3">
        <v>1114.384</v>
      </c>
      <c r="CE71" s="3">
        <v>11.144</v>
      </c>
      <c r="CF71" s="3">
        <v>610</v>
      </c>
      <c r="CG71" s="3">
        <v>11.144</v>
      </c>
      <c r="CH71" s="3">
        <v>29.681999999999999</v>
      </c>
      <c r="CI71" s="3">
        <v>13.686999999999999</v>
      </c>
      <c r="CJ71" s="3">
        <v>39.274000000000001</v>
      </c>
      <c r="CK71" s="3">
        <v>220</v>
      </c>
      <c r="CL71" s="3" t="s">
        <v>163</v>
      </c>
      <c r="CM71" s="3">
        <v>40.659999999999997</v>
      </c>
      <c r="CN71" s="3">
        <v>32.527999999999999</v>
      </c>
      <c r="CO71" s="3">
        <v>0</v>
      </c>
      <c r="CP71" s="3">
        <v>40.572000000000003</v>
      </c>
      <c r="CQ71" s="3">
        <v>92.174000000000007</v>
      </c>
      <c r="CR71" s="3">
        <v>220</v>
      </c>
      <c r="CS71" s="3" t="s">
        <v>163</v>
      </c>
      <c r="CT71" s="3">
        <v>95.427999999999997</v>
      </c>
      <c r="CU71" s="3">
        <v>95.427999999999997</v>
      </c>
      <c r="CV71" s="3">
        <v>0</v>
      </c>
      <c r="CW71" s="3">
        <v>0</v>
      </c>
      <c r="CX71" s="3">
        <v>71.424999999999997</v>
      </c>
      <c r="CY71" s="3" t="s">
        <v>217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</row>
    <row r="72" spans="1:113" s="3" customFormat="1" x14ac:dyDescent="0.25">
      <c r="A72" s="3" t="s">
        <v>50</v>
      </c>
      <c r="B72" s="3" t="s">
        <v>51</v>
      </c>
      <c r="C72" s="3" t="s">
        <v>52</v>
      </c>
      <c r="D72" s="3">
        <v>1</v>
      </c>
      <c r="E72" s="6" t="s">
        <v>53</v>
      </c>
      <c r="F72" s="3" t="s">
        <v>54</v>
      </c>
      <c r="G72" s="3" t="s">
        <v>55</v>
      </c>
      <c r="H72" s="3" t="s">
        <v>56</v>
      </c>
      <c r="I72" s="3" t="s">
        <v>57</v>
      </c>
      <c r="J72" s="3" t="s">
        <v>58</v>
      </c>
      <c r="K72" s="3" t="s">
        <v>59</v>
      </c>
      <c r="L72" s="3" t="s">
        <v>60</v>
      </c>
      <c r="M72" s="3" t="s">
        <v>61</v>
      </c>
      <c r="N72" s="3" t="s">
        <v>62</v>
      </c>
      <c r="O72" s="3" t="s">
        <v>63</v>
      </c>
      <c r="P72" s="3" t="s">
        <v>64</v>
      </c>
      <c r="Q72" s="3" t="s">
        <v>65</v>
      </c>
      <c r="R72" s="3" t="s">
        <v>66</v>
      </c>
      <c r="S72" s="3" t="s">
        <v>67</v>
      </c>
      <c r="T72" s="3" t="s">
        <v>68</v>
      </c>
      <c r="U72" s="3" t="s">
        <v>69</v>
      </c>
      <c r="V72" s="3" t="s">
        <v>70</v>
      </c>
      <c r="W72" s="3" t="s">
        <v>71</v>
      </c>
      <c r="X72" s="3" t="s">
        <v>72</v>
      </c>
      <c r="Y72" s="3" t="s">
        <v>73</v>
      </c>
      <c r="Z72" s="3" t="s">
        <v>74</v>
      </c>
      <c r="AA72" s="3" t="s">
        <v>75</v>
      </c>
      <c r="AB72" s="3" t="s">
        <v>76</v>
      </c>
      <c r="AC72" s="3" t="s">
        <v>77</v>
      </c>
      <c r="AD72" s="3" t="s">
        <v>78</v>
      </c>
      <c r="AE72" s="3" t="s">
        <v>79</v>
      </c>
      <c r="AF72" s="3" t="s">
        <v>80</v>
      </c>
      <c r="AG72" s="3" t="s">
        <v>81</v>
      </c>
      <c r="AH72" s="3" t="s">
        <v>82</v>
      </c>
      <c r="AI72" s="3" t="s">
        <v>83</v>
      </c>
      <c r="AJ72" s="3" t="s">
        <v>84</v>
      </c>
      <c r="AK72" s="3" t="s">
        <v>85</v>
      </c>
      <c r="AL72" s="3" t="s">
        <v>86</v>
      </c>
      <c r="AM72" s="3" t="s">
        <v>87</v>
      </c>
      <c r="AN72" s="3" t="s">
        <v>88</v>
      </c>
      <c r="AO72" s="3" t="s">
        <v>89</v>
      </c>
      <c r="AP72" s="3" t="s">
        <v>90</v>
      </c>
      <c r="AQ72" s="3" t="s">
        <v>91</v>
      </c>
      <c r="AR72" s="3" t="s">
        <v>92</v>
      </c>
      <c r="AS72" s="3" t="s">
        <v>93</v>
      </c>
      <c r="AT72" s="3" t="s">
        <v>94</v>
      </c>
      <c r="AU72" s="3" t="s">
        <v>95</v>
      </c>
      <c r="AV72" s="3" t="s">
        <v>96</v>
      </c>
      <c r="AW72" s="3" t="s">
        <v>97</v>
      </c>
      <c r="AX72" s="3" t="s">
        <v>98</v>
      </c>
      <c r="AY72" s="3" t="s">
        <v>99</v>
      </c>
      <c r="AZ72" s="3" t="s">
        <v>100</v>
      </c>
      <c r="BA72" s="3" t="s">
        <v>101</v>
      </c>
      <c r="BB72" s="3" t="s">
        <v>102</v>
      </c>
      <c r="BC72" s="3" t="s">
        <v>103</v>
      </c>
      <c r="BD72" s="3" t="s">
        <v>104</v>
      </c>
      <c r="BE72" s="3" t="s">
        <v>105</v>
      </c>
      <c r="BF72" s="3" t="s">
        <v>106</v>
      </c>
      <c r="BG72" s="3" t="s">
        <v>107</v>
      </c>
      <c r="BH72" s="3" t="s">
        <v>108</v>
      </c>
      <c r="BI72" s="3" t="s">
        <v>109</v>
      </c>
      <c r="BJ72" s="3" t="s">
        <v>110</v>
      </c>
      <c r="BK72" s="3" t="s">
        <v>111</v>
      </c>
      <c r="BL72" s="3" t="s">
        <v>112</v>
      </c>
      <c r="BM72" s="3" t="s">
        <v>113</v>
      </c>
      <c r="BN72" s="3" t="s">
        <v>114</v>
      </c>
      <c r="BO72" s="3" t="s">
        <v>115</v>
      </c>
      <c r="BP72" s="3" t="s">
        <v>116</v>
      </c>
      <c r="BQ72" s="3" t="s">
        <v>117</v>
      </c>
      <c r="BR72" s="3" t="s">
        <v>118</v>
      </c>
      <c r="BS72" s="3" t="s">
        <v>119</v>
      </c>
      <c r="BT72" s="3" t="s">
        <v>120</v>
      </c>
      <c r="BU72" s="3" t="s">
        <v>121</v>
      </c>
      <c r="BV72" s="3" t="s">
        <v>122</v>
      </c>
      <c r="BW72" s="3" t="s">
        <v>123</v>
      </c>
      <c r="BX72" s="3" t="s">
        <v>124</v>
      </c>
      <c r="BY72" s="3" t="s">
        <v>125</v>
      </c>
      <c r="BZ72" s="3" t="s">
        <v>126</v>
      </c>
      <c r="CA72" s="3" t="s">
        <v>127</v>
      </c>
      <c r="CB72" s="3" t="s">
        <v>128</v>
      </c>
      <c r="CC72" s="3" t="s">
        <v>129</v>
      </c>
      <c r="CD72" s="3" t="s">
        <v>130</v>
      </c>
      <c r="CE72" s="3" t="s">
        <v>131</v>
      </c>
      <c r="CF72" s="3" t="s">
        <v>132</v>
      </c>
      <c r="CG72" s="3" t="s">
        <v>133</v>
      </c>
      <c r="CH72" s="3" t="s">
        <v>134</v>
      </c>
      <c r="CI72" s="3" t="s">
        <v>135</v>
      </c>
      <c r="CJ72" s="3" t="s">
        <v>136</v>
      </c>
      <c r="CK72" s="3" t="s">
        <v>137</v>
      </c>
      <c r="CL72" s="3" t="s">
        <v>138</v>
      </c>
      <c r="CM72" s="3" t="s">
        <v>139</v>
      </c>
      <c r="CN72" s="3" t="s">
        <v>140</v>
      </c>
      <c r="CO72" s="3" t="s">
        <v>141</v>
      </c>
      <c r="CP72" s="3" t="s">
        <v>142</v>
      </c>
      <c r="CQ72" s="3" t="s">
        <v>143</v>
      </c>
      <c r="CR72" s="3" t="s">
        <v>144</v>
      </c>
      <c r="CS72" s="3" t="s">
        <v>145</v>
      </c>
      <c r="CT72" s="3" t="s">
        <v>146</v>
      </c>
      <c r="CU72" s="3" t="s">
        <v>147</v>
      </c>
      <c r="CV72" s="3" t="s">
        <v>148</v>
      </c>
      <c r="CW72" s="3" t="s">
        <v>149</v>
      </c>
      <c r="CX72" s="3" t="s">
        <v>150</v>
      </c>
      <c r="CY72" s="3" t="s">
        <v>151</v>
      </c>
      <c r="CZ72" s="3" t="s">
        <v>200</v>
      </c>
      <c r="DA72" s="3" t="s">
        <v>201</v>
      </c>
      <c r="DB72" s="3" t="s">
        <v>202</v>
      </c>
      <c r="DC72" s="3" t="s">
        <v>203</v>
      </c>
      <c r="DD72" s="3" t="s">
        <v>204</v>
      </c>
      <c r="DE72" s="3" t="s">
        <v>205</v>
      </c>
    </row>
    <row r="73" spans="1:113" s="3" customFormat="1" x14ac:dyDescent="0.25">
      <c r="A73" s="3" t="s">
        <v>162</v>
      </c>
      <c r="B73" s="8" t="s">
        <v>190</v>
      </c>
      <c r="C73" s="3" t="s">
        <v>52</v>
      </c>
      <c r="D73" s="3">
        <v>1</v>
      </c>
      <c r="E73" s="6">
        <v>44866.545138888891</v>
      </c>
      <c r="F73" s="3" t="s">
        <v>27</v>
      </c>
      <c r="G73" s="3">
        <v>1</v>
      </c>
      <c r="H73" s="3">
        <v>1</v>
      </c>
      <c r="I73" s="3">
        <v>1</v>
      </c>
      <c r="J73" s="3">
        <v>1</v>
      </c>
      <c r="K73" s="3">
        <v>0</v>
      </c>
      <c r="L73" s="3">
        <v>71</v>
      </c>
      <c r="M73" s="3">
        <v>0</v>
      </c>
      <c r="N73" s="3">
        <v>0</v>
      </c>
      <c r="O73" s="3">
        <v>9.5619999999999994</v>
      </c>
      <c r="P73" s="3">
        <v>172.03299999999999</v>
      </c>
      <c r="Q73" s="3">
        <v>0.48805999999999999</v>
      </c>
      <c r="R73" s="3">
        <v>0.01</v>
      </c>
      <c r="S73" s="3">
        <v>0.09</v>
      </c>
      <c r="T73" s="3">
        <v>0</v>
      </c>
      <c r="U73" s="3">
        <v>0</v>
      </c>
      <c r="V73" s="3">
        <v>0</v>
      </c>
      <c r="W73" s="3">
        <v>0</v>
      </c>
      <c r="X73" s="3">
        <v>200</v>
      </c>
      <c r="Y73" s="3" t="s">
        <v>193</v>
      </c>
      <c r="Z73" s="3">
        <v>200</v>
      </c>
      <c r="AA73" s="3" t="s">
        <v>166</v>
      </c>
      <c r="AB73" s="3">
        <v>594</v>
      </c>
      <c r="AC73" s="3">
        <v>544</v>
      </c>
      <c r="AD73" s="3">
        <v>529.053</v>
      </c>
      <c r="AE73" s="3">
        <v>689.56600000000003</v>
      </c>
      <c r="AF73" s="3">
        <v>179.77199999999999</v>
      </c>
      <c r="AG73" s="3">
        <v>-11</v>
      </c>
      <c r="AH73" s="3">
        <v>179.77199999999999</v>
      </c>
      <c r="AI73" s="3">
        <v>-11</v>
      </c>
      <c r="AJ73" s="3">
        <v>379.07900000000001</v>
      </c>
      <c r="AK73" s="3">
        <v>390.28300000000002</v>
      </c>
      <c r="AL73" s="3">
        <v>0</v>
      </c>
      <c r="AM73" s="3">
        <v>3160.1239999999998</v>
      </c>
      <c r="AN73" s="3">
        <v>3160.42</v>
      </c>
      <c r="AO73" s="3">
        <v>3669.06</v>
      </c>
      <c r="AP73" s="3">
        <v>2715.1959999999999</v>
      </c>
      <c r="AQ73" s="3">
        <v>3054.067</v>
      </c>
      <c r="AR73" s="3">
        <v>730.78399999999999</v>
      </c>
      <c r="AS73" s="3">
        <v>0.58299999999999996</v>
      </c>
      <c r="AT73" s="3">
        <v>0.48599999999999999</v>
      </c>
      <c r="AU73" s="3">
        <v>9.7000000000000003E-2</v>
      </c>
      <c r="AV73" s="3">
        <v>0</v>
      </c>
      <c r="AW73" s="3">
        <v>65.08</v>
      </c>
      <c r="AX73" s="3">
        <v>8.9529999999999992E-3</v>
      </c>
      <c r="AY73" s="3">
        <v>1.194</v>
      </c>
      <c r="AZ73" s="3">
        <v>805.46410500000002</v>
      </c>
      <c r="BA73" s="3">
        <v>430.7</v>
      </c>
      <c r="BB73" s="3">
        <v>106.35299999999999</v>
      </c>
      <c r="BC73" s="3">
        <v>-435.68200000000002</v>
      </c>
      <c r="BD73" s="3">
        <v>383.88499999999999</v>
      </c>
      <c r="BE73" s="3">
        <v>520.08900000000006</v>
      </c>
      <c r="BF73" s="3">
        <v>265.80900000000003</v>
      </c>
      <c r="BG73" s="3">
        <v>376.15600000000001</v>
      </c>
      <c r="BH73" s="3">
        <v>544</v>
      </c>
      <c r="BI73" s="3" t="s">
        <v>215</v>
      </c>
      <c r="BJ73" s="3" t="s">
        <v>216</v>
      </c>
      <c r="BK73" s="3">
        <v>190.976</v>
      </c>
      <c r="BL73" s="3">
        <v>-11</v>
      </c>
      <c r="BM73" s="3">
        <v>390.28300000000002</v>
      </c>
      <c r="BN73" s="3">
        <v>390.28300000000002</v>
      </c>
      <c r="BO73" s="3">
        <v>50</v>
      </c>
      <c r="BP73" s="3">
        <v>0</v>
      </c>
      <c r="BQ73" s="3">
        <v>529.053</v>
      </c>
      <c r="BR73" s="3">
        <v>689.56600000000003</v>
      </c>
      <c r="BS73" s="3">
        <v>2</v>
      </c>
      <c r="BT73" s="3">
        <v>544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800</v>
      </c>
      <c r="CC73" s="3">
        <v>1</v>
      </c>
      <c r="CD73" s="3">
        <v>2954.067</v>
      </c>
      <c r="CE73" s="3">
        <v>29.541</v>
      </c>
      <c r="CF73" s="3">
        <v>100</v>
      </c>
      <c r="CG73" s="3">
        <v>29.541</v>
      </c>
      <c r="CH73" s="3">
        <v>11.204000000000001</v>
      </c>
      <c r="CI73" s="3">
        <v>39.103000000000002</v>
      </c>
      <c r="CJ73" s="3">
        <v>13.803000000000001</v>
      </c>
      <c r="CK73" s="3">
        <v>220</v>
      </c>
      <c r="CL73" s="3" t="s">
        <v>163</v>
      </c>
      <c r="CM73" s="3">
        <v>13.332000000000001</v>
      </c>
      <c r="CN73" s="3">
        <v>10.666</v>
      </c>
      <c r="CO73" s="3">
        <v>0</v>
      </c>
      <c r="CP73" s="3">
        <v>92.174000000000007</v>
      </c>
      <c r="CQ73" s="3">
        <v>40.572000000000003</v>
      </c>
      <c r="CR73" s="3">
        <v>220</v>
      </c>
      <c r="CS73" s="3" t="s">
        <v>163</v>
      </c>
      <c r="CT73" s="3">
        <v>38.966999999999999</v>
      </c>
      <c r="CU73" s="3">
        <v>38.966999999999999</v>
      </c>
      <c r="CV73" s="3">
        <v>0</v>
      </c>
      <c r="CW73" s="3">
        <v>0</v>
      </c>
      <c r="CX73" s="3">
        <v>106.057</v>
      </c>
      <c r="CY73" s="3" t="s">
        <v>217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</row>
    <row r="74" spans="1:113" s="3" customFormat="1" x14ac:dyDescent="0.25">
      <c r="A74" s="3" t="s">
        <v>162</v>
      </c>
      <c r="B74" s="8" t="s">
        <v>190</v>
      </c>
      <c r="C74" s="3" t="s">
        <v>52</v>
      </c>
      <c r="D74" s="3">
        <v>1</v>
      </c>
      <c r="E74" s="6">
        <v>44866.545138888891</v>
      </c>
      <c r="F74" s="3" t="s">
        <v>26</v>
      </c>
      <c r="G74" s="3">
        <v>1</v>
      </c>
      <c r="H74" s="3">
        <v>1</v>
      </c>
      <c r="I74" s="3">
        <v>1</v>
      </c>
      <c r="J74" s="3">
        <v>1</v>
      </c>
      <c r="K74" s="3">
        <v>62.959000000000003</v>
      </c>
      <c r="L74" s="3">
        <v>136</v>
      </c>
      <c r="M74" s="3">
        <v>0</v>
      </c>
      <c r="N74" s="3">
        <v>0</v>
      </c>
      <c r="O74" s="3">
        <v>30.571999999999999</v>
      </c>
      <c r="P74" s="3">
        <v>40.572000000000003</v>
      </c>
      <c r="Q74" s="3">
        <v>0.46794000000000002</v>
      </c>
      <c r="R74" s="3">
        <v>1.206E-2</v>
      </c>
      <c r="S74" s="3">
        <v>8.4599999999999995E-2</v>
      </c>
      <c r="T74" s="3">
        <v>0</v>
      </c>
      <c r="U74" s="3">
        <v>0</v>
      </c>
      <c r="V74" s="3">
        <v>0</v>
      </c>
      <c r="W74" s="3">
        <v>0</v>
      </c>
      <c r="X74" s="3">
        <v>125</v>
      </c>
      <c r="Y74" s="3" t="s">
        <v>208</v>
      </c>
      <c r="Z74" s="3">
        <v>125</v>
      </c>
      <c r="AA74" s="3" t="s">
        <v>165</v>
      </c>
      <c r="AB74" s="3">
        <v>543.62800000000004</v>
      </c>
      <c r="AC74" s="3">
        <v>543.62800000000004</v>
      </c>
      <c r="AD74" s="3">
        <v>0</v>
      </c>
      <c r="AE74" s="3">
        <v>0</v>
      </c>
      <c r="AF74" s="3">
        <v>62.040999999999997</v>
      </c>
      <c r="AG74" s="3">
        <v>-11</v>
      </c>
      <c r="AH74" s="3">
        <v>62.040999999999997</v>
      </c>
      <c r="AI74" s="3">
        <v>-11</v>
      </c>
      <c r="AJ74" s="3">
        <v>434.78699999999998</v>
      </c>
      <c r="AK74" s="3">
        <v>571.53399999999999</v>
      </c>
      <c r="AL74" s="3">
        <v>0</v>
      </c>
      <c r="AM74" s="3">
        <v>1801.7650000000001</v>
      </c>
      <c r="AN74" s="3">
        <v>1801.768</v>
      </c>
      <c r="AO74" s="3">
        <v>3285.4850000000001</v>
      </c>
      <c r="AP74" s="3">
        <v>2246.9920000000002</v>
      </c>
      <c r="AQ74" s="3">
        <v>1730.3879999999999</v>
      </c>
      <c r="AR74" s="3">
        <v>983.49099999999999</v>
      </c>
      <c r="AS74" s="3">
        <v>65.277000000000001</v>
      </c>
      <c r="AT74" s="3">
        <v>0.42</v>
      </c>
      <c r="AU74" s="3">
        <v>64.856999999999999</v>
      </c>
      <c r="AV74" s="3">
        <v>0</v>
      </c>
      <c r="AW74" s="3">
        <v>65.08</v>
      </c>
      <c r="AX74" s="3">
        <v>1.003026</v>
      </c>
      <c r="AY74" s="3">
        <v>139.499</v>
      </c>
      <c r="AZ74" s="3">
        <v>805.46410500000002</v>
      </c>
      <c r="BA74" s="3">
        <v>90</v>
      </c>
      <c r="BB74" s="3">
        <v>71.38</v>
      </c>
      <c r="BC74" s="3">
        <v>445.22399999999999</v>
      </c>
      <c r="BD74" s="3">
        <v>106.57899999999999</v>
      </c>
      <c r="BE74" s="3">
        <v>158.57900000000001</v>
      </c>
      <c r="BF74" s="3">
        <v>106.57899999999999</v>
      </c>
      <c r="BG74" s="3">
        <v>158.57900000000001</v>
      </c>
      <c r="BH74" s="3">
        <v>543.62800000000004</v>
      </c>
      <c r="BI74" s="3" t="s">
        <v>209</v>
      </c>
      <c r="BJ74" s="3" t="s">
        <v>210</v>
      </c>
      <c r="BK74" s="3">
        <v>91.581999999999994</v>
      </c>
      <c r="BL74" s="3">
        <v>-11</v>
      </c>
      <c r="BM74" s="3">
        <v>464.32799999999997</v>
      </c>
      <c r="BN74" s="3">
        <v>571.53399999999999</v>
      </c>
      <c r="BO74" s="3">
        <v>0</v>
      </c>
      <c r="BP74" s="3">
        <v>0</v>
      </c>
      <c r="BQ74" s="3">
        <v>0</v>
      </c>
      <c r="BR74" s="3">
        <v>0</v>
      </c>
      <c r="BS74" s="3">
        <v>2</v>
      </c>
      <c r="BT74" s="3">
        <v>543.62800000000004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1100</v>
      </c>
      <c r="CC74" s="3">
        <v>0</v>
      </c>
      <c r="CD74" s="3">
        <v>1120.3879999999999</v>
      </c>
      <c r="CE74" s="3">
        <v>11.204000000000001</v>
      </c>
      <c r="CF74" s="3">
        <v>610</v>
      </c>
      <c r="CG74" s="3">
        <v>11.204000000000001</v>
      </c>
      <c r="CH74" s="3">
        <v>29.541</v>
      </c>
      <c r="CI74" s="3">
        <v>13.803000000000001</v>
      </c>
      <c r="CJ74" s="3">
        <v>39.103000000000002</v>
      </c>
      <c r="CK74" s="3">
        <v>220</v>
      </c>
      <c r="CL74" s="3" t="s">
        <v>163</v>
      </c>
      <c r="CM74" s="3">
        <v>40.482999999999997</v>
      </c>
      <c r="CN74" s="3">
        <v>32.387</v>
      </c>
      <c r="CO74" s="3">
        <v>0</v>
      </c>
      <c r="CP74" s="3">
        <v>40.572000000000003</v>
      </c>
      <c r="CQ74" s="3">
        <v>92.174000000000007</v>
      </c>
      <c r="CR74" s="3">
        <v>220</v>
      </c>
      <c r="CS74" s="3" t="s">
        <v>163</v>
      </c>
      <c r="CT74" s="3">
        <v>95.427999999999997</v>
      </c>
      <c r="CU74" s="3">
        <v>95.427999999999997</v>
      </c>
      <c r="CV74" s="3">
        <v>0</v>
      </c>
      <c r="CW74" s="3">
        <v>0</v>
      </c>
      <c r="CX74" s="3">
        <v>71.376999999999995</v>
      </c>
      <c r="CY74" s="3" t="s">
        <v>217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</row>
    <row r="75" spans="1:113" x14ac:dyDescent="0.25">
      <c r="A75" t="s">
        <v>50</v>
      </c>
      <c r="B75" t="s">
        <v>51</v>
      </c>
      <c r="C75" t="s">
        <v>52</v>
      </c>
      <c r="D75">
        <v>1</v>
      </c>
      <c r="E75" s="2" t="s">
        <v>53</v>
      </c>
      <c r="F75" t="s">
        <v>54</v>
      </c>
      <c r="G75" t="s">
        <v>55</v>
      </c>
      <c r="H75" t="s">
        <v>56</v>
      </c>
      <c r="I75" t="s">
        <v>57</v>
      </c>
      <c r="J75" t="s">
        <v>58</v>
      </c>
      <c r="K75" t="s">
        <v>59</v>
      </c>
      <c r="L75" t="s">
        <v>60</v>
      </c>
      <c r="M75" t="s">
        <v>61</v>
      </c>
      <c r="N75" t="s">
        <v>62</v>
      </c>
      <c r="O75" t="s">
        <v>63</v>
      </c>
      <c r="P75" t="s">
        <v>64</v>
      </c>
      <c r="Q75" t="s">
        <v>65</v>
      </c>
      <c r="R75" t="s">
        <v>66</v>
      </c>
      <c r="S75" t="s">
        <v>67</v>
      </c>
      <c r="T75" t="s">
        <v>68</v>
      </c>
      <c r="U75" t="s">
        <v>69</v>
      </c>
      <c r="V75" t="s">
        <v>70</v>
      </c>
      <c r="W75" t="s">
        <v>71</v>
      </c>
      <c r="X75" t="s">
        <v>72</v>
      </c>
      <c r="Y75" t="s">
        <v>73</v>
      </c>
      <c r="Z75" t="s">
        <v>74</v>
      </c>
      <c r="AA75" t="s">
        <v>75</v>
      </c>
      <c r="AB75" t="s">
        <v>76</v>
      </c>
      <c r="AC75" t="s">
        <v>77</v>
      </c>
      <c r="AD75" t="s">
        <v>78</v>
      </c>
      <c r="AE75" t="s">
        <v>79</v>
      </c>
      <c r="AF75" t="s">
        <v>80</v>
      </c>
      <c r="AG75" t="s">
        <v>81</v>
      </c>
      <c r="AH75" t="s">
        <v>82</v>
      </c>
      <c r="AI75" t="s">
        <v>83</v>
      </c>
      <c r="AJ75" t="s">
        <v>84</v>
      </c>
      <c r="AK75" t="s">
        <v>85</v>
      </c>
      <c r="AL75" t="s">
        <v>86</v>
      </c>
      <c r="AM75" t="s">
        <v>87</v>
      </c>
      <c r="AN75" t="s">
        <v>88</v>
      </c>
      <c r="AO75" t="s">
        <v>89</v>
      </c>
      <c r="AP75" t="s">
        <v>90</v>
      </c>
      <c r="AQ75" t="s">
        <v>91</v>
      </c>
      <c r="AR75" t="s">
        <v>92</v>
      </c>
      <c r="AS75" t="s">
        <v>93</v>
      </c>
      <c r="AT75" t="s">
        <v>94</v>
      </c>
      <c r="AU75" t="s">
        <v>95</v>
      </c>
      <c r="AV75" t="s">
        <v>96</v>
      </c>
      <c r="AW75" t="s">
        <v>97</v>
      </c>
      <c r="AX75" t="s">
        <v>98</v>
      </c>
      <c r="AY75" t="s">
        <v>99</v>
      </c>
      <c r="AZ75" t="s">
        <v>100</v>
      </c>
      <c r="BA75" t="s">
        <v>101</v>
      </c>
      <c r="BB75" t="s">
        <v>102</v>
      </c>
      <c r="BC75" t="s">
        <v>103</v>
      </c>
      <c r="BD75" t="s">
        <v>104</v>
      </c>
      <c r="BE75" t="s">
        <v>105</v>
      </c>
      <c r="BF75" t="s">
        <v>106</v>
      </c>
      <c r="BG75" t="s">
        <v>107</v>
      </c>
      <c r="BH75" t="s">
        <v>108</v>
      </c>
      <c r="BI75" t="s">
        <v>109</v>
      </c>
      <c r="BJ75" t="s">
        <v>110</v>
      </c>
      <c r="BK75" t="s">
        <v>111</v>
      </c>
      <c r="BL75" t="s">
        <v>112</v>
      </c>
      <c r="BM75" t="s">
        <v>113</v>
      </c>
      <c r="BN75" t="s">
        <v>114</v>
      </c>
      <c r="BO75" t="s">
        <v>115</v>
      </c>
      <c r="BP75" t="s">
        <v>116</v>
      </c>
      <c r="BQ75" t="s">
        <v>117</v>
      </c>
      <c r="BR75" t="s">
        <v>118</v>
      </c>
      <c r="BS75" t="s">
        <v>119</v>
      </c>
      <c r="BT75" t="s">
        <v>120</v>
      </c>
      <c r="BU75" t="s">
        <v>121</v>
      </c>
      <c r="BV75" t="s">
        <v>122</v>
      </c>
      <c r="BW75" t="s">
        <v>123</v>
      </c>
      <c r="BX75" t="s">
        <v>124</v>
      </c>
      <c r="BY75" t="s">
        <v>125</v>
      </c>
      <c r="BZ75" t="s">
        <v>126</v>
      </c>
      <c r="CA75" t="s">
        <v>127</v>
      </c>
      <c r="CB75" t="s">
        <v>128</v>
      </c>
      <c r="CC75" t="s">
        <v>129</v>
      </c>
      <c r="CD75" t="s">
        <v>130</v>
      </c>
      <c r="CE75" t="s">
        <v>131</v>
      </c>
      <c r="CF75" t="s">
        <v>132</v>
      </c>
      <c r="CG75" t="s">
        <v>133</v>
      </c>
      <c r="CH75" t="s">
        <v>134</v>
      </c>
      <c r="CI75" t="s">
        <v>135</v>
      </c>
      <c r="CJ75" t="s">
        <v>136</v>
      </c>
      <c r="CK75" t="s">
        <v>137</v>
      </c>
      <c r="CL75" t="s">
        <v>138</v>
      </c>
      <c r="CM75" t="s">
        <v>139</v>
      </c>
      <c r="CN75" t="s">
        <v>140</v>
      </c>
      <c r="CO75" t="s">
        <v>141</v>
      </c>
      <c r="CP75" t="s">
        <v>142</v>
      </c>
      <c r="CQ75" t="s">
        <v>143</v>
      </c>
      <c r="CR75" t="s">
        <v>144</v>
      </c>
      <c r="CS75" t="s">
        <v>145</v>
      </c>
      <c r="CT75" t="s">
        <v>146</v>
      </c>
      <c r="CU75" t="s">
        <v>147</v>
      </c>
      <c r="CV75" t="s">
        <v>148</v>
      </c>
      <c r="CW75" t="s">
        <v>149</v>
      </c>
      <c r="CX75" t="s">
        <v>150</v>
      </c>
      <c r="CY75" t="s">
        <v>151</v>
      </c>
      <c r="CZ75" t="s">
        <v>152</v>
      </c>
      <c r="DA75" t="s">
        <v>153</v>
      </c>
      <c r="DB75" t="s">
        <v>154</v>
      </c>
      <c r="DC75" t="s">
        <v>155</v>
      </c>
      <c r="DD75" t="s">
        <v>156</v>
      </c>
      <c r="DE75" t="s">
        <v>157</v>
      </c>
      <c r="DF75" t="s">
        <v>158</v>
      </c>
      <c r="DG75" t="s">
        <v>159</v>
      </c>
      <c r="DH75">
        <v>0</v>
      </c>
      <c r="DI75">
        <v>0</v>
      </c>
    </row>
    <row r="76" spans="1:113" x14ac:dyDescent="0.25">
      <c r="A76" t="s">
        <v>162</v>
      </c>
      <c r="B76" s="1" t="s">
        <v>192</v>
      </c>
      <c r="C76" t="s">
        <v>52</v>
      </c>
      <c r="D76">
        <v>1</v>
      </c>
      <c r="E76" s="2">
        <v>45707.996527777781</v>
      </c>
      <c r="F76" t="s">
        <v>27</v>
      </c>
      <c r="G76">
        <v>1</v>
      </c>
      <c r="H76">
        <v>1</v>
      </c>
      <c r="I76">
        <v>1</v>
      </c>
      <c r="J76">
        <v>1</v>
      </c>
      <c r="K76">
        <v>108.217</v>
      </c>
      <c r="L76">
        <v>179.81200000000001</v>
      </c>
      <c r="M76">
        <v>0</v>
      </c>
      <c r="N76">
        <v>0</v>
      </c>
      <c r="O76">
        <v>91.802000000000007</v>
      </c>
      <c r="P76">
        <v>113.956</v>
      </c>
      <c r="Q76">
        <v>1.08995</v>
      </c>
      <c r="R76">
        <v>0.12085</v>
      </c>
      <c r="S76">
        <v>0.01</v>
      </c>
      <c r="T76">
        <v>0</v>
      </c>
      <c r="U76">
        <v>0</v>
      </c>
      <c r="V76">
        <v>0</v>
      </c>
      <c r="W76">
        <v>0</v>
      </c>
      <c r="X76">
        <v>223.96</v>
      </c>
      <c r="Y76" t="s">
        <v>195</v>
      </c>
      <c r="Z76">
        <v>223.96</v>
      </c>
      <c r="AA76" t="s">
        <v>195</v>
      </c>
      <c r="AB76">
        <v>519.13300000000004</v>
      </c>
      <c r="AC76">
        <v>519.13300000000004</v>
      </c>
      <c r="AD76">
        <v>0</v>
      </c>
      <c r="AE76">
        <v>0</v>
      </c>
      <c r="AF76">
        <v>60.594999999999999</v>
      </c>
      <c r="AG76">
        <v>-11</v>
      </c>
      <c r="AH76">
        <v>60.594999999999999</v>
      </c>
      <c r="AI76">
        <v>-11</v>
      </c>
      <c r="AJ76">
        <v>274.262</v>
      </c>
      <c r="AK76">
        <v>284.279</v>
      </c>
      <c r="AL76">
        <v>-18.343</v>
      </c>
      <c r="AM76">
        <v>2319.0940000000001</v>
      </c>
      <c r="AN76">
        <v>2300.799</v>
      </c>
      <c r="AO76">
        <v>4469.8159999999998</v>
      </c>
      <c r="AP76">
        <v>2730.1390000000001</v>
      </c>
      <c r="AQ76">
        <v>2241.8519999999999</v>
      </c>
      <c r="AR76">
        <v>1520.319</v>
      </c>
      <c r="AS76">
        <v>1.105</v>
      </c>
      <c r="AT76">
        <v>0.97199999999999998</v>
      </c>
      <c r="AU76">
        <v>0.13300000000000001</v>
      </c>
      <c r="AV76">
        <v>0</v>
      </c>
      <c r="AW76">
        <v>1.04</v>
      </c>
      <c r="AX76">
        <v>1.0628070000000001</v>
      </c>
      <c r="AY76">
        <v>1.014</v>
      </c>
      <c r="AZ76">
        <v>251.389781</v>
      </c>
      <c r="BA76">
        <v>878.5</v>
      </c>
      <c r="BB76">
        <v>58.948</v>
      </c>
      <c r="BC76">
        <v>429.34</v>
      </c>
      <c r="BD76">
        <v>355.23200000000003</v>
      </c>
      <c r="BE76">
        <v>549.66</v>
      </c>
      <c r="BF76">
        <v>297.03100000000001</v>
      </c>
      <c r="BG76">
        <v>484.25200000000001</v>
      </c>
      <c r="BH76">
        <v>519.13300000000004</v>
      </c>
      <c r="BI76" t="s">
        <v>199</v>
      </c>
      <c r="BJ76" t="s">
        <v>199</v>
      </c>
      <c r="BK76">
        <v>70.611999999999995</v>
      </c>
      <c r="BL76">
        <v>-11</v>
      </c>
      <c r="BM76">
        <v>284.279</v>
      </c>
      <c r="BN76">
        <v>284.279</v>
      </c>
      <c r="BO76">
        <v>0</v>
      </c>
      <c r="BP76">
        <v>0</v>
      </c>
      <c r="BQ76">
        <v>0</v>
      </c>
      <c r="BR76">
        <v>0</v>
      </c>
      <c r="BS76">
        <v>2</v>
      </c>
      <c r="BT76">
        <v>519.13300000000004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800</v>
      </c>
      <c r="CC76">
        <v>0</v>
      </c>
      <c r="CD76">
        <v>2141.8519999999999</v>
      </c>
      <c r="CE76">
        <v>21.419</v>
      </c>
      <c r="CF76">
        <v>100</v>
      </c>
      <c r="CG76">
        <v>21.419</v>
      </c>
      <c r="CH76">
        <v>10.016999999999999</v>
      </c>
      <c r="CI76">
        <v>49.402999999999999</v>
      </c>
      <c r="CJ76">
        <v>86.492999999999995</v>
      </c>
      <c r="CK76">
        <v>220</v>
      </c>
      <c r="CL76" t="s">
        <v>163</v>
      </c>
      <c r="CM76">
        <v>89.453000000000003</v>
      </c>
      <c r="CN76">
        <v>71.563000000000002</v>
      </c>
      <c r="CO76">
        <v>0</v>
      </c>
      <c r="CP76">
        <v>22.753</v>
      </c>
      <c r="CQ76">
        <v>117</v>
      </c>
      <c r="CR76">
        <v>220</v>
      </c>
      <c r="CS76" t="s">
        <v>163</v>
      </c>
      <c r="CT76">
        <v>121.004</v>
      </c>
      <c r="CU76">
        <v>121.004</v>
      </c>
      <c r="CV76">
        <v>0</v>
      </c>
      <c r="CW76">
        <v>0</v>
      </c>
      <c r="CX76">
        <v>58.899349999999998</v>
      </c>
      <c r="CY76" t="s">
        <v>218</v>
      </c>
      <c r="CZ76">
        <v>0</v>
      </c>
      <c r="DA76">
        <v>0</v>
      </c>
      <c r="DB76">
        <v>0</v>
      </c>
      <c r="DC76">
        <v>0</v>
      </c>
      <c r="DD76">
        <v>1520.319</v>
      </c>
      <c r="DE76">
        <v>0</v>
      </c>
      <c r="DF76">
        <v>0</v>
      </c>
      <c r="DG76">
        <v>491.142</v>
      </c>
      <c r="DH76">
        <v>0</v>
      </c>
      <c r="DI76">
        <v>0</v>
      </c>
    </row>
    <row r="77" spans="1:113" x14ac:dyDescent="0.25">
      <c r="A77" t="s">
        <v>162</v>
      </c>
      <c r="B77" s="1" t="s">
        <v>192</v>
      </c>
      <c r="C77" t="s">
        <v>52</v>
      </c>
      <c r="D77">
        <v>1</v>
      </c>
      <c r="E77" s="2">
        <v>45707.996527777781</v>
      </c>
      <c r="F77" t="s">
        <v>26</v>
      </c>
      <c r="G77">
        <v>1</v>
      </c>
      <c r="H77">
        <v>1</v>
      </c>
      <c r="I77">
        <v>1</v>
      </c>
      <c r="J77">
        <v>1</v>
      </c>
      <c r="K77">
        <v>114.44199999999999</v>
      </c>
      <c r="L77">
        <v>139</v>
      </c>
      <c r="M77">
        <v>0</v>
      </c>
      <c r="N77">
        <v>0</v>
      </c>
      <c r="O77">
        <v>76.477000000000004</v>
      </c>
      <c r="P77">
        <v>117</v>
      </c>
      <c r="Q77">
        <v>1.1312</v>
      </c>
      <c r="R77">
        <v>0.1</v>
      </c>
      <c r="S77">
        <v>1.034E-2</v>
      </c>
      <c r="T77">
        <v>0</v>
      </c>
      <c r="U77">
        <v>0</v>
      </c>
      <c r="V77">
        <v>0</v>
      </c>
      <c r="W77">
        <v>0</v>
      </c>
      <c r="X77">
        <v>128</v>
      </c>
      <c r="Y77" t="s">
        <v>165</v>
      </c>
      <c r="Z77">
        <v>128</v>
      </c>
      <c r="AA77" t="s">
        <v>165</v>
      </c>
      <c r="AB77">
        <v>537.69399999999996</v>
      </c>
      <c r="AC77">
        <v>519.13300000000004</v>
      </c>
      <c r="AD77">
        <v>457.43099999999998</v>
      </c>
      <c r="AE77">
        <v>378.51799999999997</v>
      </c>
      <c r="AF77">
        <v>13.558</v>
      </c>
      <c r="AG77">
        <v>-11</v>
      </c>
      <c r="AH77">
        <v>13.558</v>
      </c>
      <c r="AI77">
        <v>-11</v>
      </c>
      <c r="AJ77">
        <v>387.51100000000002</v>
      </c>
      <c r="AK77">
        <v>575.79700000000003</v>
      </c>
      <c r="AL77">
        <v>-8.4749999999999996</v>
      </c>
      <c r="AM77">
        <v>1698.2819999999999</v>
      </c>
      <c r="AN77">
        <v>1689.894</v>
      </c>
      <c r="AO77">
        <v>2971.7759999999998</v>
      </c>
      <c r="AP77">
        <v>1260.5540000000001</v>
      </c>
      <c r="AQ77">
        <v>1611.65</v>
      </c>
      <c r="AR77">
        <v>1569.15</v>
      </c>
      <c r="AS77">
        <v>1.3160000000000001</v>
      </c>
      <c r="AT77">
        <v>1.131</v>
      </c>
      <c r="AU77">
        <v>0.185</v>
      </c>
      <c r="AV77">
        <v>0</v>
      </c>
      <c r="AW77">
        <v>1.04</v>
      </c>
      <c r="AX77">
        <v>1.2655920000000001</v>
      </c>
      <c r="AY77">
        <v>1.1639999999999999</v>
      </c>
      <c r="AZ77">
        <v>251.389781</v>
      </c>
      <c r="BA77">
        <v>80.5</v>
      </c>
      <c r="BB77">
        <v>78.244</v>
      </c>
      <c r="BC77">
        <v>-420.48</v>
      </c>
      <c r="BD77">
        <v>251.83199999999999</v>
      </c>
      <c r="BE77">
        <v>432.83199999999999</v>
      </c>
      <c r="BF77">
        <v>243.94900000000001</v>
      </c>
      <c r="BG77">
        <v>426.80900000000003</v>
      </c>
      <c r="BH77">
        <v>519.13300000000004</v>
      </c>
      <c r="BI77" t="s">
        <v>210</v>
      </c>
      <c r="BJ77" t="s">
        <v>210</v>
      </c>
      <c r="BK77">
        <v>34.976999999999997</v>
      </c>
      <c r="BL77">
        <v>-11</v>
      </c>
      <c r="BM77">
        <v>408.93</v>
      </c>
      <c r="BN77">
        <v>575.79700000000003</v>
      </c>
      <c r="BO77">
        <v>18.561</v>
      </c>
      <c r="BP77">
        <v>0</v>
      </c>
      <c r="BQ77">
        <v>457.43099999999998</v>
      </c>
      <c r="BR77">
        <v>378.51799999999997</v>
      </c>
      <c r="BS77">
        <v>1</v>
      </c>
      <c r="BT77">
        <v>519.13300000000004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1100</v>
      </c>
      <c r="CC77">
        <v>1</v>
      </c>
      <c r="CD77">
        <v>1001.65</v>
      </c>
      <c r="CE77">
        <v>10.016999999999999</v>
      </c>
      <c r="CF77">
        <v>610</v>
      </c>
      <c r="CG77">
        <v>10.016999999999999</v>
      </c>
      <c r="CH77">
        <v>21.419</v>
      </c>
      <c r="CI77">
        <v>86.492999999999995</v>
      </c>
      <c r="CJ77">
        <v>49.402999999999999</v>
      </c>
      <c r="CK77">
        <v>220</v>
      </c>
      <c r="CL77" t="s">
        <v>163</v>
      </c>
      <c r="CM77">
        <v>47.456000000000003</v>
      </c>
      <c r="CN77">
        <v>37.965000000000003</v>
      </c>
      <c r="CO77">
        <v>0</v>
      </c>
      <c r="CP77">
        <v>117</v>
      </c>
      <c r="CQ77">
        <v>22.753</v>
      </c>
      <c r="CR77">
        <v>220</v>
      </c>
      <c r="CS77" t="s">
        <v>163</v>
      </c>
      <c r="CT77">
        <v>22</v>
      </c>
      <c r="CU77">
        <v>22</v>
      </c>
      <c r="CV77">
        <v>0</v>
      </c>
      <c r="CW77">
        <v>0</v>
      </c>
      <c r="CX77">
        <v>78.156989999999993</v>
      </c>
      <c r="CY77" t="s">
        <v>218</v>
      </c>
      <c r="CZ77">
        <v>0</v>
      </c>
      <c r="DA77">
        <v>0</v>
      </c>
      <c r="DB77">
        <v>0</v>
      </c>
      <c r="DC77">
        <v>0</v>
      </c>
      <c r="DD77">
        <v>1569.15</v>
      </c>
      <c r="DE77">
        <v>0</v>
      </c>
      <c r="DF77">
        <v>0</v>
      </c>
      <c r="DG77">
        <v>45.037999999999997</v>
      </c>
      <c r="DH77">
        <v>0</v>
      </c>
      <c r="DI77">
        <v>0</v>
      </c>
    </row>
    <row r="78" spans="1:113" x14ac:dyDescent="0.25">
      <c r="A78" t="s">
        <v>50</v>
      </c>
      <c r="B78" t="s">
        <v>51</v>
      </c>
      <c r="C78" t="s">
        <v>52</v>
      </c>
      <c r="D78">
        <v>1</v>
      </c>
      <c r="E78" s="2" t="s">
        <v>53</v>
      </c>
      <c r="F78" t="s">
        <v>54</v>
      </c>
      <c r="G78" t="s">
        <v>55</v>
      </c>
      <c r="H78" t="s">
        <v>56</v>
      </c>
      <c r="I78" t="s">
        <v>57</v>
      </c>
      <c r="J78" t="s">
        <v>58</v>
      </c>
      <c r="K78" t="s">
        <v>59</v>
      </c>
      <c r="L78" t="s">
        <v>60</v>
      </c>
      <c r="M78" t="s">
        <v>61</v>
      </c>
      <c r="N78" t="s">
        <v>62</v>
      </c>
      <c r="O78" t="s">
        <v>63</v>
      </c>
      <c r="P78" t="s">
        <v>64</v>
      </c>
      <c r="Q78" t="s">
        <v>65</v>
      </c>
      <c r="R78" t="s">
        <v>66</v>
      </c>
      <c r="S78" t="s">
        <v>67</v>
      </c>
      <c r="T78" t="s">
        <v>68</v>
      </c>
      <c r="U78" t="s">
        <v>69</v>
      </c>
      <c r="V78" t="s">
        <v>70</v>
      </c>
      <c r="W78" t="s">
        <v>71</v>
      </c>
      <c r="X78" t="s">
        <v>72</v>
      </c>
      <c r="Y78" t="s">
        <v>73</v>
      </c>
      <c r="Z78" t="s">
        <v>74</v>
      </c>
      <c r="AA78" t="s">
        <v>75</v>
      </c>
      <c r="AB78" t="s">
        <v>76</v>
      </c>
      <c r="AC78" t="s">
        <v>77</v>
      </c>
      <c r="AD78" t="s">
        <v>78</v>
      </c>
      <c r="AE78" t="s">
        <v>79</v>
      </c>
      <c r="AF78" t="s">
        <v>80</v>
      </c>
      <c r="AG78" t="s">
        <v>81</v>
      </c>
      <c r="AH78" t="s">
        <v>82</v>
      </c>
      <c r="AI78" t="s">
        <v>83</v>
      </c>
      <c r="AJ78" t="s">
        <v>84</v>
      </c>
      <c r="AK78" t="s">
        <v>85</v>
      </c>
      <c r="AL78" t="s">
        <v>86</v>
      </c>
      <c r="AM78" t="s">
        <v>87</v>
      </c>
      <c r="AN78" t="s">
        <v>88</v>
      </c>
      <c r="AO78" t="s">
        <v>89</v>
      </c>
      <c r="AP78" t="s">
        <v>90</v>
      </c>
      <c r="AQ78" t="s">
        <v>91</v>
      </c>
      <c r="AR78" t="s">
        <v>92</v>
      </c>
      <c r="AS78" t="s">
        <v>93</v>
      </c>
      <c r="AT78" t="s">
        <v>94</v>
      </c>
      <c r="AU78" t="s">
        <v>95</v>
      </c>
      <c r="AV78" t="s">
        <v>96</v>
      </c>
      <c r="AW78" t="s">
        <v>97</v>
      </c>
      <c r="AX78" t="s">
        <v>98</v>
      </c>
      <c r="AY78" t="s">
        <v>99</v>
      </c>
      <c r="AZ78" t="s">
        <v>100</v>
      </c>
      <c r="BA78" t="s">
        <v>101</v>
      </c>
      <c r="BB78" t="s">
        <v>102</v>
      </c>
      <c r="BC78" t="s">
        <v>103</v>
      </c>
      <c r="BD78" t="s">
        <v>104</v>
      </c>
      <c r="BE78" t="s">
        <v>105</v>
      </c>
      <c r="BF78" t="s">
        <v>106</v>
      </c>
      <c r="BG78" t="s">
        <v>107</v>
      </c>
      <c r="BH78" t="s">
        <v>108</v>
      </c>
      <c r="BI78" t="s">
        <v>109</v>
      </c>
      <c r="BJ78" t="s">
        <v>110</v>
      </c>
      <c r="BK78" t="s">
        <v>111</v>
      </c>
      <c r="BL78" t="s">
        <v>112</v>
      </c>
      <c r="BM78" t="s">
        <v>113</v>
      </c>
      <c r="BN78" t="s">
        <v>114</v>
      </c>
      <c r="BO78" t="s">
        <v>115</v>
      </c>
      <c r="BP78" t="s">
        <v>116</v>
      </c>
      <c r="BQ78" t="s">
        <v>117</v>
      </c>
      <c r="BR78" t="s">
        <v>118</v>
      </c>
      <c r="BS78" t="s">
        <v>119</v>
      </c>
      <c r="BT78" t="s">
        <v>120</v>
      </c>
      <c r="BU78" t="s">
        <v>121</v>
      </c>
      <c r="BV78" t="s">
        <v>122</v>
      </c>
      <c r="BW78" t="s">
        <v>123</v>
      </c>
      <c r="BX78" t="s">
        <v>124</v>
      </c>
      <c r="BY78" t="s">
        <v>125</v>
      </c>
      <c r="BZ78" t="s">
        <v>126</v>
      </c>
      <c r="CA78" t="s">
        <v>127</v>
      </c>
      <c r="CB78" t="s">
        <v>128</v>
      </c>
      <c r="CC78" t="s">
        <v>129</v>
      </c>
      <c r="CD78" t="s">
        <v>130</v>
      </c>
      <c r="CE78" t="s">
        <v>131</v>
      </c>
      <c r="CF78" t="s">
        <v>132</v>
      </c>
      <c r="CG78" t="s">
        <v>133</v>
      </c>
      <c r="CH78" t="s">
        <v>134</v>
      </c>
      <c r="CI78" t="s">
        <v>135</v>
      </c>
      <c r="CJ78" t="s">
        <v>136</v>
      </c>
      <c r="CK78" t="s">
        <v>137</v>
      </c>
      <c r="CL78" t="s">
        <v>138</v>
      </c>
      <c r="CM78" t="s">
        <v>139</v>
      </c>
      <c r="CN78" t="s">
        <v>140</v>
      </c>
      <c r="CO78" t="s">
        <v>141</v>
      </c>
      <c r="CP78" t="s">
        <v>142</v>
      </c>
      <c r="CQ78" t="s">
        <v>143</v>
      </c>
      <c r="CR78" t="s">
        <v>144</v>
      </c>
      <c r="CS78" t="s">
        <v>145</v>
      </c>
      <c r="CT78" t="s">
        <v>146</v>
      </c>
      <c r="CU78" t="s">
        <v>147</v>
      </c>
      <c r="CV78" t="s">
        <v>148</v>
      </c>
      <c r="CW78" t="s">
        <v>149</v>
      </c>
      <c r="CX78" t="s">
        <v>150</v>
      </c>
      <c r="CY78" t="s">
        <v>151</v>
      </c>
      <c r="CZ78" t="s">
        <v>152</v>
      </c>
      <c r="DA78" t="s">
        <v>153</v>
      </c>
      <c r="DB78" t="s">
        <v>154</v>
      </c>
      <c r="DC78" t="s">
        <v>155</v>
      </c>
      <c r="DD78" t="s">
        <v>156</v>
      </c>
      <c r="DE78" t="s">
        <v>157</v>
      </c>
      <c r="DF78" t="s">
        <v>158</v>
      </c>
      <c r="DG78" t="s">
        <v>159</v>
      </c>
      <c r="DH78">
        <v>0</v>
      </c>
      <c r="DI78">
        <v>0</v>
      </c>
    </row>
    <row r="79" spans="1:113" x14ac:dyDescent="0.25">
      <c r="A79" t="s">
        <v>162</v>
      </c>
      <c r="B79" s="1" t="s">
        <v>191</v>
      </c>
      <c r="C79" t="s">
        <v>52</v>
      </c>
      <c r="D79">
        <v>1</v>
      </c>
      <c r="E79" s="2">
        <v>45707.993055555555</v>
      </c>
      <c r="F79" t="s">
        <v>27</v>
      </c>
      <c r="G79">
        <v>1</v>
      </c>
      <c r="H79">
        <v>1</v>
      </c>
      <c r="I79">
        <v>1</v>
      </c>
      <c r="J79">
        <v>1</v>
      </c>
      <c r="K79">
        <v>108.374</v>
      </c>
      <c r="L79">
        <v>179.81200000000001</v>
      </c>
      <c r="M79">
        <v>0</v>
      </c>
      <c r="N79">
        <v>0</v>
      </c>
      <c r="O79">
        <v>91.801000000000002</v>
      </c>
      <c r="P79">
        <v>117.40600000000001</v>
      </c>
      <c r="Q79">
        <v>5.5248499999999998</v>
      </c>
      <c r="R79">
        <v>0.12085</v>
      </c>
      <c r="S79">
        <v>9.6689999999999998E-2</v>
      </c>
      <c r="T79">
        <v>0</v>
      </c>
      <c r="U79">
        <v>0</v>
      </c>
      <c r="V79">
        <v>0</v>
      </c>
      <c r="W79">
        <v>0</v>
      </c>
      <c r="X79">
        <v>233.22300000000001</v>
      </c>
      <c r="Y79" t="s">
        <v>166</v>
      </c>
      <c r="Z79">
        <v>233.22300000000001</v>
      </c>
      <c r="AA79" t="s">
        <v>166</v>
      </c>
      <c r="AB79">
        <v>519.13300000000004</v>
      </c>
      <c r="AC79">
        <v>519.13300000000004</v>
      </c>
      <c r="AD79">
        <v>0</v>
      </c>
      <c r="AE79">
        <v>0</v>
      </c>
      <c r="AF79">
        <v>60.438000000000002</v>
      </c>
      <c r="AG79">
        <v>-11</v>
      </c>
      <c r="AH79">
        <v>60.438000000000002</v>
      </c>
      <c r="AI79">
        <v>-11</v>
      </c>
      <c r="AJ79">
        <v>274.10500000000002</v>
      </c>
      <c r="AK79">
        <v>284.279</v>
      </c>
      <c r="AL79">
        <v>0</v>
      </c>
      <c r="AM79">
        <v>2345.0349999999999</v>
      </c>
      <c r="AN79">
        <v>2345.1370000000002</v>
      </c>
      <c r="AO79">
        <v>4486.0159999999996</v>
      </c>
      <c r="AP79">
        <v>2780.6729999999998</v>
      </c>
      <c r="AQ79">
        <v>2285.5529999999999</v>
      </c>
      <c r="AR79">
        <v>1484.797</v>
      </c>
      <c r="AS79">
        <v>5.6050000000000004</v>
      </c>
      <c r="AT79">
        <v>4.93</v>
      </c>
      <c r="AU79">
        <v>0.67500000000000004</v>
      </c>
      <c r="AV79">
        <v>0</v>
      </c>
      <c r="AW79">
        <v>5.05</v>
      </c>
      <c r="AX79">
        <v>1.1098049999999999</v>
      </c>
      <c r="AY79">
        <v>1.014</v>
      </c>
      <c r="AZ79">
        <v>387.84085700000003</v>
      </c>
      <c r="BA79">
        <v>878.5</v>
      </c>
      <c r="BB79">
        <v>59.584000000000003</v>
      </c>
      <c r="BC79">
        <v>435.53500000000003</v>
      </c>
      <c r="BD79">
        <v>355.23200000000003</v>
      </c>
      <c r="BE79">
        <v>549.66</v>
      </c>
      <c r="BF79">
        <v>297.03100000000001</v>
      </c>
      <c r="BG79">
        <v>484.25200000000001</v>
      </c>
      <c r="BH79">
        <v>519.13300000000004</v>
      </c>
      <c r="BI79" t="s">
        <v>167</v>
      </c>
      <c r="BJ79" t="s">
        <v>167</v>
      </c>
      <c r="BK79">
        <v>70.611999999999995</v>
      </c>
      <c r="BL79">
        <v>-11</v>
      </c>
      <c r="BM79">
        <v>284.279</v>
      </c>
      <c r="BN79">
        <v>284.279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519.13300000000004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800</v>
      </c>
      <c r="CC79">
        <v>0</v>
      </c>
      <c r="CD79">
        <v>2185.5529999999999</v>
      </c>
      <c r="CE79">
        <v>21.856000000000002</v>
      </c>
      <c r="CF79">
        <v>100</v>
      </c>
      <c r="CG79">
        <v>21.856000000000002</v>
      </c>
      <c r="CH79">
        <v>10.173999999999999</v>
      </c>
      <c r="CI79">
        <v>35.244</v>
      </c>
      <c r="CJ79">
        <v>97.881</v>
      </c>
      <c r="CK79">
        <v>220</v>
      </c>
      <c r="CL79" t="s">
        <v>163</v>
      </c>
      <c r="CM79">
        <v>101.23</v>
      </c>
      <c r="CN79">
        <v>80.983999999999995</v>
      </c>
      <c r="CO79">
        <v>0</v>
      </c>
      <c r="CP79">
        <v>16.940000000000001</v>
      </c>
      <c r="CQ79">
        <v>122.621</v>
      </c>
      <c r="CR79">
        <v>220</v>
      </c>
      <c r="CS79" t="s">
        <v>163</v>
      </c>
      <c r="CT79">
        <v>126.81699999999999</v>
      </c>
      <c r="CU79">
        <v>126.81699999999999</v>
      </c>
      <c r="CV79">
        <v>0</v>
      </c>
      <c r="CW79">
        <v>0</v>
      </c>
      <c r="CX79">
        <v>59.48151</v>
      </c>
      <c r="CY79" t="s">
        <v>218</v>
      </c>
      <c r="CZ79">
        <v>0</v>
      </c>
      <c r="DA79">
        <v>0</v>
      </c>
      <c r="DB79">
        <v>0</v>
      </c>
      <c r="DC79">
        <v>0</v>
      </c>
      <c r="DD79">
        <v>1484.797</v>
      </c>
      <c r="DE79">
        <v>0</v>
      </c>
      <c r="DF79">
        <v>0</v>
      </c>
      <c r="DG79">
        <v>497.33600000000001</v>
      </c>
      <c r="DH79">
        <v>0</v>
      </c>
      <c r="DI79">
        <v>0</v>
      </c>
    </row>
    <row r="80" spans="1:113" x14ac:dyDescent="0.25">
      <c r="A80" t="s">
        <v>162</v>
      </c>
      <c r="B80" s="1" t="s">
        <v>191</v>
      </c>
      <c r="C80" t="s">
        <v>52</v>
      </c>
      <c r="D80">
        <v>1</v>
      </c>
      <c r="E80" s="2">
        <v>45707.993055555555</v>
      </c>
      <c r="F80" t="s">
        <v>26</v>
      </c>
      <c r="G80">
        <v>1</v>
      </c>
      <c r="H80">
        <v>1</v>
      </c>
      <c r="I80">
        <v>1</v>
      </c>
      <c r="J80">
        <v>1</v>
      </c>
      <c r="K80">
        <v>114.879</v>
      </c>
      <c r="L80">
        <v>139</v>
      </c>
      <c r="M80">
        <v>0</v>
      </c>
      <c r="N80">
        <v>0</v>
      </c>
      <c r="O80">
        <v>87.706999999999994</v>
      </c>
      <c r="P80">
        <v>122.621</v>
      </c>
      <c r="Q80">
        <v>5.7339000000000002</v>
      </c>
      <c r="R80">
        <v>0.1</v>
      </c>
      <c r="S80">
        <v>0.1</v>
      </c>
      <c r="T80">
        <v>0</v>
      </c>
      <c r="U80">
        <v>0</v>
      </c>
      <c r="V80">
        <v>0</v>
      </c>
      <c r="W80">
        <v>0</v>
      </c>
      <c r="X80">
        <v>128</v>
      </c>
      <c r="Y80" t="s">
        <v>165</v>
      </c>
      <c r="Z80">
        <v>128</v>
      </c>
      <c r="AA80" t="s">
        <v>165</v>
      </c>
      <c r="AB80">
        <v>537.69399999999996</v>
      </c>
      <c r="AC80">
        <v>519.13300000000004</v>
      </c>
      <c r="AD80">
        <v>457.43099999999998</v>
      </c>
      <c r="AE80">
        <v>378.51799999999997</v>
      </c>
      <c r="AF80">
        <v>13.121</v>
      </c>
      <c r="AG80">
        <v>-11</v>
      </c>
      <c r="AH80">
        <v>13.121</v>
      </c>
      <c r="AI80">
        <v>-11</v>
      </c>
      <c r="AJ80">
        <v>387.07400000000001</v>
      </c>
      <c r="AK80">
        <v>575.79700000000003</v>
      </c>
      <c r="AL80">
        <v>-8.4740000000000002</v>
      </c>
      <c r="AM80">
        <v>1714.5119999999999</v>
      </c>
      <c r="AN80">
        <v>1706.2550000000001</v>
      </c>
      <c r="AO80">
        <v>2971.87</v>
      </c>
      <c r="AP80">
        <v>1270.72</v>
      </c>
      <c r="AQ80">
        <v>1627.425</v>
      </c>
      <c r="AR80">
        <v>1563.529</v>
      </c>
      <c r="AS80">
        <v>6.71</v>
      </c>
      <c r="AT80">
        <v>5.734</v>
      </c>
      <c r="AU80">
        <v>0.97699999999999998</v>
      </c>
      <c r="AV80">
        <v>0</v>
      </c>
      <c r="AW80">
        <v>5.05</v>
      </c>
      <c r="AX80">
        <v>1.3288009999999999</v>
      </c>
      <c r="AY80">
        <v>1.17</v>
      </c>
      <c r="AZ80">
        <v>387.84085700000003</v>
      </c>
      <c r="BA80">
        <v>80.5</v>
      </c>
      <c r="BB80">
        <v>78.83</v>
      </c>
      <c r="BC80">
        <v>-426.45</v>
      </c>
      <c r="BD80">
        <v>251.83199999999999</v>
      </c>
      <c r="BE80">
        <v>432.83199999999999</v>
      </c>
      <c r="BF80">
        <v>243.94900000000001</v>
      </c>
      <c r="BG80">
        <v>426.80900000000003</v>
      </c>
      <c r="BH80">
        <v>519.13300000000004</v>
      </c>
      <c r="BI80" t="s">
        <v>210</v>
      </c>
      <c r="BJ80" t="s">
        <v>210</v>
      </c>
      <c r="BK80">
        <v>34.976999999999997</v>
      </c>
      <c r="BL80">
        <v>-11</v>
      </c>
      <c r="BM80">
        <v>408.93</v>
      </c>
      <c r="BN80">
        <v>575.79700000000003</v>
      </c>
      <c r="BO80">
        <v>18.561</v>
      </c>
      <c r="BP80">
        <v>0</v>
      </c>
      <c r="BQ80">
        <v>457.43099999999998</v>
      </c>
      <c r="BR80">
        <v>378.51799999999997</v>
      </c>
      <c r="BS80">
        <v>1</v>
      </c>
      <c r="BT80">
        <v>519.13300000000004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1100</v>
      </c>
      <c r="CC80">
        <v>1</v>
      </c>
      <c r="CD80">
        <v>1017.425</v>
      </c>
      <c r="CE80">
        <v>10.173999999999999</v>
      </c>
      <c r="CF80">
        <v>610</v>
      </c>
      <c r="CG80">
        <v>10.173999999999999</v>
      </c>
      <c r="CH80">
        <v>21.856000000000002</v>
      </c>
      <c r="CI80">
        <v>97.881</v>
      </c>
      <c r="CJ80">
        <v>35.244</v>
      </c>
      <c r="CK80">
        <v>220</v>
      </c>
      <c r="CL80" t="s">
        <v>163</v>
      </c>
      <c r="CM80">
        <v>33.965000000000003</v>
      </c>
      <c r="CN80">
        <v>27.172000000000001</v>
      </c>
      <c r="CO80">
        <v>0</v>
      </c>
      <c r="CP80">
        <v>122.621</v>
      </c>
      <c r="CQ80">
        <v>16.940000000000001</v>
      </c>
      <c r="CR80">
        <v>220</v>
      </c>
      <c r="CS80" t="s">
        <v>163</v>
      </c>
      <c r="CT80">
        <v>16.379000000000001</v>
      </c>
      <c r="CU80">
        <v>16.379000000000001</v>
      </c>
      <c r="CV80">
        <v>0</v>
      </c>
      <c r="CW80">
        <v>0</v>
      </c>
      <c r="CX80">
        <v>78.613010000000003</v>
      </c>
      <c r="CY80" t="s">
        <v>218</v>
      </c>
      <c r="CZ80">
        <v>0</v>
      </c>
      <c r="DA80">
        <v>0</v>
      </c>
      <c r="DB80">
        <v>0</v>
      </c>
      <c r="DC80">
        <v>0</v>
      </c>
      <c r="DD80">
        <v>1563.529</v>
      </c>
      <c r="DE80">
        <v>0</v>
      </c>
      <c r="DF80">
        <v>0</v>
      </c>
      <c r="DG80">
        <v>44.689</v>
      </c>
      <c r="DH80">
        <v>0</v>
      </c>
      <c r="DI80">
        <v>0</v>
      </c>
    </row>
    <row r="81" spans="5:113" x14ac:dyDescent="0.25">
      <c r="E81" s="2"/>
      <c r="DH81">
        <v>0</v>
      </c>
      <c r="DI81">
        <v>0</v>
      </c>
    </row>
    <row r="82" spans="5:113" x14ac:dyDescent="0.25">
      <c r="E82" s="2"/>
    </row>
    <row r="83" spans="5:113" x14ac:dyDescent="0.25">
      <c r="E83" s="2"/>
    </row>
    <row r="84" spans="5:113" x14ac:dyDescent="0.25">
      <c r="E84" s="2"/>
    </row>
    <row r="85" spans="5:113" x14ac:dyDescent="0.25">
      <c r="E85" s="2"/>
    </row>
    <row r="86" spans="5:113" x14ac:dyDescent="0.25">
      <c r="E86" s="2"/>
    </row>
    <row r="87" spans="5:113" x14ac:dyDescent="0.25">
      <c r="E87" s="2"/>
    </row>
    <row r="88" spans="5:113" x14ac:dyDescent="0.25">
      <c r="E88" s="2"/>
    </row>
    <row r="89" spans="5:113" x14ac:dyDescent="0.25">
      <c r="E89" s="2"/>
    </row>
    <row r="90" spans="5:113" x14ac:dyDescent="0.25">
      <c r="E90" s="2"/>
    </row>
    <row r="91" spans="5:113" x14ac:dyDescent="0.25">
      <c r="E91" s="2"/>
    </row>
    <row r="92" spans="5:113" x14ac:dyDescent="0.25">
      <c r="E92" s="2"/>
    </row>
    <row r="93" spans="5:113" x14ac:dyDescent="0.25">
      <c r="E93" s="2"/>
    </row>
    <row r="94" spans="5:113" x14ac:dyDescent="0.25">
      <c r="E94" s="2"/>
    </row>
    <row r="95" spans="5:113" x14ac:dyDescent="0.25">
      <c r="E95" s="2"/>
    </row>
    <row r="96" spans="5:113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375E-5999-4FD3-917B-EABB714CBF48}">
  <dimension ref="A1:B8"/>
  <sheetViews>
    <sheetView workbookViewId="0">
      <selection activeCell="A5" sqref="A5:A8"/>
    </sheetView>
  </sheetViews>
  <sheetFormatPr defaultRowHeight="15" x14ac:dyDescent="0.25"/>
  <cols>
    <col min="1" max="1" width="28.28515625" customWidth="1"/>
  </cols>
  <sheetData>
    <row r="1" spans="1:2" x14ac:dyDescent="0.25">
      <c r="A1" s="1" t="s">
        <v>185</v>
      </c>
    </row>
    <row r="2" spans="1:2" x14ac:dyDescent="0.25">
      <c r="A2" s="1" t="s">
        <v>186</v>
      </c>
      <c r="B2" t="b">
        <v>0</v>
      </c>
    </row>
    <row r="3" spans="1:2" x14ac:dyDescent="0.25">
      <c r="A3" s="1" t="s">
        <v>187</v>
      </c>
      <c r="B3" t="b">
        <v>0</v>
      </c>
    </row>
    <row r="4" spans="1:2" x14ac:dyDescent="0.25">
      <c r="A4" s="1" t="s">
        <v>188</v>
      </c>
      <c r="B4" t="b">
        <v>0</v>
      </c>
    </row>
    <row r="5" spans="1:2" x14ac:dyDescent="0.25">
      <c r="A5" s="1" t="s">
        <v>189</v>
      </c>
      <c r="B5" t="b">
        <v>0</v>
      </c>
    </row>
    <row r="6" spans="1:2" x14ac:dyDescent="0.25">
      <c r="A6" s="1" t="s">
        <v>190</v>
      </c>
      <c r="B6" t="b">
        <v>0</v>
      </c>
    </row>
    <row r="7" spans="1:2" x14ac:dyDescent="0.25">
      <c r="A7" s="1" t="s">
        <v>191</v>
      </c>
      <c r="B7" t="b">
        <v>0</v>
      </c>
    </row>
    <row r="8" spans="1:2" x14ac:dyDescent="0.25">
      <c r="A8" s="1" t="s">
        <v>192</v>
      </c>
      <c r="B8" t="b">
        <v>0</v>
      </c>
    </row>
  </sheetData>
  <autoFilter ref="A1:B8" xr:uid="{9354375E-5999-4FD3-917B-EABB714CBF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</vt:lpstr>
      <vt:lpstr>Island</vt:lpstr>
      <vt:lpstr>ISLAND SOLVED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Tuong Nguyen</cp:lastModifiedBy>
  <dcterms:created xsi:type="dcterms:W3CDTF">2025-02-26T19:45:33Z</dcterms:created>
  <dcterms:modified xsi:type="dcterms:W3CDTF">2025-02-27T20:43:17Z</dcterms:modified>
</cp:coreProperties>
</file>