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vSPD\Output\RTD_202502261155\"/>
    </mc:Choice>
  </mc:AlternateContent>
  <xr:revisionPtr revIDLastSave="0" documentId="13_ncr:1_{032AB5FF-6637-44B0-A3A0-B44A99FC1120}" xr6:coauthVersionLast="47" xr6:coauthVersionMax="47" xr10:uidLastSave="{00000000-0000-0000-0000-000000000000}"/>
  <bookViews>
    <workbookView xWindow="28680" yWindow="-120" windowWidth="29040" windowHeight="15720" activeTab="2" xr2:uid="{57D61E9C-C943-46A6-997E-0C19F19393E1}"/>
  </bookViews>
  <sheets>
    <sheet name="System" sheetId="1" r:id="rId1"/>
    <sheet name="Island" sheetId="2" r:id="rId2"/>
    <sheet name="OfferResults" sheetId="5" r:id="rId3"/>
    <sheet name="CLUMESSAGE" sheetId="4" r:id="rId4"/>
    <sheet name="ISLAND SOLVED" sheetId="3" r:id="rId5"/>
    <sheet name="TRADERPERIOD SOLVED" sheetId="6" r:id="rId6"/>
  </sheets>
  <definedNames>
    <definedName name="_xlnm._FilterDatabase" localSheetId="3" hidden="1">CLUMESSAGE!$A$1:$L$377</definedName>
    <definedName name="_xlnm._FilterDatabase" localSheetId="4" hidden="1">'ISLAND SOLVED'!$A$1:$DI$17</definedName>
    <definedName name="_xlnm._FilterDatabase" localSheetId="2" hidden="1">OfferResults!$A$1:$O$817</definedName>
    <definedName name="_xlnm._FilterDatabase" localSheetId="5" hidden="1">'TRADERPERIOD SOLVED'!$E$1:$Z$1537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5" l="1"/>
  <c r="M104" i="5" s="1"/>
  <c r="J104" i="5"/>
  <c r="N104" i="5" s="1"/>
  <c r="K104" i="5"/>
  <c r="O104" i="5" s="1"/>
  <c r="A8" i="2"/>
  <c r="B8" i="2"/>
  <c r="M8" i="2" s="1"/>
  <c r="C8" i="2"/>
  <c r="D8" i="2"/>
  <c r="B7" i="2"/>
  <c r="C7" i="2"/>
  <c r="D7" i="2"/>
  <c r="A7" i="2"/>
  <c r="S2" i="1"/>
  <c r="T2" i="1" s="1"/>
  <c r="I2" i="5"/>
  <c r="M2" i="5" s="1"/>
  <c r="J2" i="5"/>
  <c r="N2" i="5" s="1"/>
  <c r="K2" i="5"/>
  <c r="O2" i="5" s="1"/>
  <c r="I3" i="5"/>
  <c r="M3" i="5" s="1"/>
  <c r="J3" i="5"/>
  <c r="N3" i="5" s="1"/>
  <c r="K3" i="5"/>
  <c r="O3" i="5" s="1"/>
  <c r="I4" i="5"/>
  <c r="M4" i="5" s="1"/>
  <c r="J4" i="5"/>
  <c r="N4" i="5" s="1"/>
  <c r="K4" i="5"/>
  <c r="O4" i="5" s="1"/>
  <c r="I5" i="5"/>
  <c r="M5" i="5" s="1"/>
  <c r="J5" i="5"/>
  <c r="N5" i="5" s="1"/>
  <c r="K5" i="5"/>
  <c r="O5" i="5" s="1"/>
  <c r="I6" i="5"/>
  <c r="M6" i="5" s="1"/>
  <c r="J6" i="5"/>
  <c r="N6" i="5" s="1"/>
  <c r="K6" i="5"/>
  <c r="O6" i="5" s="1"/>
  <c r="I7" i="5"/>
  <c r="M7" i="5" s="1"/>
  <c r="J7" i="5"/>
  <c r="N7" i="5" s="1"/>
  <c r="K7" i="5"/>
  <c r="O7" i="5" s="1"/>
  <c r="I8" i="5"/>
  <c r="M8" i="5" s="1"/>
  <c r="J8" i="5"/>
  <c r="N8" i="5" s="1"/>
  <c r="K8" i="5"/>
  <c r="O8" i="5" s="1"/>
  <c r="I9" i="5"/>
  <c r="M9" i="5" s="1"/>
  <c r="J9" i="5"/>
  <c r="N9" i="5" s="1"/>
  <c r="K9" i="5"/>
  <c r="O9" i="5" s="1"/>
  <c r="I10" i="5"/>
  <c r="M10" i="5" s="1"/>
  <c r="J10" i="5"/>
  <c r="N10" i="5" s="1"/>
  <c r="K10" i="5"/>
  <c r="O10" i="5" s="1"/>
  <c r="I11" i="5"/>
  <c r="M11" i="5" s="1"/>
  <c r="J11" i="5"/>
  <c r="N11" i="5" s="1"/>
  <c r="K11" i="5"/>
  <c r="O11" i="5" s="1"/>
  <c r="I12" i="5"/>
  <c r="M12" i="5" s="1"/>
  <c r="J12" i="5"/>
  <c r="N12" i="5" s="1"/>
  <c r="K12" i="5"/>
  <c r="O12" i="5" s="1"/>
  <c r="I13" i="5"/>
  <c r="M13" i="5" s="1"/>
  <c r="J13" i="5"/>
  <c r="N13" i="5" s="1"/>
  <c r="K13" i="5"/>
  <c r="O13" i="5" s="1"/>
  <c r="I14" i="5"/>
  <c r="M14" i="5" s="1"/>
  <c r="J14" i="5"/>
  <c r="N14" i="5" s="1"/>
  <c r="K14" i="5"/>
  <c r="O14" i="5" s="1"/>
  <c r="I15" i="5"/>
  <c r="M15" i="5" s="1"/>
  <c r="J15" i="5"/>
  <c r="N15" i="5" s="1"/>
  <c r="K15" i="5"/>
  <c r="O15" i="5" s="1"/>
  <c r="I16" i="5"/>
  <c r="M16" i="5" s="1"/>
  <c r="J16" i="5"/>
  <c r="N16" i="5" s="1"/>
  <c r="K16" i="5"/>
  <c r="O16" i="5" s="1"/>
  <c r="I17" i="5"/>
  <c r="M17" i="5" s="1"/>
  <c r="J17" i="5"/>
  <c r="N17" i="5" s="1"/>
  <c r="K17" i="5"/>
  <c r="O17" i="5" s="1"/>
  <c r="I18" i="5"/>
  <c r="M18" i="5" s="1"/>
  <c r="J18" i="5"/>
  <c r="N18" i="5" s="1"/>
  <c r="K18" i="5"/>
  <c r="O18" i="5" s="1"/>
  <c r="I19" i="5"/>
  <c r="M19" i="5" s="1"/>
  <c r="J19" i="5"/>
  <c r="N19" i="5" s="1"/>
  <c r="K19" i="5"/>
  <c r="O19" i="5" s="1"/>
  <c r="I20" i="5"/>
  <c r="M20" i="5" s="1"/>
  <c r="J20" i="5"/>
  <c r="N20" i="5" s="1"/>
  <c r="K20" i="5"/>
  <c r="O20" i="5" s="1"/>
  <c r="I21" i="5"/>
  <c r="M21" i="5" s="1"/>
  <c r="J21" i="5"/>
  <c r="N21" i="5" s="1"/>
  <c r="K21" i="5"/>
  <c r="O21" i="5" s="1"/>
  <c r="I22" i="5"/>
  <c r="M22" i="5" s="1"/>
  <c r="J22" i="5"/>
  <c r="N22" i="5" s="1"/>
  <c r="K22" i="5"/>
  <c r="O22" i="5" s="1"/>
  <c r="I23" i="5"/>
  <c r="M23" i="5" s="1"/>
  <c r="J23" i="5"/>
  <c r="N23" i="5" s="1"/>
  <c r="K23" i="5"/>
  <c r="O23" i="5" s="1"/>
  <c r="I24" i="5"/>
  <c r="M24" i="5" s="1"/>
  <c r="J24" i="5"/>
  <c r="N24" i="5" s="1"/>
  <c r="K24" i="5"/>
  <c r="O24" i="5" s="1"/>
  <c r="I25" i="5"/>
  <c r="M25" i="5" s="1"/>
  <c r="J25" i="5"/>
  <c r="N25" i="5" s="1"/>
  <c r="K25" i="5"/>
  <c r="O25" i="5" s="1"/>
  <c r="I26" i="5"/>
  <c r="M26" i="5" s="1"/>
  <c r="J26" i="5"/>
  <c r="N26" i="5" s="1"/>
  <c r="K26" i="5"/>
  <c r="O26" i="5" s="1"/>
  <c r="I27" i="5"/>
  <c r="M27" i="5" s="1"/>
  <c r="J27" i="5"/>
  <c r="N27" i="5" s="1"/>
  <c r="K27" i="5"/>
  <c r="O27" i="5" s="1"/>
  <c r="I28" i="5"/>
  <c r="M28" i="5" s="1"/>
  <c r="J28" i="5"/>
  <c r="N28" i="5" s="1"/>
  <c r="K28" i="5"/>
  <c r="O28" i="5" s="1"/>
  <c r="I29" i="5"/>
  <c r="M29" i="5" s="1"/>
  <c r="J29" i="5"/>
  <c r="N29" i="5" s="1"/>
  <c r="K29" i="5"/>
  <c r="O29" i="5" s="1"/>
  <c r="I30" i="5"/>
  <c r="M30" i="5" s="1"/>
  <c r="J30" i="5"/>
  <c r="N30" i="5" s="1"/>
  <c r="K30" i="5"/>
  <c r="O30" i="5" s="1"/>
  <c r="I31" i="5"/>
  <c r="M31" i="5" s="1"/>
  <c r="J31" i="5"/>
  <c r="N31" i="5" s="1"/>
  <c r="K31" i="5"/>
  <c r="O31" i="5" s="1"/>
  <c r="I32" i="5"/>
  <c r="M32" i="5" s="1"/>
  <c r="J32" i="5"/>
  <c r="N32" i="5" s="1"/>
  <c r="K32" i="5"/>
  <c r="O32" i="5" s="1"/>
  <c r="I33" i="5"/>
  <c r="M33" i="5" s="1"/>
  <c r="J33" i="5"/>
  <c r="N33" i="5" s="1"/>
  <c r="K33" i="5"/>
  <c r="O33" i="5" s="1"/>
  <c r="I34" i="5"/>
  <c r="M34" i="5" s="1"/>
  <c r="J34" i="5"/>
  <c r="N34" i="5" s="1"/>
  <c r="K34" i="5"/>
  <c r="O34" i="5" s="1"/>
  <c r="I35" i="5"/>
  <c r="M35" i="5" s="1"/>
  <c r="J35" i="5"/>
  <c r="N35" i="5" s="1"/>
  <c r="K35" i="5"/>
  <c r="O35" i="5" s="1"/>
  <c r="I36" i="5"/>
  <c r="M36" i="5" s="1"/>
  <c r="J36" i="5"/>
  <c r="N36" i="5" s="1"/>
  <c r="K36" i="5"/>
  <c r="O36" i="5" s="1"/>
  <c r="I37" i="5"/>
  <c r="M37" i="5" s="1"/>
  <c r="J37" i="5"/>
  <c r="N37" i="5" s="1"/>
  <c r="K37" i="5"/>
  <c r="O37" i="5" s="1"/>
  <c r="I38" i="5"/>
  <c r="M38" i="5" s="1"/>
  <c r="J38" i="5"/>
  <c r="N38" i="5" s="1"/>
  <c r="K38" i="5"/>
  <c r="O38" i="5" s="1"/>
  <c r="I39" i="5"/>
  <c r="M39" i="5" s="1"/>
  <c r="J39" i="5"/>
  <c r="N39" i="5" s="1"/>
  <c r="K39" i="5"/>
  <c r="O39" i="5" s="1"/>
  <c r="I40" i="5"/>
  <c r="M40" i="5" s="1"/>
  <c r="J40" i="5"/>
  <c r="N40" i="5" s="1"/>
  <c r="K40" i="5"/>
  <c r="O40" i="5" s="1"/>
  <c r="I41" i="5"/>
  <c r="M41" i="5" s="1"/>
  <c r="J41" i="5"/>
  <c r="N41" i="5" s="1"/>
  <c r="K41" i="5"/>
  <c r="O41" i="5" s="1"/>
  <c r="I42" i="5"/>
  <c r="M42" i="5" s="1"/>
  <c r="J42" i="5"/>
  <c r="N42" i="5" s="1"/>
  <c r="K42" i="5"/>
  <c r="O42" i="5" s="1"/>
  <c r="I43" i="5"/>
  <c r="M43" i="5" s="1"/>
  <c r="J43" i="5"/>
  <c r="N43" i="5" s="1"/>
  <c r="K43" i="5"/>
  <c r="O43" i="5" s="1"/>
  <c r="I44" i="5"/>
  <c r="M44" i="5" s="1"/>
  <c r="J44" i="5"/>
  <c r="N44" i="5" s="1"/>
  <c r="K44" i="5"/>
  <c r="O44" i="5" s="1"/>
  <c r="I45" i="5"/>
  <c r="M45" i="5" s="1"/>
  <c r="J45" i="5"/>
  <c r="N45" i="5" s="1"/>
  <c r="K45" i="5"/>
  <c r="O45" i="5" s="1"/>
  <c r="I46" i="5"/>
  <c r="M46" i="5" s="1"/>
  <c r="J46" i="5"/>
  <c r="N46" i="5" s="1"/>
  <c r="K46" i="5"/>
  <c r="O46" i="5" s="1"/>
  <c r="I47" i="5"/>
  <c r="M47" i="5" s="1"/>
  <c r="J47" i="5"/>
  <c r="N47" i="5" s="1"/>
  <c r="K47" i="5"/>
  <c r="O47" i="5" s="1"/>
  <c r="I48" i="5"/>
  <c r="M48" i="5" s="1"/>
  <c r="J48" i="5"/>
  <c r="N48" i="5" s="1"/>
  <c r="K48" i="5"/>
  <c r="O48" i="5" s="1"/>
  <c r="I49" i="5"/>
  <c r="M49" i="5" s="1"/>
  <c r="J49" i="5"/>
  <c r="N49" i="5" s="1"/>
  <c r="K49" i="5"/>
  <c r="O49" i="5" s="1"/>
  <c r="I50" i="5"/>
  <c r="M50" i="5" s="1"/>
  <c r="J50" i="5"/>
  <c r="N50" i="5" s="1"/>
  <c r="K50" i="5"/>
  <c r="O50" i="5" s="1"/>
  <c r="I51" i="5"/>
  <c r="M51" i="5" s="1"/>
  <c r="J51" i="5"/>
  <c r="N51" i="5" s="1"/>
  <c r="K51" i="5"/>
  <c r="O51" i="5" s="1"/>
  <c r="I52" i="5"/>
  <c r="M52" i="5" s="1"/>
  <c r="J52" i="5"/>
  <c r="N52" i="5" s="1"/>
  <c r="K52" i="5"/>
  <c r="O52" i="5" s="1"/>
  <c r="I53" i="5"/>
  <c r="M53" i="5" s="1"/>
  <c r="J53" i="5"/>
  <c r="N53" i="5" s="1"/>
  <c r="K53" i="5"/>
  <c r="O53" i="5" s="1"/>
  <c r="I54" i="5"/>
  <c r="M54" i="5" s="1"/>
  <c r="J54" i="5"/>
  <c r="N54" i="5" s="1"/>
  <c r="K54" i="5"/>
  <c r="O54" i="5" s="1"/>
  <c r="I55" i="5"/>
  <c r="M55" i="5" s="1"/>
  <c r="J55" i="5"/>
  <c r="N55" i="5" s="1"/>
  <c r="K55" i="5"/>
  <c r="O55" i="5" s="1"/>
  <c r="I56" i="5"/>
  <c r="M56" i="5" s="1"/>
  <c r="J56" i="5"/>
  <c r="N56" i="5" s="1"/>
  <c r="K56" i="5"/>
  <c r="O56" i="5" s="1"/>
  <c r="I57" i="5"/>
  <c r="M57" i="5" s="1"/>
  <c r="J57" i="5"/>
  <c r="N57" i="5" s="1"/>
  <c r="K57" i="5"/>
  <c r="O57" i="5" s="1"/>
  <c r="I58" i="5"/>
  <c r="M58" i="5" s="1"/>
  <c r="J58" i="5"/>
  <c r="N58" i="5" s="1"/>
  <c r="K58" i="5"/>
  <c r="O58" i="5" s="1"/>
  <c r="I59" i="5"/>
  <c r="M59" i="5" s="1"/>
  <c r="J59" i="5"/>
  <c r="N59" i="5" s="1"/>
  <c r="K59" i="5"/>
  <c r="O59" i="5" s="1"/>
  <c r="I60" i="5"/>
  <c r="M60" i="5" s="1"/>
  <c r="J60" i="5"/>
  <c r="N60" i="5" s="1"/>
  <c r="K60" i="5"/>
  <c r="O60" i="5" s="1"/>
  <c r="I61" i="5"/>
  <c r="M61" i="5" s="1"/>
  <c r="J61" i="5"/>
  <c r="N61" i="5" s="1"/>
  <c r="K61" i="5"/>
  <c r="O61" i="5" s="1"/>
  <c r="I62" i="5"/>
  <c r="M62" i="5" s="1"/>
  <c r="J62" i="5"/>
  <c r="N62" i="5" s="1"/>
  <c r="K62" i="5"/>
  <c r="O62" i="5" s="1"/>
  <c r="I63" i="5"/>
  <c r="M63" i="5" s="1"/>
  <c r="J63" i="5"/>
  <c r="N63" i="5" s="1"/>
  <c r="K63" i="5"/>
  <c r="O63" i="5" s="1"/>
  <c r="I64" i="5"/>
  <c r="M64" i="5" s="1"/>
  <c r="J64" i="5"/>
  <c r="N64" i="5" s="1"/>
  <c r="K64" i="5"/>
  <c r="O64" i="5" s="1"/>
  <c r="I65" i="5"/>
  <c r="M65" i="5" s="1"/>
  <c r="J65" i="5"/>
  <c r="N65" i="5" s="1"/>
  <c r="K65" i="5"/>
  <c r="O65" i="5" s="1"/>
  <c r="I66" i="5"/>
  <c r="M66" i="5" s="1"/>
  <c r="J66" i="5"/>
  <c r="N66" i="5" s="1"/>
  <c r="K66" i="5"/>
  <c r="O66" i="5" s="1"/>
  <c r="I67" i="5"/>
  <c r="M67" i="5" s="1"/>
  <c r="J67" i="5"/>
  <c r="N67" i="5" s="1"/>
  <c r="K67" i="5"/>
  <c r="O67" i="5" s="1"/>
  <c r="I68" i="5"/>
  <c r="M68" i="5" s="1"/>
  <c r="J68" i="5"/>
  <c r="N68" i="5" s="1"/>
  <c r="K68" i="5"/>
  <c r="O68" i="5" s="1"/>
  <c r="I69" i="5"/>
  <c r="M69" i="5" s="1"/>
  <c r="J69" i="5"/>
  <c r="N69" i="5" s="1"/>
  <c r="K69" i="5"/>
  <c r="O69" i="5" s="1"/>
  <c r="I70" i="5"/>
  <c r="M70" i="5" s="1"/>
  <c r="J70" i="5"/>
  <c r="N70" i="5" s="1"/>
  <c r="K70" i="5"/>
  <c r="O70" i="5" s="1"/>
  <c r="I71" i="5"/>
  <c r="M71" i="5" s="1"/>
  <c r="J71" i="5"/>
  <c r="N71" i="5" s="1"/>
  <c r="K71" i="5"/>
  <c r="O71" i="5" s="1"/>
  <c r="I72" i="5"/>
  <c r="M72" i="5" s="1"/>
  <c r="J72" i="5"/>
  <c r="N72" i="5" s="1"/>
  <c r="K72" i="5"/>
  <c r="O72" i="5" s="1"/>
  <c r="I73" i="5"/>
  <c r="M73" i="5" s="1"/>
  <c r="J73" i="5"/>
  <c r="N73" i="5" s="1"/>
  <c r="K73" i="5"/>
  <c r="O73" i="5" s="1"/>
  <c r="I74" i="5"/>
  <c r="M74" i="5" s="1"/>
  <c r="J74" i="5"/>
  <c r="N74" i="5" s="1"/>
  <c r="K74" i="5"/>
  <c r="O74" i="5" s="1"/>
  <c r="I75" i="5"/>
  <c r="M75" i="5" s="1"/>
  <c r="J75" i="5"/>
  <c r="N75" i="5" s="1"/>
  <c r="K75" i="5"/>
  <c r="O75" i="5" s="1"/>
  <c r="I76" i="5"/>
  <c r="M76" i="5" s="1"/>
  <c r="J76" i="5"/>
  <c r="N76" i="5" s="1"/>
  <c r="K76" i="5"/>
  <c r="O76" i="5" s="1"/>
  <c r="I77" i="5"/>
  <c r="M77" i="5" s="1"/>
  <c r="J77" i="5"/>
  <c r="N77" i="5" s="1"/>
  <c r="K77" i="5"/>
  <c r="O77" i="5" s="1"/>
  <c r="I78" i="5"/>
  <c r="M78" i="5" s="1"/>
  <c r="J78" i="5"/>
  <c r="N78" i="5" s="1"/>
  <c r="K78" i="5"/>
  <c r="O78" i="5" s="1"/>
  <c r="I79" i="5"/>
  <c r="M79" i="5" s="1"/>
  <c r="J79" i="5"/>
  <c r="N79" i="5" s="1"/>
  <c r="K79" i="5"/>
  <c r="O79" i="5" s="1"/>
  <c r="I80" i="5"/>
  <c r="M80" i="5" s="1"/>
  <c r="J80" i="5"/>
  <c r="N80" i="5" s="1"/>
  <c r="K80" i="5"/>
  <c r="O80" i="5" s="1"/>
  <c r="I81" i="5"/>
  <c r="M81" i="5" s="1"/>
  <c r="J81" i="5"/>
  <c r="N81" i="5" s="1"/>
  <c r="K81" i="5"/>
  <c r="O81" i="5" s="1"/>
  <c r="I82" i="5"/>
  <c r="M82" i="5" s="1"/>
  <c r="J82" i="5"/>
  <c r="N82" i="5" s="1"/>
  <c r="K82" i="5"/>
  <c r="O82" i="5" s="1"/>
  <c r="I83" i="5"/>
  <c r="M83" i="5" s="1"/>
  <c r="J83" i="5"/>
  <c r="N83" i="5" s="1"/>
  <c r="K83" i="5"/>
  <c r="O83" i="5" s="1"/>
  <c r="I84" i="5"/>
  <c r="M84" i="5" s="1"/>
  <c r="J84" i="5"/>
  <c r="N84" i="5" s="1"/>
  <c r="K84" i="5"/>
  <c r="O84" i="5" s="1"/>
  <c r="I85" i="5"/>
  <c r="M85" i="5" s="1"/>
  <c r="J85" i="5"/>
  <c r="N85" i="5" s="1"/>
  <c r="K85" i="5"/>
  <c r="O85" i="5" s="1"/>
  <c r="I86" i="5"/>
  <c r="M86" i="5" s="1"/>
  <c r="J86" i="5"/>
  <c r="N86" i="5" s="1"/>
  <c r="K86" i="5"/>
  <c r="O86" i="5" s="1"/>
  <c r="I87" i="5"/>
  <c r="M87" i="5" s="1"/>
  <c r="J87" i="5"/>
  <c r="N87" i="5" s="1"/>
  <c r="K87" i="5"/>
  <c r="O87" i="5" s="1"/>
  <c r="I88" i="5"/>
  <c r="M88" i="5" s="1"/>
  <c r="J88" i="5"/>
  <c r="N88" i="5" s="1"/>
  <c r="K88" i="5"/>
  <c r="O88" i="5" s="1"/>
  <c r="I89" i="5"/>
  <c r="M89" i="5" s="1"/>
  <c r="J89" i="5"/>
  <c r="N89" i="5" s="1"/>
  <c r="K89" i="5"/>
  <c r="O89" i="5" s="1"/>
  <c r="I90" i="5"/>
  <c r="M90" i="5" s="1"/>
  <c r="J90" i="5"/>
  <c r="N90" i="5" s="1"/>
  <c r="K90" i="5"/>
  <c r="O90" i="5" s="1"/>
  <c r="I91" i="5"/>
  <c r="M91" i="5" s="1"/>
  <c r="J91" i="5"/>
  <c r="N91" i="5" s="1"/>
  <c r="K91" i="5"/>
  <c r="O91" i="5" s="1"/>
  <c r="I92" i="5"/>
  <c r="M92" i="5" s="1"/>
  <c r="J92" i="5"/>
  <c r="N92" i="5" s="1"/>
  <c r="K92" i="5"/>
  <c r="O92" i="5" s="1"/>
  <c r="I93" i="5"/>
  <c r="M93" i="5" s="1"/>
  <c r="J93" i="5"/>
  <c r="N93" i="5" s="1"/>
  <c r="K93" i="5"/>
  <c r="O93" i="5" s="1"/>
  <c r="I94" i="5"/>
  <c r="M94" i="5" s="1"/>
  <c r="J94" i="5"/>
  <c r="N94" i="5" s="1"/>
  <c r="K94" i="5"/>
  <c r="O94" i="5" s="1"/>
  <c r="I95" i="5"/>
  <c r="M95" i="5" s="1"/>
  <c r="J95" i="5"/>
  <c r="N95" i="5" s="1"/>
  <c r="K95" i="5"/>
  <c r="O95" i="5" s="1"/>
  <c r="I96" i="5"/>
  <c r="M96" i="5" s="1"/>
  <c r="J96" i="5"/>
  <c r="N96" i="5" s="1"/>
  <c r="K96" i="5"/>
  <c r="O96" i="5" s="1"/>
  <c r="I97" i="5"/>
  <c r="M97" i="5" s="1"/>
  <c r="J97" i="5"/>
  <c r="N97" i="5" s="1"/>
  <c r="K97" i="5"/>
  <c r="O97" i="5" s="1"/>
  <c r="I98" i="5"/>
  <c r="M98" i="5" s="1"/>
  <c r="J98" i="5"/>
  <c r="N98" i="5" s="1"/>
  <c r="K98" i="5"/>
  <c r="O98" i="5" s="1"/>
  <c r="I99" i="5"/>
  <c r="M99" i="5" s="1"/>
  <c r="J99" i="5"/>
  <c r="N99" i="5" s="1"/>
  <c r="K99" i="5"/>
  <c r="O99" i="5" s="1"/>
  <c r="I100" i="5"/>
  <c r="M100" i="5" s="1"/>
  <c r="J100" i="5"/>
  <c r="N100" i="5" s="1"/>
  <c r="K100" i="5"/>
  <c r="O100" i="5" s="1"/>
  <c r="I101" i="5"/>
  <c r="M101" i="5" s="1"/>
  <c r="J101" i="5"/>
  <c r="N101" i="5" s="1"/>
  <c r="K101" i="5"/>
  <c r="O101" i="5" s="1"/>
  <c r="I102" i="5"/>
  <c r="M102" i="5" s="1"/>
  <c r="J102" i="5"/>
  <c r="N102" i="5" s="1"/>
  <c r="K102" i="5"/>
  <c r="O102" i="5" s="1"/>
  <c r="I103" i="5"/>
  <c r="M103" i="5" s="1"/>
  <c r="J103" i="5"/>
  <c r="N103" i="5" s="1"/>
  <c r="K103" i="5"/>
  <c r="O103" i="5" s="1"/>
  <c r="I7" i="2" l="1"/>
  <c r="L7" i="2"/>
  <c r="M7" i="2"/>
  <c r="L43" i="5"/>
  <c r="L11" i="5"/>
  <c r="L3" i="5"/>
  <c r="L8" i="2"/>
  <c r="L58" i="5"/>
  <c r="L98" i="5"/>
  <c r="L74" i="5"/>
  <c r="L34" i="5"/>
  <c r="L2" i="5"/>
  <c r="L50" i="5"/>
  <c r="L42" i="5"/>
  <c r="L90" i="5"/>
  <c r="L66" i="5"/>
  <c r="L26" i="5"/>
  <c r="L104" i="5"/>
  <c r="L32" i="5"/>
  <c r="L24" i="5"/>
  <c r="L18" i="5"/>
  <c r="L16" i="5"/>
  <c r="L8" i="5"/>
  <c r="L101" i="5"/>
  <c r="L93" i="5"/>
  <c r="L85" i="5"/>
  <c r="L82" i="5"/>
  <c r="L77" i="5"/>
  <c r="L69" i="5"/>
  <c r="L61" i="5"/>
  <c r="L53" i="5"/>
  <c r="L45" i="5"/>
  <c r="L37" i="5"/>
  <c r="L10" i="5"/>
  <c r="L30" i="5"/>
  <c r="L22" i="5"/>
  <c r="N7" i="2"/>
  <c r="P7" i="2"/>
  <c r="R7" i="2"/>
  <c r="T7" i="2"/>
  <c r="V7" i="2"/>
  <c r="X8" i="2"/>
  <c r="W7" i="2"/>
  <c r="Y7" i="2"/>
  <c r="K8" i="2"/>
  <c r="O7" i="2"/>
  <c r="Q7" i="2"/>
  <c r="S7" i="2"/>
  <c r="U7" i="2"/>
  <c r="X7" i="2"/>
  <c r="G8" i="2"/>
  <c r="O8" i="2"/>
  <c r="Q8" i="2"/>
  <c r="S8" i="2"/>
  <c r="U8" i="2"/>
  <c r="K7" i="2"/>
  <c r="N8" i="2"/>
  <c r="P8" i="2"/>
  <c r="R8" i="2"/>
  <c r="T8" i="2"/>
  <c r="V8" i="2"/>
  <c r="W8" i="2"/>
  <c r="Y8" i="2"/>
  <c r="E7" i="2"/>
  <c r="F7" i="2"/>
  <c r="E8" i="2"/>
  <c r="F8" i="2"/>
  <c r="I8" i="2"/>
  <c r="G7" i="2"/>
  <c r="L87" i="5"/>
  <c r="L79" i="5"/>
  <c r="L71" i="5"/>
  <c r="L63" i="5"/>
  <c r="L55" i="5"/>
  <c r="L47" i="5"/>
  <c r="L39" i="5"/>
  <c r="L103" i="5"/>
  <c r="L7" i="5"/>
  <c r="L95" i="5"/>
  <c r="L92" i="5"/>
  <c r="L23" i="5"/>
  <c r="L15" i="5"/>
  <c r="L97" i="5"/>
  <c r="L89" i="5"/>
  <c r="L81" i="5"/>
  <c r="L73" i="5"/>
  <c r="L65" i="5"/>
  <c r="L57" i="5"/>
  <c r="L49" i="5"/>
  <c r="L41" i="5"/>
  <c r="L33" i="5"/>
  <c r="L28" i="5"/>
  <c r="L25" i="5"/>
  <c r="L20" i="5"/>
  <c r="L17" i="5"/>
  <c r="L12" i="5"/>
  <c r="L4" i="5"/>
  <c r="L46" i="5"/>
  <c r="L38" i="5"/>
  <c r="L9" i="5"/>
  <c r="L100" i="5"/>
  <c r="L84" i="5"/>
  <c r="L76" i="5"/>
  <c r="L31" i="5"/>
  <c r="L102" i="5"/>
  <c r="L86" i="5"/>
  <c r="L78" i="5"/>
  <c r="L54" i="5"/>
  <c r="L99" i="5"/>
  <c r="L91" i="5"/>
  <c r="L83" i="5"/>
  <c r="L75" i="5"/>
  <c r="L67" i="5"/>
  <c r="L59" i="5"/>
  <c r="L51" i="5"/>
  <c r="L14" i="5"/>
  <c r="L6" i="5"/>
  <c r="L68" i="5"/>
  <c r="L60" i="5"/>
  <c r="L52" i="5"/>
  <c r="L44" i="5"/>
  <c r="L36" i="5"/>
  <c r="L94" i="5"/>
  <c r="L70" i="5"/>
  <c r="L62" i="5"/>
  <c r="L96" i="5"/>
  <c r="L88" i="5"/>
  <c r="L80" i="5"/>
  <c r="L72" i="5"/>
  <c r="L64" i="5"/>
  <c r="L56" i="5"/>
  <c r="L48" i="5"/>
  <c r="L40" i="5"/>
  <c r="L35" i="5"/>
  <c r="L27" i="5"/>
  <c r="L19" i="5"/>
  <c r="L29" i="5"/>
  <c r="L21" i="5"/>
  <c r="L13" i="5"/>
  <c r="L5" i="5"/>
  <c r="M5" i="2" l="1"/>
  <c r="L5" i="2"/>
  <c r="F5" i="2"/>
  <c r="J8" i="2"/>
  <c r="H8" i="2" s="1"/>
  <c r="I5" i="2"/>
  <c r="E5" i="2"/>
  <c r="K5" i="2"/>
  <c r="U5" i="2"/>
  <c r="Q5" i="2"/>
  <c r="R5" i="2"/>
  <c r="N5" i="2"/>
  <c r="V5" i="2"/>
  <c r="Y5" i="2"/>
  <c r="W5" i="2"/>
  <c r="G5" i="2"/>
  <c r="X5" i="2"/>
  <c r="S5" i="2"/>
  <c r="O5" i="2"/>
  <c r="T5" i="2"/>
  <c r="P5" i="2"/>
  <c r="J7" i="2"/>
  <c r="H7" i="2" l="1"/>
  <c r="H5" i="2" s="1"/>
  <c r="J5" i="2"/>
</calcChain>
</file>

<file path=xl/sharedStrings.xml><?xml version="1.0" encoding="utf-8"?>
<sst xmlns="http://schemas.openxmlformats.org/spreadsheetml/2006/main" count="2204" uniqueCount="423">
  <si>
    <t>CaseID</t>
  </si>
  <si>
    <t>DateTime</t>
  </si>
  <si>
    <t>Period</t>
  </si>
  <si>
    <t>SolveStatus (1=OK)</t>
  </si>
  <si>
    <t>SystemOFV</t>
  </si>
  <si>
    <t>SystemCost</t>
  </si>
  <si>
    <t>SystemBenefit</t>
  </si>
  <si>
    <t>ViolationCost</t>
  </si>
  <si>
    <t>DeficitGenViol (MW)</t>
  </si>
  <si>
    <t>SurplusGenViol (MW)</t>
  </si>
  <si>
    <t>DeficitReserveViol (MW)</t>
  </si>
  <si>
    <t>SurplusBranchFlowViol (MW)</t>
  </si>
  <si>
    <t>DeficitRampRateViol (MW)</t>
  </si>
  <si>
    <t>SurplusRampRateViol (MW)</t>
  </si>
  <si>
    <t>DeficitBranchGroupConstraintViol (MW)</t>
  </si>
  <si>
    <t>SurplusBranchGroupConstraintViol (MW)</t>
  </si>
  <si>
    <t>DeficitMNodeConstraintViol (MW)</t>
  </si>
  <si>
    <t>SurplusMNodeConstraintViol (MW)</t>
  </si>
  <si>
    <t>TP24</t>
  </si>
  <si>
    <t>SI</t>
  </si>
  <si>
    <t>NI</t>
  </si>
  <si>
    <t>SIR_Effective_ECE</t>
  </si>
  <si>
    <t>FIR_Effective_ECE</t>
  </si>
  <si>
    <t>SIR_Effective_CE</t>
  </si>
  <si>
    <t>FIR_Effective_CE</t>
  </si>
  <si>
    <t>SIR_Receive</t>
  </si>
  <si>
    <t>FIR_Receive</t>
  </si>
  <si>
    <t>SIR_Share</t>
  </si>
  <si>
    <t>FIR_Share</t>
  </si>
  <si>
    <t>SIR_Clear</t>
  </si>
  <si>
    <t>FIR_Clear</t>
  </si>
  <si>
    <t>SIR Price ($/MWh)</t>
  </si>
  <si>
    <t>FIR Price ($/MWh)</t>
  </si>
  <si>
    <t>SIR_req (MW)</t>
  </si>
  <si>
    <t>FIR_req (MW)</t>
  </si>
  <si>
    <t>ReferencePrice ($/MWh)</t>
  </si>
  <si>
    <t>HVDCLoss (MW)</t>
  </si>
  <si>
    <t>HVDCFlow (MW)</t>
  </si>
  <si>
    <t>IslandACLoss (MW)</t>
  </si>
  <si>
    <t>Bid Load (MW)</t>
  </si>
  <si>
    <t>Load (MW)</t>
  </si>
  <si>
    <t>Gen (MW)</t>
  </si>
  <si>
    <t>Island</t>
  </si>
  <si>
    <t>I</t>
  </si>
  <si>
    <t>SOLUTION</t>
  </si>
  <si>
    <t>ISLAND</t>
  </si>
  <si>
    <t>INTERVAL</t>
  </si>
  <si>
    <t>ISLANDNAME</t>
  </si>
  <si>
    <t>RISKFACTORSIXSEC</t>
  </si>
  <si>
    <t>RISKFACTORSIXTYSEC</t>
  </si>
  <si>
    <t>RISKFACTORSIXSECECE</t>
  </si>
  <si>
    <t>RISKFACTORSIXTYSECECE</t>
  </si>
  <si>
    <t>RESERVEREQDSIXSEC</t>
  </si>
  <si>
    <t>RESERVEREQDSIXTYSEC</t>
  </si>
  <si>
    <t>RESERVEREQDSIXSECECE</t>
  </si>
  <si>
    <t>RESERVEREQDSIXTYSECECE</t>
  </si>
  <si>
    <t>RESERVEACTUALSIXSEC</t>
  </si>
  <si>
    <t>RESERVEACTUALSIXTYSEC</t>
  </si>
  <si>
    <t>REFERENCEPRICE</t>
  </si>
  <si>
    <t>RESERVEPRICESIXSEC</t>
  </si>
  <si>
    <t>RESERVEPRICESIXTYSEC</t>
  </si>
  <si>
    <t>RESERVEDEFICITSIXSECCE</t>
  </si>
  <si>
    <t>RESERVEDEFICITSIXTYSECCE</t>
  </si>
  <si>
    <t>RESERVEDEFICITSIXSECECE</t>
  </si>
  <si>
    <t>RESERVEDEFICITSIXTYSECECE</t>
  </si>
  <si>
    <t>RISKMWSIXSEC</t>
  </si>
  <si>
    <t>RISKNODESIXSEC</t>
  </si>
  <si>
    <t>RISKMWSIXTYSEC</t>
  </si>
  <si>
    <t>RISKNODESIXTYSEC</t>
  </si>
  <si>
    <t>DCCERISKOFFSETSIXSEC</t>
  </si>
  <si>
    <t>DCCERISKOFFSETSIXTYSEC</t>
  </si>
  <si>
    <t>DCECERISKOFFSETSIXSEC</t>
  </si>
  <si>
    <t>DCECERISKOFFSETSIXTYSEC</t>
  </si>
  <si>
    <t>MANUALRISKOFFSETSIXSEC</t>
  </si>
  <si>
    <t>MANUALRISKOFFSETSIXTYSEC</t>
  </si>
  <si>
    <t>GENRISKOFFSETSIXSEC</t>
  </si>
  <si>
    <t>GENRISKOFFSETSIXTYSEC</t>
  </si>
  <si>
    <t>ACECERISKOFFSETSIXSEC</t>
  </si>
  <si>
    <t>ACECERISKOFFSETSIXTYSEC</t>
  </si>
  <si>
    <t>PSD</t>
  </si>
  <si>
    <t>INITIALIPS</t>
  </si>
  <si>
    <t>SOLVEDIPS</t>
  </si>
  <si>
    <t>ENOFFERED</t>
  </si>
  <si>
    <t>ENCLEARED</t>
  </si>
  <si>
    <t>LOADMW</t>
  </si>
  <si>
    <t>RESIDUAL</t>
  </si>
  <si>
    <t>MAXNODALPRICE</t>
  </si>
  <si>
    <t>MINNODALPRICE</t>
  </si>
  <si>
    <t>MARKETPRICESEP</t>
  </si>
  <si>
    <t>CONSTRPRICESEP</t>
  </si>
  <si>
    <t>MAXOFFPRICE</t>
  </si>
  <si>
    <t>MAXTOOFFPRICERATIO</t>
  </si>
  <si>
    <t>MAXTOREFPRICERATIO</t>
  </si>
  <si>
    <t>INTERVALCOST</t>
  </si>
  <si>
    <t>ZEROPRICEDGEN</t>
  </si>
  <si>
    <t>NETWORKLOSS</t>
  </si>
  <si>
    <t>NETDCXFER</t>
  </si>
  <si>
    <t>RESRVOFF6S</t>
  </si>
  <si>
    <t>RESRVOFF60S</t>
  </si>
  <si>
    <t>RESRVAVAIL6S</t>
  </si>
  <si>
    <t>RESRVAVAIL60S</t>
  </si>
  <si>
    <t>HVDCRISKSUBTRCT</t>
  </si>
  <si>
    <t>RISK6SSTATN</t>
  </si>
  <si>
    <t>RISK60SSTATN</t>
  </si>
  <si>
    <t>NFR6ACCE</t>
  </si>
  <si>
    <t>NFR60ACCE</t>
  </si>
  <si>
    <t>NFR6ACECE</t>
  </si>
  <si>
    <t>NFR60ACECE</t>
  </si>
  <si>
    <t>NFR6CE</t>
  </si>
  <si>
    <t>NFR60CE</t>
  </si>
  <si>
    <t>NFR6ECE</t>
  </si>
  <si>
    <t>NFR60ECE</t>
  </si>
  <si>
    <t>NUMBEROFELECTISL</t>
  </si>
  <si>
    <t>RAMPUP</t>
  </si>
  <si>
    <t>DIFFBIDSPOSCLEARED</t>
  </si>
  <si>
    <t>DIFFBIDSNEGCLEARED</t>
  </si>
  <si>
    <t>HVDCSECRISKENABLEDACCE</t>
  </si>
  <si>
    <t>HVDCSECRISKENABLEDACECE</t>
  </si>
  <si>
    <t>HVDCSECRISKSUBTRACTOR</t>
  </si>
  <si>
    <t>DISPATCHBIDSBID</t>
  </si>
  <si>
    <t>DISPATCHBIDSCLEARED</t>
  </si>
  <si>
    <t>HVDCBIPOLEMAX</t>
  </si>
  <si>
    <t>ISRECEIVINGISLAND</t>
  </si>
  <si>
    <t>SHAREDNFRLOAD</t>
  </si>
  <si>
    <t>SHAREDNFRMAX</t>
  </si>
  <si>
    <t>SHAREDNFRLOADOFFSET</t>
  </si>
  <si>
    <t>SHAREDNFRFROM</t>
  </si>
  <si>
    <t>SHAREDNFRTO</t>
  </si>
  <si>
    <t>RESSENTFROM6S</t>
  </si>
  <si>
    <t>RESSENTTO6S</t>
  </si>
  <si>
    <t>RESLIMITTO6S</t>
  </si>
  <si>
    <t>RESBINDINGCONSTRAINTTO6S</t>
  </si>
  <si>
    <t>RESRECEIVEDAT6S</t>
  </si>
  <si>
    <t>RESEFFECTIVETO6SCE</t>
  </si>
  <si>
    <t>RESEFFECTIVETO6SECE</t>
  </si>
  <si>
    <t>RESSENTFROM60S</t>
  </si>
  <si>
    <t>RESSENTTO60S</t>
  </si>
  <si>
    <t>RESLIMITTO60S</t>
  </si>
  <si>
    <t>RESBINDINGCONSTRAINTTO60S</t>
  </si>
  <si>
    <t>RESRECEIVEDAT60S</t>
  </si>
  <si>
    <t>RESEFFECTIVETO60SCE</t>
  </si>
  <si>
    <t>RESEFFECTIVETO60SECE</t>
  </si>
  <si>
    <t>ENSHORTFALL</t>
  </si>
  <si>
    <t>LOADCALCLOSSES</t>
  </si>
  <si>
    <t>PSDSOURCE</t>
  </si>
  <si>
    <t>DNGCLEARED</t>
  </si>
  <si>
    <t>DISPATCHBIDSLIMIT</t>
  </si>
  <si>
    <t>DNLBIDSLIMIT</t>
  </si>
  <si>
    <t>DNGRESIDUAL</t>
  </si>
  <si>
    <t>NONDNGRESIDUAL</t>
  </si>
  <si>
    <t>DNLRESIDUAL</t>
  </si>
  <si>
    <t>DDRESIDUAL</t>
  </si>
  <si>
    <t>HVDCRESIDUAL</t>
  </si>
  <si>
    <t>COMMRISKMWCE</t>
  </si>
  <si>
    <t>COMMRISKMWECE</t>
  </si>
  <si>
    <t>D</t>
  </si>
  <si>
    <t>None</t>
  </si>
  <si>
    <t>MANUAL_CE;OTHISL_CE</t>
  </si>
  <si>
    <t>Manual[SIACCEMinRiskMW]CE;OtherIslandCE</t>
  </si>
  <si>
    <t>GEN_CE</t>
  </si>
  <si>
    <t>CLUMESSAGE</t>
  </si>
  <si>
    <t>CLUPROCESS</t>
  </si>
  <si>
    <t>CLUAPP</t>
  </si>
  <si>
    <t>CLUINSTANCE</t>
  </si>
  <si>
    <t>CLUOBJECT</t>
  </si>
  <si>
    <t>CLUMETHOD</t>
  </si>
  <si>
    <t>CLUMESSAGE_1</t>
  </si>
  <si>
    <t>CLUEXCEPTION</t>
  </si>
  <si>
    <t>CLULEVEL</t>
  </si>
  <si>
    <t>SPD</t>
  </si>
  <si>
    <t>Read: ReadMDBCTRLFile</t>
  </si>
  <si>
    <t>NULL</t>
  </si>
  <si>
    <t>Info</t>
  </si>
  <si>
    <t>Read: ReadMSSNETFilesStatic</t>
  </si>
  <si>
    <t>Read: ReadALLData</t>
  </si>
  <si>
    <t>Read: ReadMSSNETFiles</t>
  </si>
  <si>
    <t>Read: ReadMarketFiles</t>
  </si>
  <si>
    <t>Read: ReadSPDITERFile</t>
  </si>
  <si>
    <t>StartUp: MainSPDRoutine</t>
  </si>
  <si>
    <t>PreProc: InputDataPostInitializationStatic</t>
  </si>
  <si>
    <t>Warning</t>
  </si>
  <si>
    <t>PreProc: SFTSetup</t>
  </si>
  <si>
    <t>PreProc: ExtractTraderPeriodData</t>
  </si>
  <si>
    <t>PreProc: BuildSegmentLossModel</t>
  </si>
  <si>
    <t>Fine</t>
  </si>
  <si>
    <t>PreProc: InitTraderBlockData</t>
  </si>
  <si>
    <t>PreProc: CalcCoefficientForRampRate</t>
  </si>
  <si>
    <t>Solve: SPDSolvePeriod</t>
  </si>
  <si>
    <t>Solve: ResetSolution</t>
  </si>
  <si>
    <t>PreProc: ReservePreProcessing</t>
  </si>
  <si>
    <t>PostProc: PostProcessing</t>
  </si>
  <si>
    <t>PostProc: ReportNonPhysicalLoss</t>
  </si>
  <si>
    <t>PostProc: ScarcityEnergyLogging</t>
  </si>
  <si>
    <t>PostProc: CalculateLMPResults</t>
  </si>
  <si>
    <t>PostProc: ReportBranchAbnormality</t>
  </si>
  <si>
    <t>Solve: MainSPDRoutine</t>
  </si>
  <si>
    <t>MERI</t>
  </si>
  <si>
    <t>WWD1103 WWD0</t>
  </si>
  <si>
    <t>WWD1102 WWD0</t>
  </si>
  <si>
    <t>GENE</t>
  </si>
  <si>
    <t>WVY1101 WPP0</t>
  </si>
  <si>
    <t>WTK0111 WTK0</t>
  </si>
  <si>
    <t>CTCT</t>
  </si>
  <si>
    <t>WRK2201 WRK0</t>
  </si>
  <si>
    <t>WRK0331 TAA0</t>
  </si>
  <si>
    <t>MRPL</t>
  </si>
  <si>
    <t>WRK0331 RKA0</t>
  </si>
  <si>
    <t>WPA2201 WPA0</t>
  </si>
  <si>
    <t>WKM2201 WKM0</t>
  </si>
  <si>
    <t>TUAR</t>
  </si>
  <si>
    <t>WKM2201 MOK0</t>
  </si>
  <si>
    <t>WIL0331 MCK0</t>
  </si>
  <si>
    <t>WIL0331</t>
  </si>
  <si>
    <t>WHI2201 WHI3</t>
  </si>
  <si>
    <t>WHI2201 WHI2</t>
  </si>
  <si>
    <t>WHI2201 WHI1</t>
  </si>
  <si>
    <t>ERGY</t>
  </si>
  <si>
    <t>WGN0331</t>
  </si>
  <si>
    <t>WDV1101 TAP0</t>
  </si>
  <si>
    <t>TWH0331 TUK0</t>
  </si>
  <si>
    <t>CNIR</t>
  </si>
  <si>
    <t>TWC2201 TWF0</t>
  </si>
  <si>
    <t>NZWF</t>
  </si>
  <si>
    <t>TWC2201 NZW0</t>
  </si>
  <si>
    <t>TUI1101 TUI0</t>
  </si>
  <si>
    <t>TUI1101 PRI0</t>
  </si>
  <si>
    <t>TUI1101 KTW0</t>
  </si>
  <si>
    <t>TKU2201 TKU0</t>
  </si>
  <si>
    <t>TKB2201 TKB1</t>
  </si>
  <si>
    <t>TKA0111 TKA1</t>
  </si>
  <si>
    <t>THI2201 THI2</t>
  </si>
  <si>
    <t>THI2201 THI1</t>
  </si>
  <si>
    <t>TGA0331 KMI0</t>
  </si>
  <si>
    <t>TAB2201 TAB0</t>
  </si>
  <si>
    <t>STK0661 COB0</t>
  </si>
  <si>
    <t>SFD2201 SPL0</t>
  </si>
  <si>
    <t>SFD2201 SFD22</t>
  </si>
  <si>
    <t>SFD2201 SFD21</t>
  </si>
  <si>
    <t>SFD0331</t>
  </si>
  <si>
    <t>RPO2201 RPO0</t>
  </si>
  <si>
    <t>ROX2201 ROX0</t>
  </si>
  <si>
    <t>ROX1101 ROX0</t>
  </si>
  <si>
    <t>ROT1101 WHE0</t>
  </si>
  <si>
    <t>PPI2201 PPI0</t>
  </si>
  <si>
    <t>VCTR</t>
  </si>
  <si>
    <t>PEN0331</t>
  </si>
  <si>
    <t>OKI2201 OKI0</t>
  </si>
  <si>
    <t>OHK2201 OHK0</t>
  </si>
  <si>
    <t>OHC2201 OHC0</t>
  </si>
  <si>
    <t>OHB2201 OHB0</t>
  </si>
  <si>
    <t>OHA2201 OHA0</t>
  </si>
  <si>
    <t>NSY0331 PAE0</t>
  </si>
  <si>
    <t>NMA0331 WHL0</t>
  </si>
  <si>
    <t>NAP2202 NTM0</t>
  </si>
  <si>
    <t>NAPJ</t>
  </si>
  <si>
    <t>NAP2201 NAP0</t>
  </si>
  <si>
    <t>MTI2201 MTI0</t>
  </si>
  <si>
    <t>NTHP</t>
  </si>
  <si>
    <t>MPE1101</t>
  </si>
  <si>
    <t>TODD</t>
  </si>
  <si>
    <t>MKE1101 MKE1</t>
  </si>
  <si>
    <t>KING</t>
  </si>
  <si>
    <t>MHO0331 MHO0</t>
  </si>
  <si>
    <t>MAT1101 MAT0</t>
  </si>
  <si>
    <t>PUNZ</t>
  </si>
  <si>
    <t>MAT1101 ANI0</t>
  </si>
  <si>
    <t>MAN2201 MAN0</t>
  </si>
  <si>
    <t>LTN2201 TUR0</t>
  </si>
  <si>
    <t>LTN0331 TWF0</t>
  </si>
  <si>
    <t>KUM0661 KUM0</t>
  </si>
  <si>
    <t>KPO1101 KPO0</t>
  </si>
  <si>
    <t>KPA1101 KPI1</t>
  </si>
  <si>
    <t>NGAG</t>
  </si>
  <si>
    <t>KOE1101 NGB0</t>
  </si>
  <si>
    <t>LODE</t>
  </si>
  <si>
    <t>KOE1101 KSF0</t>
  </si>
  <si>
    <t>KIN0112 KIN0</t>
  </si>
  <si>
    <t>KAW1101 KAG0</t>
  </si>
  <si>
    <t>CHHE</t>
  </si>
  <si>
    <t>KAW0112 ONU0</t>
  </si>
  <si>
    <t>TAOM</t>
  </si>
  <si>
    <t>KAW0111 TAM0</t>
  </si>
  <si>
    <t>JRD1101 JRD0</t>
  </si>
  <si>
    <t>SZRO</t>
  </si>
  <si>
    <t>ISL0661</t>
  </si>
  <si>
    <t>ISL0331</t>
  </si>
  <si>
    <t>HWB0331 WPI0</t>
  </si>
  <si>
    <t>HWB0331 MAH0</t>
  </si>
  <si>
    <t>HWA1102 WAA0</t>
  </si>
  <si>
    <t>HWA1101 PTA3</t>
  </si>
  <si>
    <t>HWA1101 PTA2</t>
  </si>
  <si>
    <t>HWA1101 PTA1</t>
  </si>
  <si>
    <t>HRP2201 HRP0</t>
  </si>
  <si>
    <t>HLY2201 HLY6</t>
  </si>
  <si>
    <t>HLY2201 HLY5</t>
  </si>
  <si>
    <t>HLY2201 HLY4</t>
  </si>
  <si>
    <t>HLY2201 HLY2</t>
  </si>
  <si>
    <t>HLY2201 HLY1</t>
  </si>
  <si>
    <t>NPEL</t>
  </si>
  <si>
    <t>HLY0331 RHO0</t>
  </si>
  <si>
    <t>WNET</t>
  </si>
  <si>
    <t>HAM0331</t>
  </si>
  <si>
    <t>GOR0331 KWD0</t>
  </si>
  <si>
    <t>ALNT</t>
  </si>
  <si>
    <t>GLN0332 GLN0</t>
  </si>
  <si>
    <t>CYD2201 CYD0</t>
  </si>
  <si>
    <t>VWEN</t>
  </si>
  <si>
    <t>CPK0331</t>
  </si>
  <si>
    <t>COL0661 COL0</t>
  </si>
  <si>
    <t>BWK1101 WPI0</t>
  </si>
  <si>
    <t>BPE0331 TWF0</t>
  </si>
  <si>
    <t>BPE0331</t>
  </si>
  <si>
    <t>CNTP</t>
  </si>
  <si>
    <t>BOB1101</t>
  </si>
  <si>
    <t>BEN2202 BEN0</t>
  </si>
  <si>
    <t>AVI2201 AVI0</t>
  </si>
  <si>
    <t>ATI2201 ATI0</t>
  </si>
  <si>
    <t>ASB0661 HBK0</t>
  </si>
  <si>
    <t>ARI1102 ARI0</t>
  </si>
  <si>
    <t>ARI1101 ARI0</t>
  </si>
  <si>
    <t>ARG1101 BRR0</t>
  </si>
  <si>
    <t>ARA2201 ARA0</t>
  </si>
  <si>
    <t>RESERVECLEAREDSIXTYSEC</t>
  </si>
  <si>
    <t>RESERVECLEAREDSIXSEC</t>
  </si>
  <si>
    <t>MWCLEARED</t>
  </si>
  <si>
    <t>SIR (MW)</t>
  </si>
  <si>
    <t>FIR (MW)</t>
  </si>
  <si>
    <t>Generation (MW)</t>
  </si>
  <si>
    <t>Trader</t>
  </si>
  <si>
    <t>Offer</t>
  </si>
  <si>
    <t>ENOF</t>
  </si>
  <si>
    <t>TWRO</t>
  </si>
  <si>
    <t>PLRO</t>
  </si>
  <si>
    <t>ILRO</t>
  </si>
  <si>
    <t>TAK0331 SZR0</t>
  </si>
  <si>
    <t>ENDL</t>
  </si>
  <si>
    <t>STK0331 SZR0</t>
  </si>
  <si>
    <t>HLY0331 RHO99</t>
  </si>
  <si>
    <t>DDBIDSLIMIT</t>
  </si>
  <si>
    <t>DISPATCHABLE</t>
  </si>
  <si>
    <t>IGPOTENTIALMW</t>
  </si>
  <si>
    <t>PRICECLEARED</t>
  </si>
  <si>
    <t>DNRAMPRATEBINDING</t>
  </si>
  <si>
    <t>UPRAMPRATEBINDING</t>
  </si>
  <si>
    <t>TRADERBLOCKALTKEY</t>
  </si>
  <si>
    <t>GENRISKSIXTYSEC</t>
  </si>
  <si>
    <t>GENRISKSIXSEC</t>
  </si>
  <si>
    <t>DNRAMPRATEBROKENMW</t>
  </si>
  <si>
    <t>DNRAMPRATE</t>
  </si>
  <si>
    <t>UPRAMPRATEBROKENMW</t>
  </si>
  <si>
    <t>UPRAMPRATE</t>
  </si>
  <si>
    <t>PNODENAME</t>
  </si>
  <si>
    <t>TRADETYPE</t>
  </si>
  <si>
    <t>TRADERID</t>
  </si>
  <si>
    <t>TRADERPERIOD</t>
  </si>
  <si>
    <t>DiffCheck</t>
  </si>
  <si>
    <t>MWSIXSEC</t>
  </si>
  <si>
    <t>MWSIXTYSEC</t>
  </si>
  <si>
    <t>HVDCLOSS</t>
  </si>
  <si>
    <t>251012025022255930</t>
  </si>
  <si>
    <t>SDCMKT-DVCSLV31</t>
  </si>
  <si>
    <t>Read: ReadSPDCTRL_InfoFile</t>
  </si>
  <si>
    <t>26-02-2025 11:54:03.33|SPDCTRL file spdctrl_info.txt has been read successfully. (CaseID=)</t>
  </si>
  <si>
    <t>26-02-2025 11:54:03.33|MDBCTRL file MSS_251012025022255930_0X.MDBCTRL has been read. (CaseID=251012025022255930)</t>
  </si>
  <si>
    <t>26-02-2025 11:54:03.42|The static MSSNET file MSS_251012025022255930_0X.MSSNET has been read. (CaseID=251012025022255930)</t>
  </si>
  <si>
    <t>26-02-2025 11:54:03.42|Reading of CTRL and STATIC data files ... Ended! (CaseID=251012025022255930)</t>
  </si>
  <si>
    <t>26-02-2025 11:54:03.42|SetModelFeature: Begin (CaseID=251012025022255930)</t>
  </si>
  <si>
    <t>26-02-2025 11:54:03.42|SetModelFeature: End (CaseID=251012025022255930)</t>
  </si>
  <si>
    <t>26-02-2025 11:54:03.42|Reading of Market data files at 26-FEB-2025 11:55 ... Started! (CaseID=251012025022255930)</t>
  </si>
  <si>
    <t>26-02-2025 11:54:03.49|The dynam. MSSNET file MSS_251012025022255930_0X_26-FEB-2025_11_55_0.MSSNET has been read for 26-FEB-2025 11:55. (CaseID=251012025022255930)</t>
  </si>
  <si>
    <t>26-02-2025 11:54:03.50|Read market file MSS_251012025022255930_0X.DAILY for 26-FEB-2025 11:55 (CaseID=251012025022255930)</t>
  </si>
  <si>
    <t>26-02-2025 11:54:03.55|Market file MSS_251012025022255930_0X.DAILY has been read for period 26-FEB-2025 11:55 (CaseID=251012025022255930)</t>
  </si>
  <si>
    <t>26-02-2025 11:54:03.55|Read market file MSS_251012025022255930_0X.MSSMKT for 26-FEB-2025 11:55 (CaseID=251012025022255930)</t>
  </si>
  <si>
    <t>26-02-2025 11:54:03.61|Market file MSS_251012025022255930_0X.MSSMKT has been read for period 26-FEB-2025 11:55 (CaseID=251012025022255930)</t>
  </si>
  <si>
    <t>26-02-2025 11:54:03.61|Read market file MSS_251012025022255930_0X.MSSMOD for 26-FEB-2025 11:55 (CaseID=251012025022255930)</t>
  </si>
  <si>
    <t>26-02-2025 11:54:03.64|Market file MSS_251012025022255930_0X.MSSMOD has been read for period 26-FEB-2025 11:55 (CaseID=251012025022255930)</t>
  </si>
  <si>
    <t>26-02-2025 11:54:03.64|Read market file MSS_251012025022255930_0X.PERIOD for 26-FEB-2025 11:55 (CaseID=251012025022255930)</t>
  </si>
  <si>
    <t>26-02-2025 11:54:03.71|Market file MSS_251012025022255930_0X.PERIOD has been read for period 26-FEB-2025 11:55 (CaseID=251012025022255930)</t>
  </si>
  <si>
    <t>26-02-2025 11:54:03.72|No reading of IMM file because UseSPDSOLVEDIMM is not active for 26-FEB-2025 11:55 (CaseID=251012025022255930)</t>
  </si>
  <si>
    <t>26-02-2025 11:54:03.72|No SPDITER data will be read. Initial SPD solution or no SFT execution requested for 26-FEB-2025 11:55. (CaseID=251012025022255930)</t>
  </si>
  <si>
    <t>26-02-2025 11:54:03.72|Reading of Market data files for 26-FEB-2025 11:55 ... Ended! (CaseID=251012025022255930)</t>
  </si>
  <si>
    <t>26-02-2025 11:54:03.72|Input Data read completed for Interval 26-FEB-2025 11:55 (CaseID=251012025022255930)</t>
  </si>
  <si>
    <t>26-02-2025 11:54:03.77|Main SPD Routine for Interval 26-FEB-2025 11:55: Begin (CaseID=251012025022255930)</t>
  </si>
  <si>
    <t>26-02-2025 11:54:03.77|Input Data Post Initialization Static for 26-FEB-2025 11:55: Begin (CaseID=251012025022255930)</t>
  </si>
  <si>
    <t>26-02-2025 11:54:03.77|Pnode ATU1101 removed from RTD case for 26-FEB-2025 11:55 due to inconsistent PNODE entries in case files (CaseID=251012025022255930)</t>
  </si>
  <si>
    <t>26-02-2025 11:54:03.77|Pnode N/A removed from RTD case for 26-FEB-2025 11:55 due to inconsistent PNODE entries in case files (CaseID=251012025022255930)</t>
  </si>
  <si>
    <t>26-02-2025 11:54:03.77|Pnode TAB2201 removed from RTD case for 26-FEB-2025 11:55 due to inconsistent PNODE entries in case files (CaseID=251012025022255930)</t>
  </si>
  <si>
    <t>26-02-2025 11:54:03.77|SPD first iteration for 26-FEB-2025 11:55 (CaseID=251012025022255930)</t>
  </si>
  <si>
    <t>26-02-2025 11:54:03.77|Reserve offer 41.990 zeroed on commissioning pnode HLY2201 HLY5 for 26-FEB-2025 11:55 (CaseID=251012025022255930)</t>
  </si>
  <si>
    <t>26-02-2025 11:54:03.91|BuildSegmentLossModel for 26-FEB-2025 11:55: Begin (CaseID=251012025022255930)</t>
  </si>
  <si>
    <t>26-02-2025 11:54:03.96|BuildSegmentLossModel for 26-FEB-2025 11:55: End (CaseID=251012025022255930)</t>
  </si>
  <si>
    <t>26-02-2025 11:54:03.97|Initializing TraderBlock Data for 26-FEB-2025 11:55 (CaseID=251012025022255930)</t>
  </si>
  <si>
    <t>26-02-2025 11:54:03.97|CalcCoefficientForRampRate for 26-FEB-2025 11:55: Begin (CaseID=251012025022255930)</t>
  </si>
  <si>
    <t>26-02-2025 11:54:03.97|CalcCoefficientForRampRate for 26-FEB-2025 11:55: End (CaseID=251012025022255930)</t>
  </si>
  <si>
    <t>26-02-2025 11:54:03.97|SPDSolvePeriod for 26-FEB-2025 11:55: Begin (CaseID=251012025022255930)</t>
  </si>
  <si>
    <t>26-02-2025 11:54:03.97|****Solve Loop 1 (CaseID=251012025022255930)</t>
  </si>
  <si>
    <t>26-02-2025 11:54:03.97|Reset Solution for 26-FEB-2025 11:55 (CaseID=251012025022255930)</t>
  </si>
  <si>
    <t>26-02-2025 11:54:03.99|Reserve Pre-processing for 26-FEB-2025 11:55 (CaseID=251012025022255930)</t>
  </si>
  <si>
    <t>26-02-2025 11:54:03.99|Main solve for 26-FEB-2025 11:55: Begin (CaseID=251012025022255930)</t>
  </si>
  <si>
    <t>26-02-2025 11:54:06.12|Main solve for 26-FEB-2025 11:55: End (CaseID=251012025022255930)</t>
  </si>
  <si>
    <t>26-02-2025 11:54:06.12|Objective function value =        -83430610.602 for 26-FEB-2025 11:55 (CaseID=251012025022255930)</t>
  </si>
  <si>
    <t>26-02-2025 11:54:06.17|Updating RTD load calc losses for NI from 100.069 to 100.274 26-FEB-2025 11:55 (CaseID=251012025022255930)</t>
  </si>
  <si>
    <t>26-02-2025 11:54:06.17|Updating RTD load calc losses for SI from 29.249 to 29.184 26-FEB-2025 11:55 (CaseID=251012025022255930)</t>
  </si>
  <si>
    <t>26-02-2025 11:54:06.17|****Solve Loop 2 (CaseID=251012025022255930)</t>
  </si>
  <si>
    <t>26-02-2025 11:54:06.17|Reset Solution for 26-FEB-2025 11:55 (CaseID=251012025022255930)</t>
  </si>
  <si>
    <t>26-02-2025 11:54:06.18|Reserve Pre-processing for 26-FEB-2025 11:55 (CaseID=251012025022255930)</t>
  </si>
  <si>
    <t>26-02-2025 11:54:06.18|Main solve for 26-FEB-2025 11:55: Begin (CaseID=251012025022255930)</t>
  </si>
  <si>
    <t>26-02-2025 11:54:08.38|Main solve for 26-FEB-2025 11:55: End (CaseID=251012025022255930)</t>
  </si>
  <si>
    <t>26-02-2025 11:54:08.38|Objective function value =        -83427991.981 for 26-FEB-2025 11:55 (CaseID=251012025022255930)</t>
  </si>
  <si>
    <t>26-02-2025 11:54:08.41|Solve loops completed after 2 (max is 10) for 26-FEB-2025 11:55 (CaseID=251012025022255930)</t>
  </si>
  <si>
    <t>26-02-2025 11:54:08.41|Completed Execution for 26-FEB-2025 11:55 (CaseID=251012025022255930)</t>
  </si>
  <si>
    <t>26-02-2025 11:54:08.41|SPDSolvePeriod: End for 26-FEB-2025 11:55 (CaseID=251012025022255930)</t>
  </si>
  <si>
    <t>Exit: MainSPDRoutine</t>
  </si>
  <si>
    <t>26-02-2025 11:54:08.43|Main SPD Routine for Interval 26-FEB-2025 11:55: End (CaseID=251012025022255930)</t>
  </si>
  <si>
    <t>26-02-2025 11:54:08.44|PostProcessing for Interval 26-FEB-2025 11:55: Begin (CaseID=251012025022255930)</t>
  </si>
  <si>
    <t>26-02-2025 11:54:08.46|No circulating flows or segment skipping 26-FEB-2025 11:55 (CaseID=251012025022255930)</t>
  </si>
  <si>
    <t>26-02-2025 11:54:08.46|Energy shortfall final pnode count 0 for NI and 0 for SI for 26-FEB-2025 11:55 (CaseID=251012025022255930)</t>
  </si>
  <si>
    <t>26-02-2025 11:54:08.51|Price transfer for dead pnodes is not enabled 26-FEB-2025 11:55 (CaseID=251012025022255930)</t>
  </si>
  <si>
    <t>26-02-2025 11:54:08.54|Status of Circulating Hvdc Flows: Normal at 26-FEB-2025 11:55 (CaseID=251012025022255930)</t>
  </si>
  <si>
    <t>26-02-2025 11:54:08.54|Status of Circulating Branch Flows: Normal at 26-FEB-2025 11:55 (CaseID=251012025022255930)</t>
  </si>
  <si>
    <t>HLY4CE(10.00SR);SRCE[HLY4;HLY5;TUR0];SRECE[HLY4;HLY5;TUR0]</t>
  </si>
  <si>
    <t>AUTO</t>
  </si>
  <si>
    <t>ControlBand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</si>
</sst>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22" fontId="0" fillId="0" borderId="0" xfId="0" applyNumberFormat="1"/>
    <xf numFmtId="0" fontId="0" fillId="33" borderId="0" xfId="0" applyFill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82D0-3F26-41BC-9C23-196CA1C68FC7}">
  <dimension ref="A1:T9"/>
  <sheetViews>
    <sheetView workbookViewId="0">
      <selection activeCell="B7" sqref="B7"/>
    </sheetView>
  </sheetViews>
  <sheetFormatPr defaultRowHeight="15" x14ac:dyDescent="0.25"/>
  <cols>
    <col min="1" max="18" width="11.85546875" customWidth="1"/>
    <col min="19" max="19" width="14" bestFit="1" customWidth="1"/>
    <col min="20" max="20" width="9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93</v>
      </c>
    </row>
    <row r="2" spans="1:20" x14ac:dyDescent="0.25">
      <c r="A2" s="1" t="s">
        <v>359</v>
      </c>
      <c r="B2" s="2">
        <v>45714.496527777781</v>
      </c>
      <c r="C2" t="s">
        <v>18</v>
      </c>
      <c r="D2">
        <v>1</v>
      </c>
      <c r="E2">
        <v>83427992.022919998</v>
      </c>
      <c r="F2">
        <v>62056.87945</v>
      </c>
      <c r="G2">
        <v>0</v>
      </c>
      <c r="H2">
        <v>0.56084000000000001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SUMIFS('ISLAND SOLVED'!AZ:AZ,'ISLAND SOLVED'!E:E,System!B2,'ISLAND SOLVED'!F:F,"NI")</f>
        <v>62056.879248999998</v>
      </c>
      <c r="T2" s="5">
        <f>F2-S2</f>
        <v>2.010000025620684E-4</v>
      </c>
    </row>
    <row r="3" spans="1:20" x14ac:dyDescent="0.25">
      <c r="T3" s="5"/>
    </row>
    <row r="4" spans="1:20" x14ac:dyDescent="0.25">
      <c r="T4" s="5"/>
    </row>
    <row r="5" spans="1:20" x14ac:dyDescent="0.25">
      <c r="T5" s="5"/>
    </row>
    <row r="6" spans="1:20" x14ac:dyDescent="0.25">
      <c r="T6" s="5"/>
    </row>
    <row r="7" spans="1:20" x14ac:dyDescent="0.25">
      <c r="T7" s="5"/>
    </row>
    <row r="8" spans="1:20" x14ac:dyDescent="0.25">
      <c r="T8" s="5"/>
    </row>
    <row r="9" spans="1:20" x14ac:dyDescent="0.25">
      <c r="T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6CB6-54E3-4916-9576-C301232A7202}">
  <dimension ref="A1:Y8"/>
  <sheetViews>
    <sheetView workbookViewId="0">
      <selection activeCell="A4" sqref="A4:XFD17"/>
    </sheetView>
  </sheetViews>
  <sheetFormatPr defaultRowHeight="15" x14ac:dyDescent="0.25"/>
  <cols>
    <col min="1" max="1" width="19.28515625" bestFit="1" customWidth="1"/>
    <col min="2" max="2" width="15.5703125" style="2" bestFit="1" customWidth="1"/>
    <col min="3" max="3" width="6.7109375" bestFit="1" customWidth="1"/>
    <col min="4" max="4" width="12.42578125" bestFit="1" customWidth="1"/>
    <col min="5" max="5" width="19.85546875" bestFit="1" customWidth="1"/>
    <col min="6" max="6" width="21" bestFit="1" customWidth="1"/>
    <col min="7" max="7" width="23.140625" bestFit="1" customWidth="1"/>
    <col min="8" max="8" width="19.42578125" bestFit="1" customWidth="1"/>
    <col min="9" max="9" width="21.5703125" bestFit="1" customWidth="1"/>
    <col min="10" max="10" width="22.7109375" bestFit="1" customWidth="1"/>
    <col min="11" max="11" width="24.7109375" bestFit="1" customWidth="1"/>
    <col min="12" max="12" width="22.7109375" bestFit="1" customWidth="1"/>
    <col min="13" max="13" width="24.7109375" bestFit="1" customWidth="1"/>
    <col min="14" max="14" width="21.140625" bestFit="1" customWidth="1"/>
    <col min="15" max="15" width="19.5703125" bestFit="1" customWidth="1"/>
    <col min="16" max="16" width="21.7109375" bestFit="1" customWidth="1"/>
    <col min="17" max="17" width="23.42578125" bestFit="1" customWidth="1"/>
    <col min="18" max="18" width="25.5703125" bestFit="1" customWidth="1"/>
    <col min="19" max="19" width="24.42578125" bestFit="1" customWidth="1"/>
    <col min="20" max="20" width="26.5703125" bestFit="1" customWidth="1"/>
    <col min="21" max="21" width="14.140625" bestFit="1" customWidth="1"/>
    <col min="22" max="22" width="21.5703125" bestFit="1" customWidth="1"/>
    <col min="23" max="23" width="16.140625" bestFit="1" customWidth="1"/>
    <col min="24" max="24" width="21.5703125" bestFit="1" customWidth="1"/>
    <col min="25" max="25" width="2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t="s">
        <v>29</v>
      </c>
      <c r="R1" t="s">
        <v>28</v>
      </c>
      <c r="S1" t="s">
        <v>27</v>
      </c>
      <c r="T1" t="s">
        <v>26</v>
      </c>
      <c r="U1" t="s">
        <v>25</v>
      </c>
      <c r="V1" t="s">
        <v>24</v>
      </c>
      <c r="W1" t="s">
        <v>23</v>
      </c>
      <c r="X1" t="s">
        <v>22</v>
      </c>
      <c r="Y1" t="s">
        <v>21</v>
      </c>
    </row>
    <row r="2" spans="1:25" x14ac:dyDescent="0.25">
      <c r="A2" s="1" t="s">
        <v>359</v>
      </c>
      <c r="B2" s="2">
        <v>45714.496527777781</v>
      </c>
      <c r="C2" t="s">
        <v>18</v>
      </c>
      <c r="D2" t="s">
        <v>20</v>
      </c>
      <c r="E2">
        <v>2743.3847300000002</v>
      </c>
      <c r="F2">
        <v>3171.6627800000001</v>
      </c>
      <c r="G2">
        <v>0</v>
      </c>
      <c r="H2">
        <v>85.184560000000005</v>
      </c>
      <c r="I2">
        <v>0</v>
      </c>
      <c r="J2">
        <v>15.079549999999999</v>
      </c>
      <c r="K2">
        <v>81.252549999999999</v>
      </c>
      <c r="L2">
        <v>410.04539999999997</v>
      </c>
      <c r="M2">
        <v>484.685</v>
      </c>
      <c r="N2">
        <v>765</v>
      </c>
      <c r="O2">
        <v>40</v>
      </c>
      <c r="P2">
        <v>259.64778000000001</v>
      </c>
      <c r="Q2">
        <v>310.78474</v>
      </c>
      <c r="R2">
        <v>197.69514000000001</v>
      </c>
      <c r="S2">
        <v>211.17008999999999</v>
      </c>
      <c r="T2">
        <v>187.99703</v>
      </c>
      <c r="U2">
        <v>173.90026</v>
      </c>
      <c r="V2">
        <v>150.39761999999999</v>
      </c>
      <c r="W2">
        <v>173.90026</v>
      </c>
      <c r="X2">
        <v>0</v>
      </c>
      <c r="Y2">
        <v>0</v>
      </c>
    </row>
    <row r="3" spans="1:25" x14ac:dyDescent="0.25">
      <c r="A3" s="1" t="s">
        <v>359</v>
      </c>
      <c r="B3" s="2">
        <v>45714.496527777781</v>
      </c>
      <c r="C3" t="s">
        <v>18</v>
      </c>
      <c r="D3" t="s">
        <v>19</v>
      </c>
      <c r="E3">
        <v>1838.8689999999999</v>
      </c>
      <c r="F3">
        <v>1281.13986</v>
      </c>
      <c r="G3">
        <v>0</v>
      </c>
      <c r="H3">
        <v>27.686990000000002</v>
      </c>
      <c r="I3">
        <v>528.54214999999999</v>
      </c>
      <c r="J3">
        <v>1.5</v>
      </c>
      <c r="K3">
        <v>76.705590000000001</v>
      </c>
      <c r="L3">
        <v>358.12463000000002</v>
      </c>
      <c r="M3">
        <v>405</v>
      </c>
      <c r="N3">
        <v>575.28087000000005</v>
      </c>
      <c r="O3">
        <v>70</v>
      </c>
      <c r="P3">
        <v>193.28514000000001</v>
      </c>
      <c r="Q3">
        <v>185</v>
      </c>
      <c r="R3">
        <v>199.99654000000001</v>
      </c>
      <c r="S3">
        <v>185</v>
      </c>
      <c r="T3">
        <v>206.04936000000001</v>
      </c>
      <c r="U3">
        <v>220</v>
      </c>
      <c r="V3">
        <v>164.83949000000001</v>
      </c>
      <c r="W3">
        <v>220</v>
      </c>
      <c r="X3">
        <v>0</v>
      </c>
      <c r="Y3">
        <v>0</v>
      </c>
    </row>
    <row r="5" spans="1:25" x14ac:dyDescent="0.25">
      <c r="E5" s="4">
        <f>SUM(E2:E3)-SUM(E7:E8)</f>
        <v>-2.6999999954568921E-4</v>
      </c>
      <c r="F5" s="4">
        <f>SUM(F2:F3)-SUM(F7:F8)</f>
        <v>-3.6000000000058208E-4</v>
      </c>
      <c r="G5" s="4">
        <f>SUM(G2:G3)-SUM(G7:G8)</f>
        <v>0</v>
      </c>
      <c r="H5" s="4">
        <f>SUM(H2:H3)-SUM(H7:H8)</f>
        <v>-4.4999999991546247E-4</v>
      </c>
      <c r="I5" s="4">
        <f>SUM(I2:I3)-SUMIF(I7:I8,"&gt;0",I7:I8)</f>
        <v>1.4999999996234692E-4</v>
      </c>
      <c r="J5" s="4">
        <f>SUM(J2:J3)-SUM(J7:J8)</f>
        <v>5.4999999993299298E-4</v>
      </c>
      <c r="K5" s="4">
        <f>SUM(K2:K3)-SUM(K7:K8)</f>
        <v>0</v>
      </c>
      <c r="L5" s="4">
        <f>SUM(L2:L3)-SUM(L7:L8)</f>
        <v>2.9999999924257281E-5</v>
      </c>
      <c r="M5" s="4">
        <f>SUM(M2:M3)-SUM(M7:M8)</f>
        <v>0</v>
      </c>
      <c r="N5" s="4">
        <f>SUM(N2:N3)-SUM(N7:N8)</f>
        <v>0</v>
      </c>
      <c r="O5" s="4">
        <f>SUM(O2:O3)-SUM(O7:O8)</f>
        <v>0</v>
      </c>
      <c r="P5" s="4">
        <f>SUM(P2:P3)-SUM(P7:P8)</f>
        <v>-7.9999999968549673E-5</v>
      </c>
      <c r="Q5" s="4">
        <f>SUM(Q2:Q3)-SUM(Q7:Q8)</f>
        <v>-2.6000000002568413E-4</v>
      </c>
      <c r="R5" s="4">
        <f>SUM(R2:R3)-SUM(R7:R8)</f>
        <v>-3.1999999998788553E-4</v>
      </c>
      <c r="S5" s="4">
        <f>SUM(S2:S3)-SUM(S7:S8)</f>
        <v>9.0000000000145519E-5</v>
      </c>
      <c r="T5" s="4">
        <f>SUM(T2:T3)-SUM(T7:T8)</f>
        <v>3.8999999992483936E-4</v>
      </c>
      <c r="U5" s="4">
        <f>SUM(U2:U3)-SUM(U7:U8)</f>
        <v>2.6000000002568413E-4</v>
      </c>
      <c r="V5" s="4">
        <f>SUM(V2:V3)-SUM(V7:V8)</f>
        <v>1.1000000006333721E-4</v>
      </c>
      <c r="W5" s="4">
        <f>SUM(W2:W3)-SUM(W7:W8)</f>
        <v>2.6000000002568413E-4</v>
      </c>
      <c r="X5" s="4">
        <f>SUM(X2:X3)-SUM(X7:X8)</f>
        <v>0</v>
      </c>
      <c r="Y5" s="4">
        <f>SUM(Y2:Y3)-SUM(Y7:Y8)</f>
        <v>0</v>
      </c>
    </row>
    <row r="6" spans="1:25" x14ac:dyDescent="0.25">
      <c r="A6" t="s">
        <v>0</v>
      </c>
      <c r="B6" s="2" t="s">
        <v>1</v>
      </c>
      <c r="C6" t="s">
        <v>2</v>
      </c>
      <c r="D6" t="s">
        <v>42</v>
      </c>
      <c r="E6" t="s">
        <v>83</v>
      </c>
      <c r="F6" t="s">
        <v>84</v>
      </c>
      <c r="G6" t="s">
        <v>120</v>
      </c>
      <c r="H6" t="s">
        <v>95</v>
      </c>
      <c r="I6" t="s">
        <v>96</v>
      </c>
      <c r="J6" t="s">
        <v>358</v>
      </c>
      <c r="K6" t="s">
        <v>58</v>
      </c>
      <c r="L6" t="s">
        <v>52</v>
      </c>
      <c r="M6" t="s">
        <v>53</v>
      </c>
      <c r="N6" t="s">
        <v>59</v>
      </c>
      <c r="O6" t="s">
        <v>60</v>
      </c>
      <c r="P6" t="s">
        <v>56</v>
      </c>
      <c r="Q6" t="s">
        <v>57</v>
      </c>
      <c r="R6" t="s">
        <v>128</v>
      </c>
      <c r="S6" t="s">
        <v>135</v>
      </c>
      <c r="T6" t="s">
        <v>129</v>
      </c>
      <c r="U6" t="s">
        <v>136</v>
      </c>
      <c r="V6" t="s">
        <v>133</v>
      </c>
      <c r="W6" t="s">
        <v>140</v>
      </c>
      <c r="X6" t="s">
        <v>134</v>
      </c>
      <c r="Y6" t="s">
        <v>141</v>
      </c>
    </row>
    <row r="7" spans="1:25" x14ac:dyDescent="0.25">
      <c r="A7" t="str">
        <f>A2</f>
        <v>251012025022255930</v>
      </c>
      <c r="B7" s="2">
        <f>B2</f>
        <v>45714.496527777781</v>
      </c>
      <c r="C7" t="str">
        <f>C2</f>
        <v>TP24</v>
      </c>
      <c r="D7" t="str">
        <f>D2</f>
        <v>NI</v>
      </c>
      <c r="E7">
        <f>SUMIFS('ISLAND SOLVED'!AP:AP,'ISLAND SOLVED'!$E:$E,Island!$B7,'ISLAND SOLVED'!$F:$F,Island!$D7)</f>
        <v>2743.3850000000002</v>
      </c>
      <c r="F7">
        <f>SUMIFS('ISLAND SOLVED'!AQ:AQ,'ISLAND SOLVED'!$E:$E,Island!$B7,'ISLAND SOLVED'!$F:$F,Island!$D7)</f>
        <v>3171.663</v>
      </c>
      <c r="G7">
        <f>SUMIFS('ISLAND SOLVED'!CA:CA,'ISLAND SOLVED'!$E:$E,Island!$B7,'ISLAND SOLVED'!$F:$F,Island!$D7)</f>
        <v>0</v>
      </c>
      <c r="H7" s="5">
        <f>SUMIFS('ISLAND SOLVED'!BB:BB,'ISLAND SOLVED'!$E:$E,Island!$B7,'ISLAND SOLVED'!$F:$F,Island!$D7)-J7</f>
        <v>85.184999999999931</v>
      </c>
      <c r="I7">
        <f>SUMIFS('ISLAND SOLVED'!BC:BC,'ISLAND SOLVED'!$E:$E,Island!$B7,'ISLAND SOLVED'!$F:$F,Island!$D7)</f>
        <v>-514.96299999999997</v>
      </c>
      <c r="J7" s="5">
        <f t="shared" ref="J7" si="0">IF(I7&lt;0,I7+I8+1.5,1.5)</f>
        <v>15.079000000000065</v>
      </c>
      <c r="K7" s="5">
        <f>SUMIFS('ISLAND SOLVED'!Q:Q,'ISLAND SOLVED'!$E:$E,Island!$B7,'ISLAND SOLVED'!$F:$F,Island!$D7)</f>
        <v>81.252549999999999</v>
      </c>
      <c r="L7">
        <f>IF(SUMIFS('ISLAND SOLVED'!CN:CN,'ISLAND SOLVED'!$E:$E,Island!$B7,'ISLAND SOLVED'!$F:$F,Island!$D7)=0,SUMIFS('ISLAND SOLVED'!K:K,'ISLAND SOLVED'!$E:$E,Island!$B7,'ISLAND SOLVED'!$F:$F,Island!$D7),SUMIFS('ISLAND SOLVED'!O:O,'ISLAND SOLVED'!$E:$E,Island!$B7,'ISLAND SOLVED'!$F:$F,Island!$D7)+SUMIFS('ISLAND SOLVED'!CN:CN,'ISLAND SOLVED'!$E:$E,Island!$B7,'ISLAND SOLVED'!$F:$F,Island!$D7))</f>
        <v>410.04600000000005</v>
      </c>
      <c r="M7" s="5">
        <f>IF(SUMIFS('ISLAND SOLVED'!CU:CU,'ISLAND SOLVED'!$E:$E,Island!$B7,'ISLAND SOLVED'!$F:$F,Island!$D7)=0,SUMIFS('ISLAND SOLVED'!L:L,'ISLAND SOLVED'!$E:$E,Island!$B7,'ISLAND SOLVED'!$F:$F,Island!$D7),SUMIFS('ISLAND SOLVED'!P:P,'ISLAND SOLVED'!$E:$E,Island!$B7,'ISLAND SOLVED'!$F:$F,Island!$D7)+SUMIFS('ISLAND SOLVED'!CU:CU,'ISLAND SOLVED'!$E:$E,Island!$B7,'ISLAND SOLVED'!$F:$F,Island!$D7))</f>
        <v>484.68500000000006</v>
      </c>
      <c r="N7" s="5">
        <f>SUMIFS('ISLAND SOLVED'!R:R,'ISLAND SOLVED'!$E:$E,Island!$B7,'ISLAND SOLVED'!$F:$F,Island!$D7)</f>
        <v>765</v>
      </c>
      <c r="O7" s="5">
        <f>SUMIFS('ISLAND SOLVED'!S:S,'ISLAND SOLVED'!$E:$E,Island!$B7,'ISLAND SOLVED'!$F:$F,Island!$D7)</f>
        <v>40</v>
      </c>
      <c r="P7" s="5">
        <f>SUMIFS('ISLAND SOLVED'!O:O,'ISLAND SOLVED'!$E:$E,Island!$B7,'ISLAND SOLVED'!$F:$F,Island!$D7)</f>
        <v>259.64800000000002</v>
      </c>
      <c r="Q7" s="5">
        <f>SUMIFS('ISLAND SOLVED'!P:P,'ISLAND SOLVED'!$E:$E,Island!$B7,'ISLAND SOLVED'!$F:$F,Island!$D7)</f>
        <v>310.78500000000003</v>
      </c>
      <c r="R7" s="5">
        <f>SUMIFS('ISLAND SOLVED'!CI:CI,'ISLAND SOLVED'!$E:$E,Island!$B7,'ISLAND SOLVED'!$F:$F,Island!$D7)</f>
        <v>197.69499999999999</v>
      </c>
      <c r="S7" s="5">
        <f>SUMIFS('ISLAND SOLVED'!CP:CP,'ISLAND SOLVED'!$E:$E,Island!$B7,'ISLAND SOLVED'!$F:$F,Island!$D7)</f>
        <v>211.17</v>
      </c>
      <c r="T7" s="5">
        <f>SUMIFS('ISLAND SOLVED'!CM:CM,'ISLAND SOLVED'!$E:$E,Island!$B7,'ISLAND SOLVED'!$F:$F,Island!$D7)</f>
        <v>187.99700000000001</v>
      </c>
      <c r="U7" s="5">
        <f>SUMIFS('ISLAND SOLVED'!CT:CT,'ISLAND SOLVED'!$E:$E,Island!$B7,'ISLAND SOLVED'!$F:$F,Island!$D7)</f>
        <v>173.9</v>
      </c>
      <c r="V7" s="5">
        <f>SUMIFS('ISLAND SOLVED'!CN:CN,'ISLAND SOLVED'!$E:$E,Island!$B7,'ISLAND SOLVED'!$F:$F,Island!$D7)</f>
        <v>150.398</v>
      </c>
      <c r="W7" s="5">
        <f>SUMIFS('ISLAND SOLVED'!CU:CU,'ISLAND SOLVED'!$E:$E,Island!$B7,'ISLAND SOLVED'!$F:$F,Island!$D7)</f>
        <v>173.9</v>
      </c>
      <c r="X7" s="5">
        <f>SUMIFS('ISLAND SOLVED'!CO:CO,'ISLAND SOLVED'!$E:$E,Island!$B7,'ISLAND SOLVED'!$F:$F,Island!$D7)</f>
        <v>0</v>
      </c>
      <c r="Y7">
        <f>SUMIFS('ISLAND SOLVED'!CV:CV,'ISLAND SOLVED'!$E:$E,Island!$B7,'ISLAND SOLVED'!$F:$F,Island!$D7)</f>
        <v>0</v>
      </c>
    </row>
    <row r="8" spans="1:25" x14ac:dyDescent="0.25">
      <c r="A8" t="str">
        <f>A3</f>
        <v>251012025022255930</v>
      </c>
      <c r="B8" s="2">
        <f>B3</f>
        <v>45714.496527777781</v>
      </c>
      <c r="C8" t="str">
        <f>C3</f>
        <v>TP24</v>
      </c>
      <c r="D8" t="str">
        <f>D3</f>
        <v>SI</v>
      </c>
      <c r="E8">
        <f>SUMIFS('ISLAND SOLVED'!AP:AP,'ISLAND SOLVED'!$E:$E,Island!$B8,'ISLAND SOLVED'!$F:$F,Island!$D8)</f>
        <v>1838.8689999999999</v>
      </c>
      <c r="F8">
        <f>SUMIFS('ISLAND SOLVED'!AQ:AQ,'ISLAND SOLVED'!$E:$E,Island!$B8,'ISLAND SOLVED'!$F:$F,Island!$D8)</f>
        <v>1281.1400000000001</v>
      </c>
      <c r="G8">
        <f>SUMIFS('ISLAND SOLVED'!CA:CA,'ISLAND SOLVED'!$E:$E,Island!$B8,'ISLAND SOLVED'!$F:$F,Island!$D8)</f>
        <v>0</v>
      </c>
      <c r="H8" s="5">
        <f>SUMIFS('ISLAND SOLVED'!BB:BB,'ISLAND SOLVED'!$E:$E,Island!$B8,'ISLAND SOLVED'!$F:$F,Island!$D8)-J8</f>
        <v>27.687000000000001</v>
      </c>
      <c r="I8">
        <f>SUMIFS('ISLAND SOLVED'!BC:BC,'ISLAND SOLVED'!$E:$E,Island!$B8,'ISLAND SOLVED'!$F:$F,Island!$D8)</f>
        <v>528.54200000000003</v>
      </c>
      <c r="J8" s="5">
        <f t="shared" ref="J8" si="1">IF(I8&lt;0,I8+I7+1.5,1.5)</f>
        <v>1.5</v>
      </c>
      <c r="K8" s="5">
        <f>SUMIFS('ISLAND SOLVED'!Q:Q,'ISLAND SOLVED'!$E:$E,Island!$B8,'ISLAND SOLVED'!$F:$F,Island!$D8)</f>
        <v>76.705590000000001</v>
      </c>
      <c r="L8">
        <f>IF(SUMIFS('ISLAND SOLVED'!CN:CN,'ISLAND SOLVED'!$E:$E,Island!$B8,'ISLAND SOLVED'!$F:$F,Island!$D8)=0,SUMIFS('ISLAND SOLVED'!K:K,'ISLAND SOLVED'!$E:$E,Island!$B8,'ISLAND SOLVED'!$F:$F,Island!$D8),SUMIFS('ISLAND SOLVED'!O:O,'ISLAND SOLVED'!$E:$E,Island!$B8,'ISLAND SOLVED'!$F:$F,Island!$D8)+SUMIFS('ISLAND SOLVED'!CN:CN,'ISLAND SOLVED'!$E:$E,Island!$B8,'ISLAND SOLVED'!$F:$F,Island!$D8))</f>
        <v>358.12400000000002</v>
      </c>
      <c r="M8" s="5">
        <f>IF(SUMIFS('ISLAND SOLVED'!CU:CU,'ISLAND SOLVED'!$E:$E,Island!$B8,'ISLAND SOLVED'!$F:$F,Island!$D8)=0,SUMIFS('ISLAND SOLVED'!L:L,'ISLAND SOLVED'!$E:$E,Island!$B8,'ISLAND SOLVED'!$F:$F,Island!$D8),SUMIFS('ISLAND SOLVED'!P:P,'ISLAND SOLVED'!$E:$E,Island!$B8,'ISLAND SOLVED'!$F:$F,Island!$D8)+SUMIFS('ISLAND SOLVED'!CU:CU,'ISLAND SOLVED'!$E:$E,Island!$B8,'ISLAND SOLVED'!$F:$F,Island!$D8))</f>
        <v>405</v>
      </c>
      <c r="N8" s="5">
        <f>SUMIFS('ISLAND SOLVED'!R:R,'ISLAND SOLVED'!$E:$E,Island!$B8,'ISLAND SOLVED'!$F:$F,Island!$D8)</f>
        <v>575.28087000000005</v>
      </c>
      <c r="O8" s="5">
        <f>SUMIFS('ISLAND SOLVED'!S:S,'ISLAND SOLVED'!$E:$E,Island!$B8,'ISLAND SOLVED'!$F:$F,Island!$D8)</f>
        <v>70</v>
      </c>
      <c r="P8" s="5">
        <f>SUMIFS('ISLAND SOLVED'!O:O,'ISLAND SOLVED'!$E:$E,Island!$B8,'ISLAND SOLVED'!$F:$F,Island!$D8)</f>
        <v>193.285</v>
      </c>
      <c r="Q8" s="5">
        <f>SUMIFS('ISLAND SOLVED'!P:P,'ISLAND SOLVED'!$E:$E,Island!$B8,'ISLAND SOLVED'!$F:$F,Island!$D8)</f>
        <v>185</v>
      </c>
      <c r="R8" s="5">
        <f>SUMIFS('ISLAND SOLVED'!CI:CI,'ISLAND SOLVED'!$E:$E,Island!$B8,'ISLAND SOLVED'!$F:$F,Island!$D8)</f>
        <v>199.99700000000001</v>
      </c>
      <c r="S8" s="5">
        <f>SUMIFS('ISLAND SOLVED'!CP:CP,'ISLAND SOLVED'!$E:$E,Island!$B8,'ISLAND SOLVED'!$F:$F,Island!$D8)</f>
        <v>185</v>
      </c>
      <c r="T8" s="5">
        <f>SUMIFS('ISLAND SOLVED'!CM:CM,'ISLAND SOLVED'!$E:$E,Island!$B8,'ISLAND SOLVED'!$F:$F,Island!$D8)</f>
        <v>206.04900000000001</v>
      </c>
      <c r="U8" s="5">
        <f>SUMIFS('ISLAND SOLVED'!CT:CT,'ISLAND SOLVED'!$E:$E,Island!$B8,'ISLAND SOLVED'!$F:$F,Island!$D8)</f>
        <v>220</v>
      </c>
      <c r="V8" s="5">
        <f>SUMIFS('ISLAND SOLVED'!CN:CN,'ISLAND SOLVED'!$E:$E,Island!$B8,'ISLAND SOLVED'!$F:$F,Island!$D8)</f>
        <v>164.839</v>
      </c>
      <c r="W8" s="5">
        <f>SUMIFS('ISLAND SOLVED'!CU:CU,'ISLAND SOLVED'!$E:$E,Island!$B8,'ISLAND SOLVED'!$F:$F,Island!$D8)</f>
        <v>220</v>
      </c>
      <c r="X8" s="5">
        <f>SUMIFS('ISLAND SOLVED'!CO:CO,'ISLAND SOLVED'!$E:$E,Island!$B8,'ISLAND SOLVED'!$F:$F,Island!$D8)</f>
        <v>0</v>
      </c>
      <c r="Y8">
        <f>SUMIFS('ISLAND SOLVED'!CV:CV,'ISLAND SOLVED'!$E:$E,Island!$B8,'ISLAND SOLVED'!$F:$F,Island!$D8)</f>
        <v>0</v>
      </c>
    </row>
  </sheetData>
  <conditionalFormatting sqref="E5:Y5">
    <cfRule type="cellIs" dxfId="0" priority="1" operator="notBetween">
      <formula>-0.005</formula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3AAC-1F09-42D3-A9F1-2395E3CE0955}">
  <sheetPr filterMode="1"/>
  <dimension ref="A1:O104"/>
  <sheetViews>
    <sheetView tabSelected="1" workbookViewId="0">
      <selection activeCell="N113" sqref="N113"/>
    </sheetView>
  </sheetViews>
  <sheetFormatPr defaultRowHeight="15" x14ac:dyDescent="0.25"/>
  <cols>
    <col min="1" max="1" width="19.28515625" bestFit="1" customWidth="1"/>
    <col min="4" max="4" width="16" bestFit="1" customWidth="1"/>
    <col min="9" max="9" width="12.140625" bestFit="1" customWidth="1"/>
    <col min="10" max="10" width="22.85546875" bestFit="1" customWidth="1"/>
    <col min="11" max="11" width="24.85546875" bestFit="1" customWidth="1"/>
    <col min="12" max="12" width="9.28515625" bestFit="1" customWidth="1"/>
    <col min="13" max="13" width="14.140625" customWidth="1"/>
    <col min="14" max="14" width="12.42578125" bestFit="1" customWidth="1"/>
    <col min="15" max="15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329</v>
      </c>
      <c r="E1" t="s">
        <v>328</v>
      </c>
      <c r="F1" t="s">
        <v>327</v>
      </c>
      <c r="G1" t="s">
        <v>326</v>
      </c>
      <c r="H1" t="s">
        <v>325</v>
      </c>
      <c r="I1" t="s">
        <v>324</v>
      </c>
      <c r="J1" t="s">
        <v>323</v>
      </c>
      <c r="K1" t="s">
        <v>322</v>
      </c>
      <c r="L1" t="s">
        <v>355</v>
      </c>
      <c r="M1" s="3" t="s">
        <v>324</v>
      </c>
      <c r="N1" s="3" t="s">
        <v>356</v>
      </c>
      <c r="O1" s="3" t="s">
        <v>357</v>
      </c>
    </row>
    <row r="2" spans="1:15" hidden="1" x14ac:dyDescent="0.25">
      <c r="A2" s="1" t="s">
        <v>359</v>
      </c>
      <c r="B2" s="2">
        <v>45714.496527777781</v>
      </c>
      <c r="C2" t="s">
        <v>18</v>
      </c>
      <c r="D2" t="s">
        <v>321</v>
      </c>
      <c r="E2" t="s">
        <v>205</v>
      </c>
      <c r="F2">
        <v>1</v>
      </c>
      <c r="G2">
        <v>0</v>
      </c>
      <c r="H2">
        <v>0</v>
      </c>
      <c r="I2">
        <f>SUMIFS('TRADERPERIOD SOLVED'!I:I,'TRADERPERIOD SOLVED'!$E:$E,OfferResults!$B2,'TRADERPERIOD SOLVED'!$H:$H,OfferResults!$D2)</f>
        <v>1</v>
      </c>
      <c r="J2">
        <f>SUMIFS('TRADERPERIOD SOLVED'!J:J,'TRADERPERIOD SOLVED'!$E:$E,OfferResults!$B2,'TRADERPERIOD SOLVED'!$H:$H,OfferResults!$D2)</f>
        <v>0</v>
      </c>
      <c r="K2">
        <f>SUMIFS('TRADERPERIOD SOLVED'!K:K,'TRADERPERIOD SOLVED'!$E:$E,OfferResults!$B2,'TRADERPERIOD SOLVED'!$H:$H,OfferResults!$D2)</f>
        <v>0</v>
      </c>
      <c r="L2">
        <f>SUM(ABS(M2),ABS(N2),ABS(O2))</f>
        <v>0</v>
      </c>
      <c r="M2">
        <f t="shared" ref="M2:M33" si="0">F2-I2</f>
        <v>0</v>
      </c>
      <c r="N2">
        <f t="shared" ref="N2:N33" si="1">G2-J2</f>
        <v>0</v>
      </c>
      <c r="O2">
        <f t="shared" ref="O2:O33" si="2">H2-K2</f>
        <v>0</v>
      </c>
    </row>
    <row r="3" spans="1:15" hidden="1" x14ac:dyDescent="0.25">
      <c r="A3" s="1" t="s">
        <v>359</v>
      </c>
      <c r="B3" s="2">
        <v>45714.496527777781</v>
      </c>
      <c r="C3" t="s">
        <v>18</v>
      </c>
      <c r="D3" t="s">
        <v>320</v>
      </c>
      <c r="E3" t="s">
        <v>220</v>
      </c>
      <c r="F3">
        <v>0</v>
      </c>
      <c r="G3">
        <v>0</v>
      </c>
      <c r="H3">
        <v>0</v>
      </c>
      <c r="I3">
        <f>SUMIFS('TRADERPERIOD SOLVED'!I:I,'TRADERPERIOD SOLVED'!$E:$E,OfferResults!$B3,'TRADERPERIOD SOLVED'!$H:$H,OfferResults!$D3)</f>
        <v>0</v>
      </c>
      <c r="J3">
        <f>SUMIFS('TRADERPERIOD SOLVED'!J:J,'TRADERPERIOD SOLVED'!$E:$E,OfferResults!$B3,'TRADERPERIOD SOLVED'!$H:$H,OfferResults!$D3)</f>
        <v>0</v>
      </c>
      <c r="K3">
        <f>SUMIFS('TRADERPERIOD SOLVED'!K:K,'TRADERPERIOD SOLVED'!$E:$E,OfferResults!$B3,'TRADERPERIOD SOLVED'!$H:$H,OfferResults!$D3)</f>
        <v>0</v>
      </c>
      <c r="L3">
        <f t="shared" ref="L3:L66" si="3">SUM(ABS(M3),ABS(N3),ABS(O3))</f>
        <v>0</v>
      </c>
      <c r="M3">
        <f t="shared" si="0"/>
        <v>0</v>
      </c>
      <c r="N3">
        <f t="shared" si="1"/>
        <v>0</v>
      </c>
      <c r="O3">
        <f t="shared" si="2"/>
        <v>0</v>
      </c>
    </row>
    <row r="4" spans="1:15" x14ac:dyDescent="0.25">
      <c r="A4" s="1" t="s">
        <v>359</v>
      </c>
      <c r="B4" s="2">
        <v>45714.496527777781</v>
      </c>
      <c r="C4" t="s">
        <v>18</v>
      </c>
      <c r="D4" t="s">
        <v>319</v>
      </c>
      <c r="E4" t="s">
        <v>205</v>
      </c>
      <c r="F4">
        <v>46</v>
      </c>
      <c r="G4">
        <v>2</v>
      </c>
      <c r="H4">
        <v>1</v>
      </c>
      <c r="I4">
        <f>SUMIFS('TRADERPERIOD SOLVED'!I:I,'TRADERPERIOD SOLVED'!$E:$E,OfferResults!$B4,'TRADERPERIOD SOLVED'!$H:$H,OfferResults!$D4)</f>
        <v>46</v>
      </c>
      <c r="J4">
        <f>SUMIFS('TRADERPERIOD SOLVED'!J:J,'TRADERPERIOD SOLVED'!$E:$E,OfferResults!$B4,'TRADERPERIOD SOLVED'!$H:$H,OfferResults!$D4)</f>
        <v>1</v>
      </c>
      <c r="K4">
        <f>SUMIFS('TRADERPERIOD SOLVED'!K:K,'TRADERPERIOD SOLVED'!$E:$E,OfferResults!$B4,'TRADERPERIOD SOLVED'!$H:$H,OfferResults!$D4)</f>
        <v>1</v>
      </c>
      <c r="L4">
        <f t="shared" si="3"/>
        <v>1</v>
      </c>
      <c r="M4" s="5">
        <f t="shared" si="0"/>
        <v>0</v>
      </c>
      <c r="N4" s="5">
        <f t="shared" si="1"/>
        <v>1</v>
      </c>
      <c r="O4" s="5">
        <f t="shared" si="2"/>
        <v>0</v>
      </c>
    </row>
    <row r="5" spans="1:15" hidden="1" x14ac:dyDescent="0.25">
      <c r="A5" s="1" t="s">
        <v>359</v>
      </c>
      <c r="B5" s="2">
        <v>45714.496527777781</v>
      </c>
      <c r="C5" t="s">
        <v>18</v>
      </c>
      <c r="D5" t="s">
        <v>318</v>
      </c>
      <c r="E5" t="s">
        <v>205</v>
      </c>
      <c r="F5">
        <v>20</v>
      </c>
      <c r="G5">
        <v>2.5</v>
      </c>
      <c r="H5">
        <v>1.5</v>
      </c>
      <c r="I5">
        <f>SUMIFS('TRADERPERIOD SOLVED'!I:I,'TRADERPERIOD SOLVED'!$E:$E,OfferResults!$B5,'TRADERPERIOD SOLVED'!$H:$H,OfferResults!$D5)</f>
        <v>20</v>
      </c>
      <c r="J5">
        <f>SUMIFS('TRADERPERIOD SOLVED'!J:J,'TRADERPERIOD SOLVED'!$E:$E,OfferResults!$B5,'TRADERPERIOD SOLVED'!$H:$H,OfferResults!$D5)</f>
        <v>2.5</v>
      </c>
      <c r="K5">
        <f>SUMIFS('TRADERPERIOD SOLVED'!K:K,'TRADERPERIOD SOLVED'!$E:$E,OfferResults!$B5,'TRADERPERIOD SOLVED'!$H:$H,OfferResults!$D5)</f>
        <v>1.5</v>
      </c>
      <c r="L5">
        <f t="shared" si="3"/>
        <v>0</v>
      </c>
      <c r="M5">
        <f t="shared" si="0"/>
        <v>0</v>
      </c>
      <c r="N5">
        <f t="shared" si="1"/>
        <v>0</v>
      </c>
      <c r="O5">
        <f t="shared" si="2"/>
        <v>0</v>
      </c>
    </row>
    <row r="6" spans="1:15" hidden="1" x14ac:dyDescent="0.25">
      <c r="A6" s="1" t="s">
        <v>359</v>
      </c>
      <c r="B6" s="2">
        <v>45714.496527777781</v>
      </c>
      <c r="C6" t="s">
        <v>18</v>
      </c>
      <c r="D6" t="s">
        <v>317</v>
      </c>
      <c r="E6" t="s">
        <v>220</v>
      </c>
      <c r="F6">
        <v>0</v>
      </c>
      <c r="G6">
        <v>0</v>
      </c>
      <c r="H6">
        <v>0</v>
      </c>
      <c r="I6">
        <f>SUMIFS('TRADERPERIOD SOLVED'!I:I,'TRADERPERIOD SOLVED'!$E:$E,OfferResults!$B6,'TRADERPERIOD SOLVED'!$H:$H,OfferResults!$D6)</f>
        <v>0</v>
      </c>
      <c r="J6">
        <f>SUMIFS('TRADERPERIOD SOLVED'!J:J,'TRADERPERIOD SOLVED'!$E:$E,OfferResults!$B6,'TRADERPERIOD SOLVED'!$H:$H,OfferResults!$D6)</f>
        <v>0</v>
      </c>
      <c r="K6">
        <f>SUMIFS('TRADERPERIOD SOLVED'!K:K,'TRADERPERIOD SOLVED'!$E:$E,OfferResults!$B6,'TRADERPERIOD SOLVED'!$H:$H,OfferResults!$D6)</f>
        <v>0</v>
      </c>
      <c r="L6">
        <f t="shared" si="3"/>
        <v>0</v>
      </c>
      <c r="M6">
        <f t="shared" si="0"/>
        <v>0</v>
      </c>
      <c r="N6">
        <f t="shared" si="1"/>
        <v>0</v>
      </c>
      <c r="O6">
        <f t="shared" si="2"/>
        <v>0</v>
      </c>
    </row>
    <row r="7" spans="1:15" x14ac:dyDescent="0.25">
      <c r="A7" s="1" t="s">
        <v>359</v>
      </c>
      <c r="B7" s="2">
        <v>45714.496527777781</v>
      </c>
      <c r="C7" t="s">
        <v>18</v>
      </c>
      <c r="D7" t="s">
        <v>316</v>
      </c>
      <c r="E7" t="s">
        <v>205</v>
      </c>
      <c r="F7">
        <v>17</v>
      </c>
      <c r="G7">
        <v>7.7343999999999999</v>
      </c>
      <c r="H7">
        <v>3.4990000000000001</v>
      </c>
      <c r="I7">
        <f>SUMIFS('TRADERPERIOD SOLVED'!I:I,'TRADERPERIOD SOLVED'!$E:$E,OfferResults!$B7,'TRADERPERIOD SOLVED'!$H:$H,OfferResults!$D7)</f>
        <v>17</v>
      </c>
      <c r="J7">
        <f>SUMIFS('TRADERPERIOD SOLVED'!J:J,'TRADERPERIOD SOLVED'!$E:$E,OfferResults!$B7,'TRADERPERIOD SOLVED'!$H:$H,OfferResults!$D7)</f>
        <v>3.0030000000000001</v>
      </c>
      <c r="K7">
        <f>SUMIFS('TRADERPERIOD SOLVED'!K:K,'TRADERPERIOD SOLVED'!$E:$E,OfferResults!$B7,'TRADERPERIOD SOLVED'!$H:$H,OfferResults!$D7)</f>
        <v>3.4990000000000001</v>
      </c>
      <c r="L7">
        <f t="shared" si="3"/>
        <v>4.7313999999999998</v>
      </c>
      <c r="M7" s="5">
        <f t="shared" si="0"/>
        <v>0</v>
      </c>
      <c r="N7" s="5">
        <f t="shared" si="1"/>
        <v>4.7313999999999998</v>
      </c>
      <c r="O7" s="5">
        <f t="shared" si="2"/>
        <v>0</v>
      </c>
    </row>
    <row r="8" spans="1:15" hidden="1" x14ac:dyDescent="0.25">
      <c r="A8" s="1" t="s">
        <v>359</v>
      </c>
      <c r="B8" s="2">
        <v>45714.496527777781</v>
      </c>
      <c r="C8" t="s">
        <v>18</v>
      </c>
      <c r="D8" t="s">
        <v>315</v>
      </c>
      <c r="E8" t="s">
        <v>196</v>
      </c>
      <c r="F8">
        <v>194.32599999999999</v>
      </c>
      <c r="G8">
        <v>10.667999999999999</v>
      </c>
      <c r="H8">
        <v>12.82</v>
      </c>
      <c r="I8">
        <f>SUMIFS('TRADERPERIOD SOLVED'!I:I,'TRADERPERIOD SOLVED'!$E:$E,OfferResults!$B8,'TRADERPERIOD SOLVED'!$H:$H,OfferResults!$D8)</f>
        <v>194.32599999999999</v>
      </c>
      <c r="J8">
        <f>SUMIFS('TRADERPERIOD SOLVED'!J:J,'TRADERPERIOD SOLVED'!$E:$E,OfferResults!$B8,'TRADERPERIOD SOLVED'!$H:$H,OfferResults!$D8)</f>
        <v>10.667999999999999</v>
      </c>
      <c r="K8">
        <f>SUMIFS('TRADERPERIOD SOLVED'!K:K,'TRADERPERIOD SOLVED'!$E:$E,OfferResults!$B8,'TRADERPERIOD SOLVED'!$H:$H,OfferResults!$D8)</f>
        <v>12.82</v>
      </c>
      <c r="L8">
        <f t="shared" si="3"/>
        <v>0</v>
      </c>
      <c r="M8">
        <f t="shared" si="0"/>
        <v>0</v>
      </c>
      <c r="N8">
        <f t="shared" si="1"/>
        <v>0</v>
      </c>
      <c r="O8">
        <f t="shared" si="2"/>
        <v>0</v>
      </c>
    </row>
    <row r="9" spans="1:15" hidden="1" x14ac:dyDescent="0.25">
      <c r="A9" s="1" t="s">
        <v>359</v>
      </c>
      <c r="B9" s="2">
        <v>45714.496527777781</v>
      </c>
      <c r="C9" t="s">
        <v>18</v>
      </c>
      <c r="D9" t="s">
        <v>314</v>
      </c>
      <c r="E9" t="s">
        <v>196</v>
      </c>
      <c r="F9">
        <v>410.55700000000002</v>
      </c>
      <c r="G9">
        <v>19.332000000000001</v>
      </c>
      <c r="H9">
        <v>27.18</v>
      </c>
      <c r="I9">
        <f>SUMIFS('TRADERPERIOD SOLVED'!I:I,'TRADERPERIOD SOLVED'!$E:$E,OfferResults!$B9,'TRADERPERIOD SOLVED'!$H:$H,OfferResults!$D9)</f>
        <v>410.55700000000002</v>
      </c>
      <c r="J9">
        <f>SUMIFS('TRADERPERIOD SOLVED'!J:J,'TRADERPERIOD SOLVED'!$E:$E,OfferResults!$B9,'TRADERPERIOD SOLVED'!$H:$H,OfferResults!$D9)</f>
        <v>19.332000000000001</v>
      </c>
      <c r="K9">
        <f>SUMIFS('TRADERPERIOD SOLVED'!K:K,'TRADERPERIOD SOLVED'!$E:$E,OfferResults!$B9,'TRADERPERIOD SOLVED'!$H:$H,OfferResults!$D9)</f>
        <v>27.18</v>
      </c>
      <c r="L9">
        <f t="shared" si="3"/>
        <v>0</v>
      </c>
      <c r="M9">
        <f t="shared" si="0"/>
        <v>0</v>
      </c>
      <c r="N9">
        <f t="shared" si="1"/>
        <v>0</v>
      </c>
      <c r="O9">
        <f t="shared" si="2"/>
        <v>0</v>
      </c>
    </row>
    <row r="10" spans="1:15" hidden="1" x14ac:dyDescent="0.25">
      <c r="A10" s="1" t="s">
        <v>359</v>
      </c>
      <c r="B10" s="2">
        <v>45714.496527777781</v>
      </c>
      <c r="C10" t="s">
        <v>18</v>
      </c>
      <c r="D10" t="s">
        <v>313</v>
      </c>
      <c r="E10" t="s">
        <v>312</v>
      </c>
      <c r="F10">
        <v>0</v>
      </c>
      <c r="G10">
        <v>3.65</v>
      </c>
      <c r="H10">
        <v>4.5599999999999996</v>
      </c>
      <c r="I10">
        <f>SUMIFS('TRADERPERIOD SOLVED'!I:I,'TRADERPERIOD SOLVED'!$E:$E,OfferResults!$B10,'TRADERPERIOD SOLVED'!$H:$H,OfferResults!$D10)</f>
        <v>0</v>
      </c>
      <c r="J10">
        <f>SUMIFS('TRADERPERIOD SOLVED'!J:J,'TRADERPERIOD SOLVED'!$E:$E,OfferResults!$B10,'TRADERPERIOD SOLVED'!$H:$H,OfferResults!$D10)</f>
        <v>3.65</v>
      </c>
      <c r="K10">
        <f>SUMIFS('TRADERPERIOD SOLVED'!K:K,'TRADERPERIOD SOLVED'!$E:$E,OfferResults!$B10,'TRADERPERIOD SOLVED'!$H:$H,OfferResults!$D10)</f>
        <v>4.5599999999999996</v>
      </c>
      <c r="L10">
        <f t="shared" si="3"/>
        <v>0</v>
      </c>
      <c r="M10">
        <f t="shared" si="0"/>
        <v>0</v>
      </c>
      <c r="N10">
        <f t="shared" si="1"/>
        <v>0</v>
      </c>
      <c r="O10">
        <f t="shared" si="2"/>
        <v>0</v>
      </c>
    </row>
    <row r="11" spans="1:15" hidden="1" x14ac:dyDescent="0.25">
      <c r="A11" s="1" t="s">
        <v>359</v>
      </c>
      <c r="B11" s="2">
        <v>45714.496527777781</v>
      </c>
      <c r="C11" t="s">
        <v>18</v>
      </c>
      <c r="D11" t="s">
        <v>311</v>
      </c>
      <c r="E11" t="s">
        <v>283</v>
      </c>
      <c r="F11">
        <v>0</v>
      </c>
      <c r="G11">
        <v>0</v>
      </c>
      <c r="H11">
        <v>0</v>
      </c>
      <c r="I11">
        <f>SUMIFS('TRADERPERIOD SOLVED'!I:I,'TRADERPERIOD SOLVED'!$E:$E,OfferResults!$B11,'TRADERPERIOD SOLVED'!$H:$H,OfferResults!$D11)</f>
        <v>0</v>
      </c>
      <c r="J11">
        <f>SUMIFS('TRADERPERIOD SOLVED'!J:J,'TRADERPERIOD SOLVED'!$E:$E,OfferResults!$B11,'TRADERPERIOD SOLVED'!$H:$H,OfferResults!$D11)</f>
        <v>0</v>
      </c>
      <c r="K11">
        <f>SUMIFS('TRADERPERIOD SOLVED'!K:K,'TRADERPERIOD SOLVED'!$E:$E,OfferResults!$B11,'TRADERPERIOD SOLVED'!$H:$H,OfferResults!$D11)</f>
        <v>0</v>
      </c>
      <c r="L11">
        <f t="shared" si="3"/>
        <v>0</v>
      </c>
      <c r="M11">
        <f t="shared" si="0"/>
        <v>0</v>
      </c>
      <c r="N11">
        <f t="shared" si="1"/>
        <v>0</v>
      </c>
      <c r="O11">
        <f t="shared" si="2"/>
        <v>0</v>
      </c>
    </row>
    <row r="12" spans="1:15" hidden="1" x14ac:dyDescent="0.25">
      <c r="A12" s="1" t="s">
        <v>359</v>
      </c>
      <c r="B12" s="2">
        <v>45714.496527777781</v>
      </c>
      <c r="C12" t="s">
        <v>18</v>
      </c>
      <c r="D12" t="s">
        <v>310</v>
      </c>
      <c r="E12" t="s">
        <v>220</v>
      </c>
      <c r="F12">
        <v>30</v>
      </c>
      <c r="G12">
        <v>0</v>
      </c>
      <c r="H12">
        <v>0</v>
      </c>
      <c r="I12">
        <f>SUMIFS('TRADERPERIOD SOLVED'!I:I,'TRADERPERIOD SOLVED'!$E:$E,OfferResults!$B12,'TRADERPERIOD SOLVED'!$H:$H,OfferResults!$D12)</f>
        <v>30</v>
      </c>
      <c r="J12">
        <f>SUMIFS('TRADERPERIOD SOLVED'!J:J,'TRADERPERIOD SOLVED'!$E:$E,OfferResults!$B12,'TRADERPERIOD SOLVED'!$H:$H,OfferResults!$D12)</f>
        <v>0</v>
      </c>
      <c r="K12">
        <f>SUMIFS('TRADERPERIOD SOLVED'!K:K,'TRADERPERIOD SOLVED'!$E:$E,OfferResults!$B12,'TRADERPERIOD SOLVED'!$H:$H,OfferResults!$D12)</f>
        <v>0</v>
      </c>
      <c r="L12">
        <f t="shared" si="3"/>
        <v>0</v>
      </c>
      <c r="M12">
        <f t="shared" si="0"/>
        <v>0</v>
      </c>
      <c r="N12">
        <f t="shared" si="1"/>
        <v>0</v>
      </c>
      <c r="O12">
        <f t="shared" si="2"/>
        <v>0</v>
      </c>
    </row>
    <row r="13" spans="1:15" hidden="1" x14ac:dyDescent="0.25">
      <c r="A13" s="1" t="s">
        <v>359</v>
      </c>
      <c r="B13" s="2">
        <v>45714.496527777781</v>
      </c>
      <c r="C13" t="s">
        <v>18</v>
      </c>
      <c r="D13" t="s">
        <v>309</v>
      </c>
      <c r="E13" t="s">
        <v>220</v>
      </c>
      <c r="F13">
        <v>0</v>
      </c>
      <c r="G13">
        <v>0</v>
      </c>
      <c r="H13">
        <v>0</v>
      </c>
      <c r="I13">
        <f>SUMIFS('TRADERPERIOD SOLVED'!I:I,'TRADERPERIOD SOLVED'!$E:$E,OfferResults!$B13,'TRADERPERIOD SOLVED'!$H:$H,OfferResults!$D13)</f>
        <v>0</v>
      </c>
      <c r="J13">
        <f>SUMIFS('TRADERPERIOD SOLVED'!J:J,'TRADERPERIOD SOLVED'!$E:$E,OfferResults!$B13,'TRADERPERIOD SOLVED'!$H:$H,OfferResults!$D13)</f>
        <v>0</v>
      </c>
      <c r="K13">
        <f>SUMIFS('TRADERPERIOD SOLVED'!K:K,'TRADERPERIOD SOLVED'!$E:$E,OfferResults!$B13,'TRADERPERIOD SOLVED'!$H:$H,OfferResults!$D13)</f>
        <v>0</v>
      </c>
      <c r="L13">
        <f t="shared" si="3"/>
        <v>0</v>
      </c>
      <c r="M13">
        <f t="shared" si="0"/>
        <v>0</v>
      </c>
      <c r="N13">
        <f t="shared" si="1"/>
        <v>0</v>
      </c>
      <c r="O13">
        <f t="shared" si="2"/>
        <v>0</v>
      </c>
    </row>
    <row r="14" spans="1:15" hidden="1" x14ac:dyDescent="0.25">
      <c r="A14" s="1" t="s">
        <v>359</v>
      </c>
      <c r="B14" s="2">
        <v>45714.496527777781</v>
      </c>
      <c r="C14" t="s">
        <v>18</v>
      </c>
      <c r="D14" t="s">
        <v>308</v>
      </c>
      <c r="E14" t="s">
        <v>220</v>
      </c>
      <c r="F14">
        <v>20</v>
      </c>
      <c r="G14">
        <v>0</v>
      </c>
      <c r="H14">
        <v>0</v>
      </c>
      <c r="I14">
        <f>SUMIFS('TRADERPERIOD SOLVED'!I:I,'TRADERPERIOD SOLVED'!$E:$E,OfferResults!$B14,'TRADERPERIOD SOLVED'!$H:$H,OfferResults!$D14)</f>
        <v>20</v>
      </c>
      <c r="J14">
        <f>SUMIFS('TRADERPERIOD SOLVED'!J:J,'TRADERPERIOD SOLVED'!$E:$E,OfferResults!$B14,'TRADERPERIOD SOLVED'!$H:$H,OfferResults!$D14)</f>
        <v>0</v>
      </c>
      <c r="K14">
        <f>SUMIFS('TRADERPERIOD SOLVED'!K:K,'TRADERPERIOD SOLVED'!$E:$E,OfferResults!$B14,'TRADERPERIOD SOLVED'!$H:$H,OfferResults!$D14)</f>
        <v>0</v>
      </c>
      <c r="L14">
        <f t="shared" si="3"/>
        <v>0</v>
      </c>
      <c r="M14">
        <f t="shared" si="0"/>
        <v>0</v>
      </c>
      <c r="N14">
        <f t="shared" si="1"/>
        <v>0</v>
      </c>
      <c r="O14">
        <f t="shared" si="2"/>
        <v>0</v>
      </c>
    </row>
    <row r="15" spans="1:15" hidden="1" x14ac:dyDescent="0.25">
      <c r="A15" s="1" t="s">
        <v>359</v>
      </c>
      <c r="B15" s="2">
        <v>45714.496527777781</v>
      </c>
      <c r="C15" t="s">
        <v>18</v>
      </c>
      <c r="D15" t="s">
        <v>307</v>
      </c>
      <c r="E15" t="s">
        <v>306</v>
      </c>
      <c r="F15">
        <v>0</v>
      </c>
      <c r="G15">
        <v>0</v>
      </c>
      <c r="H15">
        <v>0</v>
      </c>
      <c r="I15">
        <f>SUMIFS('TRADERPERIOD SOLVED'!I:I,'TRADERPERIOD SOLVED'!$E:$E,OfferResults!$B15,'TRADERPERIOD SOLVED'!$H:$H,OfferResults!$D15)</f>
        <v>0</v>
      </c>
      <c r="J15">
        <f>SUMIFS('TRADERPERIOD SOLVED'!J:J,'TRADERPERIOD SOLVED'!$E:$E,OfferResults!$B15,'TRADERPERIOD SOLVED'!$H:$H,OfferResults!$D15)</f>
        <v>0</v>
      </c>
      <c r="K15">
        <f>SUMIFS('TRADERPERIOD SOLVED'!K:K,'TRADERPERIOD SOLVED'!$E:$E,OfferResults!$B15,'TRADERPERIOD SOLVED'!$H:$H,OfferResults!$D15)</f>
        <v>0</v>
      </c>
      <c r="L15">
        <f t="shared" si="3"/>
        <v>0</v>
      </c>
      <c r="M15">
        <f t="shared" si="0"/>
        <v>0</v>
      </c>
      <c r="N15">
        <f t="shared" si="1"/>
        <v>0</v>
      </c>
      <c r="O15">
        <f t="shared" si="2"/>
        <v>0</v>
      </c>
    </row>
    <row r="16" spans="1:15" hidden="1" x14ac:dyDescent="0.25">
      <c r="A16" s="1" t="s">
        <v>359</v>
      </c>
      <c r="B16" s="2">
        <v>45714.496527777781</v>
      </c>
      <c r="C16" t="s">
        <v>18</v>
      </c>
      <c r="D16" t="s">
        <v>305</v>
      </c>
      <c r="E16" t="s">
        <v>202</v>
      </c>
      <c r="F16">
        <v>90</v>
      </c>
      <c r="G16">
        <v>78.001999999999995</v>
      </c>
      <c r="H16">
        <v>60.8399</v>
      </c>
      <c r="I16">
        <f>SUMIFS('TRADERPERIOD SOLVED'!I:I,'TRADERPERIOD SOLVED'!$E:$E,OfferResults!$B16,'TRADERPERIOD SOLVED'!$H:$H,OfferResults!$D16)</f>
        <v>90</v>
      </c>
      <c r="J16">
        <f>SUMIFS('TRADERPERIOD SOLVED'!J:J,'TRADERPERIOD SOLVED'!$E:$E,OfferResults!$B16,'TRADERPERIOD SOLVED'!$H:$H,OfferResults!$D16)</f>
        <v>78.001999999999995</v>
      </c>
      <c r="K16">
        <f>SUMIFS('TRADERPERIOD SOLVED'!K:K,'TRADERPERIOD SOLVED'!$E:$E,OfferResults!$B16,'TRADERPERIOD SOLVED'!$H:$H,OfferResults!$D16)</f>
        <v>60.84</v>
      </c>
      <c r="L16">
        <f t="shared" si="3"/>
        <v>1.0000000000331966E-4</v>
      </c>
      <c r="M16">
        <f t="shared" si="0"/>
        <v>0</v>
      </c>
      <c r="N16">
        <f t="shared" si="1"/>
        <v>0</v>
      </c>
      <c r="O16">
        <f t="shared" si="2"/>
        <v>-1.0000000000331966E-4</v>
      </c>
    </row>
    <row r="17" spans="1:15" hidden="1" x14ac:dyDescent="0.25">
      <c r="A17" s="1" t="s">
        <v>359</v>
      </c>
      <c r="B17" s="2">
        <v>45714.496527777781</v>
      </c>
      <c r="C17" t="s">
        <v>18</v>
      </c>
      <c r="D17" t="s">
        <v>304</v>
      </c>
      <c r="E17" t="s">
        <v>303</v>
      </c>
      <c r="F17">
        <v>47.1</v>
      </c>
      <c r="G17">
        <v>0</v>
      </c>
      <c r="H17">
        <v>0</v>
      </c>
      <c r="I17">
        <f>SUMIFS('TRADERPERIOD SOLVED'!I:I,'TRADERPERIOD SOLVED'!$E:$E,OfferResults!$B17,'TRADERPERIOD SOLVED'!$H:$H,OfferResults!$D17)</f>
        <v>47.1</v>
      </c>
      <c r="J17">
        <f>SUMIFS('TRADERPERIOD SOLVED'!J:J,'TRADERPERIOD SOLVED'!$E:$E,OfferResults!$B17,'TRADERPERIOD SOLVED'!$H:$H,OfferResults!$D17)</f>
        <v>0</v>
      </c>
      <c r="K17">
        <f>SUMIFS('TRADERPERIOD SOLVED'!K:K,'TRADERPERIOD SOLVED'!$E:$E,OfferResults!$B17,'TRADERPERIOD SOLVED'!$H:$H,OfferResults!$D17)</f>
        <v>0</v>
      </c>
      <c r="L17">
        <f t="shared" si="3"/>
        <v>0</v>
      </c>
      <c r="M17">
        <f t="shared" si="0"/>
        <v>0</v>
      </c>
      <c r="N17">
        <f t="shared" si="1"/>
        <v>0</v>
      </c>
      <c r="O17">
        <f t="shared" si="2"/>
        <v>0</v>
      </c>
    </row>
    <row r="18" spans="1:15" hidden="1" x14ac:dyDescent="0.25">
      <c r="A18" s="1" t="s">
        <v>359</v>
      </c>
      <c r="B18" s="2">
        <v>45714.496527777781</v>
      </c>
      <c r="C18" t="s">
        <v>18</v>
      </c>
      <c r="D18" t="s">
        <v>302</v>
      </c>
      <c r="E18" t="s">
        <v>205</v>
      </c>
      <c r="F18">
        <v>25.646000000000001</v>
      </c>
      <c r="G18">
        <v>0</v>
      </c>
      <c r="H18">
        <v>0</v>
      </c>
      <c r="I18">
        <f>SUMIFS('TRADERPERIOD SOLVED'!I:I,'TRADERPERIOD SOLVED'!$E:$E,OfferResults!$B18,'TRADERPERIOD SOLVED'!$H:$H,OfferResults!$D18)</f>
        <v>25.646000000000001</v>
      </c>
      <c r="J18">
        <f>SUMIFS('TRADERPERIOD SOLVED'!J:J,'TRADERPERIOD SOLVED'!$E:$E,OfferResults!$B18,'TRADERPERIOD SOLVED'!$H:$H,OfferResults!$D18)</f>
        <v>0</v>
      </c>
      <c r="K18">
        <f>SUMIFS('TRADERPERIOD SOLVED'!K:K,'TRADERPERIOD SOLVED'!$E:$E,OfferResults!$B18,'TRADERPERIOD SOLVED'!$H:$H,OfferResults!$D18)</f>
        <v>0</v>
      </c>
      <c r="L18">
        <f t="shared" si="3"/>
        <v>0</v>
      </c>
      <c r="M18">
        <f t="shared" si="0"/>
        <v>0</v>
      </c>
      <c r="N18">
        <f t="shared" si="1"/>
        <v>0</v>
      </c>
      <c r="O18">
        <f t="shared" si="2"/>
        <v>0</v>
      </c>
    </row>
    <row r="19" spans="1:15" hidden="1" x14ac:dyDescent="0.25">
      <c r="A19" s="1" t="s">
        <v>359</v>
      </c>
      <c r="B19" s="2">
        <v>45714.496527777781</v>
      </c>
      <c r="C19" t="s">
        <v>18</v>
      </c>
      <c r="D19" t="s">
        <v>301</v>
      </c>
      <c r="E19" t="s">
        <v>300</v>
      </c>
      <c r="F19">
        <v>0</v>
      </c>
      <c r="G19">
        <v>3.5990000000000002</v>
      </c>
      <c r="H19">
        <v>6.1390000000000002</v>
      </c>
      <c r="I19">
        <f>SUMIFS('TRADERPERIOD SOLVED'!I:I,'TRADERPERIOD SOLVED'!$E:$E,OfferResults!$B19,'TRADERPERIOD SOLVED'!$H:$H,OfferResults!$D19)</f>
        <v>0</v>
      </c>
      <c r="J19">
        <f>SUMIFS('TRADERPERIOD SOLVED'!J:J,'TRADERPERIOD SOLVED'!$E:$E,OfferResults!$B19,'TRADERPERIOD SOLVED'!$H:$H,OfferResults!$D19)</f>
        <v>3.5990000000000002</v>
      </c>
      <c r="K19">
        <f>SUMIFS('TRADERPERIOD SOLVED'!K:K,'TRADERPERIOD SOLVED'!$E:$E,OfferResults!$B19,'TRADERPERIOD SOLVED'!$H:$H,OfferResults!$D19)</f>
        <v>6.1390000000000002</v>
      </c>
      <c r="L19">
        <f t="shared" si="3"/>
        <v>0</v>
      </c>
      <c r="M19">
        <f t="shared" si="0"/>
        <v>0</v>
      </c>
      <c r="N19">
        <f t="shared" si="1"/>
        <v>0</v>
      </c>
      <c r="O19">
        <f t="shared" si="2"/>
        <v>0</v>
      </c>
    </row>
    <row r="20" spans="1:15" hidden="1" x14ac:dyDescent="0.25">
      <c r="A20" s="1" t="s">
        <v>359</v>
      </c>
      <c r="B20" s="2">
        <v>45714.496527777781</v>
      </c>
      <c r="C20" t="s">
        <v>18</v>
      </c>
      <c r="D20" t="s">
        <v>299</v>
      </c>
      <c r="E20" t="s">
        <v>298</v>
      </c>
      <c r="F20">
        <v>0</v>
      </c>
      <c r="G20">
        <v>0</v>
      </c>
      <c r="H20">
        <v>0</v>
      </c>
      <c r="I20">
        <f>SUMIFS('TRADERPERIOD SOLVED'!I:I,'TRADERPERIOD SOLVED'!$E:$E,OfferResults!$B20,'TRADERPERIOD SOLVED'!$H:$H,OfferResults!$D20)</f>
        <v>0</v>
      </c>
      <c r="J20">
        <f>SUMIFS('TRADERPERIOD SOLVED'!J:J,'TRADERPERIOD SOLVED'!$E:$E,OfferResults!$B20,'TRADERPERIOD SOLVED'!$H:$H,OfferResults!$D20)</f>
        <v>0</v>
      </c>
      <c r="K20">
        <f>SUMIFS('TRADERPERIOD SOLVED'!K:K,'TRADERPERIOD SOLVED'!$E:$E,OfferResults!$B20,'TRADERPERIOD SOLVED'!$H:$H,OfferResults!$D20)</f>
        <v>0</v>
      </c>
      <c r="L20">
        <f t="shared" si="3"/>
        <v>0</v>
      </c>
      <c r="M20">
        <f t="shared" si="0"/>
        <v>0</v>
      </c>
      <c r="N20">
        <f t="shared" si="1"/>
        <v>0</v>
      </c>
      <c r="O20">
        <f t="shared" si="2"/>
        <v>0</v>
      </c>
    </row>
    <row r="21" spans="1:15" hidden="1" x14ac:dyDescent="0.25">
      <c r="A21" s="1" t="s">
        <v>359</v>
      </c>
      <c r="B21" s="2">
        <v>45714.496527777781</v>
      </c>
      <c r="C21" t="s">
        <v>18</v>
      </c>
      <c r="D21" t="s">
        <v>337</v>
      </c>
      <c r="E21" t="s">
        <v>298</v>
      </c>
      <c r="F21">
        <v>0</v>
      </c>
      <c r="G21">
        <v>0</v>
      </c>
      <c r="H21">
        <v>0</v>
      </c>
      <c r="I21">
        <f>SUMIFS('TRADERPERIOD SOLVED'!I:I,'TRADERPERIOD SOLVED'!$E:$E,OfferResults!$B21,'TRADERPERIOD SOLVED'!$H:$H,OfferResults!$D21)</f>
        <v>0</v>
      </c>
      <c r="J21">
        <f>SUMIFS('TRADERPERIOD SOLVED'!J:J,'TRADERPERIOD SOLVED'!$E:$E,OfferResults!$B21,'TRADERPERIOD SOLVED'!$H:$H,OfferResults!$D21)</f>
        <v>0</v>
      </c>
      <c r="K21">
        <f>SUMIFS('TRADERPERIOD SOLVED'!K:K,'TRADERPERIOD SOLVED'!$E:$E,OfferResults!$B21,'TRADERPERIOD SOLVED'!$H:$H,OfferResults!$D21)</f>
        <v>0</v>
      </c>
      <c r="L21">
        <f t="shared" si="3"/>
        <v>0</v>
      </c>
      <c r="M21">
        <f t="shared" si="0"/>
        <v>0</v>
      </c>
      <c r="N21">
        <f t="shared" si="1"/>
        <v>0</v>
      </c>
      <c r="O21">
        <f t="shared" si="2"/>
        <v>0</v>
      </c>
    </row>
    <row r="22" spans="1:15" hidden="1" x14ac:dyDescent="0.25">
      <c r="A22" s="1" t="s">
        <v>359</v>
      </c>
      <c r="B22" s="2">
        <v>45714.496527777781</v>
      </c>
      <c r="C22" t="s">
        <v>18</v>
      </c>
      <c r="D22" t="s">
        <v>297</v>
      </c>
      <c r="E22" t="s">
        <v>199</v>
      </c>
      <c r="F22">
        <v>0</v>
      </c>
      <c r="G22">
        <v>0</v>
      </c>
      <c r="H22">
        <v>0</v>
      </c>
      <c r="I22">
        <f>SUMIFS('TRADERPERIOD SOLVED'!I:I,'TRADERPERIOD SOLVED'!$E:$E,OfferResults!$B22,'TRADERPERIOD SOLVED'!$H:$H,OfferResults!$D22)</f>
        <v>0</v>
      </c>
      <c r="J22">
        <f>SUMIFS('TRADERPERIOD SOLVED'!J:J,'TRADERPERIOD SOLVED'!$E:$E,OfferResults!$B22,'TRADERPERIOD SOLVED'!$H:$H,OfferResults!$D22)</f>
        <v>0</v>
      </c>
      <c r="K22">
        <f>SUMIFS('TRADERPERIOD SOLVED'!K:K,'TRADERPERIOD SOLVED'!$E:$E,OfferResults!$B22,'TRADERPERIOD SOLVED'!$H:$H,OfferResults!$D22)</f>
        <v>0</v>
      </c>
      <c r="L22">
        <f t="shared" si="3"/>
        <v>0</v>
      </c>
      <c r="M22">
        <f t="shared" si="0"/>
        <v>0</v>
      </c>
      <c r="N22">
        <f t="shared" si="1"/>
        <v>0</v>
      </c>
      <c r="O22">
        <f t="shared" si="2"/>
        <v>0</v>
      </c>
    </row>
    <row r="23" spans="1:15" hidden="1" x14ac:dyDescent="0.25">
      <c r="A23" s="1" t="s">
        <v>359</v>
      </c>
      <c r="B23" s="2">
        <v>45714.496527777781</v>
      </c>
      <c r="C23" t="s">
        <v>18</v>
      </c>
      <c r="D23" t="s">
        <v>296</v>
      </c>
      <c r="E23" t="s">
        <v>199</v>
      </c>
      <c r="F23">
        <v>0</v>
      </c>
      <c r="G23">
        <v>0</v>
      </c>
      <c r="H23">
        <v>0</v>
      </c>
      <c r="I23">
        <f>SUMIFS('TRADERPERIOD SOLVED'!I:I,'TRADERPERIOD SOLVED'!$E:$E,OfferResults!$B23,'TRADERPERIOD SOLVED'!$H:$H,OfferResults!$D23)</f>
        <v>0</v>
      </c>
      <c r="J23">
        <f>SUMIFS('TRADERPERIOD SOLVED'!J:J,'TRADERPERIOD SOLVED'!$E:$E,OfferResults!$B23,'TRADERPERIOD SOLVED'!$H:$H,OfferResults!$D23)</f>
        <v>0</v>
      </c>
      <c r="K23">
        <f>SUMIFS('TRADERPERIOD SOLVED'!K:K,'TRADERPERIOD SOLVED'!$E:$E,OfferResults!$B23,'TRADERPERIOD SOLVED'!$H:$H,OfferResults!$D23)</f>
        <v>0</v>
      </c>
      <c r="L23">
        <f t="shared" si="3"/>
        <v>0</v>
      </c>
      <c r="M23">
        <f t="shared" si="0"/>
        <v>0</v>
      </c>
      <c r="N23">
        <f t="shared" si="1"/>
        <v>0</v>
      </c>
      <c r="O23">
        <f t="shared" si="2"/>
        <v>0</v>
      </c>
    </row>
    <row r="24" spans="1:15" hidden="1" x14ac:dyDescent="0.25">
      <c r="A24" s="1" t="s">
        <v>359</v>
      </c>
      <c r="B24" s="2">
        <v>45714.496527777781</v>
      </c>
      <c r="C24" t="s">
        <v>18</v>
      </c>
      <c r="D24" t="s">
        <v>295</v>
      </c>
      <c r="E24" t="s">
        <v>199</v>
      </c>
      <c r="F24">
        <v>217.685</v>
      </c>
      <c r="G24">
        <v>0</v>
      </c>
      <c r="H24">
        <v>0</v>
      </c>
      <c r="I24">
        <f>SUMIFS('TRADERPERIOD SOLVED'!I:I,'TRADERPERIOD SOLVED'!$E:$E,OfferResults!$B24,'TRADERPERIOD SOLVED'!$H:$H,OfferResults!$D24)</f>
        <v>217.685</v>
      </c>
      <c r="J24">
        <f>SUMIFS('TRADERPERIOD SOLVED'!J:J,'TRADERPERIOD SOLVED'!$E:$E,OfferResults!$B24,'TRADERPERIOD SOLVED'!$H:$H,OfferResults!$D24)</f>
        <v>0</v>
      </c>
      <c r="K24">
        <f>SUMIFS('TRADERPERIOD SOLVED'!K:K,'TRADERPERIOD SOLVED'!$E:$E,OfferResults!$B24,'TRADERPERIOD SOLVED'!$H:$H,OfferResults!$D24)</f>
        <v>0</v>
      </c>
      <c r="L24">
        <f t="shared" si="3"/>
        <v>0</v>
      </c>
      <c r="M24">
        <f t="shared" si="0"/>
        <v>0</v>
      </c>
      <c r="N24">
        <f t="shared" si="1"/>
        <v>0</v>
      </c>
      <c r="O24">
        <f t="shared" si="2"/>
        <v>0</v>
      </c>
    </row>
    <row r="25" spans="1:15" hidden="1" x14ac:dyDescent="0.25">
      <c r="A25" s="1" t="s">
        <v>359</v>
      </c>
      <c r="B25" s="2">
        <v>45714.496527777781</v>
      </c>
      <c r="C25" t="s">
        <v>18</v>
      </c>
      <c r="D25" t="s">
        <v>294</v>
      </c>
      <c r="E25" t="s">
        <v>199</v>
      </c>
      <c r="F25">
        <v>226.63740000000001</v>
      </c>
      <c r="G25">
        <v>0</v>
      </c>
      <c r="H25">
        <v>0</v>
      </c>
      <c r="I25">
        <f>SUMIFS('TRADERPERIOD SOLVED'!I:I,'TRADERPERIOD SOLVED'!$E:$E,OfferResults!$B25,'TRADERPERIOD SOLVED'!$H:$H,OfferResults!$D25)</f>
        <v>226.637</v>
      </c>
      <c r="J25">
        <f>SUMIFS('TRADERPERIOD SOLVED'!J:J,'TRADERPERIOD SOLVED'!$E:$E,OfferResults!$B25,'TRADERPERIOD SOLVED'!$H:$H,OfferResults!$D25)</f>
        <v>0</v>
      </c>
      <c r="K25">
        <f>SUMIFS('TRADERPERIOD SOLVED'!K:K,'TRADERPERIOD SOLVED'!$E:$E,OfferResults!$B25,'TRADERPERIOD SOLVED'!$H:$H,OfferResults!$D25)</f>
        <v>0</v>
      </c>
      <c r="L25">
        <f t="shared" si="3"/>
        <v>4.0000000001327862E-4</v>
      </c>
      <c r="M25">
        <f t="shared" si="0"/>
        <v>4.0000000001327862E-4</v>
      </c>
      <c r="N25">
        <f t="shared" si="1"/>
        <v>0</v>
      </c>
      <c r="O25">
        <f t="shared" si="2"/>
        <v>0</v>
      </c>
    </row>
    <row r="26" spans="1:15" hidden="1" x14ac:dyDescent="0.25">
      <c r="A26" s="1" t="s">
        <v>359</v>
      </c>
      <c r="B26" s="2">
        <v>45714.496527777781</v>
      </c>
      <c r="C26" t="s">
        <v>18</v>
      </c>
      <c r="D26" t="s">
        <v>293</v>
      </c>
      <c r="E26" t="s">
        <v>199</v>
      </c>
      <c r="F26">
        <v>41</v>
      </c>
      <c r="G26">
        <v>0</v>
      </c>
      <c r="H26">
        <v>0</v>
      </c>
      <c r="I26">
        <f>SUMIFS('TRADERPERIOD SOLVED'!I:I,'TRADERPERIOD SOLVED'!$E:$E,OfferResults!$B26,'TRADERPERIOD SOLVED'!$H:$H,OfferResults!$D26)</f>
        <v>41</v>
      </c>
      <c r="J26">
        <f>SUMIFS('TRADERPERIOD SOLVED'!J:J,'TRADERPERIOD SOLVED'!$E:$E,OfferResults!$B26,'TRADERPERIOD SOLVED'!$H:$H,OfferResults!$D26)</f>
        <v>0</v>
      </c>
      <c r="K26">
        <f>SUMIFS('TRADERPERIOD SOLVED'!K:K,'TRADERPERIOD SOLVED'!$E:$E,OfferResults!$B26,'TRADERPERIOD SOLVED'!$H:$H,OfferResults!$D26)</f>
        <v>0</v>
      </c>
      <c r="L26">
        <f t="shared" si="3"/>
        <v>0</v>
      </c>
      <c r="M26">
        <f t="shared" si="0"/>
        <v>0</v>
      </c>
      <c r="N26">
        <f t="shared" si="1"/>
        <v>0</v>
      </c>
      <c r="O26">
        <f t="shared" si="2"/>
        <v>0</v>
      </c>
    </row>
    <row r="27" spans="1:15" hidden="1" x14ac:dyDescent="0.25">
      <c r="A27" s="1" t="s">
        <v>359</v>
      </c>
      <c r="B27" s="2">
        <v>45714.496527777781</v>
      </c>
      <c r="C27" t="s">
        <v>18</v>
      </c>
      <c r="D27" t="s">
        <v>292</v>
      </c>
      <c r="E27" t="s">
        <v>196</v>
      </c>
      <c r="F27">
        <v>0</v>
      </c>
      <c r="G27">
        <v>0</v>
      </c>
      <c r="H27">
        <v>0</v>
      </c>
      <c r="I27">
        <f>SUMIFS('TRADERPERIOD SOLVED'!I:I,'TRADERPERIOD SOLVED'!$E:$E,OfferResults!$B27,'TRADERPERIOD SOLVED'!$H:$H,OfferResults!$D27)</f>
        <v>0</v>
      </c>
      <c r="J27">
        <f>SUMIFS('TRADERPERIOD SOLVED'!J:J,'TRADERPERIOD SOLVED'!$E:$E,OfferResults!$B27,'TRADERPERIOD SOLVED'!$H:$H,OfferResults!$D27)</f>
        <v>0</v>
      </c>
      <c r="K27">
        <f>SUMIFS('TRADERPERIOD SOLVED'!K:K,'TRADERPERIOD SOLVED'!$E:$E,OfferResults!$B27,'TRADERPERIOD SOLVED'!$H:$H,OfferResults!$D27)</f>
        <v>0</v>
      </c>
      <c r="L27">
        <f t="shared" si="3"/>
        <v>0</v>
      </c>
      <c r="M27">
        <f t="shared" si="0"/>
        <v>0</v>
      </c>
      <c r="N27">
        <f t="shared" si="1"/>
        <v>0</v>
      </c>
      <c r="O27">
        <f t="shared" si="2"/>
        <v>0</v>
      </c>
    </row>
    <row r="28" spans="1:15" x14ac:dyDescent="0.25">
      <c r="A28" s="1" t="s">
        <v>359</v>
      </c>
      <c r="B28" s="2">
        <v>45714.496527777781</v>
      </c>
      <c r="C28" t="s">
        <v>18</v>
      </c>
      <c r="D28" t="s">
        <v>291</v>
      </c>
      <c r="E28" t="s">
        <v>220</v>
      </c>
      <c r="F28">
        <v>1.0476000000000001</v>
      </c>
      <c r="G28">
        <v>9.9524000000000008</v>
      </c>
      <c r="H28">
        <v>9.9524000000000008</v>
      </c>
      <c r="I28">
        <f>SUMIFS('TRADERPERIOD SOLVED'!I:I,'TRADERPERIOD SOLVED'!$E:$E,OfferResults!$B28,'TRADERPERIOD SOLVED'!$H:$H,OfferResults!$D28)</f>
        <v>1.048</v>
      </c>
      <c r="J28">
        <f>SUMIFS('TRADERPERIOD SOLVED'!J:J,'TRADERPERIOD SOLVED'!$E:$E,OfferResults!$B28,'TRADERPERIOD SOLVED'!$H:$H,OfferResults!$D28)</f>
        <v>9.952</v>
      </c>
      <c r="K28">
        <f>SUMIFS('TRADERPERIOD SOLVED'!K:K,'TRADERPERIOD SOLVED'!$E:$E,OfferResults!$B28,'TRADERPERIOD SOLVED'!$H:$H,OfferResults!$D28)</f>
        <v>9.952</v>
      </c>
      <c r="L28">
        <f t="shared" si="3"/>
        <v>1.2000000000016442E-3</v>
      </c>
      <c r="M28" s="5">
        <f t="shared" si="0"/>
        <v>-3.9999999999995595E-4</v>
      </c>
      <c r="N28" s="5">
        <f t="shared" si="1"/>
        <v>4.0000000000084412E-4</v>
      </c>
      <c r="O28" s="5">
        <f t="shared" si="2"/>
        <v>4.0000000000084412E-4</v>
      </c>
    </row>
    <row r="29" spans="1:15" hidden="1" x14ac:dyDescent="0.25">
      <c r="A29" s="1" t="s">
        <v>359</v>
      </c>
      <c r="B29" s="2">
        <v>45714.496527777781</v>
      </c>
      <c r="C29" t="s">
        <v>18</v>
      </c>
      <c r="D29" t="s">
        <v>290</v>
      </c>
      <c r="E29" t="s">
        <v>220</v>
      </c>
      <c r="F29">
        <v>1</v>
      </c>
      <c r="G29">
        <v>9.1</v>
      </c>
      <c r="H29">
        <v>6.0404</v>
      </c>
      <c r="I29">
        <f>SUMIFS('TRADERPERIOD SOLVED'!I:I,'TRADERPERIOD SOLVED'!$E:$E,OfferResults!$B29,'TRADERPERIOD SOLVED'!$H:$H,OfferResults!$D29)</f>
        <v>1</v>
      </c>
      <c r="J29">
        <f>SUMIFS('TRADERPERIOD SOLVED'!J:J,'TRADERPERIOD SOLVED'!$E:$E,OfferResults!$B29,'TRADERPERIOD SOLVED'!$H:$H,OfferResults!$D29)</f>
        <v>9.1</v>
      </c>
      <c r="K29">
        <f>SUMIFS('TRADERPERIOD SOLVED'!K:K,'TRADERPERIOD SOLVED'!$E:$E,OfferResults!$B29,'TRADERPERIOD SOLVED'!$H:$H,OfferResults!$D29)</f>
        <v>6.04</v>
      </c>
      <c r="L29">
        <f t="shared" si="3"/>
        <v>3.9999999999995595E-4</v>
      </c>
      <c r="M29">
        <f t="shared" si="0"/>
        <v>0</v>
      </c>
      <c r="N29">
        <f t="shared" si="1"/>
        <v>0</v>
      </c>
      <c r="O29">
        <f t="shared" si="2"/>
        <v>3.9999999999995595E-4</v>
      </c>
    </row>
    <row r="30" spans="1:15" hidden="1" x14ac:dyDescent="0.25">
      <c r="A30" s="1" t="s">
        <v>359</v>
      </c>
      <c r="B30" s="2">
        <v>45714.496527777781</v>
      </c>
      <c r="C30" t="s">
        <v>18</v>
      </c>
      <c r="D30" t="s">
        <v>289</v>
      </c>
      <c r="E30" t="s">
        <v>220</v>
      </c>
      <c r="F30">
        <v>1.0316000000000001</v>
      </c>
      <c r="G30">
        <v>9.8000000000000007</v>
      </c>
      <c r="H30">
        <v>0</v>
      </c>
      <c r="I30">
        <f>SUMIFS('TRADERPERIOD SOLVED'!I:I,'TRADERPERIOD SOLVED'!$E:$E,OfferResults!$B30,'TRADERPERIOD SOLVED'!$H:$H,OfferResults!$D30)</f>
        <v>1.032</v>
      </c>
      <c r="J30">
        <f>SUMIFS('TRADERPERIOD SOLVED'!J:J,'TRADERPERIOD SOLVED'!$E:$E,OfferResults!$B30,'TRADERPERIOD SOLVED'!$H:$H,OfferResults!$D30)</f>
        <v>9.8000000000000007</v>
      </c>
      <c r="K30">
        <f>SUMIFS('TRADERPERIOD SOLVED'!K:K,'TRADERPERIOD SOLVED'!$E:$E,OfferResults!$B30,'TRADERPERIOD SOLVED'!$H:$H,OfferResults!$D30)</f>
        <v>0</v>
      </c>
      <c r="L30">
        <f t="shared" si="3"/>
        <v>3.9999999999995595E-4</v>
      </c>
      <c r="M30">
        <f t="shared" si="0"/>
        <v>-3.9999999999995595E-4</v>
      </c>
      <c r="N30">
        <f t="shared" si="1"/>
        <v>0</v>
      </c>
      <c r="O30">
        <f t="shared" si="2"/>
        <v>0</v>
      </c>
    </row>
    <row r="31" spans="1:15" hidden="1" x14ac:dyDescent="0.25">
      <c r="A31" s="1" t="s">
        <v>359</v>
      </c>
      <c r="B31" s="2">
        <v>45714.496527777781</v>
      </c>
      <c r="C31" t="s">
        <v>18</v>
      </c>
      <c r="D31" t="s">
        <v>288</v>
      </c>
      <c r="E31" t="s">
        <v>259</v>
      </c>
      <c r="F31">
        <v>22.65</v>
      </c>
      <c r="G31">
        <v>0</v>
      </c>
      <c r="H31">
        <v>0</v>
      </c>
      <c r="I31">
        <f>SUMIFS('TRADERPERIOD SOLVED'!I:I,'TRADERPERIOD SOLVED'!$E:$E,OfferResults!$B31,'TRADERPERIOD SOLVED'!$H:$H,OfferResults!$D31)</f>
        <v>22.65</v>
      </c>
      <c r="J31">
        <f>SUMIFS('TRADERPERIOD SOLVED'!J:J,'TRADERPERIOD SOLVED'!$E:$E,OfferResults!$B31,'TRADERPERIOD SOLVED'!$H:$H,OfferResults!$D31)</f>
        <v>0</v>
      </c>
      <c r="K31">
        <f>SUMIFS('TRADERPERIOD SOLVED'!K:K,'TRADERPERIOD SOLVED'!$E:$E,OfferResults!$B31,'TRADERPERIOD SOLVED'!$H:$H,OfferResults!$D31)</f>
        <v>0</v>
      </c>
      <c r="L31">
        <f t="shared" si="3"/>
        <v>0</v>
      </c>
      <c r="M31">
        <f t="shared" si="0"/>
        <v>0</v>
      </c>
      <c r="N31">
        <f t="shared" si="1"/>
        <v>0</v>
      </c>
      <c r="O31">
        <f t="shared" si="2"/>
        <v>0</v>
      </c>
    </row>
    <row r="32" spans="1:15" hidden="1" x14ac:dyDescent="0.25">
      <c r="A32" s="1" t="s">
        <v>359</v>
      </c>
      <c r="B32" s="2">
        <v>45714.496527777781</v>
      </c>
      <c r="C32" t="s">
        <v>18</v>
      </c>
      <c r="D32" t="s">
        <v>287</v>
      </c>
      <c r="E32" t="s">
        <v>220</v>
      </c>
      <c r="F32">
        <v>33.880000000000003</v>
      </c>
      <c r="G32">
        <v>0</v>
      </c>
      <c r="H32">
        <v>0</v>
      </c>
      <c r="I32">
        <f>SUMIFS('TRADERPERIOD SOLVED'!I:I,'TRADERPERIOD SOLVED'!$E:$E,OfferResults!$B32,'TRADERPERIOD SOLVED'!$H:$H,OfferResults!$D32)</f>
        <v>33.880000000000003</v>
      </c>
      <c r="J32">
        <f>SUMIFS('TRADERPERIOD SOLVED'!J:J,'TRADERPERIOD SOLVED'!$E:$E,OfferResults!$B32,'TRADERPERIOD SOLVED'!$H:$H,OfferResults!$D32)</f>
        <v>0</v>
      </c>
      <c r="K32">
        <f>SUMIFS('TRADERPERIOD SOLVED'!K:K,'TRADERPERIOD SOLVED'!$E:$E,OfferResults!$B32,'TRADERPERIOD SOLVED'!$H:$H,OfferResults!$D32)</f>
        <v>0</v>
      </c>
      <c r="L32">
        <f t="shared" si="3"/>
        <v>0</v>
      </c>
      <c r="M32">
        <f t="shared" si="0"/>
        <v>0</v>
      </c>
      <c r="N32">
        <f t="shared" si="1"/>
        <v>0</v>
      </c>
      <c r="O32">
        <f t="shared" si="2"/>
        <v>0</v>
      </c>
    </row>
    <row r="33" spans="1:15" hidden="1" x14ac:dyDescent="0.25">
      <c r="A33" s="1" t="s">
        <v>359</v>
      </c>
      <c r="B33" s="2">
        <v>45714.496527777781</v>
      </c>
      <c r="C33" t="s">
        <v>18</v>
      </c>
      <c r="D33" t="s">
        <v>286</v>
      </c>
      <c r="E33" t="s">
        <v>220</v>
      </c>
      <c r="F33">
        <v>0</v>
      </c>
      <c r="G33">
        <v>0</v>
      </c>
      <c r="H33">
        <v>0</v>
      </c>
      <c r="I33">
        <f>SUMIFS('TRADERPERIOD SOLVED'!I:I,'TRADERPERIOD SOLVED'!$E:$E,OfferResults!$B33,'TRADERPERIOD SOLVED'!$H:$H,OfferResults!$D33)</f>
        <v>0</v>
      </c>
      <c r="J33">
        <f>SUMIFS('TRADERPERIOD SOLVED'!J:J,'TRADERPERIOD SOLVED'!$E:$E,OfferResults!$B33,'TRADERPERIOD SOLVED'!$H:$H,OfferResults!$D33)</f>
        <v>0</v>
      </c>
      <c r="K33">
        <f>SUMIFS('TRADERPERIOD SOLVED'!K:K,'TRADERPERIOD SOLVED'!$E:$E,OfferResults!$B33,'TRADERPERIOD SOLVED'!$H:$H,OfferResults!$D33)</f>
        <v>0</v>
      </c>
      <c r="L33">
        <f t="shared" si="3"/>
        <v>0</v>
      </c>
      <c r="M33">
        <f t="shared" si="0"/>
        <v>0</v>
      </c>
      <c r="N33">
        <f t="shared" si="1"/>
        <v>0</v>
      </c>
      <c r="O33">
        <f t="shared" si="2"/>
        <v>0</v>
      </c>
    </row>
    <row r="34" spans="1:15" hidden="1" x14ac:dyDescent="0.25">
      <c r="A34" s="1" t="s">
        <v>359</v>
      </c>
      <c r="B34" s="2">
        <v>45714.496527777781</v>
      </c>
      <c r="C34" t="s">
        <v>18</v>
      </c>
      <c r="D34" t="s">
        <v>285</v>
      </c>
      <c r="E34" t="s">
        <v>216</v>
      </c>
      <c r="F34">
        <v>0</v>
      </c>
      <c r="G34">
        <v>0</v>
      </c>
      <c r="H34">
        <v>0</v>
      </c>
      <c r="I34">
        <f>SUMIFS('TRADERPERIOD SOLVED'!I:I,'TRADERPERIOD SOLVED'!$E:$E,OfferResults!$B34,'TRADERPERIOD SOLVED'!$H:$H,OfferResults!$D34)</f>
        <v>0</v>
      </c>
      <c r="J34">
        <f>SUMIFS('TRADERPERIOD SOLVED'!J:J,'TRADERPERIOD SOLVED'!$E:$E,OfferResults!$B34,'TRADERPERIOD SOLVED'!$H:$H,OfferResults!$D34)</f>
        <v>0</v>
      </c>
      <c r="K34">
        <f>SUMIFS('TRADERPERIOD SOLVED'!K:K,'TRADERPERIOD SOLVED'!$E:$E,OfferResults!$B34,'TRADERPERIOD SOLVED'!$H:$H,OfferResults!$D34)</f>
        <v>0</v>
      </c>
      <c r="L34">
        <f t="shared" si="3"/>
        <v>0</v>
      </c>
      <c r="M34">
        <f t="shared" ref="M34:M65" si="4">F34-I34</f>
        <v>0</v>
      </c>
      <c r="N34">
        <f t="shared" ref="N34:N65" si="5">G34-J34</f>
        <v>0</v>
      </c>
      <c r="O34">
        <f t="shared" ref="O34:O65" si="6">H34-K34</f>
        <v>0</v>
      </c>
    </row>
    <row r="35" spans="1:15" hidden="1" x14ac:dyDescent="0.25">
      <c r="A35" s="1" t="s">
        <v>359</v>
      </c>
      <c r="B35" s="2">
        <v>45714.496527777781</v>
      </c>
      <c r="C35" t="s">
        <v>18</v>
      </c>
      <c r="D35" t="s">
        <v>284</v>
      </c>
      <c r="E35" t="s">
        <v>283</v>
      </c>
      <c r="F35">
        <v>0</v>
      </c>
      <c r="G35">
        <v>0</v>
      </c>
      <c r="H35">
        <v>0</v>
      </c>
      <c r="I35">
        <f>SUMIFS('TRADERPERIOD SOLVED'!I:I,'TRADERPERIOD SOLVED'!$E:$E,OfferResults!$B35,'TRADERPERIOD SOLVED'!$H:$H,OfferResults!$D35)</f>
        <v>0</v>
      </c>
      <c r="J35">
        <f>SUMIFS('TRADERPERIOD SOLVED'!J:J,'TRADERPERIOD SOLVED'!$E:$E,OfferResults!$B35,'TRADERPERIOD SOLVED'!$H:$H,OfferResults!$D35)</f>
        <v>0</v>
      </c>
      <c r="K35">
        <f>SUMIFS('TRADERPERIOD SOLVED'!K:K,'TRADERPERIOD SOLVED'!$E:$E,OfferResults!$B35,'TRADERPERIOD SOLVED'!$H:$H,OfferResults!$D35)</f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</row>
    <row r="36" spans="1:15" hidden="1" x14ac:dyDescent="0.25">
      <c r="A36" s="1" t="s">
        <v>359</v>
      </c>
      <c r="B36" s="2">
        <v>45714.496527777781</v>
      </c>
      <c r="C36" t="s">
        <v>18</v>
      </c>
      <c r="D36" t="s">
        <v>282</v>
      </c>
      <c r="E36" t="s">
        <v>259</v>
      </c>
      <c r="F36">
        <v>90.4</v>
      </c>
      <c r="G36">
        <v>0</v>
      </c>
      <c r="H36">
        <v>0</v>
      </c>
      <c r="I36">
        <f>SUMIFS('TRADERPERIOD SOLVED'!I:I,'TRADERPERIOD SOLVED'!$E:$E,OfferResults!$B36,'TRADERPERIOD SOLVED'!$H:$H,OfferResults!$D36)</f>
        <v>90.4</v>
      </c>
      <c r="J36">
        <f>SUMIFS('TRADERPERIOD SOLVED'!J:J,'TRADERPERIOD SOLVED'!$E:$E,OfferResults!$B36,'TRADERPERIOD SOLVED'!$H:$H,OfferResults!$D36)</f>
        <v>0</v>
      </c>
      <c r="K36">
        <f>SUMIFS('TRADERPERIOD SOLVED'!K:K,'TRADERPERIOD SOLVED'!$E:$E,OfferResults!$B36,'TRADERPERIOD SOLVED'!$H:$H,OfferResults!$D36)</f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</row>
    <row r="37" spans="1:15" hidden="1" x14ac:dyDescent="0.25">
      <c r="A37" s="1" t="s">
        <v>359</v>
      </c>
      <c r="B37" s="2">
        <v>45714.496527777781</v>
      </c>
      <c r="C37" t="s">
        <v>18</v>
      </c>
      <c r="D37" t="s">
        <v>281</v>
      </c>
      <c r="E37" t="s">
        <v>280</v>
      </c>
      <c r="F37">
        <v>24</v>
      </c>
      <c r="G37">
        <v>0</v>
      </c>
      <c r="H37">
        <v>0</v>
      </c>
      <c r="I37">
        <f>SUMIFS('TRADERPERIOD SOLVED'!I:I,'TRADERPERIOD SOLVED'!$E:$E,OfferResults!$B37,'TRADERPERIOD SOLVED'!$H:$H,OfferResults!$D37)</f>
        <v>24</v>
      </c>
      <c r="J37">
        <f>SUMIFS('TRADERPERIOD SOLVED'!J:J,'TRADERPERIOD SOLVED'!$E:$E,OfferResults!$B37,'TRADERPERIOD SOLVED'!$H:$H,OfferResults!$D37)</f>
        <v>0</v>
      </c>
      <c r="K37">
        <f>SUMIFS('TRADERPERIOD SOLVED'!K:K,'TRADERPERIOD SOLVED'!$E:$E,OfferResults!$B37,'TRADERPERIOD SOLVED'!$H:$H,OfferResults!$D37)</f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</row>
    <row r="38" spans="1:15" hidden="1" x14ac:dyDescent="0.25">
      <c r="A38" s="1" t="s">
        <v>359</v>
      </c>
      <c r="B38" s="2">
        <v>45714.496527777781</v>
      </c>
      <c r="C38" t="s">
        <v>18</v>
      </c>
      <c r="D38" t="s">
        <v>279</v>
      </c>
      <c r="E38" t="s">
        <v>278</v>
      </c>
      <c r="F38">
        <v>49</v>
      </c>
      <c r="G38">
        <v>0</v>
      </c>
      <c r="H38">
        <v>0</v>
      </c>
      <c r="I38">
        <f>SUMIFS('TRADERPERIOD SOLVED'!I:I,'TRADERPERIOD SOLVED'!$E:$E,OfferResults!$B38,'TRADERPERIOD SOLVED'!$H:$H,OfferResults!$D38)</f>
        <v>49</v>
      </c>
      <c r="J38">
        <f>SUMIFS('TRADERPERIOD SOLVED'!J:J,'TRADERPERIOD SOLVED'!$E:$E,OfferResults!$B38,'TRADERPERIOD SOLVED'!$H:$H,OfferResults!$D38)</f>
        <v>0</v>
      </c>
      <c r="K38">
        <f>SUMIFS('TRADERPERIOD SOLVED'!K:K,'TRADERPERIOD SOLVED'!$E:$E,OfferResults!$B38,'TRADERPERIOD SOLVED'!$H:$H,OfferResults!$D38)</f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</row>
    <row r="39" spans="1:15" hidden="1" x14ac:dyDescent="0.25">
      <c r="A39" s="1" t="s">
        <v>359</v>
      </c>
      <c r="B39" s="2">
        <v>45714.496527777781</v>
      </c>
      <c r="C39" t="s">
        <v>18</v>
      </c>
      <c r="D39" t="s">
        <v>277</v>
      </c>
      <c r="E39" t="s">
        <v>205</v>
      </c>
      <c r="F39">
        <v>105</v>
      </c>
      <c r="G39">
        <v>0</v>
      </c>
      <c r="H39">
        <v>0</v>
      </c>
      <c r="I39">
        <f>SUMIFS('TRADERPERIOD SOLVED'!I:I,'TRADERPERIOD SOLVED'!$E:$E,OfferResults!$B39,'TRADERPERIOD SOLVED'!$H:$H,OfferResults!$D39)</f>
        <v>105</v>
      </c>
      <c r="J39">
        <f>SUMIFS('TRADERPERIOD SOLVED'!J:J,'TRADERPERIOD SOLVED'!$E:$E,OfferResults!$B39,'TRADERPERIOD SOLVED'!$H:$H,OfferResults!$D39)</f>
        <v>0</v>
      </c>
      <c r="K39">
        <f>SUMIFS('TRADERPERIOD SOLVED'!K:K,'TRADERPERIOD SOLVED'!$E:$E,OfferResults!$B39,'TRADERPERIOD SOLVED'!$H:$H,OfferResults!$D39)</f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</row>
    <row r="40" spans="1:15" hidden="1" x14ac:dyDescent="0.25">
      <c r="A40" s="1" t="s">
        <v>359</v>
      </c>
      <c r="B40" s="2">
        <v>45714.496527777781</v>
      </c>
      <c r="C40" t="s">
        <v>18</v>
      </c>
      <c r="D40" t="s">
        <v>276</v>
      </c>
      <c r="E40" t="s">
        <v>220</v>
      </c>
      <c r="F40">
        <v>0</v>
      </c>
      <c r="G40">
        <v>0</v>
      </c>
      <c r="H40">
        <v>0</v>
      </c>
      <c r="I40">
        <f>SUMIFS('TRADERPERIOD SOLVED'!I:I,'TRADERPERIOD SOLVED'!$E:$E,OfferResults!$B40,'TRADERPERIOD SOLVED'!$H:$H,OfferResults!$D40)</f>
        <v>0</v>
      </c>
      <c r="J40">
        <f>SUMIFS('TRADERPERIOD SOLVED'!J:J,'TRADERPERIOD SOLVED'!$E:$E,OfferResults!$B40,'TRADERPERIOD SOLVED'!$H:$H,OfferResults!$D40)</f>
        <v>0</v>
      </c>
      <c r="K40">
        <f>SUMIFS('TRADERPERIOD SOLVED'!K:K,'TRADERPERIOD SOLVED'!$E:$E,OfferResults!$B40,'TRADERPERIOD SOLVED'!$H:$H,OfferResults!$D40)</f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</row>
    <row r="41" spans="1:15" hidden="1" x14ac:dyDescent="0.25">
      <c r="A41" s="1" t="s">
        <v>359</v>
      </c>
      <c r="B41" s="2">
        <v>45714.496527777781</v>
      </c>
      <c r="C41" t="s">
        <v>18</v>
      </c>
      <c r="D41" t="s">
        <v>275</v>
      </c>
      <c r="E41" t="s">
        <v>274</v>
      </c>
      <c r="F41">
        <v>23.69</v>
      </c>
      <c r="G41">
        <v>0</v>
      </c>
      <c r="H41">
        <v>0</v>
      </c>
      <c r="I41">
        <f>SUMIFS('TRADERPERIOD SOLVED'!I:I,'TRADERPERIOD SOLVED'!$E:$E,OfferResults!$B41,'TRADERPERIOD SOLVED'!$H:$H,OfferResults!$D41)</f>
        <v>23.69</v>
      </c>
      <c r="J41">
        <f>SUMIFS('TRADERPERIOD SOLVED'!J:J,'TRADERPERIOD SOLVED'!$E:$E,OfferResults!$B41,'TRADERPERIOD SOLVED'!$H:$H,OfferResults!$D41)</f>
        <v>0</v>
      </c>
      <c r="K41">
        <f>SUMIFS('TRADERPERIOD SOLVED'!K:K,'TRADERPERIOD SOLVED'!$E:$E,OfferResults!$B41,'TRADERPERIOD SOLVED'!$H:$H,OfferResults!$D41)</f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</row>
    <row r="42" spans="1:15" hidden="1" x14ac:dyDescent="0.25">
      <c r="A42" s="1" t="s">
        <v>359</v>
      </c>
      <c r="B42" s="2">
        <v>45714.496527777781</v>
      </c>
      <c r="C42" t="s">
        <v>18</v>
      </c>
      <c r="D42" t="s">
        <v>273</v>
      </c>
      <c r="E42" t="s">
        <v>272</v>
      </c>
      <c r="F42">
        <v>30</v>
      </c>
      <c r="G42">
        <v>0</v>
      </c>
      <c r="H42">
        <v>0</v>
      </c>
      <c r="I42">
        <f>SUMIFS('TRADERPERIOD SOLVED'!I:I,'TRADERPERIOD SOLVED'!$E:$E,OfferResults!$B42,'TRADERPERIOD SOLVED'!$H:$H,OfferResults!$D42)</f>
        <v>30</v>
      </c>
      <c r="J42">
        <f>SUMIFS('TRADERPERIOD SOLVED'!J:J,'TRADERPERIOD SOLVED'!$E:$E,OfferResults!$B42,'TRADERPERIOD SOLVED'!$H:$H,OfferResults!$D42)</f>
        <v>0</v>
      </c>
      <c r="K42">
        <f>SUMIFS('TRADERPERIOD SOLVED'!K:K,'TRADERPERIOD SOLVED'!$E:$E,OfferResults!$B42,'TRADERPERIOD SOLVED'!$H:$H,OfferResults!$D42)</f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</row>
    <row r="43" spans="1:15" hidden="1" x14ac:dyDescent="0.25">
      <c r="A43" s="1" t="s">
        <v>359</v>
      </c>
      <c r="B43" s="2">
        <v>45714.496527777781</v>
      </c>
      <c r="C43" t="s">
        <v>18</v>
      </c>
      <c r="D43" t="s">
        <v>271</v>
      </c>
      <c r="E43" t="s">
        <v>259</v>
      </c>
      <c r="F43">
        <v>14</v>
      </c>
      <c r="G43">
        <v>0</v>
      </c>
      <c r="H43">
        <v>0</v>
      </c>
      <c r="I43">
        <f>SUMIFS('TRADERPERIOD SOLVED'!I:I,'TRADERPERIOD SOLVED'!$E:$E,OfferResults!$B43,'TRADERPERIOD SOLVED'!$H:$H,OfferResults!$D43)</f>
        <v>14</v>
      </c>
      <c r="J43">
        <f>SUMIFS('TRADERPERIOD SOLVED'!J:J,'TRADERPERIOD SOLVED'!$E:$E,OfferResults!$B43,'TRADERPERIOD SOLVED'!$H:$H,OfferResults!$D43)</f>
        <v>0</v>
      </c>
      <c r="K43">
        <f>SUMIFS('TRADERPERIOD SOLVED'!K:K,'TRADERPERIOD SOLVED'!$E:$E,OfferResults!$B43,'TRADERPERIOD SOLVED'!$H:$H,OfferResults!$D43)</f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</row>
    <row r="44" spans="1:15" hidden="1" x14ac:dyDescent="0.25">
      <c r="A44" s="1" t="s">
        <v>359</v>
      </c>
      <c r="B44" s="2">
        <v>45714.496527777781</v>
      </c>
      <c r="C44" t="s">
        <v>18</v>
      </c>
      <c r="D44" t="s">
        <v>270</v>
      </c>
      <c r="E44" t="s">
        <v>205</v>
      </c>
      <c r="F44">
        <v>44</v>
      </c>
      <c r="G44">
        <v>0</v>
      </c>
      <c r="H44">
        <v>1</v>
      </c>
      <c r="I44">
        <f>SUMIFS('TRADERPERIOD SOLVED'!I:I,'TRADERPERIOD SOLVED'!$E:$E,OfferResults!$B44,'TRADERPERIOD SOLVED'!$H:$H,OfferResults!$D44)</f>
        <v>44</v>
      </c>
      <c r="J44">
        <f>SUMIFS('TRADERPERIOD SOLVED'!J:J,'TRADERPERIOD SOLVED'!$E:$E,OfferResults!$B44,'TRADERPERIOD SOLVED'!$H:$H,OfferResults!$D44)</f>
        <v>0</v>
      </c>
      <c r="K44">
        <f>SUMIFS('TRADERPERIOD SOLVED'!K:K,'TRADERPERIOD SOLVED'!$E:$E,OfferResults!$B44,'TRADERPERIOD SOLVED'!$H:$H,OfferResults!$D44)</f>
        <v>1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</row>
    <row r="45" spans="1:15" hidden="1" x14ac:dyDescent="0.25">
      <c r="A45" s="1" t="s">
        <v>359</v>
      </c>
      <c r="B45" s="2">
        <v>45714.496527777781</v>
      </c>
      <c r="C45" t="s">
        <v>18</v>
      </c>
      <c r="D45" t="s">
        <v>269</v>
      </c>
      <c r="E45" t="s">
        <v>220</v>
      </c>
      <c r="F45">
        <v>0</v>
      </c>
      <c r="G45">
        <v>0</v>
      </c>
      <c r="H45">
        <v>0</v>
      </c>
      <c r="I45">
        <f>SUMIFS('TRADERPERIOD SOLVED'!I:I,'TRADERPERIOD SOLVED'!$E:$E,OfferResults!$B45,'TRADERPERIOD SOLVED'!$H:$H,OfferResults!$D45)</f>
        <v>0</v>
      </c>
      <c r="J45">
        <f>SUMIFS('TRADERPERIOD SOLVED'!J:J,'TRADERPERIOD SOLVED'!$E:$E,OfferResults!$B45,'TRADERPERIOD SOLVED'!$H:$H,OfferResults!$D45)</f>
        <v>0</v>
      </c>
      <c r="K45">
        <f>SUMIFS('TRADERPERIOD SOLVED'!K:K,'TRADERPERIOD SOLVED'!$E:$E,OfferResults!$B45,'TRADERPERIOD SOLVED'!$H:$H,OfferResults!$D45)</f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</row>
    <row r="46" spans="1:15" hidden="1" x14ac:dyDescent="0.25">
      <c r="A46" s="1" t="s">
        <v>359</v>
      </c>
      <c r="B46" s="2">
        <v>45714.496527777781</v>
      </c>
      <c r="C46" t="s">
        <v>18</v>
      </c>
      <c r="D46" t="s">
        <v>268</v>
      </c>
      <c r="E46" t="s">
        <v>220</v>
      </c>
      <c r="F46">
        <v>30</v>
      </c>
      <c r="G46">
        <v>0</v>
      </c>
      <c r="H46">
        <v>0</v>
      </c>
      <c r="I46">
        <f>SUMIFS('TRADERPERIOD SOLVED'!I:I,'TRADERPERIOD SOLVED'!$E:$E,OfferResults!$B46,'TRADERPERIOD SOLVED'!$H:$H,OfferResults!$D46)</f>
        <v>30</v>
      </c>
      <c r="J46">
        <f>SUMIFS('TRADERPERIOD SOLVED'!J:J,'TRADERPERIOD SOLVED'!$E:$E,OfferResults!$B46,'TRADERPERIOD SOLVED'!$H:$H,OfferResults!$D46)</f>
        <v>0</v>
      </c>
      <c r="K46">
        <f>SUMIFS('TRADERPERIOD SOLVED'!K:K,'TRADERPERIOD SOLVED'!$E:$E,OfferResults!$B46,'TRADERPERIOD SOLVED'!$H:$H,OfferResults!$D46)</f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</row>
    <row r="47" spans="1:15" hidden="1" x14ac:dyDescent="0.25">
      <c r="A47" s="1" t="s">
        <v>359</v>
      </c>
      <c r="B47" s="2">
        <v>45714.496527777781</v>
      </c>
      <c r="C47" t="s">
        <v>18</v>
      </c>
      <c r="D47" t="s">
        <v>267</v>
      </c>
      <c r="E47" t="s">
        <v>205</v>
      </c>
      <c r="F47">
        <v>194</v>
      </c>
      <c r="G47">
        <v>0</v>
      </c>
      <c r="H47">
        <v>0</v>
      </c>
      <c r="I47">
        <f>SUMIFS('TRADERPERIOD SOLVED'!I:I,'TRADERPERIOD SOLVED'!$E:$E,OfferResults!$B47,'TRADERPERIOD SOLVED'!$H:$H,OfferResults!$D47)</f>
        <v>194</v>
      </c>
      <c r="J47">
        <f>SUMIFS('TRADERPERIOD SOLVED'!J:J,'TRADERPERIOD SOLVED'!$E:$E,OfferResults!$B47,'TRADERPERIOD SOLVED'!$H:$H,OfferResults!$D47)</f>
        <v>0</v>
      </c>
      <c r="K47">
        <f>SUMIFS('TRADERPERIOD SOLVED'!K:K,'TRADERPERIOD SOLVED'!$E:$E,OfferResults!$B47,'TRADERPERIOD SOLVED'!$H:$H,OfferResults!$D47)</f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</row>
    <row r="48" spans="1:15" hidden="1" x14ac:dyDescent="0.25">
      <c r="A48" s="1" t="s">
        <v>359</v>
      </c>
      <c r="B48" s="2">
        <v>45714.496527777781</v>
      </c>
      <c r="C48" t="s">
        <v>18</v>
      </c>
      <c r="D48" t="s">
        <v>266</v>
      </c>
      <c r="E48" t="s">
        <v>196</v>
      </c>
      <c r="F48">
        <v>410</v>
      </c>
      <c r="G48">
        <v>45</v>
      </c>
      <c r="H48">
        <v>75</v>
      </c>
      <c r="I48">
        <f>SUMIFS('TRADERPERIOD SOLVED'!I:I,'TRADERPERIOD SOLVED'!$E:$E,OfferResults!$B48,'TRADERPERIOD SOLVED'!$H:$H,OfferResults!$D48)</f>
        <v>410</v>
      </c>
      <c r="J48">
        <f>SUMIFS('TRADERPERIOD SOLVED'!J:J,'TRADERPERIOD SOLVED'!$E:$E,OfferResults!$B48,'TRADERPERIOD SOLVED'!$H:$H,OfferResults!$D48)</f>
        <v>45</v>
      </c>
      <c r="K48">
        <f>SUMIFS('TRADERPERIOD SOLVED'!K:K,'TRADERPERIOD SOLVED'!$E:$E,OfferResults!$B48,'TRADERPERIOD SOLVED'!$H:$H,OfferResults!$D48)</f>
        <v>75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</row>
    <row r="49" spans="1:15" hidden="1" x14ac:dyDescent="0.25">
      <c r="A49" s="1" t="s">
        <v>359</v>
      </c>
      <c r="B49" s="2">
        <v>45714.496527777781</v>
      </c>
      <c r="C49" t="s">
        <v>18</v>
      </c>
      <c r="D49" t="s">
        <v>265</v>
      </c>
      <c r="E49" t="s">
        <v>264</v>
      </c>
      <c r="F49">
        <v>0</v>
      </c>
      <c r="G49">
        <v>0</v>
      </c>
      <c r="H49">
        <v>0</v>
      </c>
      <c r="I49">
        <f>SUMIFS('TRADERPERIOD SOLVED'!I:I,'TRADERPERIOD SOLVED'!$E:$E,OfferResults!$B49,'TRADERPERIOD SOLVED'!$H:$H,OfferResults!$D49)</f>
        <v>0</v>
      </c>
      <c r="J49">
        <f>SUMIFS('TRADERPERIOD SOLVED'!J:J,'TRADERPERIOD SOLVED'!$E:$E,OfferResults!$B49,'TRADERPERIOD SOLVED'!$H:$H,OfferResults!$D49)</f>
        <v>0</v>
      </c>
      <c r="K49">
        <f>SUMIFS('TRADERPERIOD SOLVED'!K:K,'TRADERPERIOD SOLVED'!$E:$E,OfferResults!$B49,'TRADERPERIOD SOLVED'!$H:$H,OfferResults!$D49)</f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</row>
    <row r="50" spans="1:15" hidden="1" x14ac:dyDescent="0.25">
      <c r="A50" s="1" t="s">
        <v>359</v>
      </c>
      <c r="B50" s="2">
        <v>45714.496527777781</v>
      </c>
      <c r="C50" t="s">
        <v>18</v>
      </c>
      <c r="D50" t="s">
        <v>263</v>
      </c>
      <c r="E50" t="s">
        <v>220</v>
      </c>
      <c r="F50">
        <v>20</v>
      </c>
      <c r="G50">
        <v>13.5</v>
      </c>
      <c r="H50">
        <v>12.7</v>
      </c>
      <c r="I50">
        <f>SUMIFS('TRADERPERIOD SOLVED'!I:I,'TRADERPERIOD SOLVED'!$E:$E,OfferResults!$B50,'TRADERPERIOD SOLVED'!$H:$H,OfferResults!$D50)</f>
        <v>20</v>
      </c>
      <c r="J50">
        <f>SUMIFS('TRADERPERIOD SOLVED'!J:J,'TRADERPERIOD SOLVED'!$E:$E,OfferResults!$B50,'TRADERPERIOD SOLVED'!$H:$H,OfferResults!$D50)</f>
        <v>13.5</v>
      </c>
      <c r="K50">
        <f>SUMIFS('TRADERPERIOD SOLVED'!K:K,'TRADERPERIOD SOLVED'!$E:$E,OfferResults!$B50,'TRADERPERIOD SOLVED'!$H:$H,OfferResults!$D50)</f>
        <v>12.7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</row>
    <row r="51" spans="1:15" hidden="1" x14ac:dyDescent="0.25">
      <c r="A51" s="1" t="s">
        <v>359</v>
      </c>
      <c r="B51" s="2">
        <v>45714.496527777781</v>
      </c>
      <c r="C51" t="s">
        <v>18</v>
      </c>
      <c r="D51" t="s">
        <v>262</v>
      </c>
      <c r="E51" t="s">
        <v>261</v>
      </c>
      <c r="F51">
        <v>0</v>
      </c>
      <c r="G51">
        <v>0</v>
      </c>
      <c r="H51">
        <v>0</v>
      </c>
      <c r="I51">
        <f>SUMIFS('TRADERPERIOD SOLVED'!I:I,'TRADERPERIOD SOLVED'!$E:$E,OfferResults!$B51,'TRADERPERIOD SOLVED'!$H:$H,OfferResults!$D51)</f>
        <v>0</v>
      </c>
      <c r="J51">
        <f>SUMIFS('TRADERPERIOD SOLVED'!J:J,'TRADERPERIOD SOLVED'!$E:$E,OfferResults!$B51,'TRADERPERIOD SOLVED'!$H:$H,OfferResults!$D51)</f>
        <v>0</v>
      </c>
      <c r="K51">
        <f>SUMIFS('TRADERPERIOD SOLVED'!K:K,'TRADERPERIOD SOLVED'!$E:$E,OfferResults!$B51,'TRADERPERIOD SOLVED'!$H:$H,OfferResults!$D51)</f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</row>
    <row r="52" spans="1:15" hidden="1" x14ac:dyDescent="0.25">
      <c r="A52" s="1" t="s">
        <v>359</v>
      </c>
      <c r="B52" s="2">
        <v>45714.496527777781</v>
      </c>
      <c r="C52" t="s">
        <v>18</v>
      </c>
      <c r="D52" t="s">
        <v>260</v>
      </c>
      <c r="E52" t="s">
        <v>259</v>
      </c>
      <c r="F52">
        <v>42.7</v>
      </c>
      <c r="G52">
        <v>0</v>
      </c>
      <c r="H52">
        <v>0</v>
      </c>
      <c r="I52">
        <f>SUMIFS('TRADERPERIOD SOLVED'!I:I,'TRADERPERIOD SOLVED'!$E:$E,OfferResults!$B52,'TRADERPERIOD SOLVED'!$H:$H,OfferResults!$D52)</f>
        <v>42.7</v>
      </c>
      <c r="J52">
        <f>SUMIFS('TRADERPERIOD SOLVED'!J:J,'TRADERPERIOD SOLVED'!$E:$E,OfferResults!$B52,'TRADERPERIOD SOLVED'!$H:$H,OfferResults!$D52)</f>
        <v>0</v>
      </c>
      <c r="K52">
        <f>SUMIFS('TRADERPERIOD SOLVED'!K:K,'TRADERPERIOD SOLVED'!$E:$E,OfferResults!$B52,'TRADERPERIOD SOLVED'!$H:$H,OfferResults!$D52)</f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</row>
    <row r="53" spans="1:15" hidden="1" x14ac:dyDescent="0.25">
      <c r="A53" s="1" t="s">
        <v>359</v>
      </c>
      <c r="B53" s="2">
        <v>45714.496527777781</v>
      </c>
      <c r="C53" t="s">
        <v>18</v>
      </c>
      <c r="D53" t="s">
        <v>258</v>
      </c>
      <c r="E53" t="s">
        <v>257</v>
      </c>
      <c r="F53">
        <v>0</v>
      </c>
      <c r="G53">
        <v>0</v>
      </c>
      <c r="H53">
        <v>0</v>
      </c>
      <c r="I53">
        <f>SUMIFS('TRADERPERIOD SOLVED'!I:I,'TRADERPERIOD SOLVED'!$E:$E,OfferResults!$B53,'TRADERPERIOD SOLVED'!$H:$H,OfferResults!$D53)</f>
        <v>0</v>
      </c>
      <c r="J53">
        <f>SUMIFS('TRADERPERIOD SOLVED'!J:J,'TRADERPERIOD SOLVED'!$E:$E,OfferResults!$B53,'TRADERPERIOD SOLVED'!$H:$H,OfferResults!$D53)</f>
        <v>0</v>
      </c>
      <c r="K53">
        <f>SUMIFS('TRADERPERIOD SOLVED'!K:K,'TRADERPERIOD SOLVED'!$E:$E,OfferResults!$B53,'TRADERPERIOD SOLVED'!$H:$H,OfferResults!$D53)</f>
        <v>0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</row>
    <row r="54" spans="1:15" x14ac:dyDescent="0.25">
      <c r="A54" s="1" t="s">
        <v>359</v>
      </c>
      <c r="B54" s="2">
        <v>45714.496527777781</v>
      </c>
      <c r="C54" t="s">
        <v>18</v>
      </c>
      <c r="D54" t="s">
        <v>256</v>
      </c>
      <c r="E54" t="s">
        <v>205</v>
      </c>
      <c r="F54">
        <v>146.85310000000001</v>
      </c>
      <c r="G54">
        <v>43</v>
      </c>
      <c r="H54">
        <v>22</v>
      </c>
      <c r="I54">
        <f>SUMIFS('TRADERPERIOD SOLVED'!I:I,'TRADERPERIOD SOLVED'!$E:$E,OfferResults!$B54,'TRADERPERIOD SOLVED'!$H:$H,OfferResults!$D54)</f>
        <v>146.85300000000001</v>
      </c>
      <c r="J54">
        <f>SUMIFS('TRADERPERIOD SOLVED'!J:J,'TRADERPERIOD SOLVED'!$E:$E,OfferResults!$B54,'TRADERPERIOD SOLVED'!$H:$H,OfferResults!$D54)</f>
        <v>42.731000000000002</v>
      </c>
      <c r="K54">
        <f>SUMIFS('TRADERPERIOD SOLVED'!K:K,'TRADERPERIOD SOLVED'!$E:$E,OfferResults!$B54,'TRADERPERIOD SOLVED'!$H:$H,OfferResults!$D54)</f>
        <v>22</v>
      </c>
      <c r="L54">
        <f t="shared" si="3"/>
        <v>0.26910000000000167</v>
      </c>
      <c r="M54" s="5">
        <f t="shared" si="4"/>
        <v>1.0000000000331966E-4</v>
      </c>
      <c r="N54" s="5">
        <f t="shared" si="5"/>
        <v>0.26899999999999835</v>
      </c>
      <c r="O54" s="5">
        <f t="shared" si="6"/>
        <v>0</v>
      </c>
    </row>
    <row r="55" spans="1:15" hidden="1" x14ac:dyDescent="0.25">
      <c r="A55" s="1" t="s">
        <v>359</v>
      </c>
      <c r="B55" s="2">
        <v>45714.496527777781</v>
      </c>
      <c r="C55" t="s">
        <v>18</v>
      </c>
      <c r="D55" t="s">
        <v>255</v>
      </c>
      <c r="E55" t="s">
        <v>254</v>
      </c>
      <c r="F55">
        <v>146</v>
      </c>
      <c r="G55">
        <v>0</v>
      </c>
      <c r="H55">
        <v>0</v>
      </c>
      <c r="I55">
        <f>SUMIFS('TRADERPERIOD SOLVED'!I:I,'TRADERPERIOD SOLVED'!$E:$E,OfferResults!$B55,'TRADERPERIOD SOLVED'!$H:$H,OfferResults!$D55)</f>
        <v>146</v>
      </c>
      <c r="J55">
        <f>SUMIFS('TRADERPERIOD SOLVED'!J:J,'TRADERPERIOD SOLVED'!$E:$E,OfferResults!$B55,'TRADERPERIOD SOLVED'!$H:$H,OfferResults!$D55)</f>
        <v>0</v>
      </c>
      <c r="K55">
        <f>SUMIFS('TRADERPERIOD SOLVED'!K:K,'TRADERPERIOD SOLVED'!$E:$E,OfferResults!$B55,'TRADERPERIOD SOLVED'!$H:$H,OfferResults!$D55)</f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</row>
    <row r="56" spans="1:15" hidden="1" x14ac:dyDescent="0.25">
      <c r="A56" s="1" t="s">
        <v>359</v>
      </c>
      <c r="B56" s="2">
        <v>45714.496527777781</v>
      </c>
      <c r="C56" t="s">
        <v>18</v>
      </c>
      <c r="D56" t="s">
        <v>253</v>
      </c>
      <c r="E56" t="s">
        <v>205</v>
      </c>
      <c r="F56">
        <v>63</v>
      </c>
      <c r="G56">
        <v>0</v>
      </c>
      <c r="H56">
        <v>0</v>
      </c>
      <c r="I56">
        <f>SUMIFS('TRADERPERIOD SOLVED'!I:I,'TRADERPERIOD SOLVED'!$E:$E,OfferResults!$B56,'TRADERPERIOD SOLVED'!$H:$H,OfferResults!$D56)</f>
        <v>63</v>
      </c>
      <c r="J56">
        <f>SUMIFS('TRADERPERIOD SOLVED'!J:J,'TRADERPERIOD SOLVED'!$E:$E,OfferResults!$B56,'TRADERPERIOD SOLVED'!$H:$H,OfferResults!$D56)</f>
        <v>0</v>
      </c>
      <c r="K56">
        <f>SUMIFS('TRADERPERIOD SOLVED'!K:K,'TRADERPERIOD SOLVED'!$E:$E,OfferResults!$B56,'TRADERPERIOD SOLVED'!$H:$H,OfferResults!$D56)</f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</row>
    <row r="57" spans="1:15" hidden="1" x14ac:dyDescent="0.25">
      <c r="A57" s="1" t="s">
        <v>359</v>
      </c>
      <c r="B57" s="2">
        <v>45714.496527777781</v>
      </c>
      <c r="C57" t="s">
        <v>18</v>
      </c>
      <c r="D57" t="s">
        <v>252</v>
      </c>
      <c r="E57" t="s">
        <v>196</v>
      </c>
      <c r="F57">
        <v>0</v>
      </c>
      <c r="G57">
        <v>0</v>
      </c>
      <c r="H57">
        <v>0</v>
      </c>
      <c r="I57">
        <f>SUMIFS('TRADERPERIOD SOLVED'!I:I,'TRADERPERIOD SOLVED'!$E:$E,OfferResults!$B57,'TRADERPERIOD SOLVED'!$H:$H,OfferResults!$D57)</f>
        <v>0</v>
      </c>
      <c r="J57">
        <f>SUMIFS('TRADERPERIOD SOLVED'!J:J,'TRADERPERIOD SOLVED'!$E:$E,OfferResults!$B57,'TRADERPERIOD SOLVED'!$H:$H,OfferResults!$D57)</f>
        <v>0</v>
      </c>
      <c r="K57">
        <f>SUMIFS('TRADERPERIOD SOLVED'!K:K,'TRADERPERIOD SOLVED'!$E:$E,OfferResults!$B57,'TRADERPERIOD SOLVED'!$H:$H,OfferResults!$D57)</f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</row>
    <row r="58" spans="1:15" hidden="1" x14ac:dyDescent="0.25">
      <c r="A58" s="1" t="s">
        <v>359</v>
      </c>
      <c r="B58" s="2">
        <v>45714.496527777781</v>
      </c>
      <c r="C58" t="s">
        <v>18</v>
      </c>
      <c r="D58" t="s">
        <v>251</v>
      </c>
      <c r="E58" t="s">
        <v>220</v>
      </c>
      <c r="F58">
        <v>3.5</v>
      </c>
      <c r="G58">
        <v>0</v>
      </c>
      <c r="H58">
        <v>0</v>
      </c>
      <c r="I58">
        <f>SUMIFS('TRADERPERIOD SOLVED'!I:I,'TRADERPERIOD SOLVED'!$E:$E,OfferResults!$B58,'TRADERPERIOD SOLVED'!$H:$H,OfferResults!$D58)</f>
        <v>3.5</v>
      </c>
      <c r="J58">
        <f>SUMIFS('TRADERPERIOD SOLVED'!J:J,'TRADERPERIOD SOLVED'!$E:$E,OfferResults!$B58,'TRADERPERIOD SOLVED'!$H:$H,OfferResults!$D58)</f>
        <v>0</v>
      </c>
      <c r="K58">
        <f>SUMIFS('TRADERPERIOD SOLVED'!K:K,'TRADERPERIOD SOLVED'!$E:$E,OfferResults!$B58,'TRADERPERIOD SOLVED'!$H:$H,OfferResults!$D58)</f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</row>
    <row r="59" spans="1:15" hidden="1" x14ac:dyDescent="0.25">
      <c r="A59" s="1" t="s">
        <v>359</v>
      </c>
      <c r="B59" s="2">
        <v>45714.496527777781</v>
      </c>
      <c r="C59" t="s">
        <v>18</v>
      </c>
      <c r="D59" t="s">
        <v>250</v>
      </c>
      <c r="E59" t="s">
        <v>196</v>
      </c>
      <c r="F59">
        <v>171.46100000000001</v>
      </c>
      <c r="G59">
        <v>0</v>
      </c>
      <c r="H59">
        <v>0</v>
      </c>
      <c r="I59">
        <f>SUMIFS('TRADERPERIOD SOLVED'!I:I,'TRADERPERIOD SOLVED'!$E:$E,OfferResults!$B59,'TRADERPERIOD SOLVED'!$H:$H,OfferResults!$D59)</f>
        <v>171.46100000000001</v>
      </c>
      <c r="J59">
        <f>SUMIFS('TRADERPERIOD SOLVED'!J:J,'TRADERPERIOD SOLVED'!$E:$E,OfferResults!$B59,'TRADERPERIOD SOLVED'!$H:$H,OfferResults!$D59)</f>
        <v>0</v>
      </c>
      <c r="K59">
        <f>SUMIFS('TRADERPERIOD SOLVED'!K:K,'TRADERPERIOD SOLVED'!$E:$E,OfferResults!$B59,'TRADERPERIOD SOLVED'!$H:$H,OfferResults!$D59)</f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</row>
    <row r="60" spans="1:15" hidden="1" x14ac:dyDescent="0.25">
      <c r="A60" s="1" t="s">
        <v>359</v>
      </c>
      <c r="B60" s="2">
        <v>45714.496527777781</v>
      </c>
      <c r="C60" t="s">
        <v>18</v>
      </c>
      <c r="D60" t="s">
        <v>249</v>
      </c>
      <c r="E60" t="s">
        <v>196</v>
      </c>
      <c r="F60">
        <v>151.459</v>
      </c>
      <c r="G60">
        <v>0</v>
      </c>
      <c r="H60">
        <v>0</v>
      </c>
      <c r="I60">
        <f>SUMIFS('TRADERPERIOD SOLVED'!I:I,'TRADERPERIOD SOLVED'!$E:$E,OfferResults!$B60,'TRADERPERIOD SOLVED'!$H:$H,OfferResults!$D60)</f>
        <v>151.459</v>
      </c>
      <c r="J60">
        <f>SUMIFS('TRADERPERIOD SOLVED'!J:J,'TRADERPERIOD SOLVED'!$E:$E,OfferResults!$B60,'TRADERPERIOD SOLVED'!$H:$H,OfferResults!$D60)</f>
        <v>0</v>
      </c>
      <c r="K60">
        <f>SUMIFS('TRADERPERIOD SOLVED'!K:K,'TRADERPERIOD SOLVED'!$E:$E,OfferResults!$B60,'TRADERPERIOD SOLVED'!$H:$H,OfferResults!$D60)</f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</row>
    <row r="61" spans="1:15" hidden="1" x14ac:dyDescent="0.25">
      <c r="A61" s="1" t="s">
        <v>359</v>
      </c>
      <c r="B61" s="2">
        <v>45714.496527777781</v>
      </c>
      <c r="C61" t="s">
        <v>18</v>
      </c>
      <c r="D61" t="s">
        <v>248</v>
      </c>
      <c r="E61" t="s">
        <v>196</v>
      </c>
      <c r="F61">
        <v>151.459</v>
      </c>
      <c r="G61">
        <v>0</v>
      </c>
      <c r="H61">
        <v>0</v>
      </c>
      <c r="I61">
        <f>SUMIFS('TRADERPERIOD SOLVED'!I:I,'TRADERPERIOD SOLVED'!$E:$E,OfferResults!$B61,'TRADERPERIOD SOLVED'!$H:$H,OfferResults!$D61)</f>
        <v>151.459</v>
      </c>
      <c r="J61">
        <f>SUMIFS('TRADERPERIOD SOLVED'!J:J,'TRADERPERIOD SOLVED'!$E:$E,OfferResults!$B61,'TRADERPERIOD SOLVED'!$H:$H,OfferResults!$D61)</f>
        <v>0</v>
      </c>
      <c r="K61">
        <f>SUMIFS('TRADERPERIOD SOLVED'!K:K,'TRADERPERIOD SOLVED'!$E:$E,OfferResults!$B61,'TRADERPERIOD SOLVED'!$H:$H,OfferResults!$D61)</f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</row>
    <row r="62" spans="1:15" x14ac:dyDescent="0.25">
      <c r="A62" s="1" t="s">
        <v>359</v>
      </c>
      <c r="B62" s="2">
        <v>45714.496527777781</v>
      </c>
      <c r="C62" t="s">
        <v>18</v>
      </c>
      <c r="D62" t="s">
        <v>247</v>
      </c>
      <c r="E62" t="s">
        <v>205</v>
      </c>
      <c r="F62">
        <v>46</v>
      </c>
      <c r="G62">
        <v>2.99</v>
      </c>
      <c r="H62">
        <v>7</v>
      </c>
      <c r="I62">
        <f>SUMIFS('TRADERPERIOD SOLVED'!I:I,'TRADERPERIOD SOLVED'!$E:$E,OfferResults!$B62,'TRADERPERIOD SOLVED'!$H:$H,OfferResults!$D62)</f>
        <v>46</v>
      </c>
      <c r="J62">
        <f>SUMIFS('TRADERPERIOD SOLVED'!J:J,'TRADERPERIOD SOLVED'!$E:$E,OfferResults!$B62,'TRADERPERIOD SOLVED'!$H:$H,OfferResults!$D62)</f>
        <v>12.99</v>
      </c>
      <c r="K62">
        <f>SUMIFS('TRADERPERIOD SOLVED'!K:K,'TRADERPERIOD SOLVED'!$E:$E,OfferResults!$B62,'TRADERPERIOD SOLVED'!$H:$H,OfferResults!$D62)</f>
        <v>7</v>
      </c>
      <c r="L62">
        <f t="shared" si="3"/>
        <v>10</v>
      </c>
      <c r="M62" s="5">
        <f t="shared" si="4"/>
        <v>0</v>
      </c>
      <c r="N62" s="5">
        <f t="shared" si="5"/>
        <v>-10</v>
      </c>
      <c r="O62" s="5">
        <f t="shared" si="6"/>
        <v>0</v>
      </c>
    </row>
    <row r="63" spans="1:15" hidden="1" x14ac:dyDescent="0.25">
      <c r="A63" s="1" t="s">
        <v>359</v>
      </c>
      <c r="B63" s="2">
        <v>45714.496527777781</v>
      </c>
      <c r="C63" t="s">
        <v>18</v>
      </c>
      <c r="D63" t="s">
        <v>246</v>
      </c>
      <c r="E63" t="s">
        <v>202</v>
      </c>
      <c r="F63">
        <v>34</v>
      </c>
      <c r="G63">
        <v>0</v>
      </c>
      <c r="H63">
        <v>0</v>
      </c>
      <c r="I63">
        <f>SUMIFS('TRADERPERIOD SOLVED'!I:I,'TRADERPERIOD SOLVED'!$E:$E,OfferResults!$B63,'TRADERPERIOD SOLVED'!$H:$H,OfferResults!$D63)</f>
        <v>34</v>
      </c>
      <c r="J63">
        <f>SUMIFS('TRADERPERIOD SOLVED'!J:J,'TRADERPERIOD SOLVED'!$E:$E,OfferResults!$B63,'TRADERPERIOD SOLVED'!$H:$H,OfferResults!$D63)</f>
        <v>0</v>
      </c>
      <c r="K63">
        <f>SUMIFS('TRADERPERIOD SOLVED'!K:K,'TRADERPERIOD SOLVED'!$E:$E,OfferResults!$B63,'TRADERPERIOD SOLVED'!$H:$H,OfferResults!$D63)</f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</row>
    <row r="64" spans="1:15" hidden="1" x14ac:dyDescent="0.25">
      <c r="A64" s="1" t="s">
        <v>359</v>
      </c>
      <c r="B64" s="2">
        <v>45714.496527777781</v>
      </c>
      <c r="C64" t="s">
        <v>18</v>
      </c>
      <c r="D64" t="s">
        <v>245</v>
      </c>
      <c r="E64" t="s">
        <v>244</v>
      </c>
      <c r="F64">
        <v>0</v>
      </c>
      <c r="G64">
        <v>0</v>
      </c>
      <c r="H64">
        <v>13.994999999999999</v>
      </c>
      <c r="I64">
        <f>SUMIFS('TRADERPERIOD SOLVED'!I:I,'TRADERPERIOD SOLVED'!$E:$E,OfferResults!$B64,'TRADERPERIOD SOLVED'!$H:$H,OfferResults!$D64)</f>
        <v>0</v>
      </c>
      <c r="J64">
        <f>SUMIFS('TRADERPERIOD SOLVED'!J:J,'TRADERPERIOD SOLVED'!$E:$E,OfferResults!$B64,'TRADERPERIOD SOLVED'!$H:$H,OfferResults!$D64)</f>
        <v>0</v>
      </c>
      <c r="K64">
        <f>SUMIFS('TRADERPERIOD SOLVED'!K:K,'TRADERPERIOD SOLVED'!$E:$E,OfferResults!$B64,'TRADERPERIOD SOLVED'!$H:$H,OfferResults!$D64)</f>
        <v>13.994999999999999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</row>
    <row r="65" spans="1:15" hidden="1" x14ac:dyDescent="0.25">
      <c r="A65" s="1" t="s">
        <v>359</v>
      </c>
      <c r="B65" s="2">
        <v>45714.496527777781</v>
      </c>
      <c r="C65" t="s">
        <v>18</v>
      </c>
      <c r="D65" t="s">
        <v>243</v>
      </c>
      <c r="E65" t="s">
        <v>202</v>
      </c>
      <c r="F65">
        <v>38</v>
      </c>
      <c r="G65">
        <v>0</v>
      </c>
      <c r="H65">
        <v>0</v>
      </c>
      <c r="I65">
        <f>SUMIFS('TRADERPERIOD SOLVED'!I:I,'TRADERPERIOD SOLVED'!$E:$E,OfferResults!$B65,'TRADERPERIOD SOLVED'!$H:$H,OfferResults!$D65)</f>
        <v>38</v>
      </c>
      <c r="J65">
        <f>SUMIFS('TRADERPERIOD SOLVED'!J:J,'TRADERPERIOD SOLVED'!$E:$E,OfferResults!$B65,'TRADERPERIOD SOLVED'!$H:$H,OfferResults!$D65)</f>
        <v>0</v>
      </c>
      <c r="K65">
        <f>SUMIFS('TRADERPERIOD SOLVED'!K:K,'TRADERPERIOD SOLVED'!$E:$E,OfferResults!$B65,'TRADERPERIOD SOLVED'!$H:$H,OfferResults!$D65)</f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</row>
    <row r="66" spans="1:15" hidden="1" x14ac:dyDescent="0.25">
      <c r="A66" s="1" t="s">
        <v>359</v>
      </c>
      <c r="B66" s="2">
        <v>45714.496527777781</v>
      </c>
      <c r="C66" t="s">
        <v>18</v>
      </c>
      <c r="D66" t="s">
        <v>242</v>
      </c>
      <c r="E66" t="s">
        <v>220</v>
      </c>
      <c r="F66">
        <v>5.5</v>
      </c>
      <c r="G66">
        <v>3</v>
      </c>
      <c r="H66">
        <v>5.9950000000000001</v>
      </c>
      <c r="I66">
        <f>SUMIFS('TRADERPERIOD SOLVED'!I:I,'TRADERPERIOD SOLVED'!$E:$E,OfferResults!$B66,'TRADERPERIOD SOLVED'!$H:$H,OfferResults!$D66)</f>
        <v>5.5</v>
      </c>
      <c r="J66">
        <f>SUMIFS('TRADERPERIOD SOLVED'!J:J,'TRADERPERIOD SOLVED'!$E:$E,OfferResults!$B66,'TRADERPERIOD SOLVED'!$H:$H,OfferResults!$D66)</f>
        <v>3</v>
      </c>
      <c r="K66">
        <f>SUMIFS('TRADERPERIOD SOLVED'!K:K,'TRADERPERIOD SOLVED'!$E:$E,OfferResults!$B66,'TRADERPERIOD SOLVED'!$H:$H,OfferResults!$D66)</f>
        <v>5.9950000000000001</v>
      </c>
      <c r="L66">
        <f t="shared" si="3"/>
        <v>0</v>
      </c>
      <c r="M66">
        <f t="shared" ref="M66:M97" si="7">F66-I66</f>
        <v>0</v>
      </c>
      <c r="N66">
        <f t="shared" ref="N66:N97" si="8">G66-J66</f>
        <v>0</v>
      </c>
      <c r="O66">
        <f t="shared" ref="O66:O97" si="9">H66-K66</f>
        <v>0</v>
      </c>
    </row>
    <row r="67" spans="1:15" x14ac:dyDescent="0.25">
      <c r="A67" s="1" t="s">
        <v>359</v>
      </c>
      <c r="B67" s="2">
        <v>45714.496527777781</v>
      </c>
      <c r="C67" t="s">
        <v>18</v>
      </c>
      <c r="D67" t="s">
        <v>241</v>
      </c>
      <c r="E67" t="s">
        <v>202</v>
      </c>
      <c r="F67">
        <v>30.001000000000001</v>
      </c>
      <c r="G67">
        <v>4.2011000000000003</v>
      </c>
      <c r="H67">
        <v>3.0001000000000002</v>
      </c>
      <c r="I67">
        <f>SUMIFS('TRADERPERIOD SOLVED'!I:I,'TRADERPERIOD SOLVED'!$E:$E,OfferResults!$B67,'TRADERPERIOD SOLVED'!$H:$H,OfferResults!$D67)</f>
        <v>30.001000000000001</v>
      </c>
      <c r="J67">
        <f>SUMIFS('TRADERPERIOD SOLVED'!J:J,'TRADERPERIOD SOLVED'!$E:$E,OfferResults!$B67,'TRADERPERIOD SOLVED'!$H:$H,OfferResults!$D67)</f>
        <v>4.2009999999999996</v>
      </c>
      <c r="K67">
        <f>SUMIFS('TRADERPERIOD SOLVED'!K:K,'TRADERPERIOD SOLVED'!$E:$E,OfferResults!$B67,'TRADERPERIOD SOLVED'!$H:$H,OfferResults!$D67)</f>
        <v>3</v>
      </c>
      <c r="L67">
        <f t="shared" ref="L67:L103" si="10">SUM(ABS(M67),ABS(N67),ABS(O67))</f>
        <v>2.0000000000086615E-4</v>
      </c>
      <c r="M67" s="5">
        <f t="shared" si="7"/>
        <v>0</v>
      </c>
      <c r="N67" s="5">
        <f t="shared" si="8"/>
        <v>1.0000000000065512E-4</v>
      </c>
      <c r="O67" s="5">
        <f t="shared" si="9"/>
        <v>1.0000000000021103E-4</v>
      </c>
    </row>
    <row r="68" spans="1:15" hidden="1" x14ac:dyDescent="0.25">
      <c r="A68" s="1" t="s">
        <v>359</v>
      </c>
      <c r="B68" s="2">
        <v>45714.496527777781</v>
      </c>
      <c r="C68" t="s">
        <v>18</v>
      </c>
      <c r="D68" t="s">
        <v>240</v>
      </c>
      <c r="E68" t="s">
        <v>202</v>
      </c>
      <c r="F68">
        <v>56</v>
      </c>
      <c r="G68">
        <v>36.082000000000001</v>
      </c>
      <c r="H68">
        <v>6.16</v>
      </c>
      <c r="I68">
        <f>SUMIFS('TRADERPERIOD SOLVED'!I:I,'TRADERPERIOD SOLVED'!$E:$E,OfferResults!$B68,'TRADERPERIOD SOLVED'!$H:$H,OfferResults!$D68)</f>
        <v>56</v>
      </c>
      <c r="J68">
        <f>SUMIFS('TRADERPERIOD SOLVED'!J:J,'TRADERPERIOD SOLVED'!$E:$E,OfferResults!$B68,'TRADERPERIOD SOLVED'!$H:$H,OfferResults!$D68)</f>
        <v>36.082000000000001</v>
      </c>
      <c r="K68">
        <f>SUMIFS('TRADERPERIOD SOLVED'!K:K,'TRADERPERIOD SOLVED'!$E:$E,OfferResults!$B68,'TRADERPERIOD SOLVED'!$H:$H,OfferResults!$D68)</f>
        <v>6.16</v>
      </c>
      <c r="L68">
        <f t="shared" si="10"/>
        <v>0</v>
      </c>
      <c r="M68">
        <f t="shared" si="7"/>
        <v>0</v>
      </c>
      <c r="N68">
        <f t="shared" si="8"/>
        <v>0</v>
      </c>
      <c r="O68">
        <f t="shared" si="9"/>
        <v>0</v>
      </c>
    </row>
    <row r="69" spans="1:15" hidden="1" x14ac:dyDescent="0.25">
      <c r="A69" s="1" t="s">
        <v>359</v>
      </c>
      <c r="B69" s="2">
        <v>45714.496527777781</v>
      </c>
      <c r="C69" t="s">
        <v>18</v>
      </c>
      <c r="D69" t="s">
        <v>239</v>
      </c>
      <c r="E69" t="s">
        <v>199</v>
      </c>
      <c r="F69">
        <v>55</v>
      </c>
      <c r="G69">
        <v>10</v>
      </c>
      <c r="H69">
        <v>8.9</v>
      </c>
      <c r="I69">
        <f>SUMIFS('TRADERPERIOD SOLVED'!I:I,'TRADERPERIOD SOLVED'!$E:$E,OfferResults!$B69,'TRADERPERIOD SOLVED'!$H:$H,OfferResults!$D69)</f>
        <v>55</v>
      </c>
      <c r="J69">
        <f>SUMIFS('TRADERPERIOD SOLVED'!J:J,'TRADERPERIOD SOLVED'!$E:$E,OfferResults!$B69,'TRADERPERIOD SOLVED'!$H:$H,OfferResults!$D69)</f>
        <v>10</v>
      </c>
      <c r="K69">
        <f>SUMIFS('TRADERPERIOD SOLVED'!K:K,'TRADERPERIOD SOLVED'!$E:$E,OfferResults!$B69,'TRADERPERIOD SOLVED'!$H:$H,OfferResults!$D69)</f>
        <v>8.9</v>
      </c>
      <c r="L69">
        <f t="shared" si="10"/>
        <v>0</v>
      </c>
      <c r="M69">
        <f t="shared" si="7"/>
        <v>0</v>
      </c>
      <c r="N69">
        <f t="shared" si="8"/>
        <v>0</v>
      </c>
      <c r="O69">
        <f t="shared" si="9"/>
        <v>0</v>
      </c>
    </row>
    <row r="70" spans="1:15" hidden="1" x14ac:dyDescent="0.25">
      <c r="A70" s="1" t="s">
        <v>359</v>
      </c>
      <c r="B70" s="2">
        <v>45714.496527777781</v>
      </c>
      <c r="C70" t="s">
        <v>18</v>
      </c>
      <c r="D70" t="s">
        <v>238</v>
      </c>
      <c r="E70" t="s">
        <v>202</v>
      </c>
      <c r="F70">
        <v>0</v>
      </c>
      <c r="G70">
        <v>24.898</v>
      </c>
      <c r="H70">
        <v>19.989999999999998</v>
      </c>
      <c r="I70">
        <f>SUMIFS('TRADERPERIOD SOLVED'!I:I,'TRADERPERIOD SOLVED'!$E:$E,OfferResults!$B70,'TRADERPERIOD SOLVED'!$H:$H,OfferResults!$D70)</f>
        <v>0</v>
      </c>
      <c r="J70">
        <f>SUMIFS('TRADERPERIOD SOLVED'!J:J,'TRADERPERIOD SOLVED'!$E:$E,OfferResults!$B70,'TRADERPERIOD SOLVED'!$H:$H,OfferResults!$D70)</f>
        <v>24.898</v>
      </c>
      <c r="K70">
        <f>SUMIFS('TRADERPERIOD SOLVED'!K:K,'TRADERPERIOD SOLVED'!$E:$E,OfferResults!$B70,'TRADERPERIOD SOLVED'!$H:$H,OfferResults!$D70)</f>
        <v>19.989999999999998</v>
      </c>
      <c r="L70">
        <f t="shared" si="10"/>
        <v>0</v>
      </c>
      <c r="M70">
        <f t="shared" si="7"/>
        <v>0</v>
      </c>
      <c r="N70">
        <f t="shared" si="8"/>
        <v>0</v>
      </c>
      <c r="O70">
        <f t="shared" si="9"/>
        <v>0</v>
      </c>
    </row>
    <row r="71" spans="1:15" hidden="1" x14ac:dyDescent="0.25">
      <c r="A71" s="1" t="s">
        <v>359</v>
      </c>
      <c r="B71" s="2">
        <v>45714.496527777781</v>
      </c>
      <c r="C71" t="s">
        <v>18</v>
      </c>
      <c r="D71" t="s">
        <v>237</v>
      </c>
      <c r="E71" t="s">
        <v>202</v>
      </c>
      <c r="F71">
        <v>65</v>
      </c>
      <c r="G71">
        <v>37</v>
      </c>
      <c r="H71">
        <v>37</v>
      </c>
      <c r="I71">
        <f>SUMIFS('TRADERPERIOD SOLVED'!I:I,'TRADERPERIOD SOLVED'!$E:$E,OfferResults!$B71,'TRADERPERIOD SOLVED'!$H:$H,OfferResults!$D71)</f>
        <v>65</v>
      </c>
      <c r="J71">
        <f>SUMIFS('TRADERPERIOD SOLVED'!J:J,'TRADERPERIOD SOLVED'!$E:$E,OfferResults!$B71,'TRADERPERIOD SOLVED'!$H:$H,OfferResults!$D71)</f>
        <v>37</v>
      </c>
      <c r="K71">
        <f>SUMIFS('TRADERPERIOD SOLVED'!K:K,'TRADERPERIOD SOLVED'!$E:$E,OfferResults!$B71,'TRADERPERIOD SOLVED'!$H:$H,OfferResults!$D71)</f>
        <v>37</v>
      </c>
      <c r="L71">
        <f t="shared" si="10"/>
        <v>0</v>
      </c>
      <c r="M71">
        <f t="shared" si="7"/>
        <v>0</v>
      </c>
      <c r="N71">
        <f t="shared" si="8"/>
        <v>0</v>
      </c>
      <c r="O71">
        <f t="shared" si="9"/>
        <v>0</v>
      </c>
    </row>
    <row r="72" spans="1:15" hidden="1" x14ac:dyDescent="0.25">
      <c r="A72" s="1" t="s">
        <v>359</v>
      </c>
      <c r="B72" s="2">
        <v>45714.496527777781</v>
      </c>
      <c r="C72" t="s">
        <v>18</v>
      </c>
      <c r="D72" t="s">
        <v>236</v>
      </c>
      <c r="E72" t="s">
        <v>202</v>
      </c>
      <c r="F72">
        <v>60</v>
      </c>
      <c r="G72">
        <v>0</v>
      </c>
      <c r="H72">
        <v>0</v>
      </c>
      <c r="I72">
        <f>SUMIFS('TRADERPERIOD SOLVED'!I:I,'TRADERPERIOD SOLVED'!$E:$E,OfferResults!$B72,'TRADERPERIOD SOLVED'!$H:$H,OfferResults!$D72)</f>
        <v>60</v>
      </c>
      <c r="J72">
        <f>SUMIFS('TRADERPERIOD SOLVED'!J:J,'TRADERPERIOD SOLVED'!$E:$E,OfferResults!$B72,'TRADERPERIOD SOLVED'!$H:$H,OfferResults!$D72)</f>
        <v>0</v>
      </c>
      <c r="K72">
        <f>SUMIFS('TRADERPERIOD SOLVED'!K:K,'TRADERPERIOD SOLVED'!$E:$E,OfferResults!$B72,'TRADERPERIOD SOLVED'!$H:$H,OfferResults!$D72)</f>
        <v>0</v>
      </c>
      <c r="L72">
        <f t="shared" si="10"/>
        <v>0</v>
      </c>
      <c r="M72">
        <f t="shared" si="7"/>
        <v>0</v>
      </c>
      <c r="N72">
        <f t="shared" si="8"/>
        <v>0</v>
      </c>
      <c r="O72">
        <f t="shared" si="9"/>
        <v>0</v>
      </c>
    </row>
    <row r="73" spans="1:15" hidden="1" x14ac:dyDescent="0.25">
      <c r="A73" s="1" t="s">
        <v>359</v>
      </c>
      <c r="B73" s="2">
        <v>45714.496527777781</v>
      </c>
      <c r="C73" t="s">
        <v>18</v>
      </c>
      <c r="D73" t="s">
        <v>235</v>
      </c>
      <c r="E73" t="s">
        <v>202</v>
      </c>
      <c r="F73">
        <v>0</v>
      </c>
      <c r="G73">
        <v>0</v>
      </c>
      <c r="H73">
        <v>0</v>
      </c>
      <c r="I73">
        <f>SUMIFS('TRADERPERIOD SOLVED'!I:I,'TRADERPERIOD SOLVED'!$E:$E,OfferResults!$B73,'TRADERPERIOD SOLVED'!$H:$H,OfferResults!$D73)</f>
        <v>0</v>
      </c>
      <c r="J73">
        <f>SUMIFS('TRADERPERIOD SOLVED'!J:J,'TRADERPERIOD SOLVED'!$E:$E,OfferResults!$B73,'TRADERPERIOD SOLVED'!$H:$H,OfferResults!$D73)</f>
        <v>0</v>
      </c>
      <c r="K73">
        <f>SUMIFS('TRADERPERIOD SOLVED'!K:K,'TRADERPERIOD SOLVED'!$E:$E,OfferResults!$B73,'TRADERPERIOD SOLVED'!$H:$H,OfferResults!$D73)</f>
        <v>0</v>
      </c>
      <c r="L73">
        <f t="shared" si="10"/>
        <v>0</v>
      </c>
      <c r="M73">
        <f t="shared" si="7"/>
        <v>0</v>
      </c>
      <c r="N73">
        <f t="shared" si="8"/>
        <v>0</v>
      </c>
      <c r="O73">
        <f t="shared" si="9"/>
        <v>0</v>
      </c>
    </row>
    <row r="74" spans="1:15" hidden="1" x14ac:dyDescent="0.25">
      <c r="A74" s="1" t="s">
        <v>359</v>
      </c>
      <c r="B74" s="2">
        <v>45714.496527777781</v>
      </c>
      <c r="C74" t="s">
        <v>18</v>
      </c>
      <c r="D74" t="s">
        <v>234</v>
      </c>
      <c r="E74" t="s">
        <v>220</v>
      </c>
      <c r="F74">
        <v>16.25</v>
      </c>
      <c r="G74">
        <v>0</v>
      </c>
      <c r="H74">
        <v>0</v>
      </c>
      <c r="I74">
        <f>SUMIFS('TRADERPERIOD SOLVED'!I:I,'TRADERPERIOD SOLVED'!$E:$E,OfferResults!$B74,'TRADERPERIOD SOLVED'!$H:$H,OfferResults!$D74)</f>
        <v>16.25</v>
      </c>
      <c r="J74">
        <f>SUMIFS('TRADERPERIOD SOLVED'!J:J,'TRADERPERIOD SOLVED'!$E:$E,OfferResults!$B74,'TRADERPERIOD SOLVED'!$H:$H,OfferResults!$D74)</f>
        <v>0</v>
      </c>
      <c r="K74">
        <f>SUMIFS('TRADERPERIOD SOLVED'!K:K,'TRADERPERIOD SOLVED'!$E:$E,OfferResults!$B74,'TRADERPERIOD SOLVED'!$H:$H,OfferResults!$D74)</f>
        <v>0</v>
      </c>
      <c r="L74">
        <f t="shared" si="10"/>
        <v>0</v>
      </c>
      <c r="M74">
        <f t="shared" si="7"/>
        <v>0</v>
      </c>
      <c r="N74">
        <f t="shared" si="8"/>
        <v>0</v>
      </c>
      <c r="O74">
        <f t="shared" si="9"/>
        <v>0</v>
      </c>
    </row>
    <row r="75" spans="1:15" hidden="1" x14ac:dyDescent="0.25">
      <c r="A75" s="1" t="s">
        <v>359</v>
      </c>
      <c r="B75" s="2">
        <v>45714.496527777781</v>
      </c>
      <c r="C75" t="s">
        <v>18</v>
      </c>
      <c r="D75" t="s">
        <v>233</v>
      </c>
      <c r="E75" t="s">
        <v>202</v>
      </c>
      <c r="F75">
        <v>145</v>
      </c>
      <c r="G75">
        <v>0</v>
      </c>
      <c r="H75">
        <v>0</v>
      </c>
      <c r="I75">
        <f>SUMIFS('TRADERPERIOD SOLVED'!I:I,'TRADERPERIOD SOLVED'!$E:$E,OfferResults!$B75,'TRADERPERIOD SOLVED'!$H:$H,OfferResults!$D75)</f>
        <v>145</v>
      </c>
      <c r="J75">
        <f>SUMIFS('TRADERPERIOD SOLVED'!J:J,'TRADERPERIOD SOLVED'!$E:$E,OfferResults!$B75,'TRADERPERIOD SOLVED'!$H:$H,OfferResults!$D75)</f>
        <v>0</v>
      </c>
      <c r="K75">
        <f>SUMIFS('TRADERPERIOD SOLVED'!K:K,'TRADERPERIOD SOLVED'!$E:$E,OfferResults!$B75,'TRADERPERIOD SOLVED'!$H:$H,OfferResults!$D75)</f>
        <v>0</v>
      </c>
      <c r="L75">
        <f t="shared" si="10"/>
        <v>0</v>
      </c>
      <c r="M75">
        <f t="shared" si="7"/>
        <v>0</v>
      </c>
      <c r="N75">
        <f t="shared" si="8"/>
        <v>0</v>
      </c>
      <c r="O75">
        <f t="shared" si="9"/>
        <v>0</v>
      </c>
    </row>
    <row r="76" spans="1:15" hidden="1" x14ac:dyDescent="0.25">
      <c r="A76" s="1" t="s">
        <v>359</v>
      </c>
      <c r="B76" s="2">
        <v>45714.496527777781</v>
      </c>
      <c r="C76" t="s">
        <v>18</v>
      </c>
      <c r="D76" t="s">
        <v>232</v>
      </c>
      <c r="E76" t="s">
        <v>220</v>
      </c>
      <c r="F76">
        <v>7.5</v>
      </c>
      <c r="G76">
        <v>0</v>
      </c>
      <c r="H76">
        <v>0</v>
      </c>
      <c r="I76">
        <f>SUMIFS('TRADERPERIOD SOLVED'!I:I,'TRADERPERIOD SOLVED'!$E:$E,OfferResults!$B76,'TRADERPERIOD SOLVED'!$H:$H,OfferResults!$D76)</f>
        <v>7.5</v>
      </c>
      <c r="J76">
        <f>SUMIFS('TRADERPERIOD SOLVED'!J:J,'TRADERPERIOD SOLVED'!$E:$E,OfferResults!$B76,'TRADERPERIOD SOLVED'!$H:$H,OfferResults!$D76)</f>
        <v>0</v>
      </c>
      <c r="K76">
        <f>SUMIFS('TRADERPERIOD SOLVED'!K:K,'TRADERPERIOD SOLVED'!$E:$E,OfferResults!$B76,'TRADERPERIOD SOLVED'!$H:$H,OfferResults!$D76)</f>
        <v>0</v>
      </c>
      <c r="L76">
        <f t="shared" si="10"/>
        <v>0</v>
      </c>
      <c r="M76">
        <f t="shared" si="7"/>
        <v>0</v>
      </c>
      <c r="N76">
        <f t="shared" si="8"/>
        <v>0</v>
      </c>
      <c r="O76">
        <f t="shared" si="9"/>
        <v>0</v>
      </c>
    </row>
    <row r="77" spans="1:15" hidden="1" x14ac:dyDescent="0.25">
      <c r="A77" s="1" t="s">
        <v>359</v>
      </c>
      <c r="B77" s="2">
        <v>45714.496527777781</v>
      </c>
      <c r="C77" t="s">
        <v>18</v>
      </c>
      <c r="D77" t="s">
        <v>231</v>
      </c>
      <c r="E77" t="s">
        <v>202</v>
      </c>
      <c r="F77">
        <v>81</v>
      </c>
      <c r="G77">
        <v>0</v>
      </c>
      <c r="H77">
        <v>0</v>
      </c>
      <c r="I77">
        <f>SUMIFS('TRADERPERIOD SOLVED'!I:I,'TRADERPERIOD SOLVED'!$E:$E,OfferResults!$B77,'TRADERPERIOD SOLVED'!$H:$H,OfferResults!$D77)</f>
        <v>81</v>
      </c>
      <c r="J77">
        <f>SUMIFS('TRADERPERIOD SOLVED'!J:J,'TRADERPERIOD SOLVED'!$E:$E,OfferResults!$B77,'TRADERPERIOD SOLVED'!$H:$H,OfferResults!$D77)</f>
        <v>0</v>
      </c>
      <c r="K77">
        <f>SUMIFS('TRADERPERIOD SOLVED'!K:K,'TRADERPERIOD SOLVED'!$E:$E,OfferResults!$B77,'TRADERPERIOD SOLVED'!$H:$H,OfferResults!$D77)</f>
        <v>0</v>
      </c>
      <c r="L77">
        <f t="shared" si="10"/>
        <v>0</v>
      </c>
      <c r="M77">
        <f t="shared" si="7"/>
        <v>0</v>
      </c>
      <c r="N77">
        <f t="shared" si="8"/>
        <v>0</v>
      </c>
      <c r="O77">
        <f t="shared" si="9"/>
        <v>0</v>
      </c>
    </row>
    <row r="78" spans="1:15" hidden="1" x14ac:dyDescent="0.25">
      <c r="A78" s="1" t="s">
        <v>359</v>
      </c>
      <c r="B78" s="2">
        <v>45714.496527777781</v>
      </c>
      <c r="C78" t="s">
        <v>18</v>
      </c>
      <c r="D78" t="s">
        <v>230</v>
      </c>
      <c r="E78" t="s">
        <v>202</v>
      </c>
      <c r="F78">
        <v>84</v>
      </c>
      <c r="G78">
        <v>0</v>
      </c>
      <c r="H78">
        <v>0</v>
      </c>
      <c r="I78">
        <f>SUMIFS('TRADERPERIOD SOLVED'!I:I,'TRADERPERIOD SOLVED'!$E:$E,OfferResults!$B78,'TRADERPERIOD SOLVED'!$H:$H,OfferResults!$D78)</f>
        <v>84</v>
      </c>
      <c r="J78">
        <f>SUMIFS('TRADERPERIOD SOLVED'!J:J,'TRADERPERIOD SOLVED'!$E:$E,OfferResults!$B78,'TRADERPERIOD SOLVED'!$H:$H,OfferResults!$D78)</f>
        <v>0</v>
      </c>
      <c r="K78">
        <f>SUMIFS('TRADERPERIOD SOLVED'!K:K,'TRADERPERIOD SOLVED'!$E:$E,OfferResults!$B78,'TRADERPERIOD SOLVED'!$H:$H,OfferResults!$D78)</f>
        <v>0</v>
      </c>
      <c r="L78">
        <f t="shared" si="10"/>
        <v>0</v>
      </c>
      <c r="M78">
        <f t="shared" si="7"/>
        <v>0</v>
      </c>
      <c r="N78">
        <f t="shared" si="8"/>
        <v>0</v>
      </c>
      <c r="O78">
        <f t="shared" si="9"/>
        <v>0</v>
      </c>
    </row>
    <row r="79" spans="1:15" hidden="1" x14ac:dyDescent="0.25">
      <c r="A79" s="1" t="s">
        <v>359</v>
      </c>
      <c r="B79" s="2">
        <v>45714.496527777781</v>
      </c>
      <c r="C79" t="s">
        <v>18</v>
      </c>
      <c r="D79" t="s">
        <v>229</v>
      </c>
      <c r="E79" t="s">
        <v>199</v>
      </c>
      <c r="F79">
        <v>0</v>
      </c>
      <c r="G79">
        <v>0</v>
      </c>
      <c r="H79">
        <v>0</v>
      </c>
      <c r="I79">
        <f>SUMIFS('TRADERPERIOD SOLVED'!I:I,'TRADERPERIOD SOLVED'!$E:$E,OfferResults!$B79,'TRADERPERIOD SOLVED'!$H:$H,OfferResults!$D79)</f>
        <v>0</v>
      </c>
      <c r="J79">
        <f>SUMIFS('TRADERPERIOD SOLVED'!J:J,'TRADERPERIOD SOLVED'!$E:$E,OfferResults!$B79,'TRADERPERIOD SOLVED'!$H:$H,OfferResults!$D79)</f>
        <v>0</v>
      </c>
      <c r="K79">
        <f>SUMIFS('TRADERPERIOD SOLVED'!K:K,'TRADERPERIOD SOLVED'!$E:$E,OfferResults!$B79,'TRADERPERIOD SOLVED'!$H:$H,OfferResults!$D79)</f>
        <v>0</v>
      </c>
      <c r="L79">
        <f t="shared" si="10"/>
        <v>0</v>
      </c>
      <c r="M79">
        <f t="shared" si="7"/>
        <v>0</v>
      </c>
      <c r="N79">
        <f t="shared" si="8"/>
        <v>0</v>
      </c>
      <c r="O79">
        <f t="shared" si="9"/>
        <v>0</v>
      </c>
    </row>
    <row r="80" spans="1:15" hidden="1" x14ac:dyDescent="0.25">
      <c r="A80" s="1" t="s">
        <v>359</v>
      </c>
      <c r="B80" s="2">
        <v>45714.496527777781</v>
      </c>
      <c r="C80" t="s">
        <v>18</v>
      </c>
      <c r="D80" t="s">
        <v>228</v>
      </c>
      <c r="E80" t="s">
        <v>199</v>
      </c>
      <c r="F80">
        <v>0</v>
      </c>
      <c r="G80">
        <v>0</v>
      </c>
      <c r="H80">
        <v>0</v>
      </c>
      <c r="I80">
        <f>SUMIFS('TRADERPERIOD SOLVED'!I:I,'TRADERPERIOD SOLVED'!$E:$E,OfferResults!$B80,'TRADERPERIOD SOLVED'!$H:$H,OfferResults!$D80)</f>
        <v>0</v>
      </c>
      <c r="J80">
        <f>SUMIFS('TRADERPERIOD SOLVED'!J:J,'TRADERPERIOD SOLVED'!$E:$E,OfferResults!$B80,'TRADERPERIOD SOLVED'!$H:$H,OfferResults!$D80)</f>
        <v>0</v>
      </c>
      <c r="K80">
        <f>SUMIFS('TRADERPERIOD SOLVED'!K:K,'TRADERPERIOD SOLVED'!$E:$E,OfferResults!$B80,'TRADERPERIOD SOLVED'!$H:$H,OfferResults!$D80)</f>
        <v>0</v>
      </c>
      <c r="L80">
        <f t="shared" si="10"/>
        <v>0</v>
      </c>
      <c r="M80">
        <f t="shared" si="7"/>
        <v>0</v>
      </c>
      <c r="N80">
        <f t="shared" si="8"/>
        <v>0</v>
      </c>
      <c r="O80">
        <f t="shared" si="9"/>
        <v>0</v>
      </c>
    </row>
    <row r="81" spans="1:15" hidden="1" x14ac:dyDescent="0.25">
      <c r="A81" s="1" t="s">
        <v>359</v>
      </c>
      <c r="B81" s="2">
        <v>45714.496527777781</v>
      </c>
      <c r="C81" t="s">
        <v>18</v>
      </c>
      <c r="D81" t="s">
        <v>227</v>
      </c>
      <c r="E81" t="s">
        <v>199</v>
      </c>
      <c r="F81">
        <v>94</v>
      </c>
      <c r="G81">
        <v>13.121</v>
      </c>
      <c r="H81">
        <v>58.161000000000001</v>
      </c>
      <c r="I81">
        <f>SUMIFS('TRADERPERIOD SOLVED'!I:I,'TRADERPERIOD SOLVED'!$E:$E,OfferResults!$B81,'TRADERPERIOD SOLVED'!$H:$H,OfferResults!$D81)</f>
        <v>94</v>
      </c>
      <c r="J81">
        <f>SUMIFS('TRADERPERIOD SOLVED'!J:J,'TRADERPERIOD SOLVED'!$E:$E,OfferResults!$B81,'TRADERPERIOD SOLVED'!$H:$H,OfferResults!$D81)</f>
        <v>13.121</v>
      </c>
      <c r="K81">
        <f>SUMIFS('TRADERPERIOD SOLVED'!K:K,'TRADERPERIOD SOLVED'!$E:$E,OfferResults!$B81,'TRADERPERIOD SOLVED'!$H:$H,OfferResults!$D81)</f>
        <v>58.161000000000001</v>
      </c>
      <c r="L81">
        <f t="shared" si="10"/>
        <v>0</v>
      </c>
      <c r="M81">
        <f t="shared" si="7"/>
        <v>0</v>
      </c>
      <c r="N81">
        <f t="shared" si="8"/>
        <v>0</v>
      </c>
      <c r="O81">
        <f t="shared" si="9"/>
        <v>0</v>
      </c>
    </row>
    <row r="82" spans="1:15" hidden="1" x14ac:dyDescent="0.25">
      <c r="A82" s="1" t="s">
        <v>359</v>
      </c>
      <c r="B82" s="2">
        <v>45714.496527777781</v>
      </c>
      <c r="C82" t="s">
        <v>18</v>
      </c>
      <c r="D82" t="s">
        <v>226</v>
      </c>
      <c r="E82" t="s">
        <v>199</v>
      </c>
      <c r="F82">
        <v>7.7</v>
      </c>
      <c r="G82">
        <v>0</v>
      </c>
      <c r="H82">
        <v>0</v>
      </c>
      <c r="I82">
        <f>SUMIFS('TRADERPERIOD SOLVED'!I:I,'TRADERPERIOD SOLVED'!$E:$E,OfferResults!$B82,'TRADERPERIOD SOLVED'!$H:$H,OfferResults!$D82)</f>
        <v>7.7</v>
      </c>
      <c r="J82">
        <f>SUMIFS('TRADERPERIOD SOLVED'!J:J,'TRADERPERIOD SOLVED'!$E:$E,OfferResults!$B82,'TRADERPERIOD SOLVED'!$H:$H,OfferResults!$D82)</f>
        <v>0</v>
      </c>
      <c r="K82">
        <f>SUMIFS('TRADERPERIOD SOLVED'!K:K,'TRADERPERIOD SOLVED'!$E:$E,OfferResults!$B82,'TRADERPERIOD SOLVED'!$H:$H,OfferResults!$D82)</f>
        <v>0</v>
      </c>
      <c r="L82">
        <f t="shared" si="10"/>
        <v>0</v>
      </c>
      <c r="M82">
        <f t="shared" si="7"/>
        <v>0</v>
      </c>
      <c r="N82">
        <f t="shared" si="8"/>
        <v>0</v>
      </c>
      <c r="O82">
        <f t="shared" si="9"/>
        <v>0</v>
      </c>
    </row>
    <row r="83" spans="1:15" hidden="1" x14ac:dyDescent="0.25">
      <c r="A83" s="1" t="s">
        <v>359</v>
      </c>
      <c r="B83" s="2">
        <v>45714.496527777781</v>
      </c>
      <c r="C83" t="s">
        <v>18</v>
      </c>
      <c r="D83" t="s">
        <v>225</v>
      </c>
      <c r="E83" t="s">
        <v>199</v>
      </c>
      <c r="F83">
        <v>13.8</v>
      </c>
      <c r="G83">
        <v>3.0000000000000001E-3</v>
      </c>
      <c r="H83">
        <v>2E-3</v>
      </c>
      <c r="I83">
        <f>SUMIFS('TRADERPERIOD SOLVED'!I:I,'TRADERPERIOD SOLVED'!$E:$E,OfferResults!$B83,'TRADERPERIOD SOLVED'!$H:$H,OfferResults!$D83)</f>
        <v>13.8</v>
      </c>
      <c r="J83">
        <f>SUMIFS('TRADERPERIOD SOLVED'!J:J,'TRADERPERIOD SOLVED'!$E:$E,OfferResults!$B83,'TRADERPERIOD SOLVED'!$H:$H,OfferResults!$D83)</f>
        <v>3.0000000000000001E-3</v>
      </c>
      <c r="K83">
        <f>SUMIFS('TRADERPERIOD SOLVED'!K:K,'TRADERPERIOD SOLVED'!$E:$E,OfferResults!$B83,'TRADERPERIOD SOLVED'!$H:$H,OfferResults!$D83)</f>
        <v>2E-3</v>
      </c>
      <c r="L83">
        <f t="shared" si="10"/>
        <v>0</v>
      </c>
      <c r="M83">
        <f t="shared" si="7"/>
        <v>0</v>
      </c>
      <c r="N83">
        <f t="shared" si="8"/>
        <v>0</v>
      </c>
      <c r="O83">
        <f t="shared" si="9"/>
        <v>0</v>
      </c>
    </row>
    <row r="84" spans="1:15" hidden="1" x14ac:dyDescent="0.25">
      <c r="A84" s="1" t="s">
        <v>359</v>
      </c>
      <c r="B84" s="2">
        <v>45714.496527777781</v>
      </c>
      <c r="C84" t="s">
        <v>18</v>
      </c>
      <c r="D84" t="s">
        <v>224</v>
      </c>
      <c r="E84" t="s">
        <v>199</v>
      </c>
      <c r="F84">
        <v>18.5</v>
      </c>
      <c r="G84">
        <v>0.30199999999999999</v>
      </c>
      <c r="H84">
        <v>9.0009999999999994</v>
      </c>
      <c r="I84">
        <f>SUMIFS('TRADERPERIOD SOLVED'!I:I,'TRADERPERIOD SOLVED'!$E:$E,OfferResults!$B84,'TRADERPERIOD SOLVED'!$H:$H,OfferResults!$D84)</f>
        <v>18.5</v>
      </c>
      <c r="J84">
        <f>SUMIFS('TRADERPERIOD SOLVED'!J:J,'TRADERPERIOD SOLVED'!$E:$E,OfferResults!$B84,'TRADERPERIOD SOLVED'!$H:$H,OfferResults!$D84)</f>
        <v>0.30199999999999999</v>
      </c>
      <c r="K84">
        <f>SUMIFS('TRADERPERIOD SOLVED'!K:K,'TRADERPERIOD SOLVED'!$E:$E,OfferResults!$B84,'TRADERPERIOD SOLVED'!$H:$H,OfferResults!$D84)</f>
        <v>9.0009999999999994</v>
      </c>
      <c r="L84">
        <f t="shared" si="10"/>
        <v>0</v>
      </c>
      <c r="M84">
        <f t="shared" si="7"/>
        <v>0</v>
      </c>
      <c r="N84">
        <f t="shared" si="8"/>
        <v>0</v>
      </c>
      <c r="O84">
        <f t="shared" si="9"/>
        <v>0</v>
      </c>
    </row>
    <row r="85" spans="1:15" hidden="1" x14ac:dyDescent="0.25">
      <c r="A85" s="1" t="s">
        <v>359</v>
      </c>
      <c r="B85" s="2">
        <v>45714.496527777781</v>
      </c>
      <c r="C85" t="s">
        <v>18</v>
      </c>
      <c r="D85" t="s">
        <v>223</v>
      </c>
      <c r="E85" t="s">
        <v>222</v>
      </c>
      <c r="F85">
        <v>3.82</v>
      </c>
      <c r="G85">
        <v>0</v>
      </c>
      <c r="H85">
        <v>0</v>
      </c>
      <c r="I85">
        <f>SUMIFS('TRADERPERIOD SOLVED'!I:I,'TRADERPERIOD SOLVED'!$E:$E,OfferResults!$B85,'TRADERPERIOD SOLVED'!$H:$H,OfferResults!$D85)</f>
        <v>3.82</v>
      </c>
      <c r="J85">
        <f>SUMIFS('TRADERPERIOD SOLVED'!J:J,'TRADERPERIOD SOLVED'!$E:$E,OfferResults!$B85,'TRADERPERIOD SOLVED'!$H:$H,OfferResults!$D85)</f>
        <v>0</v>
      </c>
      <c r="K85">
        <f>SUMIFS('TRADERPERIOD SOLVED'!K:K,'TRADERPERIOD SOLVED'!$E:$E,OfferResults!$B85,'TRADERPERIOD SOLVED'!$H:$H,OfferResults!$D85)</f>
        <v>0</v>
      </c>
      <c r="L85">
        <f t="shared" si="10"/>
        <v>0</v>
      </c>
      <c r="M85">
        <f t="shared" si="7"/>
        <v>0</v>
      </c>
      <c r="N85">
        <f t="shared" si="8"/>
        <v>0</v>
      </c>
      <c r="O85">
        <f t="shared" si="9"/>
        <v>0</v>
      </c>
    </row>
    <row r="86" spans="1:15" hidden="1" x14ac:dyDescent="0.25">
      <c r="A86" s="1" t="s">
        <v>359</v>
      </c>
      <c r="B86" s="2">
        <v>45714.496527777781</v>
      </c>
      <c r="C86" t="s">
        <v>18</v>
      </c>
      <c r="D86" t="s">
        <v>221</v>
      </c>
      <c r="E86" t="s">
        <v>220</v>
      </c>
      <c r="F86">
        <v>23.45</v>
      </c>
      <c r="G86">
        <v>0</v>
      </c>
      <c r="H86">
        <v>0</v>
      </c>
      <c r="I86">
        <f>SUMIFS('TRADERPERIOD SOLVED'!I:I,'TRADERPERIOD SOLVED'!$E:$E,OfferResults!$B86,'TRADERPERIOD SOLVED'!$H:$H,OfferResults!$D86)</f>
        <v>23.45</v>
      </c>
      <c r="J86">
        <f>SUMIFS('TRADERPERIOD SOLVED'!J:J,'TRADERPERIOD SOLVED'!$E:$E,OfferResults!$B86,'TRADERPERIOD SOLVED'!$H:$H,OfferResults!$D86)</f>
        <v>0</v>
      </c>
      <c r="K86">
        <f>SUMIFS('TRADERPERIOD SOLVED'!K:K,'TRADERPERIOD SOLVED'!$E:$E,OfferResults!$B86,'TRADERPERIOD SOLVED'!$H:$H,OfferResults!$D86)</f>
        <v>0</v>
      </c>
      <c r="L86">
        <f t="shared" si="10"/>
        <v>0</v>
      </c>
      <c r="M86">
        <f t="shared" si="7"/>
        <v>0</v>
      </c>
      <c r="N86">
        <f t="shared" si="8"/>
        <v>0</v>
      </c>
      <c r="O86">
        <f t="shared" si="9"/>
        <v>0</v>
      </c>
    </row>
    <row r="87" spans="1:15" hidden="1" x14ac:dyDescent="0.25">
      <c r="A87" s="1" t="s">
        <v>359</v>
      </c>
      <c r="B87" s="2">
        <v>45714.496527777781</v>
      </c>
      <c r="C87" t="s">
        <v>18</v>
      </c>
      <c r="D87" t="s">
        <v>219</v>
      </c>
      <c r="E87" t="s">
        <v>196</v>
      </c>
      <c r="F87">
        <v>0</v>
      </c>
      <c r="G87">
        <v>0</v>
      </c>
      <c r="H87">
        <v>0</v>
      </c>
      <c r="I87">
        <f>SUMIFS('TRADERPERIOD SOLVED'!I:I,'TRADERPERIOD SOLVED'!$E:$E,OfferResults!$B87,'TRADERPERIOD SOLVED'!$H:$H,OfferResults!$D87)</f>
        <v>0</v>
      </c>
      <c r="J87">
        <f>SUMIFS('TRADERPERIOD SOLVED'!J:J,'TRADERPERIOD SOLVED'!$E:$E,OfferResults!$B87,'TRADERPERIOD SOLVED'!$H:$H,OfferResults!$D87)</f>
        <v>0</v>
      </c>
      <c r="K87">
        <f>SUMIFS('TRADERPERIOD SOLVED'!K:K,'TRADERPERIOD SOLVED'!$E:$E,OfferResults!$B87,'TRADERPERIOD SOLVED'!$H:$H,OfferResults!$D87)</f>
        <v>0</v>
      </c>
      <c r="L87">
        <f t="shared" si="10"/>
        <v>0</v>
      </c>
      <c r="M87">
        <f t="shared" si="7"/>
        <v>0</v>
      </c>
      <c r="N87">
        <f t="shared" si="8"/>
        <v>0</v>
      </c>
      <c r="O87">
        <f t="shared" si="9"/>
        <v>0</v>
      </c>
    </row>
    <row r="88" spans="1:15" hidden="1" x14ac:dyDescent="0.25">
      <c r="A88" s="1" t="s">
        <v>359</v>
      </c>
      <c r="B88" s="2">
        <v>45714.496527777781</v>
      </c>
      <c r="C88" t="s">
        <v>18</v>
      </c>
      <c r="D88" t="s">
        <v>218</v>
      </c>
      <c r="E88" t="s">
        <v>196</v>
      </c>
      <c r="F88">
        <v>0</v>
      </c>
      <c r="G88">
        <v>0</v>
      </c>
      <c r="H88">
        <v>0</v>
      </c>
      <c r="I88">
        <f>SUMIFS('TRADERPERIOD SOLVED'!I:I,'TRADERPERIOD SOLVED'!$E:$E,OfferResults!$B88,'TRADERPERIOD SOLVED'!$H:$H,OfferResults!$D88)</f>
        <v>0</v>
      </c>
      <c r="J88">
        <f>SUMIFS('TRADERPERIOD SOLVED'!J:J,'TRADERPERIOD SOLVED'!$E:$E,OfferResults!$B88,'TRADERPERIOD SOLVED'!$H:$H,OfferResults!$D88)</f>
        <v>0</v>
      </c>
      <c r="K88">
        <f>SUMIFS('TRADERPERIOD SOLVED'!K:K,'TRADERPERIOD SOLVED'!$E:$E,OfferResults!$B88,'TRADERPERIOD SOLVED'!$H:$H,OfferResults!$D88)</f>
        <v>0</v>
      </c>
      <c r="L88">
        <f t="shared" si="10"/>
        <v>0</v>
      </c>
      <c r="M88">
        <f t="shared" si="7"/>
        <v>0</v>
      </c>
      <c r="N88">
        <f t="shared" si="8"/>
        <v>0</v>
      </c>
      <c r="O88">
        <f t="shared" si="9"/>
        <v>0</v>
      </c>
    </row>
    <row r="89" spans="1:15" hidden="1" x14ac:dyDescent="0.25">
      <c r="A89" s="1" t="s">
        <v>359</v>
      </c>
      <c r="B89" s="2">
        <v>45714.496527777781</v>
      </c>
      <c r="C89" t="s">
        <v>18</v>
      </c>
      <c r="D89" t="s">
        <v>217</v>
      </c>
      <c r="E89" t="s">
        <v>216</v>
      </c>
      <c r="F89">
        <v>0</v>
      </c>
      <c r="G89">
        <v>56.5</v>
      </c>
      <c r="H89">
        <v>75.353999999999999</v>
      </c>
      <c r="I89">
        <f>SUMIFS('TRADERPERIOD SOLVED'!I:I,'TRADERPERIOD SOLVED'!$E:$E,OfferResults!$B89,'TRADERPERIOD SOLVED'!$H:$H,OfferResults!$D89)</f>
        <v>0</v>
      </c>
      <c r="J89">
        <f>SUMIFS('TRADERPERIOD SOLVED'!J:J,'TRADERPERIOD SOLVED'!$E:$E,OfferResults!$B89,'TRADERPERIOD SOLVED'!$H:$H,OfferResults!$D89)</f>
        <v>56.5</v>
      </c>
      <c r="K89">
        <f>SUMIFS('TRADERPERIOD SOLVED'!K:K,'TRADERPERIOD SOLVED'!$E:$E,OfferResults!$B89,'TRADERPERIOD SOLVED'!$H:$H,OfferResults!$D89)</f>
        <v>75.353999999999999</v>
      </c>
      <c r="L89">
        <f t="shared" si="10"/>
        <v>0</v>
      </c>
      <c r="M89">
        <f t="shared" si="7"/>
        <v>0</v>
      </c>
      <c r="N89">
        <f t="shared" si="8"/>
        <v>0</v>
      </c>
      <c r="O89">
        <f t="shared" si="9"/>
        <v>0</v>
      </c>
    </row>
    <row r="90" spans="1:15" hidden="1" x14ac:dyDescent="0.25">
      <c r="A90" s="1" t="s">
        <v>359</v>
      </c>
      <c r="B90" s="2">
        <v>45714.496527777781</v>
      </c>
      <c r="C90" t="s">
        <v>18</v>
      </c>
      <c r="D90" t="s">
        <v>215</v>
      </c>
      <c r="E90" t="s">
        <v>202</v>
      </c>
      <c r="F90">
        <v>0</v>
      </c>
      <c r="G90">
        <v>0</v>
      </c>
      <c r="H90">
        <v>0</v>
      </c>
      <c r="I90">
        <f>SUMIFS('TRADERPERIOD SOLVED'!I:I,'TRADERPERIOD SOLVED'!$E:$E,OfferResults!$B90,'TRADERPERIOD SOLVED'!$H:$H,OfferResults!$D90)</f>
        <v>0</v>
      </c>
      <c r="J90">
        <f>SUMIFS('TRADERPERIOD SOLVED'!J:J,'TRADERPERIOD SOLVED'!$E:$E,OfferResults!$B90,'TRADERPERIOD SOLVED'!$H:$H,OfferResults!$D90)</f>
        <v>0</v>
      </c>
      <c r="K90">
        <f>SUMIFS('TRADERPERIOD SOLVED'!K:K,'TRADERPERIOD SOLVED'!$E:$E,OfferResults!$B90,'TRADERPERIOD SOLVED'!$H:$H,OfferResults!$D90)</f>
        <v>0</v>
      </c>
      <c r="L90">
        <f t="shared" si="10"/>
        <v>0</v>
      </c>
      <c r="M90">
        <f t="shared" si="7"/>
        <v>0</v>
      </c>
      <c r="N90">
        <f t="shared" si="8"/>
        <v>0</v>
      </c>
      <c r="O90">
        <f t="shared" si="9"/>
        <v>0</v>
      </c>
    </row>
    <row r="91" spans="1:15" hidden="1" x14ac:dyDescent="0.25">
      <c r="A91" s="1" t="s">
        <v>359</v>
      </c>
      <c r="B91" s="2">
        <v>45714.496527777781</v>
      </c>
      <c r="C91" t="s">
        <v>18</v>
      </c>
      <c r="D91" t="s">
        <v>214</v>
      </c>
      <c r="E91" t="s">
        <v>202</v>
      </c>
      <c r="F91">
        <v>0</v>
      </c>
      <c r="G91">
        <v>0</v>
      </c>
      <c r="H91">
        <v>0</v>
      </c>
      <c r="I91">
        <f>SUMIFS('TRADERPERIOD SOLVED'!I:I,'TRADERPERIOD SOLVED'!$E:$E,OfferResults!$B91,'TRADERPERIOD SOLVED'!$H:$H,OfferResults!$D91)</f>
        <v>0</v>
      </c>
      <c r="J91">
        <f>SUMIFS('TRADERPERIOD SOLVED'!J:J,'TRADERPERIOD SOLVED'!$E:$E,OfferResults!$B91,'TRADERPERIOD SOLVED'!$H:$H,OfferResults!$D91)</f>
        <v>0</v>
      </c>
      <c r="K91">
        <f>SUMIFS('TRADERPERIOD SOLVED'!K:K,'TRADERPERIOD SOLVED'!$E:$E,OfferResults!$B91,'TRADERPERIOD SOLVED'!$H:$H,OfferResults!$D91)</f>
        <v>0</v>
      </c>
      <c r="L91">
        <f t="shared" si="10"/>
        <v>0</v>
      </c>
      <c r="M91">
        <f t="shared" si="7"/>
        <v>0</v>
      </c>
      <c r="N91">
        <f t="shared" si="8"/>
        <v>0</v>
      </c>
      <c r="O91">
        <f t="shared" si="9"/>
        <v>0</v>
      </c>
    </row>
    <row r="92" spans="1:15" hidden="1" x14ac:dyDescent="0.25">
      <c r="A92" s="1" t="s">
        <v>359</v>
      </c>
      <c r="B92" s="2">
        <v>45714.496527777781</v>
      </c>
      <c r="C92" t="s">
        <v>18</v>
      </c>
      <c r="D92" t="s">
        <v>213</v>
      </c>
      <c r="E92" t="s">
        <v>202</v>
      </c>
      <c r="F92">
        <v>0</v>
      </c>
      <c r="G92">
        <v>0</v>
      </c>
      <c r="H92">
        <v>0</v>
      </c>
      <c r="I92">
        <f>SUMIFS('TRADERPERIOD SOLVED'!I:I,'TRADERPERIOD SOLVED'!$E:$E,OfferResults!$B92,'TRADERPERIOD SOLVED'!$H:$H,OfferResults!$D92)</f>
        <v>0</v>
      </c>
      <c r="J92">
        <f>SUMIFS('TRADERPERIOD SOLVED'!J:J,'TRADERPERIOD SOLVED'!$E:$E,OfferResults!$B92,'TRADERPERIOD SOLVED'!$H:$H,OfferResults!$D92)</f>
        <v>0</v>
      </c>
      <c r="K92">
        <f>SUMIFS('TRADERPERIOD SOLVED'!K:K,'TRADERPERIOD SOLVED'!$E:$E,OfferResults!$B92,'TRADERPERIOD SOLVED'!$H:$H,OfferResults!$D92)</f>
        <v>0</v>
      </c>
      <c r="L92">
        <f t="shared" si="10"/>
        <v>0</v>
      </c>
      <c r="M92">
        <f t="shared" si="7"/>
        <v>0</v>
      </c>
      <c r="N92">
        <f t="shared" si="8"/>
        <v>0</v>
      </c>
      <c r="O92">
        <f t="shared" si="9"/>
        <v>0</v>
      </c>
    </row>
    <row r="93" spans="1:15" hidden="1" x14ac:dyDescent="0.25">
      <c r="A93" s="1" t="s">
        <v>359</v>
      </c>
      <c r="B93" s="2">
        <v>45714.496527777781</v>
      </c>
      <c r="C93" t="s">
        <v>18</v>
      </c>
      <c r="D93" t="s">
        <v>212</v>
      </c>
      <c r="E93" t="s">
        <v>196</v>
      </c>
      <c r="F93">
        <v>0</v>
      </c>
      <c r="G93">
        <v>0</v>
      </c>
      <c r="H93">
        <v>0</v>
      </c>
      <c r="I93">
        <f>SUMIFS('TRADERPERIOD SOLVED'!I:I,'TRADERPERIOD SOLVED'!$E:$E,OfferResults!$B93,'TRADERPERIOD SOLVED'!$H:$H,OfferResults!$D93)</f>
        <v>0</v>
      </c>
      <c r="J93">
        <f>SUMIFS('TRADERPERIOD SOLVED'!J:J,'TRADERPERIOD SOLVED'!$E:$E,OfferResults!$B93,'TRADERPERIOD SOLVED'!$H:$H,OfferResults!$D93)</f>
        <v>0</v>
      </c>
      <c r="K93">
        <f>SUMIFS('TRADERPERIOD SOLVED'!K:K,'TRADERPERIOD SOLVED'!$E:$E,OfferResults!$B93,'TRADERPERIOD SOLVED'!$H:$H,OfferResults!$D93)</f>
        <v>0</v>
      </c>
      <c r="L93">
        <f t="shared" si="10"/>
        <v>0</v>
      </c>
      <c r="M93">
        <f t="shared" si="7"/>
        <v>0</v>
      </c>
      <c r="N93">
        <f t="shared" si="8"/>
        <v>0</v>
      </c>
      <c r="O93">
        <f t="shared" si="9"/>
        <v>0</v>
      </c>
    </row>
    <row r="94" spans="1:15" hidden="1" x14ac:dyDescent="0.25">
      <c r="A94" s="1" t="s">
        <v>359</v>
      </c>
      <c r="B94" s="2">
        <v>45714.496527777781</v>
      </c>
      <c r="C94" t="s">
        <v>18</v>
      </c>
      <c r="D94" t="s">
        <v>211</v>
      </c>
      <c r="E94" t="s">
        <v>196</v>
      </c>
      <c r="F94">
        <v>0</v>
      </c>
      <c r="G94">
        <v>0</v>
      </c>
      <c r="H94">
        <v>0</v>
      </c>
      <c r="I94">
        <f>SUMIFS('TRADERPERIOD SOLVED'!I:I,'TRADERPERIOD SOLVED'!$E:$E,OfferResults!$B94,'TRADERPERIOD SOLVED'!$H:$H,OfferResults!$D94)</f>
        <v>0</v>
      </c>
      <c r="J94">
        <f>SUMIFS('TRADERPERIOD SOLVED'!J:J,'TRADERPERIOD SOLVED'!$E:$E,OfferResults!$B94,'TRADERPERIOD SOLVED'!$H:$H,OfferResults!$D94)</f>
        <v>0</v>
      </c>
      <c r="K94">
        <f>SUMIFS('TRADERPERIOD SOLVED'!K:K,'TRADERPERIOD SOLVED'!$E:$E,OfferResults!$B94,'TRADERPERIOD SOLVED'!$H:$H,OfferResults!$D94)</f>
        <v>0</v>
      </c>
      <c r="L94">
        <f t="shared" si="10"/>
        <v>0</v>
      </c>
      <c r="M94">
        <f t="shared" si="7"/>
        <v>0</v>
      </c>
      <c r="N94">
        <f t="shared" si="8"/>
        <v>0</v>
      </c>
      <c r="O94">
        <f t="shared" si="9"/>
        <v>0</v>
      </c>
    </row>
    <row r="95" spans="1:15" hidden="1" x14ac:dyDescent="0.25">
      <c r="A95" s="1" t="s">
        <v>359</v>
      </c>
      <c r="B95" s="2">
        <v>45714.496527777781</v>
      </c>
      <c r="C95" t="s">
        <v>18</v>
      </c>
      <c r="D95" t="s">
        <v>210</v>
      </c>
      <c r="E95" t="s">
        <v>209</v>
      </c>
      <c r="F95">
        <v>76</v>
      </c>
      <c r="G95">
        <v>0</v>
      </c>
      <c r="H95">
        <v>0</v>
      </c>
      <c r="I95">
        <f>SUMIFS('TRADERPERIOD SOLVED'!I:I,'TRADERPERIOD SOLVED'!$E:$E,OfferResults!$B95,'TRADERPERIOD SOLVED'!$H:$H,OfferResults!$D95)</f>
        <v>76</v>
      </c>
      <c r="J95">
        <f>SUMIFS('TRADERPERIOD SOLVED'!J:J,'TRADERPERIOD SOLVED'!$E:$E,OfferResults!$B95,'TRADERPERIOD SOLVED'!$H:$H,OfferResults!$D95)</f>
        <v>0</v>
      </c>
      <c r="K95">
        <f>SUMIFS('TRADERPERIOD SOLVED'!K:K,'TRADERPERIOD SOLVED'!$E:$E,OfferResults!$B95,'TRADERPERIOD SOLVED'!$H:$H,OfferResults!$D95)</f>
        <v>0</v>
      </c>
      <c r="L95">
        <f t="shared" si="10"/>
        <v>0</v>
      </c>
      <c r="M95">
        <f t="shared" si="7"/>
        <v>0</v>
      </c>
      <c r="N95">
        <f t="shared" si="8"/>
        <v>0</v>
      </c>
      <c r="O95">
        <f t="shared" si="9"/>
        <v>0</v>
      </c>
    </row>
    <row r="96" spans="1:15" x14ac:dyDescent="0.25">
      <c r="A96" s="1" t="s">
        <v>359</v>
      </c>
      <c r="B96" s="2">
        <v>45714.496527777781</v>
      </c>
      <c r="C96" t="s">
        <v>18</v>
      </c>
      <c r="D96" t="s">
        <v>208</v>
      </c>
      <c r="E96" t="s">
        <v>205</v>
      </c>
      <c r="F96">
        <v>56</v>
      </c>
      <c r="G96">
        <v>4</v>
      </c>
      <c r="H96">
        <v>3</v>
      </c>
      <c r="I96">
        <f>SUMIFS('TRADERPERIOD SOLVED'!I:I,'TRADERPERIOD SOLVED'!$E:$E,OfferResults!$B96,'TRADERPERIOD SOLVED'!$H:$H,OfferResults!$D96)</f>
        <v>56</v>
      </c>
      <c r="J96">
        <f>SUMIFS('TRADERPERIOD SOLVED'!J:J,'TRADERPERIOD SOLVED'!$E:$E,OfferResults!$B96,'TRADERPERIOD SOLVED'!$H:$H,OfferResults!$D96)</f>
        <v>1</v>
      </c>
      <c r="K96">
        <f>SUMIFS('TRADERPERIOD SOLVED'!K:K,'TRADERPERIOD SOLVED'!$E:$E,OfferResults!$B96,'TRADERPERIOD SOLVED'!$H:$H,OfferResults!$D96)</f>
        <v>3</v>
      </c>
      <c r="L96">
        <f t="shared" si="10"/>
        <v>3</v>
      </c>
      <c r="M96" s="5">
        <f t="shared" si="7"/>
        <v>0</v>
      </c>
      <c r="N96" s="5">
        <f t="shared" si="8"/>
        <v>3</v>
      </c>
      <c r="O96" s="5">
        <f t="shared" si="9"/>
        <v>0</v>
      </c>
    </row>
    <row r="97" spans="1:15" x14ac:dyDescent="0.25">
      <c r="A97" s="1" t="s">
        <v>359</v>
      </c>
      <c r="B97" s="2">
        <v>45714.496527777781</v>
      </c>
      <c r="C97" t="s">
        <v>18</v>
      </c>
      <c r="D97" t="s">
        <v>207</v>
      </c>
      <c r="E97" t="s">
        <v>205</v>
      </c>
      <c r="F97">
        <v>18</v>
      </c>
      <c r="G97">
        <v>2.9980000000000002</v>
      </c>
      <c r="H97">
        <v>3.996</v>
      </c>
      <c r="I97">
        <f>SUMIFS('TRADERPERIOD SOLVED'!I:I,'TRADERPERIOD SOLVED'!$E:$E,OfferResults!$B97,'TRADERPERIOD SOLVED'!$H:$H,OfferResults!$D97)</f>
        <v>18</v>
      </c>
      <c r="J97">
        <f>SUMIFS('TRADERPERIOD SOLVED'!J:J,'TRADERPERIOD SOLVED'!$E:$E,OfferResults!$B97,'TRADERPERIOD SOLVED'!$H:$H,OfferResults!$D97)</f>
        <v>1.998</v>
      </c>
      <c r="K97">
        <f>SUMIFS('TRADERPERIOD SOLVED'!K:K,'TRADERPERIOD SOLVED'!$E:$E,OfferResults!$B97,'TRADERPERIOD SOLVED'!$H:$H,OfferResults!$D97)</f>
        <v>3.996</v>
      </c>
      <c r="L97">
        <f t="shared" si="10"/>
        <v>1.0000000000000002</v>
      </c>
      <c r="M97" s="5">
        <f t="shared" si="7"/>
        <v>0</v>
      </c>
      <c r="N97" s="5">
        <f t="shared" si="8"/>
        <v>1.0000000000000002</v>
      </c>
      <c r="O97" s="5">
        <f t="shared" si="9"/>
        <v>0</v>
      </c>
    </row>
    <row r="98" spans="1:15" hidden="1" x14ac:dyDescent="0.25">
      <c r="A98" s="1" t="s">
        <v>359</v>
      </c>
      <c r="B98" s="2">
        <v>45714.496527777781</v>
      </c>
      <c r="C98" t="s">
        <v>18</v>
      </c>
      <c r="D98" t="s">
        <v>206</v>
      </c>
      <c r="E98" t="s">
        <v>205</v>
      </c>
      <c r="F98">
        <v>23</v>
      </c>
      <c r="G98">
        <v>0</v>
      </c>
      <c r="H98">
        <v>0</v>
      </c>
      <c r="I98">
        <f>SUMIFS('TRADERPERIOD SOLVED'!I:I,'TRADERPERIOD SOLVED'!$E:$E,OfferResults!$B98,'TRADERPERIOD SOLVED'!$H:$H,OfferResults!$D98)</f>
        <v>23</v>
      </c>
      <c r="J98">
        <f>SUMIFS('TRADERPERIOD SOLVED'!J:J,'TRADERPERIOD SOLVED'!$E:$E,OfferResults!$B98,'TRADERPERIOD SOLVED'!$H:$H,OfferResults!$D98)</f>
        <v>0</v>
      </c>
      <c r="K98">
        <f>SUMIFS('TRADERPERIOD SOLVED'!K:K,'TRADERPERIOD SOLVED'!$E:$E,OfferResults!$B98,'TRADERPERIOD SOLVED'!$H:$H,OfferResults!$D98)</f>
        <v>0</v>
      </c>
      <c r="L98">
        <f t="shared" si="10"/>
        <v>0</v>
      </c>
      <c r="M98">
        <f t="shared" ref="M98:M103" si="11">F98-I98</f>
        <v>0</v>
      </c>
      <c r="N98">
        <f t="shared" ref="N98:N103" si="12">G98-J98</f>
        <v>0</v>
      </c>
      <c r="O98">
        <f t="shared" ref="O98:O103" si="13">H98-K98</f>
        <v>0</v>
      </c>
    </row>
    <row r="99" spans="1:15" hidden="1" x14ac:dyDescent="0.25">
      <c r="A99" s="1" t="s">
        <v>359</v>
      </c>
      <c r="B99" s="2">
        <v>45714.496527777781</v>
      </c>
      <c r="C99" t="s">
        <v>18</v>
      </c>
      <c r="D99" t="s">
        <v>204</v>
      </c>
      <c r="E99" t="s">
        <v>202</v>
      </c>
      <c r="F99">
        <v>0</v>
      </c>
      <c r="G99">
        <v>0</v>
      </c>
      <c r="H99">
        <v>0</v>
      </c>
      <c r="I99">
        <f>SUMIFS('TRADERPERIOD SOLVED'!I:I,'TRADERPERIOD SOLVED'!$E:$E,OfferResults!$B99,'TRADERPERIOD SOLVED'!$H:$H,OfferResults!$D99)</f>
        <v>0</v>
      </c>
      <c r="J99">
        <f>SUMIFS('TRADERPERIOD SOLVED'!J:J,'TRADERPERIOD SOLVED'!$E:$E,OfferResults!$B99,'TRADERPERIOD SOLVED'!$H:$H,OfferResults!$D99)</f>
        <v>0</v>
      </c>
      <c r="K99">
        <f>SUMIFS('TRADERPERIOD SOLVED'!K:K,'TRADERPERIOD SOLVED'!$E:$E,OfferResults!$B99,'TRADERPERIOD SOLVED'!$H:$H,OfferResults!$D99)</f>
        <v>0</v>
      </c>
      <c r="L99">
        <f t="shared" si="10"/>
        <v>0</v>
      </c>
      <c r="M99">
        <f t="shared" si="11"/>
        <v>0</v>
      </c>
      <c r="N99">
        <f t="shared" si="12"/>
        <v>0</v>
      </c>
      <c r="O99">
        <f t="shared" si="13"/>
        <v>0</v>
      </c>
    </row>
    <row r="100" spans="1:15" hidden="1" x14ac:dyDescent="0.25">
      <c r="A100" s="1" t="s">
        <v>359</v>
      </c>
      <c r="B100" s="2">
        <v>45714.496527777781</v>
      </c>
      <c r="C100" t="s">
        <v>18</v>
      </c>
      <c r="D100" t="s">
        <v>203</v>
      </c>
      <c r="E100" t="s">
        <v>202</v>
      </c>
      <c r="F100">
        <v>90</v>
      </c>
      <c r="G100">
        <v>0</v>
      </c>
      <c r="H100">
        <v>0</v>
      </c>
      <c r="I100">
        <f>SUMIFS('TRADERPERIOD SOLVED'!I:I,'TRADERPERIOD SOLVED'!$E:$E,OfferResults!$B100,'TRADERPERIOD SOLVED'!$H:$H,OfferResults!$D100)</f>
        <v>90</v>
      </c>
      <c r="J100">
        <f>SUMIFS('TRADERPERIOD SOLVED'!J:J,'TRADERPERIOD SOLVED'!$E:$E,OfferResults!$B100,'TRADERPERIOD SOLVED'!$H:$H,OfferResults!$D100)</f>
        <v>0</v>
      </c>
      <c r="K100">
        <f>SUMIFS('TRADERPERIOD SOLVED'!K:K,'TRADERPERIOD SOLVED'!$E:$E,OfferResults!$B100,'TRADERPERIOD SOLVED'!$H:$H,OfferResults!$D100)</f>
        <v>0</v>
      </c>
      <c r="L100">
        <f t="shared" si="10"/>
        <v>0</v>
      </c>
      <c r="M100">
        <f t="shared" si="11"/>
        <v>0</v>
      </c>
      <c r="N100">
        <f t="shared" si="12"/>
        <v>0</v>
      </c>
      <c r="O100">
        <f t="shared" si="13"/>
        <v>0</v>
      </c>
    </row>
    <row r="101" spans="1:15" hidden="1" x14ac:dyDescent="0.25">
      <c r="A101" s="1" t="s">
        <v>359</v>
      </c>
      <c r="B101" s="2">
        <v>45714.496527777781</v>
      </c>
      <c r="C101" t="s">
        <v>18</v>
      </c>
      <c r="D101" t="s">
        <v>201</v>
      </c>
      <c r="E101" t="s">
        <v>196</v>
      </c>
      <c r="F101">
        <v>74.33</v>
      </c>
      <c r="G101">
        <v>0</v>
      </c>
      <c r="H101">
        <v>0</v>
      </c>
      <c r="I101">
        <f>SUMIFS('TRADERPERIOD SOLVED'!I:I,'TRADERPERIOD SOLVED'!$E:$E,OfferResults!$B101,'TRADERPERIOD SOLVED'!$H:$H,OfferResults!$D101)</f>
        <v>74.33</v>
      </c>
      <c r="J101">
        <f>SUMIFS('TRADERPERIOD SOLVED'!J:J,'TRADERPERIOD SOLVED'!$E:$E,OfferResults!$B101,'TRADERPERIOD SOLVED'!$H:$H,OfferResults!$D101)</f>
        <v>0</v>
      </c>
      <c r="K101">
        <f>SUMIFS('TRADERPERIOD SOLVED'!K:K,'TRADERPERIOD SOLVED'!$E:$E,OfferResults!$B101,'TRADERPERIOD SOLVED'!$H:$H,OfferResults!$D101)</f>
        <v>0</v>
      </c>
      <c r="L101">
        <f t="shared" si="10"/>
        <v>0</v>
      </c>
      <c r="M101">
        <f t="shared" si="11"/>
        <v>0</v>
      </c>
      <c r="N101">
        <f t="shared" si="12"/>
        <v>0</v>
      </c>
      <c r="O101">
        <f t="shared" si="13"/>
        <v>0</v>
      </c>
    </row>
    <row r="102" spans="1:15" hidden="1" x14ac:dyDescent="0.25">
      <c r="A102" s="1" t="s">
        <v>359</v>
      </c>
      <c r="B102" s="2">
        <v>45714.496527777781</v>
      </c>
      <c r="C102" t="s">
        <v>18</v>
      </c>
      <c r="D102" t="s">
        <v>200</v>
      </c>
      <c r="E102" t="s">
        <v>199</v>
      </c>
      <c r="F102">
        <v>3.32</v>
      </c>
      <c r="G102">
        <v>0</v>
      </c>
      <c r="H102">
        <v>0</v>
      </c>
      <c r="I102">
        <f>SUMIFS('TRADERPERIOD SOLVED'!I:I,'TRADERPERIOD SOLVED'!$E:$E,OfferResults!$B102,'TRADERPERIOD SOLVED'!$H:$H,OfferResults!$D102)</f>
        <v>3.32</v>
      </c>
      <c r="J102">
        <f>SUMIFS('TRADERPERIOD SOLVED'!J:J,'TRADERPERIOD SOLVED'!$E:$E,OfferResults!$B102,'TRADERPERIOD SOLVED'!$H:$H,OfferResults!$D102)</f>
        <v>0</v>
      </c>
      <c r="K102">
        <f>SUMIFS('TRADERPERIOD SOLVED'!K:K,'TRADERPERIOD SOLVED'!$E:$E,OfferResults!$B102,'TRADERPERIOD SOLVED'!$H:$H,OfferResults!$D102)</f>
        <v>0</v>
      </c>
      <c r="L102">
        <f t="shared" si="10"/>
        <v>0</v>
      </c>
      <c r="M102">
        <f t="shared" si="11"/>
        <v>0</v>
      </c>
      <c r="N102">
        <f t="shared" si="12"/>
        <v>0</v>
      </c>
      <c r="O102">
        <f t="shared" si="13"/>
        <v>0</v>
      </c>
    </row>
    <row r="103" spans="1:15" hidden="1" x14ac:dyDescent="0.25">
      <c r="A103" s="1" t="s">
        <v>359</v>
      </c>
      <c r="B103" s="2">
        <v>45714.496527777781</v>
      </c>
      <c r="C103" t="s">
        <v>18</v>
      </c>
      <c r="D103" t="s">
        <v>198</v>
      </c>
      <c r="E103" t="s">
        <v>196</v>
      </c>
      <c r="F103">
        <v>0</v>
      </c>
      <c r="G103">
        <v>0</v>
      </c>
      <c r="H103">
        <v>0</v>
      </c>
      <c r="I103">
        <f>SUMIFS('TRADERPERIOD SOLVED'!I:I,'TRADERPERIOD SOLVED'!$E:$E,OfferResults!$B103,'TRADERPERIOD SOLVED'!$H:$H,OfferResults!$D103)</f>
        <v>0</v>
      </c>
      <c r="J103">
        <f>SUMIFS('TRADERPERIOD SOLVED'!J:J,'TRADERPERIOD SOLVED'!$E:$E,OfferResults!$B103,'TRADERPERIOD SOLVED'!$H:$H,OfferResults!$D103)</f>
        <v>0</v>
      </c>
      <c r="K103">
        <f>SUMIFS('TRADERPERIOD SOLVED'!K:K,'TRADERPERIOD SOLVED'!$E:$E,OfferResults!$B103,'TRADERPERIOD SOLVED'!$H:$H,OfferResults!$D103)</f>
        <v>0</v>
      </c>
      <c r="L103">
        <f t="shared" si="10"/>
        <v>0</v>
      </c>
      <c r="M103">
        <f t="shared" si="11"/>
        <v>0</v>
      </c>
      <c r="N103">
        <f t="shared" si="12"/>
        <v>0</v>
      </c>
      <c r="O103">
        <f t="shared" si="13"/>
        <v>0</v>
      </c>
    </row>
    <row r="104" spans="1:15" hidden="1" x14ac:dyDescent="0.25">
      <c r="A104" s="1" t="s">
        <v>359</v>
      </c>
      <c r="B104" s="2">
        <v>45714.496527777781</v>
      </c>
      <c r="C104" t="s">
        <v>18</v>
      </c>
      <c r="D104" t="s">
        <v>197</v>
      </c>
      <c r="E104" t="s">
        <v>196</v>
      </c>
      <c r="F104">
        <v>0</v>
      </c>
      <c r="G104">
        <v>0</v>
      </c>
      <c r="H104">
        <v>0</v>
      </c>
      <c r="I104">
        <f>SUMIFS('TRADERPERIOD SOLVED'!I:I,'TRADERPERIOD SOLVED'!$E:$E,OfferResults!$B104,'TRADERPERIOD SOLVED'!$H:$H,OfferResults!$D104)</f>
        <v>0</v>
      </c>
      <c r="J104">
        <f>SUMIFS('TRADERPERIOD SOLVED'!J:J,'TRADERPERIOD SOLVED'!$E:$E,OfferResults!$B104,'TRADERPERIOD SOLVED'!$H:$H,OfferResults!$D104)</f>
        <v>0</v>
      </c>
      <c r="K104">
        <f>SUMIFS('TRADERPERIOD SOLVED'!K:K,'TRADERPERIOD SOLVED'!$E:$E,OfferResults!$B104,'TRADERPERIOD SOLVED'!$H:$H,OfferResults!$D104)</f>
        <v>0</v>
      </c>
      <c r="L104">
        <f t="shared" ref="L104:L167" si="14">SUM(ABS(M104),ABS(N104),ABS(O104))</f>
        <v>0</v>
      </c>
      <c r="M104">
        <f t="shared" ref="M104:M167" si="15">F104-I104</f>
        <v>0</v>
      </c>
      <c r="N104">
        <f t="shared" ref="N104:N167" si="16">G104-J104</f>
        <v>0</v>
      </c>
      <c r="O104">
        <f t="shared" ref="O104:O167" si="17">H104-K104</f>
        <v>0</v>
      </c>
    </row>
  </sheetData>
  <autoFilter ref="A1:O817" xr:uid="{A8273AAC-1F09-42D3-A9F1-2395E3CE0955}">
    <filterColumn colId="13">
      <filters blank="1">
        <filter val="0.0001"/>
        <filter val="0.0004"/>
        <filter val="0.269"/>
        <filter val="1"/>
        <filter val="-10"/>
        <filter val="3"/>
        <filter val="4.731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F707-7F0D-4012-B369-A1612D3C621A}">
  <dimension ref="A1:L222"/>
  <sheetViews>
    <sheetView topLeftCell="A25" workbookViewId="0">
      <selection sqref="A1:L59"/>
    </sheetView>
  </sheetViews>
  <sheetFormatPr defaultRowHeight="15" x14ac:dyDescent="0.25"/>
  <cols>
    <col min="1" max="1" width="2.28515625" bestFit="1" customWidth="1"/>
    <col min="2" max="2" width="10" hidden="1" customWidth="1"/>
    <col min="3" max="3" width="12.7109375" hidden="1" customWidth="1"/>
    <col min="4" max="4" width="2" hidden="1" customWidth="1"/>
    <col min="5" max="5" width="12.7109375" hidden="1" customWidth="1"/>
    <col min="6" max="6" width="8" hidden="1" customWidth="1"/>
    <col min="7" max="7" width="14.28515625" hidden="1" customWidth="1"/>
    <col min="8" max="8" width="12.42578125" hidden="1" customWidth="1"/>
    <col min="9" max="9" width="38.42578125" bestFit="1" customWidth="1"/>
    <col min="10" max="10" width="159.85546875" bestFit="1" customWidth="1"/>
    <col min="11" max="11" width="14.42578125" bestFit="1" customWidth="1"/>
    <col min="12" max="12" width="9.7109375" bestFit="1" customWidth="1"/>
  </cols>
  <sheetData>
    <row r="1" spans="1:12" x14ac:dyDescent="0.25">
      <c r="A1" t="s">
        <v>43</v>
      </c>
      <c r="B1" t="s">
        <v>44</v>
      </c>
      <c r="C1" t="s">
        <v>160</v>
      </c>
      <c r="D1">
        <v>1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</row>
    <row r="2" spans="1:12" x14ac:dyDescent="0.25">
      <c r="A2" t="s">
        <v>155</v>
      </c>
      <c r="B2" t="s">
        <v>44</v>
      </c>
      <c r="C2" t="s">
        <v>160</v>
      </c>
      <c r="D2">
        <v>1</v>
      </c>
      <c r="E2" t="s">
        <v>169</v>
      </c>
      <c r="F2" t="s">
        <v>169</v>
      </c>
      <c r="G2" t="s">
        <v>360</v>
      </c>
      <c r="I2" t="s">
        <v>361</v>
      </c>
      <c r="J2" t="s">
        <v>362</v>
      </c>
      <c r="K2" t="s">
        <v>171</v>
      </c>
      <c r="L2" t="s">
        <v>172</v>
      </c>
    </row>
    <row r="3" spans="1:12" x14ac:dyDescent="0.25">
      <c r="A3" t="s">
        <v>155</v>
      </c>
      <c r="B3" t="s">
        <v>44</v>
      </c>
      <c r="C3" t="s">
        <v>160</v>
      </c>
      <c r="D3">
        <v>1</v>
      </c>
      <c r="E3" t="s">
        <v>169</v>
      </c>
      <c r="F3" t="s">
        <v>169</v>
      </c>
      <c r="G3" t="s">
        <v>360</v>
      </c>
      <c r="H3">
        <v>2.5101202502225501E+17</v>
      </c>
      <c r="I3" t="s">
        <v>170</v>
      </c>
      <c r="J3" t="s">
        <v>363</v>
      </c>
      <c r="K3" t="s">
        <v>171</v>
      </c>
      <c r="L3" t="s">
        <v>172</v>
      </c>
    </row>
    <row r="4" spans="1:12" x14ac:dyDescent="0.25">
      <c r="A4" t="s">
        <v>155</v>
      </c>
      <c r="B4" t="s">
        <v>44</v>
      </c>
      <c r="C4" t="s">
        <v>160</v>
      </c>
      <c r="D4">
        <v>1</v>
      </c>
      <c r="E4" t="s">
        <v>169</v>
      </c>
      <c r="F4" t="s">
        <v>169</v>
      </c>
      <c r="G4" t="s">
        <v>360</v>
      </c>
      <c r="H4">
        <v>2.5101202502225501E+17</v>
      </c>
      <c r="I4" t="s">
        <v>173</v>
      </c>
      <c r="J4" t="s">
        <v>364</v>
      </c>
      <c r="K4" t="s">
        <v>171</v>
      </c>
      <c r="L4" t="s">
        <v>172</v>
      </c>
    </row>
    <row r="5" spans="1:12" x14ac:dyDescent="0.25">
      <c r="A5" t="s">
        <v>155</v>
      </c>
      <c r="B5" t="s">
        <v>44</v>
      </c>
      <c r="C5" t="s">
        <v>160</v>
      </c>
      <c r="D5">
        <v>1</v>
      </c>
      <c r="E5" t="s">
        <v>169</v>
      </c>
      <c r="F5" t="s">
        <v>169</v>
      </c>
      <c r="G5" t="s">
        <v>360</v>
      </c>
      <c r="H5">
        <v>2.5101202502225501E+17</v>
      </c>
      <c r="I5" t="s">
        <v>174</v>
      </c>
      <c r="J5" t="s">
        <v>365</v>
      </c>
      <c r="K5" t="s">
        <v>171</v>
      </c>
      <c r="L5" t="s">
        <v>172</v>
      </c>
    </row>
    <row r="6" spans="1:12" x14ac:dyDescent="0.25">
      <c r="A6" t="s">
        <v>155</v>
      </c>
      <c r="B6" t="s">
        <v>44</v>
      </c>
      <c r="C6" t="s">
        <v>160</v>
      </c>
      <c r="D6">
        <v>1</v>
      </c>
      <c r="E6" t="s">
        <v>169</v>
      </c>
      <c r="F6" t="s">
        <v>169</v>
      </c>
      <c r="G6" t="s">
        <v>360</v>
      </c>
      <c r="H6">
        <v>2.5101202502225501E+17</v>
      </c>
      <c r="I6" t="s">
        <v>174</v>
      </c>
      <c r="J6" t="s">
        <v>366</v>
      </c>
      <c r="K6" t="s">
        <v>171</v>
      </c>
      <c r="L6" t="s">
        <v>172</v>
      </c>
    </row>
    <row r="7" spans="1:12" x14ac:dyDescent="0.25">
      <c r="A7" t="s">
        <v>155</v>
      </c>
      <c r="B7" t="s">
        <v>44</v>
      </c>
      <c r="C7" t="s">
        <v>160</v>
      </c>
      <c r="D7">
        <v>1</v>
      </c>
      <c r="E7" t="s">
        <v>169</v>
      </c>
      <c r="F7" t="s">
        <v>169</v>
      </c>
      <c r="G7" t="s">
        <v>360</v>
      </c>
      <c r="H7">
        <v>2.5101202502225501E+17</v>
      </c>
      <c r="I7" t="s">
        <v>174</v>
      </c>
      <c r="J7" t="s">
        <v>367</v>
      </c>
      <c r="K7" t="s">
        <v>171</v>
      </c>
      <c r="L7" t="s">
        <v>172</v>
      </c>
    </row>
    <row r="8" spans="1:12" x14ac:dyDescent="0.25">
      <c r="A8" t="s">
        <v>155</v>
      </c>
      <c r="B8" t="s">
        <v>44</v>
      </c>
      <c r="C8" t="s">
        <v>160</v>
      </c>
      <c r="D8">
        <v>1</v>
      </c>
      <c r="E8" t="s">
        <v>169</v>
      </c>
      <c r="F8" t="s">
        <v>169</v>
      </c>
      <c r="G8" t="s">
        <v>360</v>
      </c>
      <c r="H8">
        <v>2.5101202502225501E+17</v>
      </c>
      <c r="I8" t="s">
        <v>174</v>
      </c>
      <c r="J8" t="s">
        <v>368</v>
      </c>
      <c r="K8" t="s">
        <v>171</v>
      </c>
      <c r="L8" t="s">
        <v>172</v>
      </c>
    </row>
    <row r="9" spans="1:12" x14ac:dyDescent="0.25">
      <c r="A9" t="s">
        <v>155</v>
      </c>
      <c r="B9" t="s">
        <v>44</v>
      </c>
      <c r="C9" t="s">
        <v>160</v>
      </c>
      <c r="D9">
        <v>1</v>
      </c>
      <c r="E9" t="s">
        <v>169</v>
      </c>
      <c r="F9" t="s">
        <v>169</v>
      </c>
      <c r="G9" t="s">
        <v>360</v>
      </c>
      <c r="H9">
        <v>2.5101202502225501E+17</v>
      </c>
      <c r="I9" t="s">
        <v>175</v>
      </c>
      <c r="J9" t="s">
        <v>369</v>
      </c>
      <c r="K9" t="s">
        <v>171</v>
      </c>
      <c r="L9" t="s">
        <v>172</v>
      </c>
    </row>
    <row r="10" spans="1:12" x14ac:dyDescent="0.25">
      <c r="A10" t="s">
        <v>155</v>
      </c>
      <c r="B10" t="s">
        <v>44</v>
      </c>
      <c r="C10" t="s">
        <v>160</v>
      </c>
      <c r="D10">
        <v>1</v>
      </c>
      <c r="E10" t="s">
        <v>169</v>
      </c>
      <c r="F10" t="s">
        <v>169</v>
      </c>
      <c r="G10" t="s">
        <v>360</v>
      </c>
      <c r="H10">
        <v>2.5101202502225501E+17</v>
      </c>
      <c r="I10" t="s">
        <v>176</v>
      </c>
      <c r="J10" t="s">
        <v>370</v>
      </c>
      <c r="K10" t="s">
        <v>171</v>
      </c>
      <c r="L10" t="s">
        <v>172</v>
      </c>
    </row>
    <row r="11" spans="1:12" x14ac:dyDescent="0.25">
      <c r="A11" t="s">
        <v>155</v>
      </c>
      <c r="B11" t="s">
        <v>44</v>
      </c>
      <c r="C11" t="s">
        <v>160</v>
      </c>
      <c r="D11">
        <v>1</v>
      </c>
      <c r="E11" t="s">
        <v>169</v>
      </c>
      <c r="F11" t="s">
        <v>169</v>
      </c>
      <c r="G11" t="s">
        <v>360</v>
      </c>
      <c r="H11">
        <v>2.5101202502225501E+17</v>
      </c>
      <c r="I11" t="s">
        <v>176</v>
      </c>
      <c r="J11" t="s">
        <v>371</v>
      </c>
      <c r="K11" t="s">
        <v>171</v>
      </c>
      <c r="L11" t="s">
        <v>172</v>
      </c>
    </row>
    <row r="12" spans="1:12" x14ac:dyDescent="0.25">
      <c r="A12" t="s">
        <v>155</v>
      </c>
      <c r="B12" t="s">
        <v>44</v>
      </c>
      <c r="C12" t="s">
        <v>160</v>
      </c>
      <c r="D12">
        <v>1</v>
      </c>
      <c r="E12" t="s">
        <v>169</v>
      </c>
      <c r="F12" t="s">
        <v>169</v>
      </c>
      <c r="G12" t="s">
        <v>360</v>
      </c>
      <c r="H12">
        <v>2.5101202502225501E+17</v>
      </c>
      <c r="I12" t="s">
        <v>176</v>
      </c>
      <c r="J12" t="s">
        <v>372</v>
      </c>
      <c r="K12" t="s">
        <v>171</v>
      </c>
      <c r="L12" t="s">
        <v>172</v>
      </c>
    </row>
    <row r="13" spans="1:12" x14ac:dyDescent="0.25">
      <c r="A13" t="s">
        <v>155</v>
      </c>
      <c r="B13" t="s">
        <v>44</v>
      </c>
      <c r="C13" t="s">
        <v>160</v>
      </c>
      <c r="D13">
        <v>1</v>
      </c>
      <c r="E13" t="s">
        <v>169</v>
      </c>
      <c r="F13" t="s">
        <v>169</v>
      </c>
      <c r="G13" t="s">
        <v>360</v>
      </c>
      <c r="H13">
        <v>2.5101202502225501E+17</v>
      </c>
      <c r="I13" t="s">
        <v>176</v>
      </c>
      <c r="J13" t="s">
        <v>373</v>
      </c>
      <c r="K13" t="s">
        <v>171</v>
      </c>
      <c r="L13" t="s">
        <v>172</v>
      </c>
    </row>
    <row r="14" spans="1:12" x14ac:dyDescent="0.25">
      <c r="A14" t="s">
        <v>155</v>
      </c>
      <c r="B14" t="s">
        <v>44</v>
      </c>
      <c r="C14" t="s">
        <v>160</v>
      </c>
      <c r="D14">
        <v>1</v>
      </c>
      <c r="E14" t="s">
        <v>169</v>
      </c>
      <c r="F14" t="s">
        <v>169</v>
      </c>
      <c r="G14" t="s">
        <v>360</v>
      </c>
      <c r="H14">
        <v>2.5101202502225501E+17</v>
      </c>
      <c r="I14" t="s">
        <v>176</v>
      </c>
      <c r="J14" t="s">
        <v>374</v>
      </c>
      <c r="K14" t="s">
        <v>171</v>
      </c>
      <c r="L14" t="s">
        <v>172</v>
      </c>
    </row>
    <row r="15" spans="1:12" x14ac:dyDescent="0.25">
      <c r="A15" t="s">
        <v>155</v>
      </c>
      <c r="B15" t="s">
        <v>44</v>
      </c>
      <c r="C15" t="s">
        <v>160</v>
      </c>
      <c r="D15">
        <v>1</v>
      </c>
      <c r="E15" t="s">
        <v>169</v>
      </c>
      <c r="F15" t="s">
        <v>169</v>
      </c>
      <c r="G15" t="s">
        <v>360</v>
      </c>
      <c r="H15">
        <v>2.5101202502225501E+17</v>
      </c>
      <c r="I15" t="s">
        <v>176</v>
      </c>
      <c r="J15" t="s">
        <v>375</v>
      </c>
      <c r="K15" t="s">
        <v>171</v>
      </c>
      <c r="L15" t="s">
        <v>172</v>
      </c>
    </row>
    <row r="16" spans="1:12" x14ac:dyDescent="0.25">
      <c r="A16" t="s">
        <v>155</v>
      </c>
      <c r="B16" t="s">
        <v>44</v>
      </c>
      <c r="C16" t="s">
        <v>160</v>
      </c>
      <c r="D16">
        <v>1</v>
      </c>
      <c r="E16" t="s">
        <v>169</v>
      </c>
      <c r="F16" t="s">
        <v>169</v>
      </c>
      <c r="G16" t="s">
        <v>360</v>
      </c>
      <c r="H16">
        <v>2.5101202502225501E+17</v>
      </c>
      <c r="I16" t="s">
        <v>176</v>
      </c>
      <c r="J16" t="s">
        <v>376</v>
      </c>
      <c r="K16" t="s">
        <v>171</v>
      </c>
      <c r="L16" t="s">
        <v>172</v>
      </c>
    </row>
    <row r="17" spans="1:12" x14ac:dyDescent="0.25">
      <c r="A17" t="s">
        <v>155</v>
      </c>
      <c r="B17" t="s">
        <v>44</v>
      </c>
      <c r="C17" t="s">
        <v>160</v>
      </c>
      <c r="D17">
        <v>1</v>
      </c>
      <c r="E17" t="s">
        <v>169</v>
      </c>
      <c r="F17" t="s">
        <v>169</v>
      </c>
      <c r="G17" t="s">
        <v>360</v>
      </c>
      <c r="H17">
        <v>2.5101202502225501E+17</v>
      </c>
      <c r="I17" t="s">
        <v>176</v>
      </c>
      <c r="J17" t="s">
        <v>377</v>
      </c>
      <c r="K17" t="s">
        <v>171</v>
      </c>
      <c r="L17" t="s">
        <v>172</v>
      </c>
    </row>
    <row r="18" spans="1:12" x14ac:dyDescent="0.25">
      <c r="A18" t="s">
        <v>155</v>
      </c>
      <c r="B18" t="s">
        <v>44</v>
      </c>
      <c r="C18" t="s">
        <v>160</v>
      </c>
      <c r="D18">
        <v>1</v>
      </c>
      <c r="E18" t="s">
        <v>169</v>
      </c>
      <c r="F18" t="s">
        <v>169</v>
      </c>
      <c r="G18" t="s">
        <v>360</v>
      </c>
      <c r="H18">
        <v>2.5101202502225501E+17</v>
      </c>
      <c r="I18" t="s">
        <v>174</v>
      </c>
      <c r="J18" t="s">
        <v>378</v>
      </c>
      <c r="K18" t="s">
        <v>171</v>
      </c>
      <c r="L18" t="s">
        <v>172</v>
      </c>
    </row>
    <row r="19" spans="1:12" x14ac:dyDescent="0.25">
      <c r="A19" t="s">
        <v>155</v>
      </c>
      <c r="B19" t="s">
        <v>44</v>
      </c>
      <c r="C19" t="s">
        <v>160</v>
      </c>
      <c r="D19">
        <v>1</v>
      </c>
      <c r="E19" t="s">
        <v>169</v>
      </c>
      <c r="F19" t="s">
        <v>169</v>
      </c>
      <c r="G19" t="s">
        <v>360</v>
      </c>
      <c r="H19">
        <v>2.5101202502225501E+17</v>
      </c>
      <c r="I19" t="s">
        <v>177</v>
      </c>
      <c r="J19" t="s">
        <v>379</v>
      </c>
      <c r="K19" t="s">
        <v>171</v>
      </c>
      <c r="L19" t="s">
        <v>172</v>
      </c>
    </row>
    <row r="20" spans="1:12" x14ac:dyDescent="0.25">
      <c r="A20" t="s">
        <v>155</v>
      </c>
      <c r="B20" t="s">
        <v>44</v>
      </c>
      <c r="C20" t="s">
        <v>160</v>
      </c>
      <c r="D20">
        <v>1</v>
      </c>
      <c r="E20" t="s">
        <v>169</v>
      </c>
      <c r="F20" t="s">
        <v>169</v>
      </c>
      <c r="G20" t="s">
        <v>360</v>
      </c>
      <c r="H20">
        <v>2.5101202502225501E+17</v>
      </c>
      <c r="I20" t="s">
        <v>174</v>
      </c>
      <c r="J20" t="s">
        <v>380</v>
      </c>
      <c r="K20" t="s">
        <v>171</v>
      </c>
      <c r="L20" t="s">
        <v>172</v>
      </c>
    </row>
    <row r="21" spans="1:12" x14ac:dyDescent="0.25">
      <c r="A21" t="s">
        <v>155</v>
      </c>
      <c r="B21" t="s">
        <v>44</v>
      </c>
      <c r="C21" t="s">
        <v>160</v>
      </c>
      <c r="D21">
        <v>1</v>
      </c>
      <c r="E21" t="s">
        <v>169</v>
      </c>
      <c r="F21" t="s">
        <v>169</v>
      </c>
      <c r="G21" t="s">
        <v>360</v>
      </c>
      <c r="H21">
        <v>2.5101202502225501E+17</v>
      </c>
      <c r="I21" t="s">
        <v>174</v>
      </c>
      <c r="J21" t="s">
        <v>381</v>
      </c>
      <c r="K21" t="s">
        <v>171</v>
      </c>
      <c r="L21" t="s">
        <v>172</v>
      </c>
    </row>
    <row r="22" spans="1:12" x14ac:dyDescent="0.25">
      <c r="A22" t="s">
        <v>155</v>
      </c>
      <c r="B22" t="s">
        <v>44</v>
      </c>
      <c r="C22" t="s">
        <v>160</v>
      </c>
      <c r="D22">
        <v>1</v>
      </c>
      <c r="E22" t="s">
        <v>169</v>
      </c>
      <c r="F22" t="s">
        <v>169</v>
      </c>
      <c r="G22" t="s">
        <v>360</v>
      </c>
      <c r="H22">
        <v>2.5101202502225501E+17</v>
      </c>
      <c r="I22" t="s">
        <v>178</v>
      </c>
      <c r="J22" t="s">
        <v>382</v>
      </c>
      <c r="K22" t="s">
        <v>171</v>
      </c>
      <c r="L22" t="s">
        <v>172</v>
      </c>
    </row>
    <row r="23" spans="1:12" x14ac:dyDescent="0.25">
      <c r="A23" t="s">
        <v>155</v>
      </c>
      <c r="B23" t="s">
        <v>44</v>
      </c>
      <c r="C23" t="s">
        <v>160</v>
      </c>
      <c r="D23">
        <v>1</v>
      </c>
      <c r="E23" t="s">
        <v>169</v>
      </c>
      <c r="F23" t="s">
        <v>169</v>
      </c>
      <c r="G23" t="s">
        <v>360</v>
      </c>
      <c r="H23">
        <v>2.5101202502225501E+17</v>
      </c>
      <c r="I23" t="s">
        <v>179</v>
      </c>
      <c r="J23" t="s">
        <v>383</v>
      </c>
      <c r="K23" t="s">
        <v>171</v>
      </c>
      <c r="L23" t="s">
        <v>172</v>
      </c>
    </row>
    <row r="24" spans="1:12" x14ac:dyDescent="0.25">
      <c r="A24" t="s">
        <v>155</v>
      </c>
      <c r="B24" t="s">
        <v>44</v>
      </c>
      <c r="C24" t="s">
        <v>160</v>
      </c>
      <c r="D24">
        <v>1</v>
      </c>
      <c r="E24" t="s">
        <v>169</v>
      </c>
      <c r="F24" t="s">
        <v>169</v>
      </c>
      <c r="G24" t="s">
        <v>360</v>
      </c>
      <c r="H24">
        <v>2.5101202502225501E+17</v>
      </c>
      <c r="I24" t="s">
        <v>179</v>
      </c>
      <c r="J24" t="s">
        <v>384</v>
      </c>
      <c r="K24" t="s">
        <v>171</v>
      </c>
      <c r="L24" t="s">
        <v>180</v>
      </c>
    </row>
    <row r="25" spans="1:12" x14ac:dyDescent="0.25">
      <c r="A25" t="s">
        <v>155</v>
      </c>
      <c r="B25" t="s">
        <v>44</v>
      </c>
      <c r="C25" t="s">
        <v>160</v>
      </c>
      <c r="D25">
        <v>1</v>
      </c>
      <c r="E25" t="s">
        <v>169</v>
      </c>
      <c r="F25" t="s">
        <v>169</v>
      </c>
      <c r="G25" t="s">
        <v>360</v>
      </c>
      <c r="H25">
        <v>2.5101202502225501E+17</v>
      </c>
      <c r="I25" t="s">
        <v>179</v>
      </c>
      <c r="J25" t="s">
        <v>385</v>
      </c>
      <c r="K25" t="s">
        <v>171</v>
      </c>
      <c r="L25" t="s">
        <v>180</v>
      </c>
    </row>
    <row r="26" spans="1:12" x14ac:dyDescent="0.25">
      <c r="A26" t="s">
        <v>155</v>
      </c>
      <c r="B26" t="s">
        <v>44</v>
      </c>
      <c r="C26" t="s">
        <v>160</v>
      </c>
      <c r="D26">
        <v>1</v>
      </c>
      <c r="E26" t="s">
        <v>169</v>
      </c>
      <c r="F26" t="s">
        <v>169</v>
      </c>
      <c r="G26" t="s">
        <v>360</v>
      </c>
      <c r="H26">
        <v>2.5101202502225501E+17</v>
      </c>
      <c r="I26" t="s">
        <v>179</v>
      </c>
      <c r="J26" t="s">
        <v>386</v>
      </c>
      <c r="K26" t="s">
        <v>171</v>
      </c>
      <c r="L26" t="s">
        <v>180</v>
      </c>
    </row>
    <row r="27" spans="1:12" x14ac:dyDescent="0.25">
      <c r="A27" t="s">
        <v>155</v>
      </c>
      <c r="B27" t="s">
        <v>44</v>
      </c>
      <c r="C27" t="s">
        <v>160</v>
      </c>
      <c r="D27">
        <v>1</v>
      </c>
      <c r="E27" t="s">
        <v>169</v>
      </c>
      <c r="F27" t="s">
        <v>169</v>
      </c>
      <c r="G27" t="s">
        <v>360</v>
      </c>
      <c r="H27">
        <v>2.5101202502225501E+17</v>
      </c>
      <c r="I27" t="s">
        <v>181</v>
      </c>
      <c r="J27" t="s">
        <v>387</v>
      </c>
      <c r="K27" t="s">
        <v>171</v>
      </c>
      <c r="L27" t="s">
        <v>172</v>
      </c>
    </row>
    <row r="28" spans="1:12" x14ac:dyDescent="0.25">
      <c r="A28" t="s">
        <v>155</v>
      </c>
      <c r="B28" t="s">
        <v>44</v>
      </c>
      <c r="C28" t="s">
        <v>160</v>
      </c>
      <c r="D28">
        <v>1</v>
      </c>
      <c r="E28" t="s">
        <v>169</v>
      </c>
      <c r="F28" t="s">
        <v>169</v>
      </c>
      <c r="G28" t="s">
        <v>360</v>
      </c>
      <c r="H28">
        <v>2.5101202502225501E+17</v>
      </c>
      <c r="I28" t="s">
        <v>182</v>
      </c>
      <c r="J28" t="s">
        <v>388</v>
      </c>
      <c r="K28" t="s">
        <v>171</v>
      </c>
      <c r="L28" t="s">
        <v>180</v>
      </c>
    </row>
    <row r="29" spans="1:12" x14ac:dyDescent="0.25">
      <c r="A29" t="s">
        <v>155</v>
      </c>
      <c r="B29" t="s">
        <v>44</v>
      </c>
      <c r="C29" t="s">
        <v>160</v>
      </c>
      <c r="D29">
        <v>1</v>
      </c>
      <c r="E29" t="s">
        <v>169</v>
      </c>
      <c r="F29" t="s">
        <v>169</v>
      </c>
      <c r="G29" t="s">
        <v>360</v>
      </c>
      <c r="H29">
        <v>2.5101202502225501E+17</v>
      </c>
      <c r="I29" t="s">
        <v>183</v>
      </c>
      <c r="J29" t="s">
        <v>389</v>
      </c>
      <c r="K29" t="s">
        <v>171</v>
      </c>
      <c r="L29" t="s">
        <v>184</v>
      </c>
    </row>
    <row r="30" spans="1:12" x14ac:dyDescent="0.25">
      <c r="A30" t="s">
        <v>155</v>
      </c>
      <c r="B30" t="s">
        <v>44</v>
      </c>
      <c r="C30" t="s">
        <v>160</v>
      </c>
      <c r="D30">
        <v>1</v>
      </c>
      <c r="E30" t="s">
        <v>169</v>
      </c>
      <c r="F30" t="s">
        <v>169</v>
      </c>
      <c r="G30" t="s">
        <v>360</v>
      </c>
      <c r="H30">
        <v>2.5101202502225501E+17</v>
      </c>
      <c r="I30" t="s">
        <v>183</v>
      </c>
      <c r="J30" t="s">
        <v>390</v>
      </c>
      <c r="K30" t="s">
        <v>171</v>
      </c>
      <c r="L30" t="s">
        <v>184</v>
      </c>
    </row>
    <row r="31" spans="1:12" x14ac:dyDescent="0.25">
      <c r="A31" t="s">
        <v>155</v>
      </c>
      <c r="B31" t="s">
        <v>44</v>
      </c>
      <c r="C31" t="s">
        <v>160</v>
      </c>
      <c r="D31">
        <v>1</v>
      </c>
      <c r="E31" t="s">
        <v>169</v>
      </c>
      <c r="F31" t="s">
        <v>169</v>
      </c>
      <c r="G31" t="s">
        <v>360</v>
      </c>
      <c r="H31">
        <v>2.5101202502225501E+17</v>
      </c>
      <c r="I31" t="s">
        <v>185</v>
      </c>
      <c r="J31" t="s">
        <v>391</v>
      </c>
      <c r="K31" t="s">
        <v>171</v>
      </c>
      <c r="L31" t="s">
        <v>172</v>
      </c>
    </row>
    <row r="32" spans="1:12" x14ac:dyDescent="0.25">
      <c r="A32" t="s">
        <v>155</v>
      </c>
      <c r="B32" t="s">
        <v>44</v>
      </c>
      <c r="C32" t="s">
        <v>160</v>
      </c>
      <c r="D32">
        <v>1</v>
      </c>
      <c r="E32" t="s">
        <v>169</v>
      </c>
      <c r="F32" t="s">
        <v>169</v>
      </c>
      <c r="G32" t="s">
        <v>360</v>
      </c>
      <c r="H32">
        <v>2.5101202502225501E+17</v>
      </c>
      <c r="I32" t="s">
        <v>186</v>
      </c>
      <c r="J32" t="s">
        <v>392</v>
      </c>
      <c r="K32" t="s">
        <v>171</v>
      </c>
      <c r="L32" t="s">
        <v>172</v>
      </c>
    </row>
    <row r="33" spans="1:12" x14ac:dyDescent="0.25">
      <c r="A33" t="s">
        <v>155</v>
      </c>
      <c r="B33" t="s">
        <v>44</v>
      </c>
      <c r="C33" t="s">
        <v>160</v>
      </c>
      <c r="D33">
        <v>1</v>
      </c>
      <c r="E33" t="s">
        <v>169</v>
      </c>
      <c r="F33" t="s">
        <v>169</v>
      </c>
      <c r="G33" t="s">
        <v>360</v>
      </c>
      <c r="H33">
        <v>2.5101202502225501E+17</v>
      </c>
      <c r="I33" t="s">
        <v>186</v>
      </c>
      <c r="J33" t="s">
        <v>393</v>
      </c>
      <c r="K33" t="s">
        <v>171</v>
      </c>
      <c r="L33" t="s">
        <v>172</v>
      </c>
    </row>
    <row r="34" spans="1:12" x14ac:dyDescent="0.25">
      <c r="A34" t="s">
        <v>155</v>
      </c>
      <c r="B34" t="s">
        <v>44</v>
      </c>
      <c r="C34" t="s">
        <v>160</v>
      </c>
      <c r="D34">
        <v>1</v>
      </c>
      <c r="E34" t="s">
        <v>169</v>
      </c>
      <c r="F34" t="s">
        <v>169</v>
      </c>
      <c r="G34" t="s">
        <v>360</v>
      </c>
      <c r="H34">
        <v>2.5101202502225501E+17</v>
      </c>
      <c r="I34" t="s">
        <v>187</v>
      </c>
      <c r="J34" t="s">
        <v>394</v>
      </c>
      <c r="K34" t="s">
        <v>171</v>
      </c>
      <c r="L34" t="s">
        <v>184</v>
      </c>
    </row>
    <row r="35" spans="1:12" x14ac:dyDescent="0.25">
      <c r="A35" t="s">
        <v>155</v>
      </c>
      <c r="B35" t="s">
        <v>44</v>
      </c>
      <c r="C35" t="s">
        <v>160</v>
      </c>
      <c r="D35">
        <v>1</v>
      </c>
      <c r="E35" t="s">
        <v>169</v>
      </c>
      <c r="F35" t="s">
        <v>169</v>
      </c>
      <c r="G35" t="s">
        <v>360</v>
      </c>
      <c r="H35">
        <v>2.5101202502225501E+17</v>
      </c>
      <c r="I35" t="s">
        <v>187</v>
      </c>
      <c r="J35" t="s">
        <v>395</v>
      </c>
      <c r="K35" t="s">
        <v>171</v>
      </c>
      <c r="L35" t="s">
        <v>172</v>
      </c>
    </row>
    <row r="36" spans="1:12" x14ac:dyDescent="0.25">
      <c r="A36" t="s">
        <v>155</v>
      </c>
      <c r="B36" t="s">
        <v>44</v>
      </c>
      <c r="C36" t="s">
        <v>160</v>
      </c>
      <c r="D36">
        <v>1</v>
      </c>
      <c r="E36" t="s">
        <v>169</v>
      </c>
      <c r="F36" t="s">
        <v>169</v>
      </c>
      <c r="G36" t="s">
        <v>360</v>
      </c>
      <c r="H36">
        <v>2.5101202502225501E+17</v>
      </c>
      <c r="I36" t="s">
        <v>188</v>
      </c>
      <c r="J36" t="s">
        <v>396</v>
      </c>
      <c r="K36" t="s">
        <v>171</v>
      </c>
      <c r="L36" t="s">
        <v>172</v>
      </c>
    </row>
    <row r="37" spans="1:12" x14ac:dyDescent="0.25">
      <c r="A37" t="s">
        <v>155</v>
      </c>
      <c r="B37" t="s">
        <v>44</v>
      </c>
      <c r="C37" t="s">
        <v>160</v>
      </c>
      <c r="D37">
        <v>1</v>
      </c>
      <c r="E37" t="s">
        <v>169</v>
      </c>
      <c r="F37" t="s">
        <v>169</v>
      </c>
      <c r="G37" t="s">
        <v>360</v>
      </c>
      <c r="H37">
        <v>2.5101202502225501E+17</v>
      </c>
      <c r="I37" t="s">
        <v>189</v>
      </c>
      <c r="J37" t="s">
        <v>397</v>
      </c>
      <c r="K37" t="s">
        <v>171</v>
      </c>
      <c r="L37" t="s">
        <v>172</v>
      </c>
    </row>
    <row r="38" spans="1:12" x14ac:dyDescent="0.25">
      <c r="A38" t="s">
        <v>155</v>
      </c>
      <c r="B38" t="s">
        <v>44</v>
      </c>
      <c r="C38" t="s">
        <v>160</v>
      </c>
      <c r="D38">
        <v>1</v>
      </c>
      <c r="E38" t="s">
        <v>169</v>
      </c>
      <c r="F38" t="s">
        <v>169</v>
      </c>
      <c r="G38" t="s">
        <v>360</v>
      </c>
      <c r="H38">
        <v>2.5101202502225501E+17</v>
      </c>
      <c r="I38" t="s">
        <v>187</v>
      </c>
      <c r="J38" t="s">
        <v>398</v>
      </c>
      <c r="K38" t="s">
        <v>171</v>
      </c>
      <c r="L38" t="s">
        <v>172</v>
      </c>
    </row>
    <row r="39" spans="1:12" x14ac:dyDescent="0.25">
      <c r="A39" t="s">
        <v>155</v>
      </c>
      <c r="B39" t="s">
        <v>44</v>
      </c>
      <c r="C39" t="s">
        <v>160</v>
      </c>
      <c r="D39">
        <v>1</v>
      </c>
      <c r="E39" t="s">
        <v>169</v>
      </c>
      <c r="F39" t="s">
        <v>169</v>
      </c>
      <c r="G39" t="s">
        <v>360</v>
      </c>
      <c r="H39">
        <v>2.5101202502225501E+17</v>
      </c>
      <c r="I39" t="s">
        <v>187</v>
      </c>
      <c r="J39" t="s">
        <v>399</v>
      </c>
      <c r="K39" t="s">
        <v>171</v>
      </c>
      <c r="L39" t="s">
        <v>172</v>
      </c>
    </row>
    <row r="40" spans="1:12" x14ac:dyDescent="0.25">
      <c r="A40" t="s">
        <v>155</v>
      </c>
      <c r="B40" t="s">
        <v>44</v>
      </c>
      <c r="C40" t="s">
        <v>160</v>
      </c>
      <c r="D40">
        <v>1</v>
      </c>
      <c r="E40" t="s">
        <v>169</v>
      </c>
      <c r="F40" t="s">
        <v>169</v>
      </c>
      <c r="G40" t="s">
        <v>360</v>
      </c>
      <c r="H40">
        <v>2.5101202502225501E+17</v>
      </c>
      <c r="I40" t="s">
        <v>187</v>
      </c>
      <c r="J40" t="s">
        <v>400</v>
      </c>
      <c r="K40" t="s">
        <v>171</v>
      </c>
      <c r="L40" t="s">
        <v>172</v>
      </c>
    </row>
    <row r="41" spans="1:12" x14ac:dyDescent="0.25">
      <c r="A41" t="s">
        <v>155</v>
      </c>
      <c r="B41" t="s">
        <v>44</v>
      </c>
      <c r="C41" t="s">
        <v>160</v>
      </c>
      <c r="D41">
        <v>1</v>
      </c>
      <c r="E41" t="s">
        <v>169</v>
      </c>
      <c r="F41" t="s">
        <v>169</v>
      </c>
      <c r="G41" t="s">
        <v>360</v>
      </c>
      <c r="H41">
        <v>2.5101202502225501E+17</v>
      </c>
      <c r="I41" t="s">
        <v>187</v>
      </c>
      <c r="J41" t="s">
        <v>401</v>
      </c>
      <c r="K41" t="s">
        <v>171</v>
      </c>
      <c r="L41" t="s">
        <v>172</v>
      </c>
    </row>
    <row r="42" spans="1:12" x14ac:dyDescent="0.25">
      <c r="A42" t="s">
        <v>155</v>
      </c>
      <c r="B42" t="s">
        <v>44</v>
      </c>
      <c r="C42" t="s">
        <v>160</v>
      </c>
      <c r="D42">
        <v>1</v>
      </c>
      <c r="E42" t="s">
        <v>169</v>
      </c>
      <c r="F42" t="s">
        <v>169</v>
      </c>
      <c r="G42" t="s">
        <v>360</v>
      </c>
      <c r="H42">
        <v>2.5101202502225501E+17</v>
      </c>
      <c r="I42" t="s">
        <v>187</v>
      </c>
      <c r="J42" t="s">
        <v>402</v>
      </c>
      <c r="K42" t="s">
        <v>171</v>
      </c>
      <c r="L42" t="s">
        <v>172</v>
      </c>
    </row>
    <row r="43" spans="1:12" x14ac:dyDescent="0.25">
      <c r="A43" t="s">
        <v>155</v>
      </c>
      <c r="B43" t="s">
        <v>44</v>
      </c>
      <c r="C43" t="s">
        <v>160</v>
      </c>
      <c r="D43">
        <v>1</v>
      </c>
      <c r="E43" t="s">
        <v>169</v>
      </c>
      <c r="F43" t="s">
        <v>169</v>
      </c>
      <c r="G43" t="s">
        <v>360</v>
      </c>
      <c r="H43">
        <v>2.5101202502225501E+17</v>
      </c>
      <c r="I43" t="s">
        <v>187</v>
      </c>
      <c r="J43" t="s">
        <v>403</v>
      </c>
      <c r="K43" t="s">
        <v>171</v>
      </c>
      <c r="L43" t="s">
        <v>172</v>
      </c>
    </row>
    <row r="44" spans="1:12" x14ac:dyDescent="0.25">
      <c r="A44" t="s">
        <v>155</v>
      </c>
      <c r="B44" t="s">
        <v>44</v>
      </c>
      <c r="C44" t="s">
        <v>160</v>
      </c>
      <c r="D44">
        <v>1</v>
      </c>
      <c r="E44" t="s">
        <v>169</v>
      </c>
      <c r="F44" t="s">
        <v>169</v>
      </c>
      <c r="G44" t="s">
        <v>360</v>
      </c>
      <c r="H44">
        <v>2.5101202502225501E+17</v>
      </c>
      <c r="I44" t="s">
        <v>188</v>
      </c>
      <c r="J44" t="s">
        <v>404</v>
      </c>
      <c r="K44" t="s">
        <v>171</v>
      </c>
      <c r="L44" t="s">
        <v>172</v>
      </c>
    </row>
    <row r="45" spans="1:12" x14ac:dyDescent="0.25">
      <c r="A45" t="s">
        <v>155</v>
      </c>
      <c r="B45" t="s">
        <v>44</v>
      </c>
      <c r="C45" t="s">
        <v>160</v>
      </c>
      <c r="D45">
        <v>1</v>
      </c>
      <c r="E45" t="s">
        <v>169</v>
      </c>
      <c r="F45" t="s">
        <v>169</v>
      </c>
      <c r="G45" t="s">
        <v>360</v>
      </c>
      <c r="H45">
        <v>2.5101202502225501E+17</v>
      </c>
      <c r="I45" t="s">
        <v>189</v>
      </c>
      <c r="J45" t="s">
        <v>405</v>
      </c>
      <c r="K45" t="s">
        <v>171</v>
      </c>
      <c r="L45" t="s">
        <v>172</v>
      </c>
    </row>
    <row r="46" spans="1:12" x14ac:dyDescent="0.25">
      <c r="A46" t="s">
        <v>155</v>
      </c>
      <c r="B46" t="s">
        <v>44</v>
      </c>
      <c r="C46" t="s">
        <v>160</v>
      </c>
      <c r="D46">
        <v>1</v>
      </c>
      <c r="E46" t="s">
        <v>169</v>
      </c>
      <c r="F46" t="s">
        <v>169</v>
      </c>
      <c r="G46" t="s">
        <v>360</v>
      </c>
      <c r="H46">
        <v>2.5101202502225501E+17</v>
      </c>
      <c r="I46" t="s">
        <v>187</v>
      </c>
      <c r="J46" t="s">
        <v>406</v>
      </c>
      <c r="K46" t="s">
        <v>171</v>
      </c>
      <c r="L46" t="s">
        <v>172</v>
      </c>
    </row>
    <row r="47" spans="1:12" x14ac:dyDescent="0.25">
      <c r="A47" t="s">
        <v>155</v>
      </c>
      <c r="B47" t="s">
        <v>44</v>
      </c>
      <c r="C47" t="s">
        <v>160</v>
      </c>
      <c r="D47">
        <v>1</v>
      </c>
      <c r="E47" t="s">
        <v>169</v>
      </c>
      <c r="F47" t="s">
        <v>169</v>
      </c>
      <c r="G47" t="s">
        <v>360</v>
      </c>
      <c r="H47">
        <v>2.5101202502225501E+17</v>
      </c>
      <c r="I47" t="s">
        <v>187</v>
      </c>
      <c r="J47" t="s">
        <v>407</v>
      </c>
      <c r="K47" t="s">
        <v>171</v>
      </c>
      <c r="L47" t="s">
        <v>172</v>
      </c>
    </row>
    <row r="48" spans="1:12" x14ac:dyDescent="0.25">
      <c r="A48" t="s">
        <v>155</v>
      </c>
      <c r="B48" t="s">
        <v>44</v>
      </c>
      <c r="C48" t="s">
        <v>160</v>
      </c>
      <c r="D48">
        <v>1</v>
      </c>
      <c r="E48" t="s">
        <v>169</v>
      </c>
      <c r="F48" t="s">
        <v>169</v>
      </c>
      <c r="G48" t="s">
        <v>360</v>
      </c>
      <c r="H48">
        <v>2.5101202502225501E+17</v>
      </c>
      <c r="I48" t="s">
        <v>187</v>
      </c>
      <c r="J48" t="s">
        <v>408</v>
      </c>
      <c r="K48" t="s">
        <v>171</v>
      </c>
      <c r="L48" t="s">
        <v>172</v>
      </c>
    </row>
    <row r="49" spans="1:12" x14ac:dyDescent="0.25">
      <c r="A49" t="s">
        <v>155</v>
      </c>
      <c r="B49" t="s">
        <v>44</v>
      </c>
      <c r="C49" t="s">
        <v>160</v>
      </c>
      <c r="D49">
        <v>1</v>
      </c>
      <c r="E49" t="s">
        <v>169</v>
      </c>
      <c r="F49" t="s">
        <v>169</v>
      </c>
      <c r="G49" t="s">
        <v>360</v>
      </c>
      <c r="H49">
        <v>2.5101202502225501E+17</v>
      </c>
      <c r="I49" t="s">
        <v>187</v>
      </c>
      <c r="J49" t="s">
        <v>409</v>
      </c>
      <c r="K49" t="s">
        <v>171</v>
      </c>
      <c r="L49" t="s">
        <v>172</v>
      </c>
    </row>
    <row r="50" spans="1:12" x14ac:dyDescent="0.25">
      <c r="A50" t="s">
        <v>155</v>
      </c>
      <c r="B50" t="s">
        <v>44</v>
      </c>
      <c r="C50" t="s">
        <v>160</v>
      </c>
      <c r="D50">
        <v>1</v>
      </c>
      <c r="E50" t="s">
        <v>169</v>
      </c>
      <c r="F50" t="s">
        <v>169</v>
      </c>
      <c r="G50" t="s">
        <v>360</v>
      </c>
      <c r="H50">
        <v>2.5101202502225501E+17</v>
      </c>
      <c r="I50" t="s">
        <v>187</v>
      </c>
      <c r="J50" t="s">
        <v>410</v>
      </c>
      <c r="K50" t="s">
        <v>171</v>
      </c>
      <c r="L50" t="s">
        <v>172</v>
      </c>
    </row>
    <row r="51" spans="1:12" x14ac:dyDescent="0.25">
      <c r="A51" t="s">
        <v>155</v>
      </c>
      <c r="B51" t="s">
        <v>44</v>
      </c>
      <c r="C51" t="s">
        <v>160</v>
      </c>
      <c r="D51">
        <v>1</v>
      </c>
      <c r="E51" t="s">
        <v>169</v>
      </c>
      <c r="F51" t="s">
        <v>169</v>
      </c>
      <c r="G51" t="s">
        <v>360</v>
      </c>
      <c r="H51">
        <v>2.5101202502225501E+17</v>
      </c>
      <c r="I51" t="s">
        <v>195</v>
      </c>
      <c r="J51" t="s">
        <v>411</v>
      </c>
      <c r="K51" t="s">
        <v>171</v>
      </c>
      <c r="L51" t="s">
        <v>184</v>
      </c>
    </row>
    <row r="52" spans="1:12" x14ac:dyDescent="0.25">
      <c r="A52" t="s">
        <v>155</v>
      </c>
      <c r="B52" t="s">
        <v>44</v>
      </c>
      <c r="C52" t="s">
        <v>160</v>
      </c>
      <c r="D52">
        <v>1</v>
      </c>
      <c r="E52" t="s">
        <v>169</v>
      </c>
      <c r="F52" t="s">
        <v>169</v>
      </c>
      <c r="G52" t="s">
        <v>360</v>
      </c>
      <c r="H52">
        <v>2.5101202502225501E+17</v>
      </c>
      <c r="I52" t="s">
        <v>412</v>
      </c>
      <c r="J52" t="s">
        <v>413</v>
      </c>
      <c r="K52" t="s">
        <v>171</v>
      </c>
      <c r="L52" t="s">
        <v>172</v>
      </c>
    </row>
    <row r="53" spans="1:12" x14ac:dyDescent="0.25">
      <c r="A53" t="s">
        <v>155</v>
      </c>
      <c r="B53" t="s">
        <v>44</v>
      </c>
      <c r="C53" t="s">
        <v>160</v>
      </c>
      <c r="D53">
        <v>1</v>
      </c>
      <c r="E53" t="s">
        <v>169</v>
      </c>
      <c r="F53" t="s">
        <v>169</v>
      </c>
      <c r="G53" t="s">
        <v>360</v>
      </c>
      <c r="H53">
        <v>2.5101202502225501E+17</v>
      </c>
      <c r="I53" t="s">
        <v>190</v>
      </c>
      <c r="J53" t="s">
        <v>414</v>
      </c>
      <c r="K53" t="s">
        <v>171</v>
      </c>
      <c r="L53" t="s">
        <v>172</v>
      </c>
    </row>
    <row r="54" spans="1:12" x14ac:dyDescent="0.25">
      <c r="A54" t="s">
        <v>155</v>
      </c>
      <c r="B54" t="s">
        <v>44</v>
      </c>
      <c r="C54" t="s">
        <v>160</v>
      </c>
      <c r="D54">
        <v>1</v>
      </c>
      <c r="E54" t="s">
        <v>169</v>
      </c>
      <c r="F54" t="s">
        <v>169</v>
      </c>
      <c r="G54" t="s">
        <v>360</v>
      </c>
      <c r="H54">
        <v>2.5101202502225501E+17</v>
      </c>
      <c r="I54" t="s">
        <v>191</v>
      </c>
      <c r="J54" t="s">
        <v>415</v>
      </c>
      <c r="K54" t="s">
        <v>171</v>
      </c>
      <c r="L54" t="s">
        <v>172</v>
      </c>
    </row>
    <row r="55" spans="1:12" x14ac:dyDescent="0.25">
      <c r="A55" t="s">
        <v>155</v>
      </c>
      <c r="B55" t="s">
        <v>44</v>
      </c>
      <c r="C55" t="s">
        <v>160</v>
      </c>
      <c r="D55">
        <v>1</v>
      </c>
      <c r="E55" t="s">
        <v>169</v>
      </c>
      <c r="F55" t="s">
        <v>169</v>
      </c>
      <c r="G55" t="s">
        <v>360</v>
      </c>
      <c r="H55">
        <v>2.5101202502225501E+17</v>
      </c>
      <c r="I55" t="s">
        <v>192</v>
      </c>
      <c r="J55" t="s">
        <v>416</v>
      </c>
      <c r="K55" t="s">
        <v>171</v>
      </c>
      <c r="L55" t="s">
        <v>172</v>
      </c>
    </row>
    <row r="56" spans="1:12" x14ac:dyDescent="0.25">
      <c r="A56" t="s">
        <v>155</v>
      </c>
      <c r="B56" t="s">
        <v>44</v>
      </c>
      <c r="C56" t="s">
        <v>160</v>
      </c>
      <c r="D56">
        <v>1</v>
      </c>
      <c r="E56" t="s">
        <v>169</v>
      </c>
      <c r="F56" t="s">
        <v>169</v>
      </c>
      <c r="G56" t="s">
        <v>360</v>
      </c>
      <c r="H56">
        <v>2.5101202502225501E+17</v>
      </c>
      <c r="I56" t="s">
        <v>193</v>
      </c>
      <c r="J56" t="s">
        <v>417</v>
      </c>
      <c r="K56" t="s">
        <v>171</v>
      </c>
      <c r="L56" t="s">
        <v>172</v>
      </c>
    </row>
    <row r="57" spans="1:12" x14ac:dyDescent="0.25">
      <c r="A57" t="s">
        <v>155</v>
      </c>
      <c r="B57" t="s">
        <v>44</v>
      </c>
      <c r="C57" t="s">
        <v>160</v>
      </c>
      <c r="D57">
        <v>1</v>
      </c>
      <c r="E57" t="s">
        <v>169</v>
      </c>
      <c r="F57" t="s">
        <v>169</v>
      </c>
      <c r="G57" t="s">
        <v>360</v>
      </c>
      <c r="H57">
        <v>2.5101202502225501E+17</v>
      </c>
      <c r="I57" t="s">
        <v>194</v>
      </c>
      <c r="J57" t="s">
        <v>418</v>
      </c>
      <c r="K57" t="s">
        <v>171</v>
      </c>
      <c r="L57" t="s">
        <v>172</v>
      </c>
    </row>
    <row r="58" spans="1:12" x14ac:dyDescent="0.25">
      <c r="A58" t="s">
        <v>155</v>
      </c>
      <c r="B58" t="s">
        <v>44</v>
      </c>
      <c r="C58" t="s">
        <v>160</v>
      </c>
      <c r="D58">
        <v>1</v>
      </c>
      <c r="E58" t="s">
        <v>169</v>
      </c>
      <c r="F58" t="s">
        <v>169</v>
      </c>
      <c r="G58" t="s">
        <v>360</v>
      </c>
      <c r="H58">
        <v>2.5101202502225501E+17</v>
      </c>
      <c r="I58" t="s">
        <v>194</v>
      </c>
      <c r="J58" t="s">
        <v>419</v>
      </c>
      <c r="K58" t="s">
        <v>171</v>
      </c>
      <c r="L58" t="s">
        <v>172</v>
      </c>
    </row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33D2-77B6-4BD1-AB79-424DE7D14894}">
  <dimension ref="A1:DI17"/>
  <sheetViews>
    <sheetView workbookViewId="0">
      <selection activeCell="A4" sqref="A4:XFD20"/>
    </sheetView>
  </sheetViews>
  <sheetFormatPr defaultRowHeight="15" x14ac:dyDescent="0.25"/>
  <cols>
    <col min="1" max="1" width="3.85546875" bestFit="1" customWidth="1"/>
    <col min="2" max="2" width="12.28515625" bestFit="1" customWidth="1"/>
    <col min="3" max="3" width="9.5703125" bestFit="1" customWidth="1"/>
    <col min="4" max="4" width="2" bestFit="1" customWidth="1"/>
    <col min="5" max="5" width="15.85546875" bestFit="1" customWidth="1"/>
    <col min="6" max="6" width="14.7109375" bestFit="1" customWidth="1"/>
    <col min="7" max="7" width="20.140625" bestFit="1" customWidth="1"/>
    <col min="8" max="8" width="22.140625" bestFit="1" customWidth="1"/>
    <col min="9" max="9" width="23.5703125" bestFit="1" customWidth="1"/>
    <col min="10" max="10" width="25.7109375" bestFit="1" customWidth="1"/>
    <col min="11" max="11" width="22" bestFit="1" customWidth="1"/>
    <col min="12" max="12" width="24" bestFit="1" customWidth="1"/>
    <col min="13" max="13" width="25.42578125" bestFit="1" customWidth="1"/>
    <col min="14" max="14" width="27.42578125" bestFit="1" customWidth="1"/>
    <col min="15" max="15" width="23.85546875" bestFit="1" customWidth="1"/>
    <col min="16" max="16" width="26" bestFit="1" customWidth="1"/>
    <col min="17" max="17" width="18.5703125" bestFit="1" customWidth="1"/>
    <col min="18" max="18" width="22.140625" bestFit="1" customWidth="1"/>
    <col min="19" max="19" width="24.140625" bestFit="1" customWidth="1"/>
    <col min="20" max="20" width="26.140625" bestFit="1" customWidth="1"/>
    <col min="21" max="21" width="28.140625" bestFit="1" customWidth="1"/>
    <col min="22" max="22" width="27.140625" bestFit="1" customWidth="1"/>
    <col min="23" max="23" width="29.28515625" bestFit="1" customWidth="1"/>
    <col min="24" max="24" width="16.42578125" bestFit="1" customWidth="1"/>
    <col min="25" max="25" width="21.7109375" bestFit="1" customWidth="1"/>
    <col min="26" max="26" width="18.42578125" bestFit="1" customWidth="1"/>
    <col min="27" max="27" width="21.7109375" bestFit="1" customWidth="1"/>
    <col min="28" max="28" width="24.85546875" bestFit="1" customWidth="1"/>
    <col min="29" max="29" width="26.85546875" bestFit="1" customWidth="1"/>
    <col min="30" max="30" width="25.85546875" bestFit="1" customWidth="1"/>
    <col min="31" max="31" width="27.85546875" bestFit="1" customWidth="1"/>
    <col min="32" max="32" width="27.28515625" bestFit="1" customWidth="1"/>
    <col min="33" max="33" width="29.42578125" bestFit="1" customWidth="1"/>
    <col min="34" max="34" width="23.42578125" bestFit="1" customWidth="1"/>
    <col min="35" max="35" width="25.5703125" bestFit="1" customWidth="1"/>
    <col min="36" max="36" width="25.7109375" bestFit="1" customWidth="1"/>
    <col min="37" max="37" width="27.7109375" bestFit="1" customWidth="1"/>
    <col min="38" max="38" width="6.7109375" bestFit="1" customWidth="1"/>
    <col min="39" max="39" width="12.140625" bestFit="1" customWidth="1"/>
    <col min="40" max="40" width="12.85546875" bestFit="1" customWidth="1"/>
    <col min="41" max="41" width="13.7109375" bestFit="1" customWidth="1"/>
    <col min="42" max="42" width="13.5703125" bestFit="1" customWidth="1"/>
    <col min="43" max="43" width="11.28515625" bestFit="1" customWidth="1"/>
    <col min="44" max="44" width="11.7109375" bestFit="1" customWidth="1"/>
    <col min="45" max="45" width="18.42578125" bestFit="1" customWidth="1"/>
    <col min="46" max="46" width="18.140625" bestFit="1" customWidth="1"/>
    <col min="47" max="47" width="18.5703125" bestFit="1" customWidth="1"/>
    <col min="48" max="48" width="18.85546875" bestFit="1" customWidth="1"/>
    <col min="49" max="49" width="15.7109375" bestFit="1" customWidth="1"/>
    <col min="50" max="50" width="23.7109375" bestFit="1" customWidth="1"/>
    <col min="51" max="51" width="23.28515625" bestFit="1" customWidth="1"/>
    <col min="52" max="52" width="16.28515625" bestFit="1" customWidth="1"/>
    <col min="53" max="53" width="18" bestFit="1" customWidth="1"/>
    <col min="54" max="54" width="16.5703125" bestFit="1" customWidth="1"/>
    <col min="55" max="55" width="13.42578125" bestFit="1" customWidth="1"/>
    <col min="56" max="56" width="14.28515625" bestFit="1" customWidth="1"/>
    <col min="57" max="57" width="15.42578125" bestFit="1" customWidth="1"/>
    <col min="58" max="58" width="15.7109375" bestFit="1" customWidth="1"/>
    <col min="59" max="59" width="16.85546875" bestFit="1" customWidth="1"/>
    <col min="60" max="60" width="20.140625" bestFit="1" customWidth="1"/>
    <col min="61" max="61" width="52.85546875" bestFit="1" customWidth="1"/>
    <col min="62" max="62" width="55.85546875" bestFit="1" customWidth="1"/>
    <col min="63" max="63" width="12.5703125" bestFit="1" customWidth="1"/>
    <col min="64" max="65" width="13.7109375" bestFit="1" customWidth="1"/>
    <col min="66" max="66" width="14.7109375" bestFit="1" customWidth="1"/>
    <col min="67" max="67" width="10.140625" bestFit="1" customWidth="1"/>
    <col min="68" max="69" width="11.140625" bestFit="1" customWidth="1"/>
    <col min="70" max="70" width="12.28515625" bestFit="1" customWidth="1"/>
    <col min="71" max="71" width="21.140625" bestFit="1" customWidth="1"/>
    <col min="72" max="72" width="10.7109375" bestFit="1" customWidth="1"/>
    <col min="73" max="73" width="22.85546875" bestFit="1" customWidth="1"/>
    <col min="74" max="74" width="23" bestFit="1" customWidth="1"/>
    <col min="75" max="75" width="28.7109375" bestFit="1" customWidth="1"/>
    <col min="76" max="76" width="29.7109375" bestFit="1" customWidth="1"/>
    <col min="77" max="77" width="27.42578125" bestFit="1" customWidth="1"/>
    <col min="78" max="78" width="19" bestFit="1" customWidth="1"/>
    <col min="79" max="79" width="24.140625" bestFit="1" customWidth="1"/>
    <col min="80" max="80" width="18.28515625" bestFit="1" customWidth="1"/>
    <col min="81" max="81" width="20.7109375" bestFit="1" customWidth="1"/>
    <col min="82" max="82" width="18.7109375" bestFit="1" customWidth="1"/>
    <col min="83" max="83" width="17.7109375" bestFit="1" customWidth="1"/>
    <col min="84" max="84" width="25.42578125" bestFit="1" customWidth="1"/>
    <col min="85" max="85" width="19" bestFit="1" customWidth="1"/>
    <col min="86" max="86" width="16.28515625" bestFit="1" customWidth="1"/>
    <col min="87" max="87" width="18.140625" bestFit="1" customWidth="1"/>
    <col min="88" max="88" width="15.42578125" bestFit="1" customWidth="1"/>
    <col min="89" max="89" width="15.5703125" bestFit="1" customWidth="1"/>
    <col min="90" max="90" width="30.42578125" bestFit="1" customWidth="1"/>
    <col min="91" max="91" width="19.28515625" bestFit="1" customWidth="1"/>
    <col min="92" max="92" width="22.5703125" bestFit="1" customWidth="1"/>
    <col min="93" max="93" width="23.7109375" bestFit="1" customWidth="1"/>
    <col min="94" max="94" width="19.140625" bestFit="1" customWidth="1"/>
    <col min="95" max="95" width="16.42578125" bestFit="1" customWidth="1"/>
    <col min="96" max="96" width="16.5703125" bestFit="1" customWidth="1"/>
    <col min="97" max="97" width="31.42578125" bestFit="1" customWidth="1"/>
    <col min="98" max="98" width="20.42578125" bestFit="1" customWidth="1"/>
    <col min="99" max="99" width="23.7109375" bestFit="1" customWidth="1"/>
    <col min="100" max="100" width="24.85546875" bestFit="1" customWidth="1"/>
    <col min="101" max="101" width="15.5703125" bestFit="1" customWidth="1"/>
    <col min="102" max="102" width="19.42578125" bestFit="1" customWidth="1"/>
    <col min="103" max="103" width="14" bestFit="1" customWidth="1"/>
    <col min="104" max="104" width="15.140625" bestFit="1" customWidth="1"/>
    <col min="105" max="105" width="20.7109375" bestFit="1" customWidth="1"/>
    <col min="106" max="106" width="15.5703125" bestFit="1" customWidth="1"/>
    <col min="107" max="107" width="15.7109375" bestFit="1" customWidth="1"/>
    <col min="108" max="108" width="20.140625" bestFit="1" customWidth="1"/>
    <col min="109" max="109" width="15.28515625" bestFit="1" customWidth="1"/>
    <col min="110" max="110" width="14.28515625" bestFit="1" customWidth="1"/>
    <col min="111" max="111" width="16.85546875" bestFit="1" customWidth="1"/>
    <col min="112" max="112" width="18.42578125" bestFit="1" customWidth="1"/>
    <col min="113" max="113" width="19.5703125" bestFit="1" customWidth="1"/>
  </cols>
  <sheetData>
    <row r="1" spans="1:113" x14ac:dyDescent="0.25">
      <c r="A1" t="s">
        <v>43</v>
      </c>
      <c r="B1" t="s">
        <v>44</v>
      </c>
      <c r="C1" t="s">
        <v>45</v>
      </c>
      <c r="D1">
        <v>1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  <c r="CA1" t="s">
        <v>120</v>
      </c>
      <c r="CB1" t="s">
        <v>121</v>
      </c>
      <c r="CC1" t="s">
        <v>122</v>
      </c>
      <c r="CD1" t="s">
        <v>123</v>
      </c>
      <c r="CE1" t="s">
        <v>124</v>
      </c>
      <c r="CF1" t="s">
        <v>125</v>
      </c>
      <c r="CG1" t="s">
        <v>126</v>
      </c>
      <c r="CH1" t="s">
        <v>127</v>
      </c>
      <c r="CI1" t="s">
        <v>128</v>
      </c>
      <c r="CJ1" t="s">
        <v>129</v>
      </c>
      <c r="CK1" t="s">
        <v>130</v>
      </c>
      <c r="CL1" t="s">
        <v>131</v>
      </c>
      <c r="CM1" t="s">
        <v>132</v>
      </c>
      <c r="CN1" t="s">
        <v>133</v>
      </c>
      <c r="CO1" t="s">
        <v>134</v>
      </c>
      <c r="CP1" t="s">
        <v>135</v>
      </c>
      <c r="CQ1" t="s">
        <v>136</v>
      </c>
      <c r="CR1" t="s">
        <v>137</v>
      </c>
      <c r="CS1" t="s">
        <v>138</v>
      </c>
      <c r="CT1" t="s">
        <v>139</v>
      </c>
      <c r="CU1" t="s">
        <v>140</v>
      </c>
      <c r="CV1" t="s">
        <v>141</v>
      </c>
      <c r="CW1" t="s">
        <v>142</v>
      </c>
      <c r="CX1" t="s">
        <v>143</v>
      </c>
      <c r="CY1" t="s">
        <v>144</v>
      </c>
      <c r="CZ1" t="s">
        <v>145</v>
      </c>
      <c r="DA1" t="s">
        <v>146</v>
      </c>
      <c r="DB1" t="s">
        <v>147</v>
      </c>
      <c r="DC1" t="s">
        <v>148</v>
      </c>
      <c r="DD1" t="s">
        <v>149</v>
      </c>
      <c r="DE1" t="s">
        <v>150</v>
      </c>
      <c r="DF1" t="s">
        <v>151</v>
      </c>
      <c r="DG1" t="s">
        <v>152</v>
      </c>
      <c r="DH1" t="s">
        <v>153</v>
      </c>
      <c r="DI1" t="s">
        <v>154</v>
      </c>
    </row>
    <row r="2" spans="1:113" x14ac:dyDescent="0.25">
      <c r="A2" t="s">
        <v>155</v>
      </c>
      <c r="B2" t="s">
        <v>44</v>
      </c>
      <c r="C2" t="s">
        <v>45</v>
      </c>
      <c r="D2">
        <v>1</v>
      </c>
      <c r="E2" s="2">
        <v>45714.496527777781</v>
      </c>
      <c r="F2" t="s">
        <v>20</v>
      </c>
      <c r="G2">
        <v>1</v>
      </c>
      <c r="H2">
        <v>1</v>
      </c>
      <c r="I2">
        <v>1</v>
      </c>
      <c r="J2">
        <v>1</v>
      </c>
      <c r="K2">
        <v>202.36</v>
      </c>
      <c r="L2">
        <v>277</v>
      </c>
      <c r="M2">
        <v>0</v>
      </c>
      <c r="N2">
        <v>0</v>
      </c>
      <c r="O2">
        <v>259.64800000000002</v>
      </c>
      <c r="P2">
        <v>310.78500000000003</v>
      </c>
      <c r="Q2">
        <v>81.252549999999999</v>
      </c>
      <c r="R2">
        <v>765</v>
      </c>
      <c r="S2">
        <v>40</v>
      </c>
      <c r="T2">
        <v>0</v>
      </c>
      <c r="U2">
        <v>0</v>
      </c>
      <c r="V2">
        <v>0</v>
      </c>
      <c r="W2">
        <v>0</v>
      </c>
      <c r="X2">
        <v>217.685</v>
      </c>
      <c r="Y2" t="s">
        <v>159</v>
      </c>
      <c r="Z2">
        <v>217.685</v>
      </c>
      <c r="AA2" t="s">
        <v>159</v>
      </c>
      <c r="AB2">
        <v>443.94099999999997</v>
      </c>
      <c r="AC2">
        <v>373</v>
      </c>
      <c r="AD2">
        <v>394.76100000000002</v>
      </c>
      <c r="AE2">
        <v>485.666</v>
      </c>
      <c r="AF2">
        <v>-202.36</v>
      </c>
      <c r="AG2">
        <v>-277</v>
      </c>
      <c r="AH2">
        <v>-202.36</v>
      </c>
      <c r="AI2">
        <v>-277</v>
      </c>
      <c r="AJ2">
        <v>157.881</v>
      </c>
      <c r="AK2">
        <v>129.333</v>
      </c>
      <c r="AL2">
        <v>0</v>
      </c>
      <c r="AM2">
        <v>3271.9369999999999</v>
      </c>
      <c r="AN2">
        <v>3271.9270000000001</v>
      </c>
      <c r="AO2">
        <v>3810.38</v>
      </c>
      <c r="AP2">
        <v>2743.3850000000002</v>
      </c>
      <c r="AQ2">
        <v>3171.663</v>
      </c>
      <c r="AR2">
        <v>746.01099999999997</v>
      </c>
      <c r="AS2">
        <v>95.975999999999999</v>
      </c>
      <c r="AT2">
        <v>80.751000000000005</v>
      </c>
      <c r="AU2">
        <v>15.225</v>
      </c>
      <c r="AV2">
        <v>0</v>
      </c>
      <c r="AW2">
        <v>90.05</v>
      </c>
      <c r="AX2">
        <v>1.0658099999999999</v>
      </c>
      <c r="AY2">
        <v>1.181</v>
      </c>
      <c r="AZ2">
        <v>62056.879248999998</v>
      </c>
      <c r="BA2">
        <v>877</v>
      </c>
      <c r="BB2">
        <v>100.264</v>
      </c>
      <c r="BC2">
        <v>-514.96299999999997</v>
      </c>
      <c r="BD2">
        <v>323.779</v>
      </c>
      <c r="BE2">
        <v>499.21</v>
      </c>
      <c r="BF2">
        <v>270.42700000000002</v>
      </c>
      <c r="BG2">
        <v>439.649</v>
      </c>
      <c r="BH2">
        <v>650</v>
      </c>
      <c r="BI2" t="s">
        <v>420</v>
      </c>
      <c r="BJ2" t="s">
        <v>420</v>
      </c>
      <c r="BK2">
        <v>-195.649</v>
      </c>
      <c r="BL2">
        <v>-277</v>
      </c>
      <c r="BM2">
        <v>164.59200000000001</v>
      </c>
      <c r="BN2">
        <v>129.333</v>
      </c>
      <c r="BO2">
        <v>-206.059</v>
      </c>
      <c r="BP2">
        <v>-277</v>
      </c>
      <c r="BQ2">
        <v>394.76100000000002</v>
      </c>
      <c r="BR2">
        <v>485.666</v>
      </c>
      <c r="BS2">
        <v>1</v>
      </c>
      <c r="BT2">
        <v>650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850</v>
      </c>
      <c r="CC2">
        <v>1</v>
      </c>
      <c r="CD2">
        <v>3071.663</v>
      </c>
      <c r="CE2">
        <v>30.716999999999999</v>
      </c>
      <c r="CF2">
        <v>100</v>
      </c>
      <c r="CG2">
        <v>30.716999999999999</v>
      </c>
      <c r="CH2">
        <v>6.7110000000000003</v>
      </c>
      <c r="CI2">
        <v>197.69499999999999</v>
      </c>
      <c r="CJ2">
        <v>199.99700000000001</v>
      </c>
      <c r="CK2">
        <v>220</v>
      </c>
      <c r="CL2" t="s">
        <v>156</v>
      </c>
      <c r="CM2">
        <v>187.99700000000001</v>
      </c>
      <c r="CN2">
        <v>150.398</v>
      </c>
      <c r="CO2">
        <v>0</v>
      </c>
      <c r="CP2">
        <v>211.17</v>
      </c>
      <c r="CQ2">
        <v>185</v>
      </c>
      <c r="CR2">
        <v>220</v>
      </c>
      <c r="CS2" t="s">
        <v>156</v>
      </c>
      <c r="CT2">
        <v>173.9</v>
      </c>
      <c r="CU2">
        <v>173.9</v>
      </c>
      <c r="CV2">
        <v>0</v>
      </c>
      <c r="CW2">
        <v>0</v>
      </c>
      <c r="CX2">
        <v>100.27422</v>
      </c>
      <c r="CY2" t="s">
        <v>421</v>
      </c>
      <c r="CZ2">
        <v>0</v>
      </c>
      <c r="DA2">
        <v>0</v>
      </c>
      <c r="DB2">
        <v>0</v>
      </c>
      <c r="DC2">
        <v>0</v>
      </c>
      <c r="DD2">
        <v>746.01099999999997</v>
      </c>
      <c r="DE2">
        <v>0</v>
      </c>
      <c r="DF2">
        <v>0</v>
      </c>
      <c r="DG2">
        <v>109.446</v>
      </c>
      <c r="DH2">
        <v>267</v>
      </c>
      <c r="DI2">
        <v>267</v>
      </c>
    </row>
    <row r="3" spans="1:113" x14ac:dyDescent="0.25">
      <c r="A3" t="s">
        <v>155</v>
      </c>
      <c r="B3" t="s">
        <v>44</v>
      </c>
      <c r="C3" t="s">
        <v>45</v>
      </c>
      <c r="D3">
        <v>1</v>
      </c>
      <c r="E3" s="2">
        <v>45714.496527777781</v>
      </c>
      <c r="F3" t="s">
        <v>19</v>
      </c>
      <c r="G3">
        <v>1</v>
      </c>
      <c r="H3">
        <v>1</v>
      </c>
      <c r="I3">
        <v>1</v>
      </c>
      <c r="J3">
        <v>1</v>
      </c>
      <c r="K3">
        <v>358.125</v>
      </c>
      <c r="L3">
        <v>405</v>
      </c>
      <c r="M3">
        <v>30.716999999999999</v>
      </c>
      <c r="N3">
        <v>157.16499999999999</v>
      </c>
      <c r="O3">
        <v>193.285</v>
      </c>
      <c r="P3">
        <v>185</v>
      </c>
      <c r="Q3">
        <v>76.705590000000001</v>
      </c>
      <c r="R3">
        <v>575.28087000000005</v>
      </c>
      <c r="S3">
        <v>70</v>
      </c>
      <c r="T3">
        <v>0</v>
      </c>
      <c r="U3">
        <v>0</v>
      </c>
      <c r="V3">
        <v>0</v>
      </c>
      <c r="W3">
        <v>0</v>
      </c>
      <c r="X3">
        <v>193.285</v>
      </c>
      <c r="Y3" t="s">
        <v>157</v>
      </c>
      <c r="Z3">
        <v>185</v>
      </c>
      <c r="AA3" t="s">
        <v>157</v>
      </c>
      <c r="AB3">
        <v>618.59699999999998</v>
      </c>
      <c r="AC3">
        <v>618.59699999999998</v>
      </c>
      <c r="AD3">
        <v>0</v>
      </c>
      <c r="AE3">
        <v>0</v>
      </c>
      <c r="AF3">
        <v>-230.125</v>
      </c>
      <c r="AG3">
        <v>-277</v>
      </c>
      <c r="AH3">
        <v>-230.125</v>
      </c>
      <c r="AI3">
        <v>-277</v>
      </c>
      <c r="AJ3">
        <v>353.28300000000002</v>
      </c>
      <c r="AK3">
        <v>226.83500000000001</v>
      </c>
      <c r="AL3">
        <v>-17.556999999999999</v>
      </c>
      <c r="AM3">
        <v>1327.8810000000001</v>
      </c>
      <c r="AN3">
        <v>1310.327</v>
      </c>
      <c r="AO3">
        <v>2946.027</v>
      </c>
      <c r="AP3">
        <v>1838.8689999999999</v>
      </c>
      <c r="AQ3">
        <v>1281.1400000000001</v>
      </c>
      <c r="AR3">
        <v>891.07399999999996</v>
      </c>
      <c r="AS3">
        <v>82.774000000000001</v>
      </c>
      <c r="AT3">
        <v>76.268000000000001</v>
      </c>
      <c r="AU3">
        <v>6.5060000000000002</v>
      </c>
      <c r="AV3">
        <v>0</v>
      </c>
      <c r="AW3">
        <v>90.05</v>
      </c>
      <c r="AX3">
        <v>0.91919899999999999</v>
      </c>
      <c r="AY3">
        <v>1.079</v>
      </c>
      <c r="AZ3">
        <v>62056.879248999998</v>
      </c>
      <c r="BA3">
        <v>28.5</v>
      </c>
      <c r="BB3">
        <v>29.187000000000001</v>
      </c>
      <c r="BC3">
        <v>528.54200000000003</v>
      </c>
      <c r="BD3">
        <v>214.005</v>
      </c>
      <c r="BE3">
        <v>372.005</v>
      </c>
      <c r="BF3">
        <v>193.285</v>
      </c>
      <c r="BG3">
        <v>352.16500000000002</v>
      </c>
      <c r="BH3">
        <v>618.59699999999998</v>
      </c>
      <c r="BI3" t="s">
        <v>158</v>
      </c>
      <c r="BJ3" t="s">
        <v>158</v>
      </c>
      <c r="BK3">
        <v>-199.40799999999999</v>
      </c>
      <c r="BL3">
        <v>-277</v>
      </c>
      <c r="BM3">
        <v>384</v>
      </c>
      <c r="BN3">
        <v>226.83500000000001</v>
      </c>
      <c r="BO3">
        <v>0</v>
      </c>
      <c r="BP3">
        <v>0</v>
      </c>
      <c r="BQ3">
        <v>0</v>
      </c>
      <c r="BR3">
        <v>0</v>
      </c>
      <c r="BS3">
        <v>1</v>
      </c>
      <c r="BT3">
        <v>618.59699999999998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1200</v>
      </c>
      <c r="CC3">
        <v>0</v>
      </c>
      <c r="CD3">
        <v>671.14</v>
      </c>
      <c r="CE3">
        <v>6.7110000000000003</v>
      </c>
      <c r="CF3">
        <v>610</v>
      </c>
      <c r="CG3">
        <v>6.7110000000000003</v>
      </c>
      <c r="CH3">
        <v>30.716999999999999</v>
      </c>
      <c r="CI3">
        <v>199.99700000000001</v>
      </c>
      <c r="CJ3">
        <v>197.69499999999999</v>
      </c>
      <c r="CK3">
        <v>220</v>
      </c>
      <c r="CL3" t="s">
        <v>156</v>
      </c>
      <c r="CM3">
        <v>206.04900000000001</v>
      </c>
      <c r="CN3">
        <v>164.839</v>
      </c>
      <c r="CO3">
        <v>0</v>
      </c>
      <c r="CP3">
        <v>185</v>
      </c>
      <c r="CQ3">
        <v>211.17</v>
      </c>
      <c r="CR3">
        <v>220</v>
      </c>
      <c r="CS3" t="s">
        <v>422</v>
      </c>
      <c r="CT3">
        <v>220</v>
      </c>
      <c r="CU3">
        <v>220</v>
      </c>
      <c r="CV3">
        <v>0</v>
      </c>
      <c r="CW3">
        <v>0</v>
      </c>
      <c r="CX3">
        <v>29.184139999999999</v>
      </c>
      <c r="CY3" t="s">
        <v>421</v>
      </c>
      <c r="CZ3">
        <v>0</v>
      </c>
      <c r="DA3">
        <v>0</v>
      </c>
      <c r="DB3">
        <v>0</v>
      </c>
      <c r="DC3">
        <v>0</v>
      </c>
      <c r="DD3">
        <v>891.07399999999996</v>
      </c>
      <c r="DE3">
        <v>0</v>
      </c>
      <c r="DF3">
        <v>0</v>
      </c>
      <c r="DG3">
        <v>683.54200000000003</v>
      </c>
      <c r="DH3">
        <v>0</v>
      </c>
      <c r="DI3">
        <v>0</v>
      </c>
    </row>
    <row r="4" spans="1:113" x14ac:dyDescent="0.25">
      <c r="E4" s="2"/>
    </row>
    <row r="5" spans="1:113" x14ac:dyDescent="0.25">
      <c r="E5" s="2"/>
    </row>
    <row r="6" spans="1:113" x14ac:dyDescent="0.25">
      <c r="E6" s="2"/>
    </row>
    <row r="7" spans="1:113" x14ac:dyDescent="0.25">
      <c r="E7" s="2"/>
    </row>
    <row r="8" spans="1:113" x14ac:dyDescent="0.25">
      <c r="E8" s="2"/>
    </row>
    <row r="9" spans="1:113" x14ac:dyDescent="0.25">
      <c r="E9" s="2"/>
    </row>
    <row r="10" spans="1:113" x14ac:dyDescent="0.25">
      <c r="E10" s="2"/>
    </row>
    <row r="11" spans="1:113" x14ac:dyDescent="0.25">
      <c r="E11" s="2"/>
    </row>
    <row r="12" spans="1:113" x14ac:dyDescent="0.25">
      <c r="E12" s="2"/>
    </row>
    <row r="13" spans="1:113" x14ac:dyDescent="0.25">
      <c r="E13" s="2"/>
    </row>
    <row r="14" spans="1:113" x14ac:dyDescent="0.25">
      <c r="E14" s="2"/>
    </row>
    <row r="15" spans="1:113" x14ac:dyDescent="0.25">
      <c r="E15" s="2"/>
    </row>
    <row r="16" spans="1:113" x14ac:dyDescent="0.25">
      <c r="E16" s="2"/>
    </row>
    <row r="17" spans="5:5" x14ac:dyDescent="0.25">
      <c r="E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F8D5-786B-440D-9931-C82EF94C9D24}">
  <dimension ref="A1:Z1537"/>
  <sheetViews>
    <sheetView topLeftCell="A176" workbookViewId="0">
      <selection activeCell="A194" sqref="A194:XFD1537"/>
    </sheetView>
  </sheetViews>
  <sheetFormatPr defaultRowHeight="15" x14ac:dyDescent="0.25"/>
  <cols>
    <col min="5" max="5" width="15.85546875" bestFit="1" customWidth="1"/>
    <col min="6" max="6" width="11.42578125" bestFit="1" customWidth="1"/>
    <col min="7" max="7" width="10.7109375" bestFit="1" customWidth="1"/>
    <col min="8" max="8" width="16.140625" bestFit="1" customWidth="1"/>
    <col min="9" max="9" width="12.140625" bestFit="1" customWidth="1"/>
    <col min="10" max="10" width="22.85546875" bestFit="1" customWidth="1"/>
    <col min="11" max="11" width="24.85546875" bestFit="1" customWidth="1"/>
    <col min="12" max="12" width="12.7109375" bestFit="1" customWidth="1"/>
    <col min="13" max="13" width="23.7109375" bestFit="1" customWidth="1"/>
    <col min="14" max="14" width="13.140625" bestFit="1" customWidth="1"/>
    <col min="15" max="15" width="24" bestFit="1" customWidth="1"/>
    <col min="16" max="16" width="14.5703125" bestFit="1" customWidth="1"/>
    <col min="17" max="17" width="16.5703125" bestFit="1" customWidth="1"/>
    <col min="18" max="18" width="20" bestFit="1" customWidth="1"/>
    <col min="19" max="19" width="20.7109375" bestFit="1" customWidth="1"/>
    <col min="20" max="20" width="21" bestFit="1" customWidth="1"/>
    <col min="21" max="21" width="14.140625" bestFit="1" customWidth="1"/>
    <col min="22" max="22" width="20.5703125" bestFit="1" customWidth="1"/>
    <col min="23" max="23" width="20.7109375" bestFit="1" customWidth="1"/>
    <col min="24" max="24" width="15.85546875" bestFit="1" customWidth="1"/>
    <col min="25" max="25" width="14" bestFit="1" customWidth="1"/>
    <col min="26" max="26" width="12.140625" bestFit="1" customWidth="1"/>
  </cols>
  <sheetData>
    <row r="1" spans="1:26" x14ac:dyDescent="0.25">
      <c r="A1" t="s">
        <v>43</v>
      </c>
      <c r="B1" t="s">
        <v>44</v>
      </c>
      <c r="C1" t="s">
        <v>354</v>
      </c>
      <c r="D1">
        <v>1</v>
      </c>
      <c r="E1" t="s">
        <v>46</v>
      </c>
      <c r="F1" t="s">
        <v>353</v>
      </c>
      <c r="G1" t="s">
        <v>352</v>
      </c>
      <c r="H1" t="s">
        <v>351</v>
      </c>
      <c r="I1" t="s">
        <v>324</v>
      </c>
      <c r="J1" t="s">
        <v>323</v>
      </c>
      <c r="K1" t="s">
        <v>322</v>
      </c>
      <c r="L1" t="s">
        <v>350</v>
      </c>
      <c r="M1" t="s">
        <v>349</v>
      </c>
      <c r="N1" t="s">
        <v>348</v>
      </c>
      <c r="O1" t="s">
        <v>347</v>
      </c>
      <c r="P1" t="s">
        <v>346</v>
      </c>
      <c r="Q1" t="s">
        <v>345</v>
      </c>
      <c r="R1" t="s">
        <v>344</v>
      </c>
      <c r="S1" t="s">
        <v>343</v>
      </c>
      <c r="T1" t="s">
        <v>342</v>
      </c>
      <c r="U1" t="s">
        <v>341</v>
      </c>
      <c r="V1" t="s">
        <v>114</v>
      </c>
      <c r="W1" t="s">
        <v>115</v>
      </c>
      <c r="X1" t="s">
        <v>340</v>
      </c>
      <c r="Y1" t="s">
        <v>339</v>
      </c>
      <c r="Z1" t="s">
        <v>338</v>
      </c>
    </row>
    <row r="2" spans="1:26" x14ac:dyDescent="0.25">
      <c r="A2" t="s">
        <v>155</v>
      </c>
      <c r="B2" t="s">
        <v>44</v>
      </c>
      <c r="C2" t="s">
        <v>354</v>
      </c>
      <c r="D2">
        <v>1</v>
      </c>
      <c r="E2" s="2">
        <v>45714.496527777781</v>
      </c>
      <c r="F2">
        <v>38486</v>
      </c>
      <c r="G2" t="s">
        <v>330</v>
      </c>
      <c r="H2" t="s">
        <v>321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5879914041</v>
      </c>
      <c r="S2">
        <v>0</v>
      </c>
      <c r="T2">
        <v>0</v>
      </c>
      <c r="U2">
        <v>0.49</v>
      </c>
      <c r="V2">
        <v>0</v>
      </c>
      <c r="W2">
        <v>0</v>
      </c>
      <c r="X2">
        <v>9999</v>
      </c>
      <c r="Y2">
        <v>1</v>
      </c>
      <c r="Z2">
        <v>0</v>
      </c>
    </row>
    <row r="3" spans="1:26" x14ac:dyDescent="0.25">
      <c r="A3" t="s">
        <v>155</v>
      </c>
      <c r="B3" t="s">
        <v>44</v>
      </c>
      <c r="C3" t="s">
        <v>354</v>
      </c>
      <c r="D3">
        <v>1</v>
      </c>
      <c r="E3" s="2">
        <v>45714.496527777781</v>
      </c>
      <c r="F3">
        <v>38486</v>
      </c>
      <c r="G3" t="s">
        <v>332</v>
      </c>
      <c r="H3" t="s">
        <v>321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5879920899</v>
      </c>
      <c r="S3">
        <v>0</v>
      </c>
      <c r="T3">
        <v>0</v>
      </c>
      <c r="U3">
        <v>0</v>
      </c>
      <c r="V3">
        <v>0</v>
      </c>
      <c r="W3">
        <v>0</v>
      </c>
      <c r="X3">
        <v>9999</v>
      </c>
      <c r="Y3">
        <v>1</v>
      </c>
      <c r="Z3">
        <v>0</v>
      </c>
    </row>
    <row r="4" spans="1:26" x14ac:dyDescent="0.25">
      <c r="A4" t="s">
        <v>155</v>
      </c>
      <c r="B4" t="s">
        <v>44</v>
      </c>
      <c r="C4" t="s">
        <v>354</v>
      </c>
      <c r="D4">
        <v>1</v>
      </c>
      <c r="E4" s="2">
        <v>45714.496527777781</v>
      </c>
      <c r="F4">
        <v>38486</v>
      </c>
      <c r="G4" t="s">
        <v>331</v>
      </c>
      <c r="H4" t="s">
        <v>321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5879920900</v>
      </c>
      <c r="S4">
        <v>0</v>
      </c>
      <c r="T4">
        <v>0</v>
      </c>
      <c r="U4">
        <v>0</v>
      </c>
      <c r="V4">
        <v>0</v>
      </c>
      <c r="W4">
        <v>0</v>
      </c>
      <c r="X4">
        <v>9999</v>
      </c>
      <c r="Y4">
        <v>1</v>
      </c>
      <c r="Z4">
        <v>0</v>
      </c>
    </row>
    <row r="5" spans="1:26" x14ac:dyDescent="0.25">
      <c r="A5" t="s">
        <v>155</v>
      </c>
      <c r="B5" t="s">
        <v>44</v>
      </c>
      <c r="C5" t="s">
        <v>354</v>
      </c>
      <c r="D5">
        <v>1</v>
      </c>
      <c r="E5" s="2">
        <v>45714.496527777781</v>
      </c>
      <c r="F5">
        <v>4089922724</v>
      </c>
      <c r="G5" t="s">
        <v>330</v>
      </c>
      <c r="H5" t="s">
        <v>320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5879684028</v>
      </c>
      <c r="S5">
        <v>0</v>
      </c>
      <c r="T5">
        <v>0</v>
      </c>
      <c r="U5">
        <v>0</v>
      </c>
      <c r="V5">
        <v>0</v>
      </c>
      <c r="W5">
        <v>0</v>
      </c>
      <c r="X5">
        <v>9999</v>
      </c>
      <c r="Y5">
        <v>1</v>
      </c>
      <c r="Z5">
        <v>0</v>
      </c>
    </row>
    <row r="6" spans="1:26" x14ac:dyDescent="0.25">
      <c r="A6" t="s">
        <v>155</v>
      </c>
      <c r="B6" t="s">
        <v>44</v>
      </c>
      <c r="C6" t="s">
        <v>354</v>
      </c>
      <c r="D6">
        <v>1</v>
      </c>
      <c r="E6" s="2">
        <v>45714.496527777781</v>
      </c>
      <c r="F6">
        <v>38486</v>
      </c>
      <c r="G6" t="s">
        <v>330</v>
      </c>
      <c r="H6" t="s">
        <v>319</v>
      </c>
      <c r="I6">
        <v>46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5879914043</v>
      </c>
      <c r="S6">
        <v>0</v>
      </c>
      <c r="T6">
        <v>0</v>
      </c>
      <c r="U6">
        <v>0.49</v>
      </c>
      <c r="V6">
        <v>0</v>
      </c>
      <c r="W6">
        <v>0</v>
      </c>
      <c r="X6">
        <v>9999</v>
      </c>
      <c r="Y6">
        <v>1</v>
      </c>
      <c r="Z6">
        <v>0</v>
      </c>
    </row>
    <row r="7" spans="1:26" x14ac:dyDescent="0.25">
      <c r="A7" t="s">
        <v>155</v>
      </c>
      <c r="B7" t="s">
        <v>44</v>
      </c>
      <c r="C7" t="s">
        <v>354</v>
      </c>
      <c r="D7">
        <v>1</v>
      </c>
      <c r="E7" s="2">
        <v>45714.496527777781</v>
      </c>
      <c r="F7">
        <v>38486</v>
      </c>
      <c r="G7" t="s">
        <v>332</v>
      </c>
      <c r="H7" t="s">
        <v>319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5879920903</v>
      </c>
      <c r="S7">
        <v>0</v>
      </c>
      <c r="T7">
        <v>0</v>
      </c>
      <c r="U7">
        <v>0.01</v>
      </c>
      <c r="V7">
        <v>0</v>
      </c>
      <c r="W7">
        <v>0</v>
      </c>
      <c r="X7">
        <v>9999</v>
      </c>
      <c r="Y7">
        <v>1</v>
      </c>
      <c r="Z7">
        <v>0</v>
      </c>
    </row>
    <row r="8" spans="1:26" x14ac:dyDescent="0.25">
      <c r="A8" t="s">
        <v>155</v>
      </c>
      <c r="B8" t="s">
        <v>44</v>
      </c>
      <c r="C8" t="s">
        <v>354</v>
      </c>
      <c r="D8">
        <v>1</v>
      </c>
      <c r="E8" s="2">
        <v>45714.496527777781</v>
      </c>
      <c r="F8">
        <v>38486</v>
      </c>
      <c r="G8" t="s">
        <v>331</v>
      </c>
      <c r="H8" t="s">
        <v>319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5879920904</v>
      </c>
      <c r="S8">
        <v>0</v>
      </c>
      <c r="T8">
        <v>0</v>
      </c>
      <c r="U8">
        <v>0</v>
      </c>
      <c r="V8">
        <v>0</v>
      </c>
      <c r="W8">
        <v>0</v>
      </c>
      <c r="X8">
        <v>9999</v>
      </c>
      <c r="Y8">
        <v>1</v>
      </c>
      <c r="Z8">
        <v>0</v>
      </c>
    </row>
    <row r="9" spans="1:26" x14ac:dyDescent="0.25">
      <c r="A9" t="s">
        <v>155</v>
      </c>
      <c r="B9" t="s">
        <v>44</v>
      </c>
      <c r="C9" t="s">
        <v>354</v>
      </c>
      <c r="D9">
        <v>1</v>
      </c>
      <c r="E9" s="2">
        <v>45714.496527777781</v>
      </c>
      <c r="F9">
        <v>38486</v>
      </c>
      <c r="G9" t="s">
        <v>330</v>
      </c>
      <c r="H9" t="s">
        <v>318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5879914071</v>
      </c>
      <c r="S9">
        <v>0</v>
      </c>
      <c r="T9">
        <v>0</v>
      </c>
      <c r="U9">
        <v>0.49</v>
      </c>
      <c r="V9">
        <v>0</v>
      </c>
      <c r="W9">
        <v>0</v>
      </c>
      <c r="X9">
        <v>9999</v>
      </c>
      <c r="Y9">
        <v>1</v>
      </c>
      <c r="Z9">
        <v>0</v>
      </c>
    </row>
    <row r="10" spans="1:26" x14ac:dyDescent="0.25">
      <c r="A10" t="s">
        <v>155</v>
      </c>
      <c r="B10" t="s">
        <v>44</v>
      </c>
      <c r="C10" t="s">
        <v>354</v>
      </c>
      <c r="D10">
        <v>1</v>
      </c>
      <c r="E10" s="2">
        <v>45714.496527777781</v>
      </c>
      <c r="F10">
        <v>38486</v>
      </c>
      <c r="G10" t="s">
        <v>332</v>
      </c>
      <c r="H10" t="s">
        <v>318</v>
      </c>
      <c r="I10">
        <v>0</v>
      </c>
      <c r="J10">
        <v>2.5</v>
      </c>
      <c r="K10">
        <v>1.5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5879920931</v>
      </c>
      <c r="S10">
        <v>0</v>
      </c>
      <c r="T10">
        <v>0</v>
      </c>
      <c r="U10">
        <v>765</v>
      </c>
      <c r="V10">
        <v>0</v>
      </c>
      <c r="W10">
        <v>0</v>
      </c>
      <c r="X10">
        <v>9999</v>
      </c>
      <c r="Y10">
        <v>1</v>
      </c>
      <c r="Z10">
        <v>0</v>
      </c>
    </row>
    <row r="11" spans="1:26" x14ac:dyDescent="0.25">
      <c r="A11" t="s">
        <v>155</v>
      </c>
      <c r="B11" t="s">
        <v>44</v>
      </c>
      <c r="C11" t="s">
        <v>354</v>
      </c>
      <c r="D11">
        <v>1</v>
      </c>
      <c r="E11" s="2">
        <v>45714.496527777781</v>
      </c>
      <c r="F11">
        <v>38486</v>
      </c>
      <c r="G11" t="s">
        <v>331</v>
      </c>
      <c r="H11" t="s">
        <v>318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5879920932</v>
      </c>
      <c r="S11">
        <v>0</v>
      </c>
      <c r="T11">
        <v>0</v>
      </c>
      <c r="U11">
        <v>0</v>
      </c>
      <c r="V11">
        <v>0</v>
      </c>
      <c r="W11">
        <v>0</v>
      </c>
      <c r="X11">
        <v>9999</v>
      </c>
      <c r="Y11">
        <v>1</v>
      </c>
      <c r="Z11">
        <v>0</v>
      </c>
    </row>
    <row r="12" spans="1:26" x14ac:dyDescent="0.25">
      <c r="A12" t="s">
        <v>155</v>
      </c>
      <c r="B12" t="s">
        <v>44</v>
      </c>
      <c r="C12" t="s">
        <v>354</v>
      </c>
      <c r="D12">
        <v>1</v>
      </c>
      <c r="E12" s="2">
        <v>45714.496527777781</v>
      </c>
      <c r="F12">
        <v>4089922724</v>
      </c>
      <c r="G12" t="s">
        <v>330</v>
      </c>
      <c r="H12" t="s">
        <v>317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5869547353</v>
      </c>
      <c r="S12">
        <v>0</v>
      </c>
      <c r="T12">
        <v>0</v>
      </c>
      <c r="U12">
        <v>0</v>
      </c>
      <c r="V12">
        <v>0</v>
      </c>
      <c r="W12">
        <v>0</v>
      </c>
      <c r="X12">
        <v>9999</v>
      </c>
      <c r="Y12">
        <v>1</v>
      </c>
      <c r="Z12">
        <v>0</v>
      </c>
    </row>
    <row r="13" spans="1:26" x14ac:dyDescent="0.25">
      <c r="A13" t="s">
        <v>155</v>
      </c>
      <c r="B13" t="s">
        <v>44</v>
      </c>
      <c r="C13" t="s">
        <v>354</v>
      </c>
      <c r="D13">
        <v>1</v>
      </c>
      <c r="E13" s="2">
        <v>45714.496527777781</v>
      </c>
      <c r="F13">
        <v>38486</v>
      </c>
      <c r="G13" t="s">
        <v>330</v>
      </c>
      <c r="H13" t="s">
        <v>316</v>
      </c>
      <c r="I13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5879914045</v>
      </c>
      <c r="S13">
        <v>0</v>
      </c>
      <c r="T13">
        <v>0</v>
      </c>
      <c r="U13">
        <v>0.49</v>
      </c>
      <c r="V13">
        <v>0</v>
      </c>
      <c r="W13">
        <v>0</v>
      </c>
      <c r="X13">
        <v>9999</v>
      </c>
      <c r="Y13">
        <v>1</v>
      </c>
      <c r="Z13">
        <v>0</v>
      </c>
    </row>
    <row r="14" spans="1:26" x14ac:dyDescent="0.25">
      <c r="A14" t="s">
        <v>155</v>
      </c>
      <c r="B14" t="s">
        <v>44</v>
      </c>
      <c r="C14" t="s">
        <v>354</v>
      </c>
      <c r="D14">
        <v>1</v>
      </c>
      <c r="E14" s="2">
        <v>45714.496527777781</v>
      </c>
      <c r="F14">
        <v>38486</v>
      </c>
      <c r="G14" t="s">
        <v>332</v>
      </c>
      <c r="H14" t="s">
        <v>316</v>
      </c>
      <c r="I14">
        <v>0</v>
      </c>
      <c r="J14">
        <v>3.0030000000000001</v>
      </c>
      <c r="K14">
        <v>3.4990000000000001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5879920907</v>
      </c>
      <c r="S14">
        <v>0</v>
      </c>
      <c r="T14">
        <v>0</v>
      </c>
      <c r="U14">
        <v>11</v>
      </c>
      <c r="V14">
        <v>0</v>
      </c>
      <c r="W14">
        <v>0</v>
      </c>
      <c r="X14">
        <v>9999</v>
      </c>
      <c r="Y14">
        <v>1</v>
      </c>
      <c r="Z14">
        <v>0</v>
      </c>
    </row>
    <row r="15" spans="1:26" x14ac:dyDescent="0.25">
      <c r="A15" t="s">
        <v>155</v>
      </c>
      <c r="B15" t="s">
        <v>44</v>
      </c>
      <c r="C15" t="s">
        <v>354</v>
      </c>
      <c r="D15">
        <v>1</v>
      </c>
      <c r="E15" s="2">
        <v>45714.496527777781</v>
      </c>
      <c r="F15">
        <v>38486</v>
      </c>
      <c r="G15" t="s">
        <v>331</v>
      </c>
      <c r="H15" t="s">
        <v>316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5879920908</v>
      </c>
      <c r="S15">
        <v>0</v>
      </c>
      <c r="T15">
        <v>0</v>
      </c>
      <c r="U15">
        <v>0</v>
      </c>
      <c r="V15">
        <v>0</v>
      </c>
      <c r="W15">
        <v>0</v>
      </c>
      <c r="X15">
        <v>9999</v>
      </c>
      <c r="Y15">
        <v>1</v>
      </c>
      <c r="Z15">
        <v>0</v>
      </c>
    </row>
    <row r="16" spans="1:26" x14ac:dyDescent="0.25">
      <c r="A16" t="s">
        <v>155</v>
      </c>
      <c r="B16" t="s">
        <v>44</v>
      </c>
      <c r="C16" t="s">
        <v>354</v>
      </c>
      <c r="D16">
        <v>1</v>
      </c>
      <c r="E16" s="2">
        <v>45714.496527777781</v>
      </c>
      <c r="F16">
        <v>38481</v>
      </c>
      <c r="G16" t="s">
        <v>330</v>
      </c>
      <c r="H16" t="s">
        <v>315</v>
      </c>
      <c r="I16">
        <v>194.32599999999999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5879971579</v>
      </c>
      <c r="S16">
        <v>0</v>
      </c>
      <c r="T16">
        <v>0</v>
      </c>
      <c r="U16">
        <v>0.03</v>
      </c>
      <c r="V16">
        <v>0</v>
      </c>
      <c r="W16">
        <v>0</v>
      </c>
      <c r="X16">
        <v>9999</v>
      </c>
      <c r="Y16">
        <v>1</v>
      </c>
      <c r="Z16">
        <v>0</v>
      </c>
    </row>
    <row r="17" spans="1:26" x14ac:dyDescent="0.25">
      <c r="A17" t="s">
        <v>155</v>
      </c>
      <c r="B17" t="s">
        <v>44</v>
      </c>
      <c r="C17" t="s">
        <v>354</v>
      </c>
      <c r="D17">
        <v>1</v>
      </c>
      <c r="E17" s="2">
        <v>45714.496527777781</v>
      </c>
      <c r="F17">
        <v>38481</v>
      </c>
      <c r="G17" t="s">
        <v>332</v>
      </c>
      <c r="H17" t="s">
        <v>315</v>
      </c>
      <c r="I17">
        <v>0</v>
      </c>
      <c r="J17">
        <v>10.667999999999999</v>
      </c>
      <c r="K17">
        <v>12.82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5879970129</v>
      </c>
      <c r="S17">
        <v>0</v>
      </c>
      <c r="T17">
        <v>0</v>
      </c>
      <c r="U17">
        <v>0.01</v>
      </c>
      <c r="V17">
        <v>0</v>
      </c>
      <c r="W17">
        <v>0</v>
      </c>
      <c r="X17">
        <v>9999</v>
      </c>
      <c r="Y17">
        <v>1</v>
      </c>
      <c r="Z17">
        <v>0</v>
      </c>
    </row>
    <row r="18" spans="1:26" x14ac:dyDescent="0.25">
      <c r="A18" t="s">
        <v>155</v>
      </c>
      <c r="B18" t="s">
        <v>44</v>
      </c>
      <c r="C18" t="s">
        <v>354</v>
      </c>
      <c r="D18">
        <v>1</v>
      </c>
      <c r="E18" s="2">
        <v>45714.496527777781</v>
      </c>
      <c r="F18">
        <v>38481</v>
      </c>
      <c r="G18" t="s">
        <v>331</v>
      </c>
      <c r="H18" t="s">
        <v>315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5879970130</v>
      </c>
      <c r="S18">
        <v>0</v>
      </c>
      <c r="T18">
        <v>0</v>
      </c>
      <c r="U18">
        <v>0</v>
      </c>
      <c r="V18">
        <v>0</v>
      </c>
      <c r="W18">
        <v>0</v>
      </c>
      <c r="X18">
        <v>9999</v>
      </c>
      <c r="Y18">
        <v>1</v>
      </c>
      <c r="Z18">
        <v>0</v>
      </c>
    </row>
    <row r="19" spans="1:26" x14ac:dyDescent="0.25">
      <c r="A19" t="s">
        <v>155</v>
      </c>
      <c r="B19" t="s">
        <v>44</v>
      </c>
      <c r="C19" t="s">
        <v>354</v>
      </c>
      <c r="D19">
        <v>1</v>
      </c>
      <c r="E19" s="2">
        <v>45714.496527777781</v>
      </c>
      <c r="F19">
        <v>38481</v>
      </c>
      <c r="G19" t="s">
        <v>330</v>
      </c>
      <c r="H19" t="s">
        <v>314</v>
      </c>
      <c r="I19">
        <v>410.55700000000002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5879971589</v>
      </c>
      <c r="S19">
        <v>0</v>
      </c>
      <c r="T19">
        <v>0</v>
      </c>
      <c r="U19">
        <v>0.03</v>
      </c>
      <c r="V19">
        <v>0</v>
      </c>
      <c r="W19">
        <v>0</v>
      </c>
      <c r="X19">
        <v>9999</v>
      </c>
      <c r="Y19">
        <v>1</v>
      </c>
      <c r="Z19">
        <v>0</v>
      </c>
    </row>
    <row r="20" spans="1:26" x14ac:dyDescent="0.25">
      <c r="A20" t="s">
        <v>155</v>
      </c>
      <c r="B20" t="s">
        <v>44</v>
      </c>
      <c r="C20" t="s">
        <v>354</v>
      </c>
      <c r="D20">
        <v>1</v>
      </c>
      <c r="E20" s="2">
        <v>45714.496527777781</v>
      </c>
      <c r="F20">
        <v>38481</v>
      </c>
      <c r="G20" t="s">
        <v>332</v>
      </c>
      <c r="H20" t="s">
        <v>314</v>
      </c>
      <c r="I20">
        <v>0</v>
      </c>
      <c r="J20">
        <v>19.332000000000001</v>
      </c>
      <c r="K20">
        <v>27.18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5879970149</v>
      </c>
      <c r="S20">
        <v>0</v>
      </c>
      <c r="T20">
        <v>0</v>
      </c>
      <c r="U20">
        <v>0.01</v>
      </c>
      <c r="V20">
        <v>0</v>
      </c>
      <c r="W20">
        <v>0</v>
      </c>
      <c r="X20">
        <v>9999</v>
      </c>
      <c r="Y20">
        <v>1</v>
      </c>
      <c r="Z20">
        <v>0</v>
      </c>
    </row>
    <row r="21" spans="1:26" x14ac:dyDescent="0.25">
      <c r="A21" t="s">
        <v>155</v>
      </c>
      <c r="B21" t="s">
        <v>44</v>
      </c>
      <c r="C21" t="s">
        <v>354</v>
      </c>
      <c r="D21">
        <v>1</v>
      </c>
      <c r="E21" s="2">
        <v>45714.496527777781</v>
      </c>
      <c r="F21">
        <v>38481</v>
      </c>
      <c r="G21" t="s">
        <v>331</v>
      </c>
      <c r="H21" t="s">
        <v>314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5879970150</v>
      </c>
      <c r="S21">
        <v>0</v>
      </c>
      <c r="T21">
        <v>0</v>
      </c>
      <c r="U21">
        <v>0</v>
      </c>
      <c r="V21">
        <v>0</v>
      </c>
      <c r="W21">
        <v>0</v>
      </c>
      <c r="X21">
        <v>9999</v>
      </c>
      <c r="Y21">
        <v>1</v>
      </c>
      <c r="Z21">
        <v>0</v>
      </c>
    </row>
    <row r="22" spans="1:26" x14ac:dyDescent="0.25">
      <c r="A22" t="s">
        <v>155</v>
      </c>
      <c r="B22" t="s">
        <v>44</v>
      </c>
      <c r="C22" t="s">
        <v>354</v>
      </c>
      <c r="D22">
        <v>1</v>
      </c>
      <c r="E22" s="2">
        <v>45714.496527777781</v>
      </c>
      <c r="F22">
        <v>38428</v>
      </c>
      <c r="G22" t="s">
        <v>333</v>
      </c>
      <c r="H22" t="s">
        <v>313</v>
      </c>
      <c r="I22">
        <v>0</v>
      </c>
      <c r="J22">
        <v>3.65</v>
      </c>
      <c r="K22">
        <v>4.5599999999999996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5868060654</v>
      </c>
      <c r="S22">
        <v>0</v>
      </c>
      <c r="T22">
        <v>0</v>
      </c>
      <c r="U22">
        <v>1E-3</v>
      </c>
      <c r="V22">
        <v>0</v>
      </c>
      <c r="W22">
        <v>0</v>
      </c>
      <c r="X22">
        <v>9999</v>
      </c>
      <c r="Y22">
        <v>1</v>
      </c>
      <c r="Z22">
        <v>0</v>
      </c>
    </row>
    <row r="23" spans="1:26" x14ac:dyDescent="0.25">
      <c r="A23" t="s">
        <v>155</v>
      </c>
      <c r="B23" t="s">
        <v>44</v>
      </c>
      <c r="C23" t="s">
        <v>354</v>
      </c>
      <c r="D23">
        <v>1</v>
      </c>
      <c r="E23" s="2">
        <v>45714.496527777781</v>
      </c>
      <c r="F23">
        <v>4468986571</v>
      </c>
      <c r="G23" t="s">
        <v>333</v>
      </c>
      <c r="H23" t="s">
        <v>311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5864418121</v>
      </c>
      <c r="S23">
        <v>0</v>
      </c>
      <c r="T23">
        <v>0</v>
      </c>
      <c r="U23">
        <v>0</v>
      </c>
      <c r="V23">
        <v>0</v>
      </c>
      <c r="W23">
        <v>0</v>
      </c>
      <c r="X23">
        <v>9999</v>
      </c>
      <c r="Y23">
        <v>1</v>
      </c>
      <c r="Z23">
        <v>0</v>
      </c>
    </row>
    <row r="24" spans="1:26" x14ac:dyDescent="0.25">
      <c r="A24" t="s">
        <v>155</v>
      </c>
      <c r="B24" t="s">
        <v>44</v>
      </c>
      <c r="C24" t="s">
        <v>354</v>
      </c>
      <c r="D24">
        <v>1</v>
      </c>
      <c r="E24" s="2">
        <v>45714.496527777781</v>
      </c>
      <c r="F24">
        <v>4089922724</v>
      </c>
      <c r="G24" t="s">
        <v>330</v>
      </c>
      <c r="H24" t="s">
        <v>310</v>
      </c>
      <c r="I24">
        <v>30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5880084009</v>
      </c>
      <c r="S24">
        <v>0</v>
      </c>
      <c r="T24">
        <v>0</v>
      </c>
      <c r="U24">
        <v>0.01</v>
      </c>
      <c r="V24">
        <v>0</v>
      </c>
      <c r="W24">
        <v>0</v>
      </c>
      <c r="X24">
        <v>30</v>
      </c>
      <c r="Y24">
        <v>1</v>
      </c>
      <c r="Z24">
        <v>0</v>
      </c>
    </row>
    <row r="25" spans="1:26" x14ac:dyDescent="0.25">
      <c r="A25" t="s">
        <v>155</v>
      </c>
      <c r="B25" t="s">
        <v>44</v>
      </c>
      <c r="C25" t="s">
        <v>354</v>
      </c>
      <c r="D25">
        <v>1</v>
      </c>
      <c r="E25" s="2">
        <v>45714.496527777781</v>
      </c>
      <c r="F25">
        <v>4089922724</v>
      </c>
      <c r="G25" t="s">
        <v>330</v>
      </c>
      <c r="H25" t="s">
        <v>309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5878951817</v>
      </c>
      <c r="S25">
        <v>0</v>
      </c>
      <c r="T25">
        <v>0</v>
      </c>
      <c r="U25">
        <v>0</v>
      </c>
      <c r="V25">
        <v>0</v>
      </c>
      <c r="W25">
        <v>0</v>
      </c>
      <c r="X25">
        <v>9999</v>
      </c>
      <c r="Y25">
        <v>1</v>
      </c>
      <c r="Z25">
        <v>0</v>
      </c>
    </row>
    <row r="26" spans="1:26" x14ac:dyDescent="0.25">
      <c r="A26" t="s">
        <v>155</v>
      </c>
      <c r="B26" t="s">
        <v>44</v>
      </c>
      <c r="C26" t="s">
        <v>354</v>
      </c>
      <c r="D26">
        <v>1</v>
      </c>
      <c r="E26" s="2">
        <v>45714.496527777781</v>
      </c>
      <c r="F26">
        <v>4089922724</v>
      </c>
      <c r="G26" t="s">
        <v>330</v>
      </c>
      <c r="H26" t="s">
        <v>308</v>
      </c>
      <c r="I26">
        <v>20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5879738644</v>
      </c>
      <c r="S26">
        <v>0</v>
      </c>
      <c r="T26">
        <v>0</v>
      </c>
      <c r="U26">
        <v>1E-3</v>
      </c>
      <c r="V26">
        <v>0</v>
      </c>
      <c r="W26">
        <v>0</v>
      </c>
      <c r="X26">
        <v>9999</v>
      </c>
      <c r="Y26">
        <v>1</v>
      </c>
      <c r="Z26">
        <v>0</v>
      </c>
    </row>
    <row r="27" spans="1:26" x14ac:dyDescent="0.25">
      <c r="A27" t="s">
        <v>155</v>
      </c>
      <c r="B27" t="s">
        <v>44</v>
      </c>
      <c r="C27" t="s">
        <v>354</v>
      </c>
      <c r="D27">
        <v>1</v>
      </c>
      <c r="E27" s="2">
        <v>45714.496527777781</v>
      </c>
      <c r="F27">
        <v>38555</v>
      </c>
      <c r="G27" t="s">
        <v>333</v>
      </c>
      <c r="H27" t="s">
        <v>307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5874157269</v>
      </c>
      <c r="S27">
        <v>0</v>
      </c>
      <c r="T27">
        <v>0</v>
      </c>
      <c r="U27">
        <v>0</v>
      </c>
      <c r="V27">
        <v>0</v>
      </c>
      <c r="W27">
        <v>0</v>
      </c>
      <c r="X27">
        <v>9999</v>
      </c>
      <c r="Y27">
        <v>1</v>
      </c>
      <c r="Z27">
        <v>0</v>
      </c>
    </row>
    <row r="28" spans="1:26" x14ac:dyDescent="0.25">
      <c r="A28" t="s">
        <v>155</v>
      </c>
      <c r="B28" t="s">
        <v>44</v>
      </c>
      <c r="C28" t="s">
        <v>354</v>
      </c>
      <c r="D28">
        <v>1</v>
      </c>
      <c r="E28" s="2">
        <v>45714.496527777781</v>
      </c>
      <c r="F28">
        <v>38433</v>
      </c>
      <c r="G28" t="s">
        <v>330</v>
      </c>
      <c r="H28" t="s">
        <v>305</v>
      </c>
      <c r="I28">
        <v>90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5879914047</v>
      </c>
      <c r="S28">
        <v>0</v>
      </c>
      <c r="T28">
        <v>0</v>
      </c>
      <c r="U28">
        <v>0.01</v>
      </c>
      <c r="V28">
        <v>0</v>
      </c>
      <c r="W28">
        <v>0</v>
      </c>
      <c r="X28">
        <v>9999</v>
      </c>
      <c r="Y28">
        <v>1</v>
      </c>
      <c r="Z28">
        <v>0</v>
      </c>
    </row>
    <row r="29" spans="1:26" x14ac:dyDescent="0.25">
      <c r="A29" t="s">
        <v>155</v>
      </c>
      <c r="B29" t="s">
        <v>44</v>
      </c>
      <c r="C29" t="s">
        <v>354</v>
      </c>
      <c r="D29">
        <v>1</v>
      </c>
      <c r="E29" s="2">
        <v>45714.496527777781</v>
      </c>
      <c r="F29">
        <v>38433</v>
      </c>
      <c r="G29" t="s">
        <v>332</v>
      </c>
      <c r="H29" t="s">
        <v>305</v>
      </c>
      <c r="I29">
        <v>0</v>
      </c>
      <c r="J29">
        <v>20.001000000000001</v>
      </c>
      <c r="K29">
        <v>20.001000000000001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5879916393</v>
      </c>
      <c r="S29">
        <v>0</v>
      </c>
      <c r="T29">
        <v>0</v>
      </c>
      <c r="U29">
        <v>51</v>
      </c>
      <c r="V29">
        <v>0</v>
      </c>
      <c r="W29">
        <v>0</v>
      </c>
      <c r="X29">
        <v>9999</v>
      </c>
      <c r="Y29">
        <v>1</v>
      </c>
      <c r="Z29">
        <v>0</v>
      </c>
    </row>
    <row r="30" spans="1:26" x14ac:dyDescent="0.25">
      <c r="A30" t="s">
        <v>155</v>
      </c>
      <c r="B30" t="s">
        <v>44</v>
      </c>
      <c r="C30" t="s">
        <v>354</v>
      </c>
      <c r="D30">
        <v>1</v>
      </c>
      <c r="E30" s="2">
        <v>45714.496527777781</v>
      </c>
      <c r="F30">
        <v>38433</v>
      </c>
      <c r="G30" t="s">
        <v>331</v>
      </c>
      <c r="H30" t="s">
        <v>305</v>
      </c>
      <c r="I30">
        <v>0</v>
      </c>
      <c r="J30">
        <v>58.000999999999998</v>
      </c>
      <c r="K30">
        <v>40.838999999999999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5879916394</v>
      </c>
      <c r="S30">
        <v>0</v>
      </c>
      <c r="T30">
        <v>0</v>
      </c>
      <c r="U30">
        <v>200</v>
      </c>
      <c r="V30">
        <v>0</v>
      </c>
      <c r="W30">
        <v>0</v>
      </c>
      <c r="X30">
        <v>9999</v>
      </c>
      <c r="Y30">
        <v>1</v>
      </c>
      <c r="Z30">
        <v>0</v>
      </c>
    </row>
    <row r="31" spans="1:26" x14ac:dyDescent="0.25">
      <c r="A31" t="s">
        <v>155</v>
      </c>
      <c r="B31" t="s">
        <v>44</v>
      </c>
      <c r="C31" t="s">
        <v>354</v>
      </c>
      <c r="D31">
        <v>1</v>
      </c>
      <c r="E31" s="2">
        <v>45714.496527777781</v>
      </c>
      <c r="F31">
        <v>38412</v>
      </c>
      <c r="G31" t="s">
        <v>330</v>
      </c>
      <c r="H31" t="s">
        <v>304</v>
      </c>
      <c r="I31">
        <v>47.1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5878659768</v>
      </c>
      <c r="S31">
        <v>1</v>
      </c>
      <c r="T31">
        <v>0</v>
      </c>
      <c r="U31">
        <v>1E-3</v>
      </c>
      <c r="V31">
        <v>0</v>
      </c>
      <c r="W31">
        <v>0</v>
      </c>
      <c r="X31">
        <v>9999</v>
      </c>
      <c r="Y31">
        <v>1</v>
      </c>
      <c r="Z31">
        <v>0</v>
      </c>
    </row>
    <row r="32" spans="1:26" x14ac:dyDescent="0.25">
      <c r="A32" t="s">
        <v>155</v>
      </c>
      <c r="B32" t="s">
        <v>44</v>
      </c>
      <c r="C32" t="s">
        <v>354</v>
      </c>
      <c r="D32">
        <v>1</v>
      </c>
      <c r="E32" s="2">
        <v>45714.496527777781</v>
      </c>
      <c r="F32">
        <v>38486</v>
      </c>
      <c r="G32" t="s">
        <v>330</v>
      </c>
      <c r="H32" t="s">
        <v>302</v>
      </c>
      <c r="I32">
        <v>25.646000000000001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5880084019</v>
      </c>
      <c r="S32">
        <v>0</v>
      </c>
      <c r="T32">
        <v>0</v>
      </c>
      <c r="U32">
        <v>1.6</v>
      </c>
      <c r="V32">
        <v>0</v>
      </c>
      <c r="W32">
        <v>0</v>
      </c>
      <c r="X32">
        <v>25.646000000000001</v>
      </c>
      <c r="Y32">
        <v>1</v>
      </c>
      <c r="Z32">
        <v>0</v>
      </c>
    </row>
    <row r="33" spans="1:26" x14ac:dyDescent="0.25">
      <c r="A33" t="s">
        <v>155</v>
      </c>
      <c r="B33" t="s">
        <v>44</v>
      </c>
      <c r="C33" t="s">
        <v>354</v>
      </c>
      <c r="D33">
        <v>1</v>
      </c>
      <c r="E33" s="2">
        <v>45714.496527777781</v>
      </c>
      <c r="F33">
        <v>38564</v>
      </c>
      <c r="G33" t="s">
        <v>333</v>
      </c>
      <c r="H33" t="s">
        <v>301</v>
      </c>
      <c r="I33">
        <v>0</v>
      </c>
      <c r="J33">
        <v>3.5990000000000002</v>
      </c>
      <c r="K33">
        <v>6.1390000000000002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5879970746</v>
      </c>
      <c r="S33">
        <v>0</v>
      </c>
      <c r="T33">
        <v>0</v>
      </c>
      <c r="U33">
        <v>0.5</v>
      </c>
      <c r="V33">
        <v>0</v>
      </c>
      <c r="W33">
        <v>0</v>
      </c>
      <c r="X33">
        <v>9999</v>
      </c>
      <c r="Y33">
        <v>1</v>
      </c>
      <c r="Z33">
        <v>0</v>
      </c>
    </row>
    <row r="34" spans="1:26" x14ac:dyDescent="0.25">
      <c r="A34" t="s">
        <v>155</v>
      </c>
      <c r="B34" t="s">
        <v>44</v>
      </c>
      <c r="C34" t="s">
        <v>354</v>
      </c>
      <c r="D34">
        <v>1</v>
      </c>
      <c r="E34" s="2">
        <v>45714.496527777781</v>
      </c>
      <c r="F34">
        <v>5034627992</v>
      </c>
      <c r="G34" t="s">
        <v>330</v>
      </c>
      <c r="H34" t="s">
        <v>299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5880023925</v>
      </c>
      <c r="S34">
        <v>0</v>
      </c>
      <c r="T34">
        <v>0</v>
      </c>
      <c r="U34">
        <v>0</v>
      </c>
      <c r="V34">
        <v>0</v>
      </c>
      <c r="W34">
        <v>0</v>
      </c>
      <c r="X34">
        <v>9999</v>
      </c>
      <c r="Y34">
        <v>1</v>
      </c>
      <c r="Z34">
        <v>0</v>
      </c>
    </row>
    <row r="35" spans="1:26" x14ac:dyDescent="0.25">
      <c r="A35" t="s">
        <v>155</v>
      </c>
      <c r="B35" t="s">
        <v>44</v>
      </c>
      <c r="C35" t="s">
        <v>354</v>
      </c>
      <c r="D35">
        <v>1</v>
      </c>
      <c r="E35" s="2">
        <v>45714.496527777781</v>
      </c>
      <c r="F35">
        <v>5034627992</v>
      </c>
      <c r="G35" t="s">
        <v>332</v>
      </c>
      <c r="H35" t="s">
        <v>299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5876494283</v>
      </c>
      <c r="S35">
        <v>0</v>
      </c>
      <c r="T35">
        <v>0</v>
      </c>
      <c r="U35">
        <v>0</v>
      </c>
      <c r="V35">
        <v>0</v>
      </c>
      <c r="W35">
        <v>0</v>
      </c>
      <c r="X35">
        <v>9999</v>
      </c>
      <c r="Y35">
        <v>1</v>
      </c>
      <c r="Z35">
        <v>0</v>
      </c>
    </row>
    <row r="36" spans="1:26" x14ac:dyDescent="0.25">
      <c r="A36" t="s">
        <v>155</v>
      </c>
      <c r="B36" t="s">
        <v>44</v>
      </c>
      <c r="C36" t="s">
        <v>354</v>
      </c>
      <c r="D36">
        <v>1</v>
      </c>
      <c r="E36" s="2">
        <v>45714.496527777781</v>
      </c>
      <c r="F36">
        <v>5034627992</v>
      </c>
      <c r="G36" t="s">
        <v>331</v>
      </c>
      <c r="H36" t="s">
        <v>299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5876494284</v>
      </c>
      <c r="S36">
        <v>0</v>
      </c>
      <c r="T36">
        <v>0</v>
      </c>
      <c r="U36">
        <v>0</v>
      </c>
      <c r="V36">
        <v>0</v>
      </c>
      <c r="W36">
        <v>0</v>
      </c>
      <c r="X36">
        <v>9999</v>
      </c>
      <c r="Y36">
        <v>1</v>
      </c>
      <c r="Z36">
        <v>0</v>
      </c>
    </row>
    <row r="37" spans="1:26" x14ac:dyDescent="0.25">
      <c r="A37" t="s">
        <v>155</v>
      </c>
      <c r="B37" t="s">
        <v>44</v>
      </c>
      <c r="C37" t="s">
        <v>354</v>
      </c>
      <c r="D37">
        <v>1</v>
      </c>
      <c r="E37" s="2">
        <v>45714.496527777781</v>
      </c>
      <c r="F37">
        <v>5034627992</v>
      </c>
      <c r="G37" t="s">
        <v>335</v>
      </c>
      <c r="H37" t="s">
        <v>337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5880023771</v>
      </c>
      <c r="S37">
        <v>0</v>
      </c>
      <c r="T37">
        <v>0</v>
      </c>
      <c r="U37">
        <v>0</v>
      </c>
      <c r="V37">
        <v>0</v>
      </c>
      <c r="W37">
        <v>0</v>
      </c>
      <c r="X37">
        <v>9999</v>
      </c>
      <c r="Y37">
        <v>1</v>
      </c>
      <c r="Z37">
        <v>0</v>
      </c>
    </row>
    <row r="38" spans="1:26" x14ac:dyDescent="0.25">
      <c r="A38" t="s">
        <v>155</v>
      </c>
      <c r="B38" t="s">
        <v>44</v>
      </c>
      <c r="C38" t="s">
        <v>354</v>
      </c>
      <c r="D38">
        <v>1</v>
      </c>
      <c r="E38" s="2">
        <v>45714.496527777781</v>
      </c>
      <c r="F38">
        <v>5034627992</v>
      </c>
      <c r="G38" t="s">
        <v>333</v>
      </c>
      <c r="H38" t="s">
        <v>337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5876494287</v>
      </c>
      <c r="S38">
        <v>0</v>
      </c>
      <c r="T38">
        <v>0</v>
      </c>
      <c r="U38">
        <v>0</v>
      </c>
      <c r="V38">
        <v>0</v>
      </c>
      <c r="W38">
        <v>0</v>
      </c>
      <c r="X38">
        <v>9999</v>
      </c>
      <c r="Y38">
        <v>1</v>
      </c>
      <c r="Z38">
        <v>0</v>
      </c>
    </row>
    <row r="39" spans="1:26" x14ac:dyDescent="0.25">
      <c r="A39" t="s">
        <v>155</v>
      </c>
      <c r="B39" t="s">
        <v>44</v>
      </c>
      <c r="C39" t="s">
        <v>354</v>
      </c>
      <c r="D39">
        <v>1</v>
      </c>
      <c r="E39" s="2">
        <v>45714.496527777781</v>
      </c>
      <c r="F39">
        <v>38459</v>
      </c>
      <c r="G39" t="s">
        <v>330</v>
      </c>
      <c r="H39" t="s">
        <v>297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5878073500</v>
      </c>
      <c r="S39">
        <v>0</v>
      </c>
      <c r="T39">
        <v>0</v>
      </c>
      <c r="U39">
        <v>0</v>
      </c>
      <c r="V39">
        <v>0</v>
      </c>
      <c r="W39">
        <v>0</v>
      </c>
      <c r="X39">
        <v>9999</v>
      </c>
      <c r="Y39">
        <v>1</v>
      </c>
      <c r="Z39">
        <v>0</v>
      </c>
    </row>
    <row r="40" spans="1:26" x14ac:dyDescent="0.25">
      <c r="A40" t="s">
        <v>155</v>
      </c>
      <c r="B40" t="s">
        <v>44</v>
      </c>
      <c r="C40" t="s">
        <v>354</v>
      </c>
      <c r="D40">
        <v>1</v>
      </c>
      <c r="E40" s="2">
        <v>45714.496527777781</v>
      </c>
      <c r="F40">
        <v>38459</v>
      </c>
      <c r="G40" t="s">
        <v>332</v>
      </c>
      <c r="H40" t="s">
        <v>297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5878075268</v>
      </c>
      <c r="S40">
        <v>0</v>
      </c>
      <c r="T40">
        <v>0</v>
      </c>
      <c r="U40">
        <v>0</v>
      </c>
      <c r="V40">
        <v>0</v>
      </c>
      <c r="W40">
        <v>0</v>
      </c>
      <c r="X40">
        <v>9999</v>
      </c>
      <c r="Y40">
        <v>1</v>
      </c>
      <c r="Z40">
        <v>0</v>
      </c>
    </row>
    <row r="41" spans="1:26" x14ac:dyDescent="0.25">
      <c r="A41" t="s">
        <v>155</v>
      </c>
      <c r="B41" t="s">
        <v>44</v>
      </c>
      <c r="C41" t="s">
        <v>354</v>
      </c>
      <c r="D41">
        <v>1</v>
      </c>
      <c r="E41" s="2">
        <v>45714.496527777781</v>
      </c>
      <c r="F41">
        <v>38459</v>
      </c>
      <c r="G41" t="s">
        <v>331</v>
      </c>
      <c r="H41" t="s">
        <v>297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5878075269</v>
      </c>
      <c r="S41">
        <v>0</v>
      </c>
      <c r="T41">
        <v>0</v>
      </c>
      <c r="U41">
        <v>0</v>
      </c>
      <c r="V41">
        <v>0</v>
      </c>
      <c r="W41">
        <v>0</v>
      </c>
      <c r="X41">
        <v>9999</v>
      </c>
      <c r="Y41">
        <v>1</v>
      </c>
      <c r="Z41">
        <v>0</v>
      </c>
    </row>
    <row r="42" spans="1:26" x14ac:dyDescent="0.25">
      <c r="A42" t="s">
        <v>155</v>
      </c>
      <c r="B42" t="s">
        <v>44</v>
      </c>
      <c r="C42" t="s">
        <v>354</v>
      </c>
      <c r="D42">
        <v>1</v>
      </c>
      <c r="E42" s="2">
        <v>45714.496527777781</v>
      </c>
      <c r="F42">
        <v>38459</v>
      </c>
      <c r="G42" t="s">
        <v>330</v>
      </c>
      <c r="H42" t="s">
        <v>296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5874464076</v>
      </c>
      <c r="S42">
        <v>0</v>
      </c>
      <c r="T42">
        <v>0</v>
      </c>
      <c r="U42">
        <v>0</v>
      </c>
      <c r="V42">
        <v>0</v>
      </c>
      <c r="W42">
        <v>0</v>
      </c>
      <c r="X42">
        <v>9999</v>
      </c>
      <c r="Y42">
        <v>1</v>
      </c>
      <c r="Z42">
        <v>0</v>
      </c>
    </row>
    <row r="43" spans="1:26" x14ac:dyDescent="0.25">
      <c r="A43" t="s">
        <v>155</v>
      </c>
      <c r="B43" t="s">
        <v>44</v>
      </c>
      <c r="C43" t="s">
        <v>354</v>
      </c>
      <c r="D43">
        <v>1</v>
      </c>
      <c r="E43" s="2">
        <v>45714.496527777781</v>
      </c>
      <c r="F43">
        <v>38459</v>
      </c>
      <c r="G43" t="s">
        <v>332</v>
      </c>
      <c r="H43" t="s">
        <v>296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5876564193</v>
      </c>
      <c r="S43">
        <v>0</v>
      </c>
      <c r="T43">
        <v>0</v>
      </c>
      <c r="U43">
        <v>0</v>
      </c>
      <c r="V43">
        <v>0</v>
      </c>
      <c r="W43">
        <v>0</v>
      </c>
      <c r="X43">
        <v>9999</v>
      </c>
      <c r="Y43">
        <v>1</v>
      </c>
      <c r="Z43">
        <v>0</v>
      </c>
    </row>
    <row r="44" spans="1:26" x14ac:dyDescent="0.25">
      <c r="A44" t="s">
        <v>155</v>
      </c>
      <c r="B44" t="s">
        <v>44</v>
      </c>
      <c r="C44" t="s">
        <v>354</v>
      </c>
      <c r="D44">
        <v>1</v>
      </c>
      <c r="E44" s="2">
        <v>45714.496527777781</v>
      </c>
      <c r="F44">
        <v>38459</v>
      </c>
      <c r="G44" t="s">
        <v>331</v>
      </c>
      <c r="H44" t="s">
        <v>296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5876564194</v>
      </c>
      <c r="S44">
        <v>0</v>
      </c>
      <c r="T44">
        <v>0</v>
      </c>
      <c r="U44">
        <v>0</v>
      </c>
      <c r="V44">
        <v>0</v>
      </c>
      <c r="W44">
        <v>0</v>
      </c>
      <c r="X44">
        <v>9999</v>
      </c>
      <c r="Y44">
        <v>1</v>
      </c>
      <c r="Z44">
        <v>0</v>
      </c>
    </row>
    <row r="45" spans="1:26" x14ac:dyDescent="0.25">
      <c r="A45" t="s">
        <v>155</v>
      </c>
      <c r="B45" t="s">
        <v>44</v>
      </c>
      <c r="C45" t="s">
        <v>354</v>
      </c>
      <c r="D45">
        <v>1</v>
      </c>
      <c r="E45" s="2">
        <v>45714.496527777781</v>
      </c>
      <c r="F45">
        <v>38459</v>
      </c>
      <c r="G45" t="s">
        <v>330</v>
      </c>
      <c r="H45" t="s">
        <v>295</v>
      </c>
      <c r="I45">
        <v>217.685</v>
      </c>
      <c r="J45">
        <v>0</v>
      </c>
      <c r="K45">
        <v>0</v>
      </c>
      <c r="L45">
        <v>0</v>
      </c>
      <c r="M45">
        <v>0</v>
      </c>
      <c r="N45">
        <v>15</v>
      </c>
      <c r="O45">
        <v>0</v>
      </c>
      <c r="P45">
        <v>0</v>
      </c>
      <c r="Q45">
        <v>0</v>
      </c>
      <c r="R45">
        <v>5879971109</v>
      </c>
      <c r="S45">
        <v>0</v>
      </c>
      <c r="T45">
        <v>1</v>
      </c>
      <c r="U45">
        <v>195.04</v>
      </c>
      <c r="V45">
        <v>0</v>
      </c>
      <c r="W45">
        <v>0</v>
      </c>
      <c r="X45">
        <v>9999</v>
      </c>
      <c r="Y45">
        <v>1</v>
      </c>
      <c r="Z45">
        <v>0</v>
      </c>
    </row>
    <row r="46" spans="1:26" x14ac:dyDescent="0.25">
      <c r="A46" t="s">
        <v>155</v>
      </c>
      <c r="B46" t="s">
        <v>44</v>
      </c>
      <c r="C46" t="s">
        <v>354</v>
      </c>
      <c r="D46">
        <v>1</v>
      </c>
      <c r="E46" s="2">
        <v>45714.496527777781</v>
      </c>
      <c r="F46">
        <v>38459</v>
      </c>
      <c r="G46" t="s">
        <v>332</v>
      </c>
      <c r="H46" t="s">
        <v>295</v>
      </c>
      <c r="I46">
        <v>0</v>
      </c>
      <c r="J46">
        <v>0</v>
      </c>
      <c r="K46">
        <v>0</v>
      </c>
      <c r="L46">
        <v>0</v>
      </c>
      <c r="M46">
        <v>0</v>
      </c>
      <c r="N46">
        <v>15</v>
      </c>
      <c r="O46">
        <v>0</v>
      </c>
      <c r="P46">
        <v>0</v>
      </c>
      <c r="Q46">
        <v>0</v>
      </c>
      <c r="R46">
        <v>5879971671</v>
      </c>
      <c r="S46">
        <v>0</v>
      </c>
      <c r="T46">
        <v>1</v>
      </c>
      <c r="U46">
        <v>0</v>
      </c>
      <c r="V46">
        <v>0</v>
      </c>
      <c r="W46">
        <v>0</v>
      </c>
      <c r="X46">
        <v>9999</v>
      </c>
      <c r="Y46">
        <v>1</v>
      </c>
      <c r="Z46">
        <v>0</v>
      </c>
    </row>
    <row r="47" spans="1:26" x14ac:dyDescent="0.25">
      <c r="A47" t="s">
        <v>155</v>
      </c>
      <c r="B47" t="s">
        <v>44</v>
      </c>
      <c r="C47" t="s">
        <v>354</v>
      </c>
      <c r="D47">
        <v>1</v>
      </c>
      <c r="E47" s="2">
        <v>45714.496527777781</v>
      </c>
      <c r="F47">
        <v>38459</v>
      </c>
      <c r="G47" t="s">
        <v>331</v>
      </c>
      <c r="H47" t="s">
        <v>295</v>
      </c>
      <c r="I47">
        <v>0</v>
      </c>
      <c r="J47">
        <v>0</v>
      </c>
      <c r="K47">
        <v>0</v>
      </c>
      <c r="L47">
        <v>0</v>
      </c>
      <c r="M47">
        <v>0</v>
      </c>
      <c r="N47">
        <v>15</v>
      </c>
      <c r="O47">
        <v>0</v>
      </c>
      <c r="P47">
        <v>0</v>
      </c>
      <c r="Q47">
        <v>0</v>
      </c>
      <c r="R47">
        <v>5879971672</v>
      </c>
      <c r="S47">
        <v>0</v>
      </c>
      <c r="T47">
        <v>1</v>
      </c>
      <c r="U47">
        <v>0</v>
      </c>
      <c r="V47">
        <v>0</v>
      </c>
      <c r="W47">
        <v>0</v>
      </c>
      <c r="X47">
        <v>9999</v>
      </c>
      <c r="Y47">
        <v>1</v>
      </c>
      <c r="Z47">
        <v>0</v>
      </c>
    </row>
    <row r="48" spans="1:26" x14ac:dyDescent="0.25">
      <c r="A48" t="s">
        <v>155</v>
      </c>
      <c r="B48" t="s">
        <v>44</v>
      </c>
      <c r="C48" t="s">
        <v>354</v>
      </c>
      <c r="D48">
        <v>1</v>
      </c>
      <c r="E48" s="2">
        <v>45714.496527777781</v>
      </c>
      <c r="F48">
        <v>38459</v>
      </c>
      <c r="G48" t="s">
        <v>330</v>
      </c>
      <c r="H48" t="s">
        <v>294</v>
      </c>
      <c r="I48">
        <v>226.637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5879841545</v>
      </c>
      <c r="S48">
        <v>0</v>
      </c>
      <c r="T48">
        <v>0</v>
      </c>
      <c r="U48">
        <v>90.05</v>
      </c>
      <c r="V48">
        <v>0</v>
      </c>
      <c r="W48">
        <v>0</v>
      </c>
      <c r="X48">
        <v>9999</v>
      </c>
      <c r="Y48">
        <v>1</v>
      </c>
      <c r="Z48">
        <v>0</v>
      </c>
    </row>
    <row r="49" spans="1:26" x14ac:dyDescent="0.25">
      <c r="A49" t="s">
        <v>155</v>
      </c>
      <c r="B49" t="s">
        <v>44</v>
      </c>
      <c r="C49" t="s">
        <v>354</v>
      </c>
      <c r="D49">
        <v>1</v>
      </c>
      <c r="E49" s="2">
        <v>45714.496527777781</v>
      </c>
      <c r="F49">
        <v>38459</v>
      </c>
      <c r="G49" t="s">
        <v>332</v>
      </c>
      <c r="H49" t="s">
        <v>294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5879841177</v>
      </c>
      <c r="S49">
        <v>0</v>
      </c>
      <c r="T49">
        <v>0</v>
      </c>
      <c r="U49">
        <v>0</v>
      </c>
      <c r="V49">
        <v>0</v>
      </c>
      <c r="W49">
        <v>0</v>
      </c>
      <c r="X49">
        <v>9999</v>
      </c>
      <c r="Y49">
        <v>1</v>
      </c>
      <c r="Z49">
        <v>0</v>
      </c>
    </row>
    <row r="50" spans="1:26" x14ac:dyDescent="0.25">
      <c r="A50" t="s">
        <v>155</v>
      </c>
      <c r="B50" t="s">
        <v>44</v>
      </c>
      <c r="C50" t="s">
        <v>354</v>
      </c>
      <c r="D50">
        <v>1</v>
      </c>
      <c r="E50" s="2">
        <v>45714.496527777781</v>
      </c>
      <c r="F50">
        <v>38459</v>
      </c>
      <c r="G50" t="s">
        <v>331</v>
      </c>
      <c r="H50" t="s">
        <v>294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5879841178</v>
      </c>
      <c r="S50">
        <v>0</v>
      </c>
      <c r="T50">
        <v>0</v>
      </c>
      <c r="U50">
        <v>0</v>
      </c>
      <c r="V50">
        <v>0</v>
      </c>
      <c r="W50">
        <v>0</v>
      </c>
      <c r="X50">
        <v>9999</v>
      </c>
      <c r="Y50">
        <v>1</v>
      </c>
      <c r="Z50">
        <v>0</v>
      </c>
    </row>
    <row r="51" spans="1:26" x14ac:dyDescent="0.25">
      <c r="A51" t="s">
        <v>155</v>
      </c>
      <c r="B51" t="s">
        <v>44</v>
      </c>
      <c r="C51" t="s">
        <v>354</v>
      </c>
      <c r="D51">
        <v>1</v>
      </c>
      <c r="E51" s="2">
        <v>45714.496527777781</v>
      </c>
      <c r="F51">
        <v>38459</v>
      </c>
      <c r="G51" t="s">
        <v>330</v>
      </c>
      <c r="H51" t="s">
        <v>293</v>
      </c>
      <c r="I51">
        <v>41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5878411557</v>
      </c>
      <c r="S51">
        <v>0</v>
      </c>
      <c r="T51">
        <v>0</v>
      </c>
      <c r="U51">
        <v>0.01</v>
      </c>
      <c r="V51">
        <v>0</v>
      </c>
      <c r="W51">
        <v>0</v>
      </c>
      <c r="X51">
        <v>9999</v>
      </c>
      <c r="Y51">
        <v>1</v>
      </c>
      <c r="Z51">
        <v>0</v>
      </c>
    </row>
    <row r="52" spans="1:26" x14ac:dyDescent="0.25">
      <c r="A52" t="s">
        <v>155</v>
      </c>
      <c r="B52" t="s">
        <v>44</v>
      </c>
      <c r="C52" t="s">
        <v>354</v>
      </c>
      <c r="D52">
        <v>1</v>
      </c>
      <c r="E52" s="2">
        <v>45714.496527777781</v>
      </c>
      <c r="F52">
        <v>38481</v>
      </c>
      <c r="G52" t="s">
        <v>330</v>
      </c>
      <c r="H52" t="s">
        <v>292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5880081633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</row>
    <row r="53" spans="1:26" x14ac:dyDescent="0.25">
      <c r="A53" t="s">
        <v>155</v>
      </c>
      <c r="B53" t="s">
        <v>44</v>
      </c>
      <c r="C53" t="s">
        <v>354</v>
      </c>
      <c r="D53">
        <v>1</v>
      </c>
      <c r="E53" s="2">
        <v>45714.496527777781</v>
      </c>
      <c r="F53">
        <v>4089922724</v>
      </c>
      <c r="G53" t="s">
        <v>330</v>
      </c>
      <c r="H53" t="s">
        <v>291</v>
      </c>
      <c r="I53">
        <v>1.048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5878949217</v>
      </c>
      <c r="S53">
        <v>0</v>
      </c>
      <c r="T53">
        <v>0</v>
      </c>
      <c r="U53">
        <v>425</v>
      </c>
      <c r="V53">
        <v>0</v>
      </c>
      <c r="W53">
        <v>0</v>
      </c>
      <c r="X53">
        <v>9999</v>
      </c>
      <c r="Y53">
        <v>1</v>
      </c>
      <c r="Z53">
        <v>0</v>
      </c>
    </row>
    <row r="54" spans="1:26" x14ac:dyDescent="0.25">
      <c r="A54" t="s">
        <v>155</v>
      </c>
      <c r="B54" t="s">
        <v>44</v>
      </c>
      <c r="C54" t="s">
        <v>354</v>
      </c>
      <c r="D54">
        <v>1</v>
      </c>
      <c r="E54" s="2">
        <v>45714.496527777781</v>
      </c>
      <c r="F54">
        <v>4089922724</v>
      </c>
      <c r="G54" t="s">
        <v>332</v>
      </c>
      <c r="H54" t="s">
        <v>291</v>
      </c>
      <c r="I54">
        <v>0</v>
      </c>
      <c r="J54">
        <v>9.952</v>
      </c>
      <c r="K54">
        <v>9.952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5878330363</v>
      </c>
      <c r="S54">
        <v>0</v>
      </c>
      <c r="T54">
        <v>0</v>
      </c>
      <c r="U54">
        <v>20</v>
      </c>
      <c r="V54">
        <v>0</v>
      </c>
      <c r="W54">
        <v>0</v>
      </c>
      <c r="X54">
        <v>9999</v>
      </c>
      <c r="Y54">
        <v>1</v>
      </c>
      <c r="Z54">
        <v>0</v>
      </c>
    </row>
    <row r="55" spans="1:26" x14ac:dyDescent="0.25">
      <c r="A55" t="s">
        <v>155</v>
      </c>
      <c r="B55" t="s">
        <v>44</v>
      </c>
      <c r="C55" t="s">
        <v>354</v>
      </c>
      <c r="D55">
        <v>1</v>
      </c>
      <c r="E55" s="2">
        <v>45714.496527777781</v>
      </c>
      <c r="F55">
        <v>4089922724</v>
      </c>
      <c r="G55" t="s">
        <v>331</v>
      </c>
      <c r="H55" t="s">
        <v>291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5878330364</v>
      </c>
      <c r="S55">
        <v>0</v>
      </c>
      <c r="T55">
        <v>0</v>
      </c>
      <c r="U55">
        <v>0</v>
      </c>
      <c r="V55">
        <v>0</v>
      </c>
      <c r="W55">
        <v>0</v>
      </c>
      <c r="X55">
        <v>9999</v>
      </c>
      <c r="Y55">
        <v>1</v>
      </c>
      <c r="Z55">
        <v>0</v>
      </c>
    </row>
    <row r="56" spans="1:26" x14ac:dyDescent="0.25">
      <c r="A56" t="s">
        <v>155</v>
      </c>
      <c r="B56" t="s">
        <v>44</v>
      </c>
      <c r="C56" t="s">
        <v>354</v>
      </c>
      <c r="D56">
        <v>1</v>
      </c>
      <c r="E56" s="2">
        <v>45714.496527777781</v>
      </c>
      <c r="F56">
        <v>4089922724</v>
      </c>
      <c r="G56" t="s">
        <v>330</v>
      </c>
      <c r="H56" t="s">
        <v>290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5878949219</v>
      </c>
      <c r="S56">
        <v>0</v>
      </c>
      <c r="T56">
        <v>0</v>
      </c>
      <c r="U56">
        <v>463</v>
      </c>
      <c r="V56">
        <v>0</v>
      </c>
      <c r="W56">
        <v>0</v>
      </c>
      <c r="X56">
        <v>9999</v>
      </c>
      <c r="Y56">
        <v>1</v>
      </c>
      <c r="Z56">
        <v>0</v>
      </c>
    </row>
    <row r="57" spans="1:26" x14ac:dyDescent="0.25">
      <c r="A57" t="s">
        <v>155</v>
      </c>
      <c r="B57" t="s">
        <v>44</v>
      </c>
      <c r="C57" t="s">
        <v>354</v>
      </c>
      <c r="D57">
        <v>1</v>
      </c>
      <c r="E57" s="2">
        <v>45714.496527777781</v>
      </c>
      <c r="F57">
        <v>4089922724</v>
      </c>
      <c r="G57" t="s">
        <v>332</v>
      </c>
      <c r="H57" t="s">
        <v>290</v>
      </c>
      <c r="I57">
        <v>0</v>
      </c>
      <c r="J57">
        <v>9.1</v>
      </c>
      <c r="K57">
        <v>6.04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5878330367</v>
      </c>
      <c r="S57">
        <v>0</v>
      </c>
      <c r="T57">
        <v>0</v>
      </c>
      <c r="U57">
        <v>40</v>
      </c>
      <c r="V57">
        <v>0</v>
      </c>
      <c r="W57">
        <v>0</v>
      </c>
      <c r="X57">
        <v>9999</v>
      </c>
      <c r="Y57">
        <v>1</v>
      </c>
      <c r="Z57">
        <v>0</v>
      </c>
    </row>
    <row r="58" spans="1:26" x14ac:dyDescent="0.25">
      <c r="A58" t="s">
        <v>155</v>
      </c>
      <c r="B58" t="s">
        <v>44</v>
      </c>
      <c r="C58" t="s">
        <v>354</v>
      </c>
      <c r="D58">
        <v>1</v>
      </c>
      <c r="E58" s="2">
        <v>45714.496527777781</v>
      </c>
      <c r="F58">
        <v>4089922724</v>
      </c>
      <c r="G58" t="s">
        <v>331</v>
      </c>
      <c r="H58" t="s">
        <v>290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5878330368</v>
      </c>
      <c r="S58">
        <v>0</v>
      </c>
      <c r="T58">
        <v>0</v>
      </c>
      <c r="U58">
        <v>0</v>
      </c>
      <c r="V58">
        <v>0</v>
      </c>
      <c r="W58">
        <v>0</v>
      </c>
      <c r="X58">
        <v>9999</v>
      </c>
      <c r="Y58">
        <v>1</v>
      </c>
      <c r="Z58">
        <v>0</v>
      </c>
    </row>
    <row r="59" spans="1:26" x14ac:dyDescent="0.25">
      <c r="A59" t="s">
        <v>155</v>
      </c>
      <c r="B59" t="s">
        <v>44</v>
      </c>
      <c r="C59" t="s">
        <v>354</v>
      </c>
      <c r="D59">
        <v>1</v>
      </c>
      <c r="E59" s="2">
        <v>45714.496527777781</v>
      </c>
      <c r="F59">
        <v>4089922724</v>
      </c>
      <c r="G59" t="s">
        <v>330</v>
      </c>
      <c r="H59" t="s">
        <v>289</v>
      </c>
      <c r="I59">
        <v>1.032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5878949221</v>
      </c>
      <c r="S59">
        <v>0</v>
      </c>
      <c r="T59">
        <v>0</v>
      </c>
      <c r="U59">
        <v>501</v>
      </c>
      <c r="V59">
        <v>0</v>
      </c>
      <c r="W59">
        <v>0</v>
      </c>
      <c r="X59">
        <v>9999</v>
      </c>
      <c r="Y59">
        <v>1</v>
      </c>
      <c r="Z59">
        <v>0</v>
      </c>
    </row>
    <row r="60" spans="1:26" x14ac:dyDescent="0.25">
      <c r="A60" t="s">
        <v>155</v>
      </c>
      <c r="B60" t="s">
        <v>44</v>
      </c>
      <c r="C60" t="s">
        <v>354</v>
      </c>
      <c r="D60">
        <v>1</v>
      </c>
      <c r="E60" s="2">
        <v>45714.496527777781</v>
      </c>
      <c r="F60">
        <v>4089922724</v>
      </c>
      <c r="G60" t="s">
        <v>332</v>
      </c>
      <c r="H60" t="s">
        <v>289</v>
      </c>
      <c r="I60">
        <v>0</v>
      </c>
      <c r="J60">
        <v>9.8000000000000007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5878330371</v>
      </c>
      <c r="S60">
        <v>0</v>
      </c>
      <c r="T60">
        <v>0</v>
      </c>
      <c r="U60">
        <v>50</v>
      </c>
      <c r="V60">
        <v>0</v>
      </c>
      <c r="W60">
        <v>0</v>
      </c>
      <c r="X60">
        <v>9999</v>
      </c>
      <c r="Y60">
        <v>1</v>
      </c>
      <c r="Z60">
        <v>0</v>
      </c>
    </row>
    <row r="61" spans="1:26" x14ac:dyDescent="0.25">
      <c r="A61" t="s">
        <v>155</v>
      </c>
      <c r="B61" t="s">
        <v>44</v>
      </c>
      <c r="C61" t="s">
        <v>354</v>
      </c>
      <c r="D61">
        <v>1</v>
      </c>
      <c r="E61" s="2">
        <v>45714.496527777781</v>
      </c>
      <c r="F61">
        <v>4089922724</v>
      </c>
      <c r="G61" t="s">
        <v>331</v>
      </c>
      <c r="H61" t="s">
        <v>289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5878330372</v>
      </c>
      <c r="S61">
        <v>0</v>
      </c>
      <c r="T61">
        <v>0</v>
      </c>
      <c r="U61">
        <v>0</v>
      </c>
      <c r="V61">
        <v>0</v>
      </c>
      <c r="W61">
        <v>0</v>
      </c>
      <c r="X61">
        <v>9999</v>
      </c>
      <c r="Y61">
        <v>1</v>
      </c>
      <c r="Z61">
        <v>0</v>
      </c>
    </row>
    <row r="62" spans="1:26" x14ac:dyDescent="0.25">
      <c r="A62" t="s">
        <v>155</v>
      </c>
      <c r="B62" t="s">
        <v>44</v>
      </c>
      <c r="C62" t="s">
        <v>354</v>
      </c>
      <c r="D62">
        <v>1</v>
      </c>
      <c r="E62" s="2">
        <v>45714.496527777781</v>
      </c>
      <c r="F62">
        <v>38539</v>
      </c>
      <c r="G62" t="s">
        <v>330</v>
      </c>
      <c r="H62" t="s">
        <v>288</v>
      </c>
      <c r="I62">
        <v>22.65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5874159781</v>
      </c>
      <c r="S62">
        <v>1</v>
      </c>
      <c r="T62">
        <v>0</v>
      </c>
      <c r="U62">
        <v>1E-3</v>
      </c>
      <c r="V62">
        <v>0</v>
      </c>
      <c r="W62">
        <v>0</v>
      </c>
      <c r="X62">
        <v>9999</v>
      </c>
      <c r="Y62">
        <v>1</v>
      </c>
      <c r="Z62">
        <v>0</v>
      </c>
    </row>
    <row r="63" spans="1:26" x14ac:dyDescent="0.25">
      <c r="A63" t="s">
        <v>155</v>
      </c>
      <c r="B63" t="s">
        <v>44</v>
      </c>
      <c r="C63" t="s">
        <v>354</v>
      </c>
      <c r="D63">
        <v>1</v>
      </c>
      <c r="E63" s="2">
        <v>45714.496527777781</v>
      </c>
      <c r="F63">
        <v>4089922724</v>
      </c>
      <c r="G63" t="s">
        <v>330</v>
      </c>
      <c r="H63" t="s">
        <v>287</v>
      </c>
      <c r="I63">
        <v>33.880000000000003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5880084015</v>
      </c>
      <c r="S63">
        <v>0</v>
      </c>
      <c r="T63">
        <v>0</v>
      </c>
      <c r="U63">
        <v>0.01</v>
      </c>
      <c r="V63">
        <v>0</v>
      </c>
      <c r="W63">
        <v>0</v>
      </c>
      <c r="X63">
        <v>33.880000000000003</v>
      </c>
      <c r="Y63">
        <v>1</v>
      </c>
      <c r="Z63">
        <v>0</v>
      </c>
    </row>
    <row r="64" spans="1:26" x14ac:dyDescent="0.25">
      <c r="A64" t="s">
        <v>155</v>
      </c>
      <c r="B64" t="s">
        <v>44</v>
      </c>
      <c r="C64" t="s">
        <v>354</v>
      </c>
      <c r="D64">
        <v>1</v>
      </c>
      <c r="E64" s="2">
        <v>45714.496527777781</v>
      </c>
      <c r="F64">
        <v>4089922724</v>
      </c>
      <c r="G64" t="s">
        <v>330</v>
      </c>
      <c r="H64" t="s">
        <v>286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5878953205</v>
      </c>
      <c r="S64">
        <v>0</v>
      </c>
      <c r="T64">
        <v>0</v>
      </c>
      <c r="U64">
        <v>0</v>
      </c>
      <c r="V64">
        <v>0</v>
      </c>
      <c r="W64">
        <v>0</v>
      </c>
      <c r="X64">
        <v>9999</v>
      </c>
      <c r="Y64">
        <v>1</v>
      </c>
      <c r="Z64">
        <v>0</v>
      </c>
    </row>
    <row r="65" spans="1:26" x14ac:dyDescent="0.25">
      <c r="A65" t="s">
        <v>155</v>
      </c>
      <c r="B65" t="s">
        <v>44</v>
      </c>
      <c r="C65" t="s">
        <v>354</v>
      </c>
      <c r="D65">
        <v>1</v>
      </c>
      <c r="E65" s="2">
        <v>45714.496527777781</v>
      </c>
      <c r="F65">
        <v>38454</v>
      </c>
      <c r="G65" t="s">
        <v>333</v>
      </c>
      <c r="H65" t="s">
        <v>285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5874157271</v>
      </c>
      <c r="S65">
        <v>0</v>
      </c>
      <c r="T65">
        <v>0</v>
      </c>
      <c r="U65">
        <v>0</v>
      </c>
      <c r="V65">
        <v>0</v>
      </c>
      <c r="W65">
        <v>0</v>
      </c>
      <c r="X65">
        <v>9999</v>
      </c>
      <c r="Y65">
        <v>1</v>
      </c>
      <c r="Z65">
        <v>0</v>
      </c>
    </row>
    <row r="66" spans="1:26" x14ac:dyDescent="0.25">
      <c r="A66" t="s">
        <v>155</v>
      </c>
      <c r="B66" t="s">
        <v>44</v>
      </c>
      <c r="C66" t="s">
        <v>354</v>
      </c>
      <c r="D66">
        <v>1</v>
      </c>
      <c r="E66" s="2">
        <v>45714.496527777781</v>
      </c>
      <c r="F66">
        <v>4468986571</v>
      </c>
      <c r="G66" t="s">
        <v>333</v>
      </c>
      <c r="H66" t="s">
        <v>284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5864418125</v>
      </c>
      <c r="S66">
        <v>0</v>
      </c>
      <c r="T66">
        <v>0</v>
      </c>
      <c r="U66">
        <v>0</v>
      </c>
      <c r="V66">
        <v>0</v>
      </c>
      <c r="W66">
        <v>0</v>
      </c>
      <c r="X66">
        <v>9999</v>
      </c>
      <c r="Y66">
        <v>1</v>
      </c>
      <c r="Z66">
        <v>0</v>
      </c>
    </row>
    <row r="67" spans="1:26" x14ac:dyDescent="0.25">
      <c r="A67" t="s">
        <v>155</v>
      </c>
      <c r="B67" t="s">
        <v>44</v>
      </c>
      <c r="C67" t="s">
        <v>354</v>
      </c>
      <c r="D67">
        <v>1</v>
      </c>
      <c r="E67" s="2">
        <v>45714.496527777781</v>
      </c>
      <c r="F67">
        <v>38539</v>
      </c>
      <c r="G67" t="s">
        <v>330</v>
      </c>
      <c r="H67" t="s">
        <v>282</v>
      </c>
      <c r="I67">
        <v>90.4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5878092182</v>
      </c>
      <c r="S67">
        <v>0</v>
      </c>
      <c r="T67">
        <v>0</v>
      </c>
      <c r="U67">
        <v>0.02</v>
      </c>
      <c r="V67">
        <v>0</v>
      </c>
      <c r="W67">
        <v>0</v>
      </c>
      <c r="X67">
        <v>9999</v>
      </c>
      <c r="Y67">
        <v>1</v>
      </c>
      <c r="Z67">
        <v>0</v>
      </c>
    </row>
    <row r="68" spans="1:26" x14ac:dyDescent="0.25">
      <c r="A68" t="s">
        <v>155</v>
      </c>
      <c r="B68" t="s">
        <v>44</v>
      </c>
      <c r="C68" t="s">
        <v>354</v>
      </c>
      <c r="D68">
        <v>1</v>
      </c>
      <c r="E68" s="2">
        <v>45714.496527777781</v>
      </c>
      <c r="F68">
        <v>2627933195</v>
      </c>
      <c r="G68" t="s">
        <v>330</v>
      </c>
      <c r="H68" t="s">
        <v>281</v>
      </c>
      <c r="I68">
        <v>24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5874159799</v>
      </c>
      <c r="S68">
        <v>0</v>
      </c>
      <c r="T68">
        <v>0</v>
      </c>
      <c r="U68">
        <v>1E-3</v>
      </c>
      <c r="V68">
        <v>0</v>
      </c>
      <c r="W68">
        <v>0</v>
      </c>
      <c r="X68">
        <v>9999</v>
      </c>
      <c r="Y68">
        <v>1</v>
      </c>
      <c r="Z68">
        <v>0</v>
      </c>
    </row>
    <row r="69" spans="1:26" x14ac:dyDescent="0.25">
      <c r="A69" t="s">
        <v>155</v>
      </c>
      <c r="B69" t="s">
        <v>44</v>
      </c>
      <c r="C69" t="s">
        <v>354</v>
      </c>
      <c r="D69">
        <v>1</v>
      </c>
      <c r="E69" s="2">
        <v>45714.496527777781</v>
      </c>
      <c r="F69">
        <v>38425</v>
      </c>
      <c r="G69" t="s">
        <v>330</v>
      </c>
      <c r="H69" t="s">
        <v>279</v>
      </c>
      <c r="I69">
        <v>49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5877627083</v>
      </c>
      <c r="S69">
        <v>0</v>
      </c>
      <c r="T69">
        <v>0</v>
      </c>
      <c r="U69">
        <v>1E-3</v>
      </c>
      <c r="V69">
        <v>0</v>
      </c>
      <c r="W69">
        <v>0</v>
      </c>
      <c r="X69">
        <v>9999</v>
      </c>
      <c r="Y69">
        <v>1</v>
      </c>
      <c r="Z69">
        <v>0</v>
      </c>
    </row>
    <row r="70" spans="1:26" x14ac:dyDescent="0.25">
      <c r="A70" t="s">
        <v>155</v>
      </c>
      <c r="B70" t="s">
        <v>44</v>
      </c>
      <c r="C70" t="s">
        <v>354</v>
      </c>
      <c r="D70">
        <v>1</v>
      </c>
      <c r="E70" s="2">
        <v>45714.496527777781</v>
      </c>
      <c r="F70">
        <v>38486</v>
      </c>
      <c r="G70" t="s">
        <v>330</v>
      </c>
      <c r="H70" t="s">
        <v>277</v>
      </c>
      <c r="I70">
        <v>105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5879647046</v>
      </c>
      <c r="S70">
        <v>0</v>
      </c>
      <c r="T70">
        <v>0</v>
      </c>
      <c r="U70">
        <v>1E-3</v>
      </c>
      <c r="V70">
        <v>0</v>
      </c>
      <c r="W70">
        <v>0</v>
      </c>
      <c r="X70">
        <v>9999</v>
      </c>
      <c r="Y70">
        <v>1</v>
      </c>
      <c r="Z70">
        <v>0</v>
      </c>
    </row>
    <row r="71" spans="1:26" x14ac:dyDescent="0.25">
      <c r="A71" t="s">
        <v>155</v>
      </c>
      <c r="B71" t="s">
        <v>44</v>
      </c>
      <c r="C71" t="s">
        <v>354</v>
      </c>
      <c r="D71">
        <v>1</v>
      </c>
      <c r="E71" s="2">
        <v>45714.496527777781</v>
      </c>
      <c r="F71">
        <v>4089922724</v>
      </c>
      <c r="G71" t="s">
        <v>330</v>
      </c>
      <c r="H71" t="s">
        <v>276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5876658153</v>
      </c>
      <c r="S71">
        <v>1</v>
      </c>
      <c r="T71">
        <v>0</v>
      </c>
      <c r="U71">
        <v>0</v>
      </c>
      <c r="V71">
        <v>0</v>
      </c>
      <c r="W71">
        <v>0</v>
      </c>
      <c r="X71">
        <v>9999</v>
      </c>
      <c r="Y71">
        <v>1</v>
      </c>
      <c r="Z71">
        <v>0</v>
      </c>
    </row>
    <row r="72" spans="1:26" x14ac:dyDescent="0.25">
      <c r="A72" t="s">
        <v>155</v>
      </c>
      <c r="B72" t="s">
        <v>44</v>
      </c>
      <c r="C72" t="s">
        <v>354</v>
      </c>
      <c r="D72">
        <v>1</v>
      </c>
      <c r="E72" s="2">
        <v>45714.496527777781</v>
      </c>
      <c r="F72">
        <v>5012239034</v>
      </c>
      <c r="G72" t="s">
        <v>330</v>
      </c>
      <c r="H72" t="s">
        <v>275</v>
      </c>
      <c r="I72">
        <v>23.69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5880083309</v>
      </c>
      <c r="S72">
        <v>0</v>
      </c>
      <c r="T72">
        <v>0</v>
      </c>
      <c r="U72">
        <v>0.01</v>
      </c>
      <c r="V72">
        <v>0</v>
      </c>
      <c r="W72">
        <v>0</v>
      </c>
      <c r="X72">
        <v>23.69</v>
      </c>
      <c r="Y72">
        <v>1</v>
      </c>
      <c r="Z72">
        <v>0</v>
      </c>
    </row>
    <row r="73" spans="1:26" x14ac:dyDescent="0.25">
      <c r="A73" t="s">
        <v>155</v>
      </c>
      <c r="B73" t="s">
        <v>44</v>
      </c>
      <c r="C73" t="s">
        <v>354</v>
      </c>
      <c r="D73">
        <v>1</v>
      </c>
      <c r="E73" s="2">
        <v>45714.496527777781</v>
      </c>
      <c r="F73">
        <v>3663284062</v>
      </c>
      <c r="G73" t="s">
        <v>330</v>
      </c>
      <c r="H73" t="s">
        <v>273</v>
      </c>
      <c r="I73">
        <v>30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5865672388</v>
      </c>
      <c r="S73">
        <v>0</v>
      </c>
      <c r="T73">
        <v>0</v>
      </c>
      <c r="U73">
        <v>0.01</v>
      </c>
      <c r="V73">
        <v>0</v>
      </c>
      <c r="W73">
        <v>0</v>
      </c>
      <c r="X73">
        <v>9999</v>
      </c>
      <c r="Y73">
        <v>1</v>
      </c>
      <c r="Z73">
        <v>0</v>
      </c>
    </row>
    <row r="74" spans="1:26" x14ac:dyDescent="0.25">
      <c r="A74" t="s">
        <v>155</v>
      </c>
      <c r="B74" t="s">
        <v>44</v>
      </c>
      <c r="C74" t="s">
        <v>354</v>
      </c>
      <c r="D74">
        <v>1</v>
      </c>
      <c r="E74" s="2">
        <v>45714.496527777781</v>
      </c>
      <c r="F74">
        <v>38539</v>
      </c>
      <c r="G74" t="s">
        <v>330</v>
      </c>
      <c r="H74" t="s">
        <v>271</v>
      </c>
      <c r="I74">
        <v>14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5874159783</v>
      </c>
      <c r="S74">
        <v>0</v>
      </c>
      <c r="T74">
        <v>0</v>
      </c>
      <c r="U74">
        <v>0.01</v>
      </c>
      <c r="V74">
        <v>0</v>
      </c>
      <c r="W74">
        <v>0</v>
      </c>
      <c r="X74">
        <v>9999</v>
      </c>
      <c r="Y74">
        <v>1</v>
      </c>
      <c r="Z74">
        <v>0</v>
      </c>
    </row>
    <row r="75" spans="1:26" x14ac:dyDescent="0.25">
      <c r="A75" t="s">
        <v>155</v>
      </c>
      <c r="B75" t="s">
        <v>44</v>
      </c>
      <c r="C75" t="s">
        <v>354</v>
      </c>
      <c r="D75">
        <v>1</v>
      </c>
      <c r="E75" s="2">
        <v>45714.496527777781</v>
      </c>
      <c r="F75">
        <v>38486</v>
      </c>
      <c r="G75" t="s">
        <v>330</v>
      </c>
      <c r="H75" t="s">
        <v>270</v>
      </c>
      <c r="I75">
        <v>44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5879914049</v>
      </c>
      <c r="S75">
        <v>0</v>
      </c>
      <c r="T75">
        <v>0</v>
      </c>
      <c r="U75">
        <v>0.49</v>
      </c>
      <c r="V75">
        <v>0</v>
      </c>
      <c r="W75">
        <v>0</v>
      </c>
      <c r="X75">
        <v>9999</v>
      </c>
      <c r="Y75">
        <v>1</v>
      </c>
      <c r="Z75">
        <v>0</v>
      </c>
    </row>
    <row r="76" spans="1:26" x14ac:dyDescent="0.25">
      <c r="A76" t="s">
        <v>155</v>
      </c>
      <c r="B76" t="s">
        <v>44</v>
      </c>
      <c r="C76" t="s">
        <v>354</v>
      </c>
      <c r="D76">
        <v>1</v>
      </c>
      <c r="E76" s="2">
        <v>45714.496527777781</v>
      </c>
      <c r="F76">
        <v>38486</v>
      </c>
      <c r="G76" t="s">
        <v>332</v>
      </c>
      <c r="H76" t="s">
        <v>270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5879920911</v>
      </c>
      <c r="S76">
        <v>0</v>
      </c>
      <c r="T76">
        <v>0</v>
      </c>
      <c r="U76">
        <v>11</v>
      </c>
      <c r="V76">
        <v>0</v>
      </c>
      <c r="W76">
        <v>0</v>
      </c>
      <c r="X76">
        <v>9999</v>
      </c>
      <c r="Y76">
        <v>1</v>
      </c>
      <c r="Z76">
        <v>0</v>
      </c>
    </row>
    <row r="77" spans="1:26" x14ac:dyDescent="0.25">
      <c r="A77" t="s">
        <v>155</v>
      </c>
      <c r="B77" t="s">
        <v>44</v>
      </c>
      <c r="C77" t="s">
        <v>354</v>
      </c>
      <c r="D77">
        <v>1</v>
      </c>
      <c r="E77" s="2">
        <v>45714.496527777781</v>
      </c>
      <c r="F77">
        <v>38486</v>
      </c>
      <c r="G77" t="s">
        <v>331</v>
      </c>
      <c r="H77" t="s">
        <v>270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5879920912</v>
      </c>
      <c r="S77">
        <v>0</v>
      </c>
      <c r="T77">
        <v>0</v>
      </c>
      <c r="U77">
        <v>0</v>
      </c>
      <c r="V77">
        <v>0</v>
      </c>
      <c r="W77">
        <v>0</v>
      </c>
      <c r="X77">
        <v>9999</v>
      </c>
      <c r="Y77">
        <v>1</v>
      </c>
      <c r="Z77">
        <v>0</v>
      </c>
    </row>
    <row r="78" spans="1:26" x14ac:dyDescent="0.25">
      <c r="A78" t="s">
        <v>155</v>
      </c>
      <c r="B78" t="s">
        <v>44</v>
      </c>
      <c r="C78" t="s">
        <v>354</v>
      </c>
      <c r="D78">
        <v>1</v>
      </c>
      <c r="E78" s="2">
        <v>45714.496527777781</v>
      </c>
      <c r="F78">
        <v>4089922724</v>
      </c>
      <c r="G78" t="s">
        <v>330</v>
      </c>
      <c r="H78" t="s">
        <v>269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5878956493</v>
      </c>
      <c r="S78">
        <v>0</v>
      </c>
      <c r="T78">
        <v>0</v>
      </c>
      <c r="U78">
        <v>0</v>
      </c>
      <c r="V78">
        <v>0</v>
      </c>
      <c r="W78">
        <v>0</v>
      </c>
      <c r="X78">
        <v>9999</v>
      </c>
      <c r="Y78">
        <v>1</v>
      </c>
      <c r="Z78">
        <v>0</v>
      </c>
    </row>
    <row r="79" spans="1:26" x14ac:dyDescent="0.25">
      <c r="A79" t="s">
        <v>155</v>
      </c>
      <c r="B79" t="s">
        <v>44</v>
      </c>
      <c r="C79" t="s">
        <v>354</v>
      </c>
      <c r="D79">
        <v>1</v>
      </c>
      <c r="E79" s="2">
        <v>45714.496527777781</v>
      </c>
      <c r="F79">
        <v>4089922724</v>
      </c>
      <c r="G79" t="s">
        <v>330</v>
      </c>
      <c r="H79" t="s">
        <v>268</v>
      </c>
      <c r="I79">
        <v>30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5880084011</v>
      </c>
      <c r="S79">
        <v>0</v>
      </c>
      <c r="T79">
        <v>0</v>
      </c>
      <c r="U79">
        <v>0.01</v>
      </c>
      <c r="V79">
        <v>0</v>
      </c>
      <c r="W79">
        <v>0</v>
      </c>
      <c r="X79">
        <v>30</v>
      </c>
      <c r="Y79">
        <v>1</v>
      </c>
      <c r="Z79">
        <v>0</v>
      </c>
    </row>
    <row r="80" spans="1:26" x14ac:dyDescent="0.25">
      <c r="A80" t="s">
        <v>155</v>
      </c>
      <c r="B80" t="s">
        <v>44</v>
      </c>
      <c r="C80" t="s">
        <v>354</v>
      </c>
      <c r="D80">
        <v>1</v>
      </c>
      <c r="E80" s="2">
        <v>45714.496527777781</v>
      </c>
      <c r="F80">
        <v>38486</v>
      </c>
      <c r="G80" t="s">
        <v>330</v>
      </c>
      <c r="H80" t="s">
        <v>267</v>
      </c>
      <c r="I80">
        <v>194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5880084017</v>
      </c>
      <c r="S80">
        <v>0</v>
      </c>
      <c r="T80">
        <v>0</v>
      </c>
      <c r="U80">
        <v>0.01</v>
      </c>
      <c r="V80">
        <v>0</v>
      </c>
      <c r="W80">
        <v>0</v>
      </c>
      <c r="X80">
        <v>194</v>
      </c>
      <c r="Y80">
        <v>1</v>
      </c>
      <c r="Z80">
        <v>0</v>
      </c>
    </row>
    <row r="81" spans="1:26" x14ac:dyDescent="0.25">
      <c r="A81" t="s">
        <v>155</v>
      </c>
      <c r="B81" t="s">
        <v>44</v>
      </c>
      <c r="C81" t="s">
        <v>354</v>
      </c>
      <c r="D81">
        <v>1</v>
      </c>
      <c r="E81" s="2">
        <v>45714.496527777781</v>
      </c>
      <c r="F81">
        <v>38481</v>
      </c>
      <c r="G81" t="s">
        <v>330</v>
      </c>
      <c r="H81" t="s">
        <v>266</v>
      </c>
      <c r="I81">
        <v>410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5877429299</v>
      </c>
      <c r="S81">
        <v>0</v>
      </c>
      <c r="T81">
        <v>0</v>
      </c>
      <c r="U81">
        <v>0.02</v>
      </c>
      <c r="V81">
        <v>0</v>
      </c>
      <c r="W81">
        <v>0</v>
      </c>
      <c r="X81">
        <v>9999</v>
      </c>
      <c r="Y81">
        <v>1</v>
      </c>
      <c r="Z81">
        <v>0</v>
      </c>
    </row>
    <row r="82" spans="1:26" x14ac:dyDescent="0.25">
      <c r="A82" t="s">
        <v>155</v>
      </c>
      <c r="B82" t="s">
        <v>44</v>
      </c>
      <c r="C82" t="s">
        <v>354</v>
      </c>
      <c r="D82">
        <v>1</v>
      </c>
      <c r="E82" s="2">
        <v>45714.496527777781</v>
      </c>
      <c r="F82">
        <v>38481</v>
      </c>
      <c r="G82" t="s">
        <v>332</v>
      </c>
      <c r="H82" t="s">
        <v>266</v>
      </c>
      <c r="I82">
        <v>0</v>
      </c>
      <c r="J82">
        <v>45</v>
      </c>
      <c r="K82">
        <v>75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5877430907</v>
      </c>
      <c r="S82">
        <v>0</v>
      </c>
      <c r="T82">
        <v>0</v>
      </c>
      <c r="U82">
        <v>1E-3</v>
      </c>
      <c r="V82">
        <v>0</v>
      </c>
      <c r="W82">
        <v>0</v>
      </c>
      <c r="X82">
        <v>9999</v>
      </c>
      <c r="Y82">
        <v>1</v>
      </c>
      <c r="Z82">
        <v>0</v>
      </c>
    </row>
    <row r="83" spans="1:26" x14ac:dyDescent="0.25">
      <c r="A83" t="s">
        <v>155</v>
      </c>
      <c r="B83" t="s">
        <v>44</v>
      </c>
      <c r="C83" t="s">
        <v>354</v>
      </c>
      <c r="D83">
        <v>1</v>
      </c>
      <c r="E83" s="2">
        <v>45714.496527777781</v>
      </c>
      <c r="F83">
        <v>38481</v>
      </c>
      <c r="G83" t="s">
        <v>331</v>
      </c>
      <c r="H83" t="s">
        <v>266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5877430908</v>
      </c>
      <c r="S83">
        <v>0</v>
      </c>
      <c r="T83">
        <v>0</v>
      </c>
      <c r="U83">
        <v>0</v>
      </c>
      <c r="V83">
        <v>0</v>
      </c>
      <c r="W83">
        <v>0</v>
      </c>
      <c r="X83">
        <v>9999</v>
      </c>
      <c r="Y83">
        <v>1</v>
      </c>
      <c r="Z83">
        <v>0</v>
      </c>
    </row>
    <row r="84" spans="1:26" x14ac:dyDescent="0.25">
      <c r="A84" t="s">
        <v>155</v>
      </c>
      <c r="B84" t="s">
        <v>44</v>
      </c>
      <c r="C84" t="s">
        <v>354</v>
      </c>
      <c r="D84">
        <v>1</v>
      </c>
      <c r="E84" s="2">
        <v>45714.496527777781</v>
      </c>
      <c r="F84">
        <v>38517</v>
      </c>
      <c r="G84" t="s">
        <v>330</v>
      </c>
      <c r="H84" t="s">
        <v>265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5865631084</v>
      </c>
      <c r="S84">
        <v>0</v>
      </c>
      <c r="T84">
        <v>0</v>
      </c>
      <c r="U84">
        <v>0</v>
      </c>
      <c r="V84">
        <v>0</v>
      </c>
      <c r="W84">
        <v>0</v>
      </c>
      <c r="X84">
        <v>9999</v>
      </c>
      <c r="Y84">
        <v>1</v>
      </c>
      <c r="Z84">
        <v>0</v>
      </c>
    </row>
    <row r="85" spans="1:26" x14ac:dyDescent="0.25">
      <c r="A85" t="s">
        <v>155</v>
      </c>
      <c r="B85" t="s">
        <v>44</v>
      </c>
      <c r="C85" t="s">
        <v>354</v>
      </c>
      <c r="D85">
        <v>1</v>
      </c>
      <c r="E85" s="2">
        <v>45714.496527777781</v>
      </c>
      <c r="F85">
        <v>4089922724</v>
      </c>
      <c r="G85" t="s">
        <v>330</v>
      </c>
      <c r="H85" t="s">
        <v>263</v>
      </c>
      <c r="I85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5878933367</v>
      </c>
      <c r="S85">
        <v>0</v>
      </c>
      <c r="T85">
        <v>0</v>
      </c>
      <c r="U85">
        <v>1E-3</v>
      </c>
      <c r="V85">
        <v>0</v>
      </c>
      <c r="W85">
        <v>0</v>
      </c>
      <c r="X85">
        <v>9999</v>
      </c>
      <c r="Y85">
        <v>1</v>
      </c>
      <c r="Z85">
        <v>0</v>
      </c>
    </row>
    <row r="86" spans="1:26" x14ac:dyDescent="0.25">
      <c r="A86" t="s">
        <v>155</v>
      </c>
      <c r="B86" t="s">
        <v>44</v>
      </c>
      <c r="C86" t="s">
        <v>354</v>
      </c>
      <c r="D86">
        <v>1</v>
      </c>
      <c r="E86" s="2">
        <v>45714.496527777781</v>
      </c>
      <c r="F86">
        <v>4089922724</v>
      </c>
      <c r="G86" t="s">
        <v>332</v>
      </c>
      <c r="H86" t="s">
        <v>263</v>
      </c>
      <c r="I86">
        <v>0</v>
      </c>
      <c r="J86">
        <v>13.5</v>
      </c>
      <c r="K86">
        <v>12.7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5878984203</v>
      </c>
      <c r="S86">
        <v>0</v>
      </c>
      <c r="T86">
        <v>0</v>
      </c>
      <c r="U86">
        <v>2.5</v>
      </c>
      <c r="V86">
        <v>0</v>
      </c>
      <c r="W86">
        <v>0</v>
      </c>
      <c r="X86">
        <v>9999</v>
      </c>
      <c r="Y86">
        <v>1</v>
      </c>
      <c r="Z86">
        <v>0</v>
      </c>
    </row>
    <row r="87" spans="1:26" x14ac:dyDescent="0.25">
      <c r="A87" t="s">
        <v>155</v>
      </c>
      <c r="B87" t="s">
        <v>44</v>
      </c>
      <c r="C87" t="s">
        <v>354</v>
      </c>
      <c r="D87">
        <v>1</v>
      </c>
      <c r="E87" s="2">
        <v>45714.496527777781</v>
      </c>
      <c r="F87">
        <v>4089922724</v>
      </c>
      <c r="G87" t="s">
        <v>331</v>
      </c>
      <c r="H87" t="s">
        <v>263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5878984204</v>
      </c>
      <c r="S87">
        <v>0</v>
      </c>
      <c r="T87">
        <v>0</v>
      </c>
      <c r="U87">
        <v>0</v>
      </c>
      <c r="V87">
        <v>0</v>
      </c>
      <c r="W87">
        <v>0</v>
      </c>
      <c r="X87">
        <v>9999</v>
      </c>
      <c r="Y87">
        <v>1</v>
      </c>
      <c r="Z87">
        <v>0</v>
      </c>
    </row>
    <row r="88" spans="1:26" x14ac:dyDescent="0.25">
      <c r="A88" t="s">
        <v>155</v>
      </c>
      <c r="B88" t="s">
        <v>44</v>
      </c>
      <c r="C88" t="s">
        <v>354</v>
      </c>
      <c r="D88">
        <v>1</v>
      </c>
      <c r="E88" s="2">
        <v>45714.496527777781</v>
      </c>
      <c r="F88">
        <v>38470</v>
      </c>
      <c r="G88" t="s">
        <v>330</v>
      </c>
      <c r="H88" t="s">
        <v>262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5879694581</v>
      </c>
      <c r="S88">
        <v>0</v>
      </c>
      <c r="T88">
        <v>0</v>
      </c>
      <c r="U88">
        <v>0</v>
      </c>
      <c r="V88">
        <v>0</v>
      </c>
      <c r="W88">
        <v>0</v>
      </c>
      <c r="X88">
        <v>9999</v>
      </c>
      <c r="Y88">
        <v>1</v>
      </c>
      <c r="Z88">
        <v>0</v>
      </c>
    </row>
    <row r="89" spans="1:26" x14ac:dyDescent="0.25">
      <c r="A89" t="s">
        <v>155</v>
      </c>
      <c r="B89" t="s">
        <v>44</v>
      </c>
      <c r="C89" t="s">
        <v>354</v>
      </c>
      <c r="D89">
        <v>1</v>
      </c>
      <c r="E89" s="2">
        <v>45714.496527777781</v>
      </c>
      <c r="F89">
        <v>38470</v>
      </c>
      <c r="G89" t="s">
        <v>332</v>
      </c>
      <c r="H89" t="s">
        <v>262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5874164295</v>
      </c>
      <c r="S89">
        <v>0</v>
      </c>
      <c r="T89">
        <v>0</v>
      </c>
      <c r="U89">
        <v>0</v>
      </c>
      <c r="V89">
        <v>0</v>
      </c>
      <c r="W89">
        <v>0</v>
      </c>
      <c r="X89">
        <v>9999</v>
      </c>
      <c r="Y89">
        <v>1</v>
      </c>
      <c r="Z89">
        <v>0</v>
      </c>
    </row>
    <row r="90" spans="1:26" x14ac:dyDescent="0.25">
      <c r="A90" t="s">
        <v>155</v>
      </c>
      <c r="B90" t="s">
        <v>44</v>
      </c>
      <c r="C90" t="s">
        <v>354</v>
      </c>
      <c r="D90">
        <v>1</v>
      </c>
      <c r="E90" s="2">
        <v>45714.496527777781</v>
      </c>
      <c r="F90">
        <v>38470</v>
      </c>
      <c r="G90" t="s">
        <v>331</v>
      </c>
      <c r="H90" t="s">
        <v>262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5874164296</v>
      </c>
      <c r="S90">
        <v>0</v>
      </c>
      <c r="T90">
        <v>0</v>
      </c>
      <c r="U90">
        <v>0</v>
      </c>
      <c r="V90">
        <v>0</v>
      </c>
      <c r="W90">
        <v>0</v>
      </c>
      <c r="X90">
        <v>9999</v>
      </c>
      <c r="Y90">
        <v>1</v>
      </c>
      <c r="Z90">
        <v>0</v>
      </c>
    </row>
    <row r="91" spans="1:26" x14ac:dyDescent="0.25">
      <c r="A91" t="s">
        <v>155</v>
      </c>
      <c r="B91" t="s">
        <v>44</v>
      </c>
      <c r="C91" t="s">
        <v>354</v>
      </c>
      <c r="D91">
        <v>1</v>
      </c>
      <c r="E91" s="2">
        <v>45714.496527777781</v>
      </c>
      <c r="F91">
        <v>38539</v>
      </c>
      <c r="G91" t="s">
        <v>330</v>
      </c>
      <c r="H91" t="s">
        <v>260</v>
      </c>
      <c r="I91">
        <v>42.7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5878091750</v>
      </c>
      <c r="S91">
        <v>0</v>
      </c>
      <c r="T91">
        <v>0</v>
      </c>
      <c r="U91">
        <v>0.01</v>
      </c>
      <c r="V91">
        <v>0</v>
      </c>
      <c r="W91">
        <v>0</v>
      </c>
      <c r="X91">
        <v>9999</v>
      </c>
      <c r="Y91">
        <v>1</v>
      </c>
      <c r="Z91">
        <v>0</v>
      </c>
    </row>
    <row r="92" spans="1:26" x14ac:dyDescent="0.25">
      <c r="A92" t="s">
        <v>155</v>
      </c>
      <c r="B92" t="s">
        <v>44</v>
      </c>
      <c r="C92" t="s">
        <v>354</v>
      </c>
      <c r="D92">
        <v>1</v>
      </c>
      <c r="E92" s="2">
        <v>45714.496527777781</v>
      </c>
      <c r="F92">
        <v>38493</v>
      </c>
      <c r="G92" t="s">
        <v>333</v>
      </c>
      <c r="H92" t="s">
        <v>258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5874157273</v>
      </c>
      <c r="S92">
        <v>0</v>
      </c>
      <c r="T92">
        <v>0</v>
      </c>
      <c r="U92">
        <v>0</v>
      </c>
      <c r="V92">
        <v>0</v>
      </c>
      <c r="W92">
        <v>0</v>
      </c>
      <c r="X92">
        <v>9999</v>
      </c>
      <c r="Y92">
        <v>1</v>
      </c>
      <c r="Z92">
        <v>0</v>
      </c>
    </row>
    <row r="93" spans="1:26" x14ac:dyDescent="0.25">
      <c r="A93" t="s">
        <v>155</v>
      </c>
      <c r="B93" t="s">
        <v>44</v>
      </c>
      <c r="C93" t="s">
        <v>354</v>
      </c>
      <c r="D93">
        <v>1</v>
      </c>
      <c r="E93" s="2">
        <v>45714.496527777781</v>
      </c>
      <c r="F93">
        <v>38486</v>
      </c>
      <c r="G93" t="s">
        <v>330</v>
      </c>
      <c r="H93" t="s">
        <v>256</v>
      </c>
      <c r="I93">
        <v>146.85300000000001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5879914051</v>
      </c>
      <c r="S93">
        <v>0</v>
      </c>
      <c r="T93">
        <v>0</v>
      </c>
      <c r="U93">
        <v>191</v>
      </c>
      <c r="V93">
        <v>0</v>
      </c>
      <c r="W93">
        <v>0</v>
      </c>
      <c r="X93">
        <v>9999</v>
      </c>
      <c r="Y93">
        <v>1</v>
      </c>
      <c r="Z93">
        <v>0</v>
      </c>
    </row>
    <row r="94" spans="1:26" x14ac:dyDescent="0.25">
      <c r="A94" t="s">
        <v>155</v>
      </c>
      <c r="B94" t="s">
        <v>44</v>
      </c>
      <c r="C94" t="s">
        <v>354</v>
      </c>
      <c r="D94">
        <v>1</v>
      </c>
      <c r="E94" s="2">
        <v>45714.496527777781</v>
      </c>
      <c r="F94">
        <v>38486</v>
      </c>
      <c r="G94" t="s">
        <v>332</v>
      </c>
      <c r="H94" t="s">
        <v>256</v>
      </c>
      <c r="I94">
        <v>0</v>
      </c>
      <c r="J94">
        <v>42.731000000000002</v>
      </c>
      <c r="K94">
        <v>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5879920915</v>
      </c>
      <c r="S94">
        <v>0</v>
      </c>
      <c r="T94">
        <v>0</v>
      </c>
      <c r="U94">
        <v>765</v>
      </c>
      <c r="V94">
        <v>0</v>
      </c>
      <c r="W94">
        <v>0</v>
      </c>
      <c r="X94">
        <v>9999</v>
      </c>
      <c r="Y94">
        <v>1</v>
      </c>
      <c r="Z94">
        <v>0</v>
      </c>
    </row>
    <row r="95" spans="1:26" x14ac:dyDescent="0.25">
      <c r="A95" t="s">
        <v>155</v>
      </c>
      <c r="B95" t="s">
        <v>44</v>
      </c>
      <c r="C95" t="s">
        <v>354</v>
      </c>
      <c r="D95">
        <v>1</v>
      </c>
      <c r="E95" s="2">
        <v>45714.496527777781</v>
      </c>
      <c r="F95">
        <v>38486</v>
      </c>
      <c r="G95" t="s">
        <v>331</v>
      </c>
      <c r="H95" t="s">
        <v>256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5879920916</v>
      </c>
      <c r="S95">
        <v>0</v>
      </c>
      <c r="T95">
        <v>0</v>
      </c>
      <c r="U95">
        <v>0</v>
      </c>
      <c r="V95">
        <v>0</v>
      </c>
      <c r="W95">
        <v>0</v>
      </c>
      <c r="X95">
        <v>9999</v>
      </c>
      <c r="Y95">
        <v>1</v>
      </c>
      <c r="Z95">
        <v>0</v>
      </c>
    </row>
    <row r="96" spans="1:26" x14ac:dyDescent="0.25">
      <c r="A96" t="s">
        <v>155</v>
      </c>
      <c r="B96" t="s">
        <v>44</v>
      </c>
      <c r="C96" t="s">
        <v>354</v>
      </c>
      <c r="D96">
        <v>1</v>
      </c>
      <c r="E96" s="2">
        <v>45714.496527777781</v>
      </c>
      <c r="F96">
        <v>173763612</v>
      </c>
      <c r="G96" t="s">
        <v>330</v>
      </c>
      <c r="H96" t="s">
        <v>255</v>
      </c>
      <c r="I96">
        <v>146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5879718799</v>
      </c>
      <c r="S96">
        <v>0</v>
      </c>
      <c r="T96">
        <v>0</v>
      </c>
      <c r="U96">
        <v>0.01</v>
      </c>
      <c r="V96">
        <v>0</v>
      </c>
      <c r="W96">
        <v>0</v>
      </c>
      <c r="X96">
        <v>9999</v>
      </c>
      <c r="Y96">
        <v>1</v>
      </c>
      <c r="Z96">
        <v>0</v>
      </c>
    </row>
    <row r="97" spans="1:26" x14ac:dyDescent="0.25">
      <c r="A97" t="s">
        <v>155</v>
      </c>
      <c r="B97" t="s">
        <v>44</v>
      </c>
      <c r="C97" t="s">
        <v>354</v>
      </c>
      <c r="D97">
        <v>1</v>
      </c>
      <c r="E97" s="2">
        <v>45714.496527777781</v>
      </c>
      <c r="F97">
        <v>38486</v>
      </c>
      <c r="G97" t="s">
        <v>330</v>
      </c>
      <c r="H97" t="s">
        <v>253</v>
      </c>
      <c r="I97">
        <v>63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5878383674</v>
      </c>
      <c r="S97">
        <v>0</v>
      </c>
      <c r="T97">
        <v>0</v>
      </c>
      <c r="U97">
        <v>0.01</v>
      </c>
      <c r="V97">
        <v>0</v>
      </c>
      <c r="W97">
        <v>0</v>
      </c>
      <c r="X97">
        <v>9999</v>
      </c>
      <c r="Y97">
        <v>1</v>
      </c>
      <c r="Z97">
        <v>0</v>
      </c>
    </row>
    <row r="98" spans="1:26" x14ac:dyDescent="0.25">
      <c r="A98" t="s">
        <v>155</v>
      </c>
      <c r="B98" t="s">
        <v>44</v>
      </c>
      <c r="C98" t="s">
        <v>354</v>
      </c>
      <c r="D98">
        <v>1</v>
      </c>
      <c r="E98" s="2">
        <v>45714.496527777781</v>
      </c>
      <c r="F98">
        <v>38481</v>
      </c>
      <c r="G98" t="s">
        <v>330</v>
      </c>
      <c r="H98" t="s">
        <v>252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5880081623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</row>
    <row r="99" spans="1:26" x14ac:dyDescent="0.25">
      <c r="A99" t="s">
        <v>155</v>
      </c>
      <c r="B99" t="s">
        <v>44</v>
      </c>
      <c r="C99" t="s">
        <v>354</v>
      </c>
      <c r="D99">
        <v>1</v>
      </c>
      <c r="E99" s="2">
        <v>45714.496527777781</v>
      </c>
      <c r="F99">
        <v>4089922724</v>
      </c>
      <c r="G99" t="s">
        <v>330</v>
      </c>
      <c r="H99" t="s">
        <v>251</v>
      </c>
      <c r="I99">
        <v>3.5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5878954791</v>
      </c>
      <c r="S99">
        <v>0</v>
      </c>
      <c r="T99">
        <v>0</v>
      </c>
      <c r="U99">
        <v>1E-3</v>
      </c>
      <c r="V99">
        <v>0</v>
      </c>
      <c r="W99">
        <v>0</v>
      </c>
      <c r="X99">
        <v>9999</v>
      </c>
      <c r="Y99">
        <v>1</v>
      </c>
      <c r="Z99">
        <v>0</v>
      </c>
    </row>
    <row r="100" spans="1:26" x14ac:dyDescent="0.25">
      <c r="A100" t="s">
        <v>155</v>
      </c>
      <c r="B100" t="s">
        <v>44</v>
      </c>
      <c r="C100" t="s">
        <v>354</v>
      </c>
      <c r="D100">
        <v>1</v>
      </c>
      <c r="E100" s="2">
        <v>45714.496527777781</v>
      </c>
      <c r="F100">
        <v>38481</v>
      </c>
      <c r="G100" t="s">
        <v>330</v>
      </c>
      <c r="H100" t="s">
        <v>250</v>
      </c>
      <c r="I100">
        <v>171.46100000000001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5879971581</v>
      </c>
      <c r="S100">
        <v>0</v>
      </c>
      <c r="T100">
        <v>0</v>
      </c>
      <c r="U100">
        <v>0.03</v>
      </c>
      <c r="V100">
        <v>0</v>
      </c>
      <c r="W100">
        <v>0</v>
      </c>
      <c r="X100">
        <v>9999</v>
      </c>
      <c r="Y100">
        <v>1</v>
      </c>
      <c r="Z100">
        <v>0</v>
      </c>
    </row>
    <row r="101" spans="1:26" x14ac:dyDescent="0.25">
      <c r="A101" t="s">
        <v>155</v>
      </c>
      <c r="B101" t="s">
        <v>44</v>
      </c>
      <c r="C101" t="s">
        <v>354</v>
      </c>
      <c r="D101">
        <v>1</v>
      </c>
      <c r="E101" s="2">
        <v>45714.496527777781</v>
      </c>
      <c r="F101">
        <v>38481</v>
      </c>
      <c r="G101" t="s">
        <v>332</v>
      </c>
      <c r="H101" t="s">
        <v>250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5879970133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9999</v>
      </c>
      <c r="Y101">
        <v>1</v>
      </c>
      <c r="Z101">
        <v>0</v>
      </c>
    </row>
    <row r="102" spans="1:26" x14ac:dyDescent="0.25">
      <c r="A102" t="s">
        <v>155</v>
      </c>
      <c r="B102" t="s">
        <v>44</v>
      </c>
      <c r="C102" t="s">
        <v>354</v>
      </c>
      <c r="D102">
        <v>1</v>
      </c>
      <c r="E102" s="2">
        <v>45714.496527777781</v>
      </c>
      <c r="F102">
        <v>38481</v>
      </c>
      <c r="G102" t="s">
        <v>331</v>
      </c>
      <c r="H102" t="s">
        <v>250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5879970134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9999</v>
      </c>
      <c r="Y102">
        <v>1</v>
      </c>
      <c r="Z102">
        <v>0</v>
      </c>
    </row>
    <row r="103" spans="1:26" x14ac:dyDescent="0.25">
      <c r="A103" t="s">
        <v>155</v>
      </c>
      <c r="B103" t="s">
        <v>44</v>
      </c>
      <c r="C103" t="s">
        <v>354</v>
      </c>
      <c r="D103">
        <v>1</v>
      </c>
      <c r="E103" s="2">
        <v>45714.496527777781</v>
      </c>
      <c r="F103">
        <v>38481</v>
      </c>
      <c r="G103" t="s">
        <v>330</v>
      </c>
      <c r="H103" t="s">
        <v>249</v>
      </c>
      <c r="I103">
        <v>151.459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5879971583</v>
      </c>
      <c r="S103">
        <v>0</v>
      </c>
      <c r="T103">
        <v>0</v>
      </c>
      <c r="U103">
        <v>0.03</v>
      </c>
      <c r="V103">
        <v>0</v>
      </c>
      <c r="W103">
        <v>0</v>
      </c>
      <c r="X103">
        <v>9999</v>
      </c>
      <c r="Y103">
        <v>1</v>
      </c>
      <c r="Z103">
        <v>0</v>
      </c>
    </row>
    <row r="104" spans="1:26" x14ac:dyDescent="0.25">
      <c r="A104" t="s">
        <v>155</v>
      </c>
      <c r="B104" t="s">
        <v>44</v>
      </c>
      <c r="C104" t="s">
        <v>354</v>
      </c>
      <c r="D104">
        <v>1</v>
      </c>
      <c r="E104" s="2">
        <v>45714.496527777781</v>
      </c>
      <c r="F104">
        <v>38481</v>
      </c>
      <c r="G104" t="s">
        <v>332</v>
      </c>
      <c r="H104" t="s">
        <v>249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5879970137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9999</v>
      </c>
      <c r="Y104">
        <v>1</v>
      </c>
      <c r="Z104">
        <v>0</v>
      </c>
    </row>
    <row r="105" spans="1:26" x14ac:dyDescent="0.25">
      <c r="A105" t="s">
        <v>155</v>
      </c>
      <c r="B105" t="s">
        <v>44</v>
      </c>
      <c r="C105" t="s">
        <v>354</v>
      </c>
      <c r="D105">
        <v>1</v>
      </c>
      <c r="E105" s="2">
        <v>45714.496527777781</v>
      </c>
      <c r="F105">
        <v>38481</v>
      </c>
      <c r="G105" t="s">
        <v>331</v>
      </c>
      <c r="H105" t="s">
        <v>249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5879970138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9999</v>
      </c>
      <c r="Y105">
        <v>1</v>
      </c>
      <c r="Z105">
        <v>0</v>
      </c>
    </row>
    <row r="106" spans="1:26" x14ac:dyDescent="0.25">
      <c r="A106" t="s">
        <v>155</v>
      </c>
      <c r="B106" t="s">
        <v>44</v>
      </c>
      <c r="C106" t="s">
        <v>354</v>
      </c>
      <c r="D106">
        <v>1</v>
      </c>
      <c r="E106" s="2">
        <v>45714.496527777781</v>
      </c>
      <c r="F106">
        <v>38481</v>
      </c>
      <c r="G106" t="s">
        <v>330</v>
      </c>
      <c r="H106" t="s">
        <v>248</v>
      </c>
      <c r="I106">
        <v>151.459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5879971585</v>
      </c>
      <c r="S106">
        <v>0</v>
      </c>
      <c r="T106">
        <v>0</v>
      </c>
      <c r="U106">
        <v>0.03</v>
      </c>
      <c r="V106">
        <v>0</v>
      </c>
      <c r="W106">
        <v>0</v>
      </c>
      <c r="X106">
        <v>9999</v>
      </c>
      <c r="Y106">
        <v>1</v>
      </c>
      <c r="Z106">
        <v>0</v>
      </c>
    </row>
    <row r="107" spans="1:26" x14ac:dyDescent="0.25">
      <c r="A107" t="s">
        <v>155</v>
      </c>
      <c r="B107" t="s">
        <v>44</v>
      </c>
      <c r="C107" t="s">
        <v>354</v>
      </c>
      <c r="D107">
        <v>1</v>
      </c>
      <c r="E107" s="2">
        <v>45714.496527777781</v>
      </c>
      <c r="F107">
        <v>38481</v>
      </c>
      <c r="G107" t="s">
        <v>332</v>
      </c>
      <c r="H107" t="s">
        <v>248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5879970141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9999</v>
      </c>
      <c r="Y107">
        <v>1</v>
      </c>
      <c r="Z107">
        <v>0</v>
      </c>
    </row>
    <row r="108" spans="1:26" x14ac:dyDescent="0.25">
      <c r="A108" t="s">
        <v>155</v>
      </c>
      <c r="B108" t="s">
        <v>44</v>
      </c>
      <c r="C108" t="s">
        <v>354</v>
      </c>
      <c r="D108">
        <v>1</v>
      </c>
      <c r="E108" s="2">
        <v>45714.496527777781</v>
      </c>
      <c r="F108">
        <v>38481</v>
      </c>
      <c r="G108" t="s">
        <v>331</v>
      </c>
      <c r="H108" t="s">
        <v>248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5879970142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9999</v>
      </c>
      <c r="Y108">
        <v>1</v>
      </c>
      <c r="Z108">
        <v>0</v>
      </c>
    </row>
    <row r="109" spans="1:26" x14ac:dyDescent="0.25">
      <c r="A109" t="s">
        <v>155</v>
      </c>
      <c r="B109" t="s">
        <v>44</v>
      </c>
      <c r="C109" t="s">
        <v>354</v>
      </c>
      <c r="D109">
        <v>1</v>
      </c>
      <c r="E109" s="2">
        <v>45714.496527777781</v>
      </c>
      <c r="F109">
        <v>38486</v>
      </c>
      <c r="G109" t="s">
        <v>330</v>
      </c>
      <c r="H109" t="s">
        <v>247</v>
      </c>
      <c r="I109">
        <v>46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5879914055</v>
      </c>
      <c r="S109">
        <v>0</v>
      </c>
      <c r="T109">
        <v>0</v>
      </c>
      <c r="U109">
        <v>0.49</v>
      </c>
      <c r="V109">
        <v>0</v>
      </c>
      <c r="W109">
        <v>0</v>
      </c>
      <c r="X109">
        <v>9999</v>
      </c>
      <c r="Y109">
        <v>1</v>
      </c>
      <c r="Z109">
        <v>0</v>
      </c>
    </row>
    <row r="110" spans="1:26" x14ac:dyDescent="0.25">
      <c r="A110" t="s">
        <v>155</v>
      </c>
      <c r="B110" t="s">
        <v>44</v>
      </c>
      <c r="C110" t="s">
        <v>354</v>
      </c>
      <c r="D110">
        <v>1</v>
      </c>
      <c r="E110" s="2">
        <v>45714.496527777781</v>
      </c>
      <c r="F110">
        <v>38486</v>
      </c>
      <c r="G110" t="s">
        <v>332</v>
      </c>
      <c r="H110" t="s">
        <v>247</v>
      </c>
      <c r="I110">
        <v>0</v>
      </c>
      <c r="J110">
        <v>12.99</v>
      </c>
      <c r="K110">
        <v>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5879920919</v>
      </c>
      <c r="S110">
        <v>0</v>
      </c>
      <c r="T110">
        <v>0</v>
      </c>
      <c r="U110">
        <v>765</v>
      </c>
      <c r="V110">
        <v>0</v>
      </c>
      <c r="W110">
        <v>0</v>
      </c>
      <c r="X110">
        <v>9999</v>
      </c>
      <c r="Y110">
        <v>1</v>
      </c>
      <c r="Z110">
        <v>0</v>
      </c>
    </row>
    <row r="111" spans="1:26" x14ac:dyDescent="0.25">
      <c r="A111" t="s">
        <v>155</v>
      </c>
      <c r="B111" t="s">
        <v>44</v>
      </c>
      <c r="C111" t="s">
        <v>354</v>
      </c>
      <c r="D111">
        <v>1</v>
      </c>
      <c r="E111" s="2">
        <v>45714.496527777781</v>
      </c>
      <c r="F111">
        <v>38486</v>
      </c>
      <c r="G111" t="s">
        <v>331</v>
      </c>
      <c r="H111" t="s">
        <v>247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5879920920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9999</v>
      </c>
      <c r="Y111">
        <v>1</v>
      </c>
      <c r="Z111">
        <v>0</v>
      </c>
    </row>
    <row r="112" spans="1:26" x14ac:dyDescent="0.25">
      <c r="A112" t="s">
        <v>155</v>
      </c>
      <c r="B112" t="s">
        <v>44</v>
      </c>
      <c r="C112" t="s">
        <v>354</v>
      </c>
      <c r="D112">
        <v>1</v>
      </c>
      <c r="E112" s="2">
        <v>45714.496527777781</v>
      </c>
      <c r="F112">
        <v>38433</v>
      </c>
      <c r="G112" t="s">
        <v>330</v>
      </c>
      <c r="H112" t="s">
        <v>246</v>
      </c>
      <c r="I112">
        <v>34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5878602782</v>
      </c>
      <c r="S112">
        <v>0</v>
      </c>
      <c r="T112">
        <v>0</v>
      </c>
      <c r="U112">
        <v>1E-3</v>
      </c>
      <c r="V112">
        <v>0</v>
      </c>
      <c r="W112">
        <v>0</v>
      </c>
      <c r="X112">
        <v>9999</v>
      </c>
      <c r="Y112">
        <v>1</v>
      </c>
      <c r="Z112">
        <v>0</v>
      </c>
    </row>
    <row r="113" spans="1:26" x14ac:dyDescent="0.25">
      <c r="A113" t="s">
        <v>155</v>
      </c>
      <c r="B113" t="s">
        <v>44</v>
      </c>
      <c r="C113" t="s">
        <v>354</v>
      </c>
      <c r="D113">
        <v>1</v>
      </c>
      <c r="E113" s="2">
        <v>45714.496527777781</v>
      </c>
      <c r="F113">
        <v>38552</v>
      </c>
      <c r="G113" t="s">
        <v>333</v>
      </c>
      <c r="H113" t="s">
        <v>245</v>
      </c>
      <c r="I113">
        <v>0</v>
      </c>
      <c r="J113">
        <v>0</v>
      </c>
      <c r="K113">
        <v>13.994999999999999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5874157275</v>
      </c>
      <c r="S113">
        <v>0</v>
      </c>
      <c r="T113">
        <v>0</v>
      </c>
      <c r="U113">
        <v>0.01</v>
      </c>
      <c r="V113">
        <v>0</v>
      </c>
      <c r="W113">
        <v>0</v>
      </c>
      <c r="X113">
        <v>9999</v>
      </c>
      <c r="Y113">
        <v>1</v>
      </c>
      <c r="Z113">
        <v>0</v>
      </c>
    </row>
    <row r="114" spans="1:26" x14ac:dyDescent="0.25">
      <c r="A114" t="s">
        <v>155</v>
      </c>
      <c r="B114" t="s">
        <v>44</v>
      </c>
      <c r="C114" t="s">
        <v>354</v>
      </c>
      <c r="D114">
        <v>1</v>
      </c>
      <c r="E114" s="2">
        <v>45714.496527777781</v>
      </c>
      <c r="F114">
        <v>38433</v>
      </c>
      <c r="G114" t="s">
        <v>330</v>
      </c>
      <c r="H114" t="s">
        <v>243</v>
      </c>
      <c r="I114">
        <v>38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5878602784</v>
      </c>
      <c r="S114">
        <v>0</v>
      </c>
      <c r="T114">
        <v>0</v>
      </c>
      <c r="U114">
        <v>1E-3</v>
      </c>
      <c r="V114">
        <v>0</v>
      </c>
      <c r="W114">
        <v>0</v>
      </c>
      <c r="X114">
        <v>9999</v>
      </c>
      <c r="Y114">
        <v>1</v>
      </c>
      <c r="Z114">
        <v>0</v>
      </c>
    </row>
    <row r="115" spans="1:26" x14ac:dyDescent="0.25">
      <c r="A115" t="s">
        <v>155</v>
      </c>
      <c r="B115" t="s">
        <v>44</v>
      </c>
      <c r="C115" t="s">
        <v>354</v>
      </c>
      <c r="D115">
        <v>1</v>
      </c>
      <c r="E115" s="2">
        <v>45714.496527777781</v>
      </c>
      <c r="F115">
        <v>4089922724</v>
      </c>
      <c r="G115" t="s">
        <v>330</v>
      </c>
      <c r="H115" t="s">
        <v>242</v>
      </c>
      <c r="I115">
        <v>5.5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5878951819</v>
      </c>
      <c r="S115">
        <v>0</v>
      </c>
      <c r="T115">
        <v>0</v>
      </c>
      <c r="U115">
        <v>1E-3</v>
      </c>
      <c r="V115">
        <v>0</v>
      </c>
      <c r="W115">
        <v>0</v>
      </c>
      <c r="X115">
        <v>9999</v>
      </c>
      <c r="Y115">
        <v>1</v>
      </c>
      <c r="Z115">
        <v>0</v>
      </c>
    </row>
    <row r="116" spans="1:26" x14ac:dyDescent="0.25">
      <c r="A116" t="s">
        <v>155</v>
      </c>
      <c r="B116" t="s">
        <v>44</v>
      </c>
      <c r="C116" t="s">
        <v>354</v>
      </c>
      <c r="D116">
        <v>1</v>
      </c>
      <c r="E116" s="2">
        <v>45714.496527777781</v>
      </c>
      <c r="F116">
        <v>4089922724</v>
      </c>
      <c r="G116" t="s">
        <v>332</v>
      </c>
      <c r="H116" t="s">
        <v>242</v>
      </c>
      <c r="I116">
        <v>0</v>
      </c>
      <c r="J116">
        <v>3</v>
      </c>
      <c r="K116">
        <v>5.9950000000000001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5878230760</v>
      </c>
      <c r="S116">
        <v>0</v>
      </c>
      <c r="T116">
        <v>0</v>
      </c>
      <c r="U116">
        <v>1.98</v>
      </c>
      <c r="V116">
        <v>0</v>
      </c>
      <c r="W116">
        <v>0</v>
      </c>
      <c r="X116">
        <v>9999</v>
      </c>
      <c r="Y116">
        <v>1</v>
      </c>
      <c r="Z116">
        <v>0</v>
      </c>
    </row>
    <row r="117" spans="1:26" x14ac:dyDescent="0.25">
      <c r="A117" t="s">
        <v>155</v>
      </c>
      <c r="B117" t="s">
        <v>44</v>
      </c>
      <c r="C117" t="s">
        <v>354</v>
      </c>
      <c r="D117">
        <v>1</v>
      </c>
      <c r="E117" s="2">
        <v>45714.496527777781</v>
      </c>
      <c r="F117">
        <v>4089922724</v>
      </c>
      <c r="G117" t="s">
        <v>331</v>
      </c>
      <c r="H117" t="s">
        <v>242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5878230761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9999</v>
      </c>
      <c r="Y117">
        <v>1</v>
      </c>
      <c r="Z117">
        <v>0</v>
      </c>
    </row>
    <row r="118" spans="1:26" x14ac:dyDescent="0.25">
      <c r="A118" t="s">
        <v>155</v>
      </c>
      <c r="B118" t="s">
        <v>44</v>
      </c>
      <c r="C118" t="s">
        <v>354</v>
      </c>
      <c r="D118">
        <v>1</v>
      </c>
      <c r="E118" s="2">
        <v>45714.496527777781</v>
      </c>
      <c r="F118">
        <v>38433</v>
      </c>
      <c r="G118" t="s">
        <v>330</v>
      </c>
      <c r="H118" t="s">
        <v>241</v>
      </c>
      <c r="I118">
        <v>30.001000000000001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5879914057</v>
      </c>
      <c r="S118">
        <v>0</v>
      </c>
      <c r="T118">
        <v>0</v>
      </c>
      <c r="U118">
        <v>0.02</v>
      </c>
      <c r="V118">
        <v>0</v>
      </c>
      <c r="W118">
        <v>0</v>
      </c>
      <c r="X118">
        <v>9999</v>
      </c>
      <c r="Y118">
        <v>1</v>
      </c>
      <c r="Z118">
        <v>0</v>
      </c>
    </row>
    <row r="119" spans="1:26" x14ac:dyDescent="0.25">
      <c r="A119" t="s">
        <v>155</v>
      </c>
      <c r="B119" t="s">
        <v>44</v>
      </c>
      <c r="C119" t="s">
        <v>354</v>
      </c>
      <c r="D119">
        <v>1</v>
      </c>
      <c r="E119" s="2">
        <v>45714.496527777781</v>
      </c>
      <c r="F119">
        <v>38433</v>
      </c>
      <c r="G119" t="s">
        <v>332</v>
      </c>
      <c r="H119" t="s">
        <v>241</v>
      </c>
      <c r="I119">
        <v>0</v>
      </c>
      <c r="J119">
        <v>4.2009999999999996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5879916397</v>
      </c>
      <c r="S119">
        <v>0</v>
      </c>
      <c r="T119">
        <v>0</v>
      </c>
      <c r="U119">
        <v>210</v>
      </c>
      <c r="V119">
        <v>0</v>
      </c>
      <c r="W119">
        <v>0</v>
      </c>
      <c r="X119">
        <v>9999</v>
      </c>
      <c r="Y119">
        <v>1</v>
      </c>
      <c r="Z119">
        <v>0</v>
      </c>
    </row>
    <row r="120" spans="1:26" x14ac:dyDescent="0.25">
      <c r="A120" t="s">
        <v>155</v>
      </c>
      <c r="B120" t="s">
        <v>44</v>
      </c>
      <c r="C120" t="s">
        <v>354</v>
      </c>
      <c r="D120">
        <v>1</v>
      </c>
      <c r="E120" s="2">
        <v>45714.496527777781</v>
      </c>
      <c r="F120">
        <v>38433</v>
      </c>
      <c r="G120" t="s">
        <v>331</v>
      </c>
      <c r="H120" t="s">
        <v>241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5879916398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9999</v>
      </c>
      <c r="Y120">
        <v>1</v>
      </c>
      <c r="Z120">
        <v>0</v>
      </c>
    </row>
    <row r="121" spans="1:26" x14ac:dyDescent="0.25">
      <c r="A121" t="s">
        <v>155</v>
      </c>
      <c r="B121" t="s">
        <v>44</v>
      </c>
      <c r="C121" t="s">
        <v>354</v>
      </c>
      <c r="D121">
        <v>1</v>
      </c>
      <c r="E121" s="2">
        <v>45714.496527777781</v>
      </c>
      <c r="F121">
        <v>38433</v>
      </c>
      <c r="G121" t="s">
        <v>330</v>
      </c>
      <c r="H121" t="s">
        <v>240</v>
      </c>
      <c r="I121">
        <v>56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5879914059</v>
      </c>
      <c r="S121">
        <v>0</v>
      </c>
      <c r="T121">
        <v>0</v>
      </c>
      <c r="U121">
        <v>0.02</v>
      </c>
      <c r="V121">
        <v>0</v>
      </c>
      <c r="W121">
        <v>0</v>
      </c>
      <c r="X121">
        <v>9999</v>
      </c>
      <c r="Y121">
        <v>1</v>
      </c>
      <c r="Z121">
        <v>0</v>
      </c>
    </row>
    <row r="122" spans="1:26" x14ac:dyDescent="0.25">
      <c r="A122" t="s">
        <v>155</v>
      </c>
      <c r="B122" t="s">
        <v>44</v>
      </c>
      <c r="C122" t="s">
        <v>354</v>
      </c>
      <c r="D122">
        <v>1</v>
      </c>
      <c r="E122" s="2">
        <v>45714.496527777781</v>
      </c>
      <c r="F122">
        <v>38433</v>
      </c>
      <c r="G122" t="s">
        <v>332</v>
      </c>
      <c r="H122" t="s">
        <v>240</v>
      </c>
      <c r="I122">
        <v>0</v>
      </c>
      <c r="J122">
        <v>10.081</v>
      </c>
      <c r="K122">
        <v>6.16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5879916401</v>
      </c>
      <c r="S122">
        <v>0</v>
      </c>
      <c r="T122">
        <v>0</v>
      </c>
      <c r="U122">
        <v>201</v>
      </c>
      <c r="V122">
        <v>0</v>
      </c>
      <c r="W122">
        <v>0</v>
      </c>
      <c r="X122">
        <v>9999</v>
      </c>
      <c r="Y122">
        <v>1</v>
      </c>
      <c r="Z122">
        <v>0</v>
      </c>
    </row>
    <row r="123" spans="1:26" x14ac:dyDescent="0.25">
      <c r="A123" t="s">
        <v>155</v>
      </c>
      <c r="B123" t="s">
        <v>44</v>
      </c>
      <c r="C123" t="s">
        <v>354</v>
      </c>
      <c r="D123">
        <v>1</v>
      </c>
      <c r="E123" s="2">
        <v>45714.496527777781</v>
      </c>
      <c r="F123">
        <v>38433</v>
      </c>
      <c r="G123" t="s">
        <v>331</v>
      </c>
      <c r="H123" t="s">
        <v>240</v>
      </c>
      <c r="I123">
        <v>0</v>
      </c>
      <c r="J123">
        <v>26.001000000000001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5879916402</v>
      </c>
      <c r="S123">
        <v>0</v>
      </c>
      <c r="T123">
        <v>0</v>
      </c>
      <c r="U123">
        <v>199</v>
      </c>
      <c r="V123">
        <v>0</v>
      </c>
      <c r="W123">
        <v>0</v>
      </c>
      <c r="X123">
        <v>9999</v>
      </c>
      <c r="Y123">
        <v>1</v>
      </c>
      <c r="Z123">
        <v>0</v>
      </c>
    </row>
    <row r="124" spans="1:26" x14ac:dyDescent="0.25">
      <c r="A124" t="s">
        <v>155</v>
      </c>
      <c r="B124" t="s">
        <v>44</v>
      </c>
      <c r="C124" t="s">
        <v>354</v>
      </c>
      <c r="D124">
        <v>1</v>
      </c>
      <c r="E124" s="2">
        <v>45714.496527777781</v>
      </c>
      <c r="F124">
        <v>38459</v>
      </c>
      <c r="G124" t="s">
        <v>330</v>
      </c>
      <c r="H124" t="s">
        <v>239</v>
      </c>
      <c r="I124">
        <v>55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5879318538</v>
      </c>
      <c r="S124">
        <v>0</v>
      </c>
      <c r="T124">
        <v>0</v>
      </c>
      <c r="U124">
        <v>1E-3</v>
      </c>
      <c r="V124">
        <v>0</v>
      </c>
      <c r="W124">
        <v>0</v>
      </c>
      <c r="X124">
        <v>9999</v>
      </c>
      <c r="Y124">
        <v>1</v>
      </c>
      <c r="Z124">
        <v>0</v>
      </c>
    </row>
    <row r="125" spans="1:26" x14ac:dyDescent="0.25">
      <c r="A125" t="s">
        <v>155</v>
      </c>
      <c r="B125" t="s">
        <v>44</v>
      </c>
      <c r="C125" t="s">
        <v>354</v>
      </c>
      <c r="D125">
        <v>1</v>
      </c>
      <c r="E125" s="2">
        <v>45714.496527777781</v>
      </c>
      <c r="F125">
        <v>38459</v>
      </c>
      <c r="G125" t="s">
        <v>332</v>
      </c>
      <c r="H125" t="s">
        <v>239</v>
      </c>
      <c r="I125">
        <v>0</v>
      </c>
      <c r="J125">
        <v>10</v>
      </c>
      <c r="K125">
        <v>8.9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5879318732</v>
      </c>
      <c r="S125">
        <v>0</v>
      </c>
      <c r="T125">
        <v>0</v>
      </c>
      <c r="U125">
        <v>0.01</v>
      </c>
      <c r="V125">
        <v>0</v>
      </c>
      <c r="W125">
        <v>0</v>
      </c>
      <c r="X125">
        <v>9999</v>
      </c>
      <c r="Y125">
        <v>1</v>
      </c>
      <c r="Z125">
        <v>0</v>
      </c>
    </row>
    <row r="126" spans="1:26" x14ac:dyDescent="0.25">
      <c r="A126" t="s">
        <v>155</v>
      </c>
      <c r="B126" t="s">
        <v>44</v>
      </c>
      <c r="C126" t="s">
        <v>354</v>
      </c>
      <c r="D126">
        <v>1</v>
      </c>
      <c r="E126" s="2">
        <v>45714.496527777781</v>
      </c>
      <c r="F126">
        <v>38459</v>
      </c>
      <c r="G126" t="s">
        <v>331</v>
      </c>
      <c r="H126" t="s">
        <v>239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5879318733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9999</v>
      </c>
      <c r="Y126">
        <v>1</v>
      </c>
      <c r="Z126">
        <v>0</v>
      </c>
    </row>
    <row r="127" spans="1:26" x14ac:dyDescent="0.25">
      <c r="A127" t="s">
        <v>155</v>
      </c>
      <c r="B127" t="s">
        <v>44</v>
      </c>
      <c r="C127" t="s">
        <v>354</v>
      </c>
      <c r="D127">
        <v>1</v>
      </c>
      <c r="E127" s="2">
        <v>45714.496527777781</v>
      </c>
      <c r="F127">
        <v>38433</v>
      </c>
      <c r="G127" t="s">
        <v>333</v>
      </c>
      <c r="H127" t="s">
        <v>238</v>
      </c>
      <c r="I127">
        <v>0</v>
      </c>
      <c r="J127">
        <v>24.898</v>
      </c>
      <c r="K127">
        <v>19.989999999999998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5880060050</v>
      </c>
      <c r="S127">
        <v>0</v>
      </c>
      <c r="T127">
        <v>0</v>
      </c>
      <c r="U127">
        <v>0.11</v>
      </c>
      <c r="V127">
        <v>0</v>
      </c>
      <c r="W127">
        <v>0</v>
      </c>
      <c r="X127">
        <v>9999</v>
      </c>
      <c r="Y127">
        <v>1</v>
      </c>
      <c r="Z127">
        <v>0</v>
      </c>
    </row>
    <row r="128" spans="1:26" x14ac:dyDescent="0.25">
      <c r="A128" t="s">
        <v>155</v>
      </c>
      <c r="B128" t="s">
        <v>44</v>
      </c>
      <c r="C128" t="s">
        <v>354</v>
      </c>
      <c r="D128">
        <v>1</v>
      </c>
      <c r="E128" s="2">
        <v>45714.496527777781</v>
      </c>
      <c r="F128">
        <v>38433</v>
      </c>
      <c r="G128" t="s">
        <v>330</v>
      </c>
      <c r="H128" t="s">
        <v>237</v>
      </c>
      <c r="I128">
        <v>65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5879905262</v>
      </c>
      <c r="S128">
        <v>0</v>
      </c>
      <c r="T128">
        <v>0</v>
      </c>
      <c r="U128">
        <v>0.03</v>
      </c>
      <c r="V128">
        <v>0</v>
      </c>
      <c r="W128">
        <v>0</v>
      </c>
      <c r="X128">
        <v>9999</v>
      </c>
      <c r="Y128">
        <v>1</v>
      </c>
      <c r="Z128">
        <v>0</v>
      </c>
    </row>
    <row r="129" spans="1:26" x14ac:dyDescent="0.25">
      <c r="A129" t="s">
        <v>155</v>
      </c>
      <c r="B129" t="s">
        <v>44</v>
      </c>
      <c r="C129" t="s">
        <v>354</v>
      </c>
      <c r="D129">
        <v>1</v>
      </c>
      <c r="E129" s="2">
        <v>45714.496527777781</v>
      </c>
      <c r="F129">
        <v>38433</v>
      </c>
      <c r="G129" t="s">
        <v>332</v>
      </c>
      <c r="H129" t="s">
        <v>237</v>
      </c>
      <c r="I129">
        <v>0</v>
      </c>
      <c r="J129">
        <v>37</v>
      </c>
      <c r="K129">
        <v>37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5879396340</v>
      </c>
      <c r="S129">
        <v>0</v>
      </c>
      <c r="T129">
        <v>0</v>
      </c>
      <c r="U129">
        <v>25</v>
      </c>
      <c r="V129">
        <v>0</v>
      </c>
      <c r="W129">
        <v>0</v>
      </c>
      <c r="X129">
        <v>9999</v>
      </c>
      <c r="Y129">
        <v>1</v>
      </c>
      <c r="Z129">
        <v>0</v>
      </c>
    </row>
    <row r="130" spans="1:26" x14ac:dyDescent="0.25">
      <c r="A130" t="s">
        <v>155</v>
      </c>
      <c r="B130" t="s">
        <v>44</v>
      </c>
      <c r="C130" t="s">
        <v>354</v>
      </c>
      <c r="D130">
        <v>1</v>
      </c>
      <c r="E130" s="2">
        <v>45714.496527777781</v>
      </c>
      <c r="F130">
        <v>38433</v>
      </c>
      <c r="G130" t="s">
        <v>331</v>
      </c>
      <c r="H130" t="s">
        <v>237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5879396341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9999</v>
      </c>
      <c r="Y130">
        <v>1</v>
      </c>
      <c r="Z130">
        <v>0</v>
      </c>
    </row>
    <row r="131" spans="1:26" x14ac:dyDescent="0.25">
      <c r="A131" t="s">
        <v>155</v>
      </c>
      <c r="B131" t="s">
        <v>44</v>
      </c>
      <c r="C131" t="s">
        <v>354</v>
      </c>
      <c r="D131">
        <v>1</v>
      </c>
      <c r="E131" s="2">
        <v>45714.496527777781</v>
      </c>
      <c r="F131">
        <v>38433</v>
      </c>
      <c r="G131" t="s">
        <v>330</v>
      </c>
      <c r="H131" t="s">
        <v>236</v>
      </c>
      <c r="I131">
        <v>60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5879364584</v>
      </c>
      <c r="S131">
        <v>0</v>
      </c>
      <c r="T131">
        <v>0</v>
      </c>
      <c r="U131">
        <v>0.02</v>
      </c>
      <c r="V131">
        <v>0</v>
      </c>
      <c r="W131">
        <v>0</v>
      </c>
      <c r="X131">
        <v>9999</v>
      </c>
      <c r="Y131">
        <v>1</v>
      </c>
      <c r="Z131">
        <v>0</v>
      </c>
    </row>
    <row r="132" spans="1:26" x14ac:dyDescent="0.25">
      <c r="A132" t="s">
        <v>155</v>
      </c>
      <c r="B132" t="s">
        <v>44</v>
      </c>
      <c r="C132" t="s">
        <v>354</v>
      </c>
      <c r="D132">
        <v>1</v>
      </c>
      <c r="E132" s="2">
        <v>45714.496527777781</v>
      </c>
      <c r="F132">
        <v>38433</v>
      </c>
      <c r="G132" t="s">
        <v>332</v>
      </c>
      <c r="H132" t="s">
        <v>236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5879396336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9999</v>
      </c>
      <c r="Y132">
        <v>1</v>
      </c>
      <c r="Z132">
        <v>0</v>
      </c>
    </row>
    <row r="133" spans="1:26" x14ac:dyDescent="0.25">
      <c r="A133" t="s">
        <v>155</v>
      </c>
      <c r="B133" t="s">
        <v>44</v>
      </c>
      <c r="C133" t="s">
        <v>354</v>
      </c>
      <c r="D133">
        <v>1</v>
      </c>
      <c r="E133" s="2">
        <v>45714.496527777781</v>
      </c>
      <c r="F133">
        <v>38433</v>
      </c>
      <c r="G133" t="s">
        <v>331</v>
      </c>
      <c r="H133" t="s">
        <v>236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5879396337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9999</v>
      </c>
      <c r="Y133">
        <v>1</v>
      </c>
      <c r="Z133">
        <v>0</v>
      </c>
    </row>
    <row r="134" spans="1:26" x14ac:dyDescent="0.25">
      <c r="A134" t="s">
        <v>155</v>
      </c>
      <c r="B134" t="s">
        <v>44</v>
      </c>
      <c r="C134" t="s">
        <v>354</v>
      </c>
      <c r="D134">
        <v>1</v>
      </c>
      <c r="E134" s="2">
        <v>45714.496527777781</v>
      </c>
      <c r="F134">
        <v>38433</v>
      </c>
      <c r="G134" t="s">
        <v>330</v>
      </c>
      <c r="H134" t="s">
        <v>235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5874902449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9999</v>
      </c>
      <c r="Y134">
        <v>1</v>
      </c>
      <c r="Z134">
        <v>0</v>
      </c>
    </row>
    <row r="135" spans="1:26" x14ac:dyDescent="0.25">
      <c r="A135" t="s">
        <v>155</v>
      </c>
      <c r="B135" t="s">
        <v>44</v>
      </c>
      <c r="C135" t="s">
        <v>354</v>
      </c>
      <c r="D135">
        <v>1</v>
      </c>
      <c r="E135" s="2">
        <v>45714.496527777781</v>
      </c>
      <c r="F135">
        <v>38433</v>
      </c>
      <c r="G135" t="s">
        <v>332</v>
      </c>
      <c r="H135" t="s">
        <v>235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5879396332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9999</v>
      </c>
      <c r="Y135">
        <v>1</v>
      </c>
      <c r="Z135">
        <v>0</v>
      </c>
    </row>
    <row r="136" spans="1:26" x14ac:dyDescent="0.25">
      <c r="A136" t="s">
        <v>155</v>
      </c>
      <c r="B136" t="s">
        <v>44</v>
      </c>
      <c r="C136" t="s">
        <v>354</v>
      </c>
      <c r="D136">
        <v>1</v>
      </c>
      <c r="E136" s="2">
        <v>45714.496527777781</v>
      </c>
      <c r="F136">
        <v>38433</v>
      </c>
      <c r="G136" t="s">
        <v>331</v>
      </c>
      <c r="H136" t="s">
        <v>235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5879396333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9999</v>
      </c>
      <c r="Y136">
        <v>1</v>
      </c>
      <c r="Z136">
        <v>0</v>
      </c>
    </row>
    <row r="137" spans="1:26" x14ac:dyDescent="0.25">
      <c r="A137" t="s">
        <v>155</v>
      </c>
      <c r="B137" t="s">
        <v>44</v>
      </c>
      <c r="C137" t="s">
        <v>354</v>
      </c>
      <c r="D137">
        <v>1</v>
      </c>
      <c r="E137" s="2">
        <v>45714.496527777781</v>
      </c>
      <c r="F137">
        <v>4468986571</v>
      </c>
      <c r="G137" t="s">
        <v>335</v>
      </c>
      <c r="H137" t="s">
        <v>336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5864418393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9999</v>
      </c>
      <c r="Y137">
        <v>1</v>
      </c>
      <c r="Z137">
        <v>0</v>
      </c>
    </row>
    <row r="138" spans="1:26" x14ac:dyDescent="0.25">
      <c r="A138" t="s">
        <v>155</v>
      </c>
      <c r="B138" t="s">
        <v>44</v>
      </c>
      <c r="C138" t="s">
        <v>354</v>
      </c>
      <c r="D138">
        <v>1</v>
      </c>
      <c r="E138" s="2">
        <v>45714.496527777781</v>
      </c>
      <c r="F138">
        <v>4089922724</v>
      </c>
      <c r="G138" t="s">
        <v>330</v>
      </c>
      <c r="H138" t="s">
        <v>234</v>
      </c>
      <c r="I138">
        <v>16.25</v>
      </c>
      <c r="J138">
        <v>0</v>
      </c>
      <c r="K138">
        <v>0</v>
      </c>
      <c r="L138">
        <v>0</v>
      </c>
      <c r="M138">
        <v>0</v>
      </c>
      <c r="N138">
        <v>7.5</v>
      </c>
      <c r="O138">
        <v>0</v>
      </c>
      <c r="P138">
        <v>0</v>
      </c>
      <c r="Q138">
        <v>0</v>
      </c>
      <c r="R138">
        <v>5878956495</v>
      </c>
      <c r="S138">
        <v>0</v>
      </c>
      <c r="T138">
        <v>1</v>
      </c>
      <c r="U138">
        <v>307.64</v>
      </c>
      <c r="V138">
        <v>0</v>
      </c>
      <c r="W138">
        <v>0</v>
      </c>
      <c r="X138">
        <v>9999</v>
      </c>
      <c r="Y138">
        <v>1</v>
      </c>
      <c r="Z138">
        <v>0</v>
      </c>
    </row>
    <row r="139" spans="1:26" x14ac:dyDescent="0.25">
      <c r="A139" t="s">
        <v>155</v>
      </c>
      <c r="B139" t="s">
        <v>44</v>
      </c>
      <c r="C139" t="s">
        <v>354</v>
      </c>
      <c r="D139">
        <v>1</v>
      </c>
      <c r="E139" s="2">
        <v>45714.496527777781</v>
      </c>
      <c r="F139">
        <v>38433</v>
      </c>
      <c r="G139" t="s">
        <v>330</v>
      </c>
      <c r="H139" t="s">
        <v>233</v>
      </c>
      <c r="I139">
        <v>145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5878602794</v>
      </c>
      <c r="S139">
        <v>0</v>
      </c>
      <c r="T139">
        <v>0</v>
      </c>
      <c r="U139">
        <v>1E-3</v>
      </c>
      <c r="V139">
        <v>0</v>
      </c>
      <c r="W139">
        <v>0</v>
      </c>
      <c r="X139">
        <v>9999</v>
      </c>
      <c r="Y139">
        <v>1</v>
      </c>
      <c r="Z139">
        <v>0</v>
      </c>
    </row>
    <row r="140" spans="1:26" x14ac:dyDescent="0.25">
      <c r="A140" t="s">
        <v>155</v>
      </c>
      <c r="B140" t="s">
        <v>44</v>
      </c>
      <c r="C140" t="s">
        <v>354</v>
      </c>
      <c r="D140">
        <v>1</v>
      </c>
      <c r="E140" s="2">
        <v>45714.496527777781</v>
      </c>
      <c r="F140">
        <v>4468986571</v>
      </c>
      <c r="G140" t="s">
        <v>335</v>
      </c>
      <c r="H140" t="s">
        <v>334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5864418391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9999</v>
      </c>
      <c r="Y140">
        <v>1</v>
      </c>
      <c r="Z140">
        <v>0</v>
      </c>
    </row>
    <row r="141" spans="1:26" x14ac:dyDescent="0.25">
      <c r="A141" t="s">
        <v>155</v>
      </c>
      <c r="B141" t="s">
        <v>44</v>
      </c>
      <c r="C141" t="s">
        <v>354</v>
      </c>
      <c r="D141">
        <v>1</v>
      </c>
      <c r="E141" s="2">
        <v>45714.496527777781</v>
      </c>
      <c r="F141">
        <v>4089922724</v>
      </c>
      <c r="G141" t="s">
        <v>330</v>
      </c>
      <c r="H141" t="s">
        <v>232</v>
      </c>
      <c r="I141">
        <v>7.5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5879898593</v>
      </c>
      <c r="S141">
        <v>0</v>
      </c>
      <c r="T141">
        <v>0</v>
      </c>
      <c r="U141">
        <v>1E-3</v>
      </c>
      <c r="V141">
        <v>0</v>
      </c>
      <c r="W141">
        <v>0</v>
      </c>
      <c r="X141">
        <v>9999</v>
      </c>
      <c r="Y141">
        <v>1</v>
      </c>
      <c r="Z141">
        <v>0</v>
      </c>
    </row>
    <row r="142" spans="1:26" x14ac:dyDescent="0.25">
      <c r="A142" t="s">
        <v>155</v>
      </c>
      <c r="B142" t="s">
        <v>44</v>
      </c>
      <c r="C142" t="s">
        <v>354</v>
      </c>
      <c r="D142">
        <v>1</v>
      </c>
      <c r="E142" s="2">
        <v>45714.496527777781</v>
      </c>
      <c r="F142">
        <v>38433</v>
      </c>
      <c r="G142" t="s">
        <v>330</v>
      </c>
      <c r="H142" t="s">
        <v>231</v>
      </c>
      <c r="I142">
        <v>81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5878602792</v>
      </c>
      <c r="S142">
        <v>0</v>
      </c>
      <c r="T142">
        <v>0</v>
      </c>
      <c r="U142">
        <v>1E-3</v>
      </c>
      <c r="V142">
        <v>0</v>
      </c>
      <c r="W142">
        <v>0</v>
      </c>
      <c r="X142">
        <v>9999</v>
      </c>
      <c r="Y142">
        <v>1</v>
      </c>
      <c r="Z142">
        <v>0</v>
      </c>
    </row>
    <row r="143" spans="1:26" x14ac:dyDescent="0.25">
      <c r="A143" t="s">
        <v>155</v>
      </c>
      <c r="B143" t="s">
        <v>44</v>
      </c>
      <c r="C143" t="s">
        <v>354</v>
      </c>
      <c r="D143">
        <v>1</v>
      </c>
      <c r="E143" s="2">
        <v>45714.496527777781</v>
      </c>
      <c r="F143">
        <v>38433</v>
      </c>
      <c r="G143" t="s">
        <v>330</v>
      </c>
      <c r="H143" t="s">
        <v>230</v>
      </c>
      <c r="I143">
        <v>84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5878602790</v>
      </c>
      <c r="S143">
        <v>0</v>
      </c>
      <c r="T143">
        <v>0</v>
      </c>
      <c r="U143">
        <v>1E-3</v>
      </c>
      <c r="V143">
        <v>0</v>
      </c>
      <c r="W143">
        <v>0</v>
      </c>
      <c r="X143">
        <v>9999</v>
      </c>
      <c r="Y143">
        <v>1</v>
      </c>
      <c r="Z143">
        <v>0</v>
      </c>
    </row>
    <row r="144" spans="1:26" x14ac:dyDescent="0.25">
      <c r="A144" t="s">
        <v>155</v>
      </c>
      <c r="B144" t="s">
        <v>44</v>
      </c>
      <c r="C144" t="s">
        <v>354</v>
      </c>
      <c r="D144">
        <v>1</v>
      </c>
      <c r="E144" s="2">
        <v>45714.496527777781</v>
      </c>
      <c r="F144">
        <v>38459</v>
      </c>
      <c r="G144" t="s">
        <v>330</v>
      </c>
      <c r="H144" t="s">
        <v>229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5874464094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9999</v>
      </c>
      <c r="Y144">
        <v>1</v>
      </c>
      <c r="Z144">
        <v>0</v>
      </c>
    </row>
    <row r="145" spans="1:26" x14ac:dyDescent="0.25">
      <c r="A145" t="s">
        <v>155</v>
      </c>
      <c r="B145" t="s">
        <v>44</v>
      </c>
      <c r="C145" t="s">
        <v>354</v>
      </c>
      <c r="D145">
        <v>1</v>
      </c>
      <c r="E145" s="2">
        <v>45714.496527777781</v>
      </c>
      <c r="F145">
        <v>38459</v>
      </c>
      <c r="G145" t="s">
        <v>332</v>
      </c>
      <c r="H145" t="s">
        <v>229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5876564225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9999</v>
      </c>
      <c r="Y145">
        <v>1</v>
      </c>
      <c r="Z145">
        <v>0</v>
      </c>
    </row>
    <row r="146" spans="1:26" x14ac:dyDescent="0.25">
      <c r="A146" t="s">
        <v>155</v>
      </c>
      <c r="B146" t="s">
        <v>44</v>
      </c>
      <c r="C146" t="s">
        <v>354</v>
      </c>
      <c r="D146">
        <v>1</v>
      </c>
      <c r="E146" s="2">
        <v>45714.496527777781</v>
      </c>
      <c r="F146">
        <v>38459</v>
      </c>
      <c r="G146" t="s">
        <v>331</v>
      </c>
      <c r="H146" t="s">
        <v>229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5876564226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9999</v>
      </c>
      <c r="Y146">
        <v>1</v>
      </c>
      <c r="Z146">
        <v>0</v>
      </c>
    </row>
    <row r="147" spans="1:26" x14ac:dyDescent="0.25">
      <c r="A147" t="s">
        <v>155</v>
      </c>
      <c r="B147" t="s">
        <v>44</v>
      </c>
      <c r="C147" t="s">
        <v>354</v>
      </c>
      <c r="D147">
        <v>1</v>
      </c>
      <c r="E147" s="2">
        <v>45714.496527777781</v>
      </c>
      <c r="F147">
        <v>38459</v>
      </c>
      <c r="G147" t="s">
        <v>330</v>
      </c>
      <c r="H147" t="s">
        <v>228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5874464096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9999</v>
      </c>
      <c r="Y147">
        <v>1</v>
      </c>
      <c r="Z147">
        <v>0</v>
      </c>
    </row>
    <row r="148" spans="1:26" x14ac:dyDescent="0.25">
      <c r="A148" t="s">
        <v>155</v>
      </c>
      <c r="B148" t="s">
        <v>44</v>
      </c>
      <c r="C148" t="s">
        <v>354</v>
      </c>
      <c r="D148">
        <v>1</v>
      </c>
      <c r="E148" s="2">
        <v>45714.496527777781</v>
      </c>
      <c r="F148">
        <v>38459</v>
      </c>
      <c r="G148" t="s">
        <v>332</v>
      </c>
      <c r="H148" t="s">
        <v>228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5876564229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9999</v>
      </c>
      <c r="Y148">
        <v>1</v>
      </c>
      <c r="Z148">
        <v>0</v>
      </c>
    </row>
    <row r="149" spans="1:26" x14ac:dyDescent="0.25">
      <c r="A149" t="s">
        <v>155</v>
      </c>
      <c r="B149" t="s">
        <v>44</v>
      </c>
      <c r="C149" t="s">
        <v>354</v>
      </c>
      <c r="D149">
        <v>1</v>
      </c>
      <c r="E149" s="2">
        <v>45714.496527777781</v>
      </c>
      <c r="F149">
        <v>38459</v>
      </c>
      <c r="G149" t="s">
        <v>331</v>
      </c>
      <c r="H149" t="s">
        <v>228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5876564230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9999</v>
      </c>
      <c r="Y149">
        <v>1</v>
      </c>
      <c r="Z149">
        <v>0</v>
      </c>
    </row>
    <row r="150" spans="1:26" x14ac:dyDescent="0.25">
      <c r="A150" t="s">
        <v>155</v>
      </c>
      <c r="B150" t="s">
        <v>44</v>
      </c>
      <c r="C150" t="s">
        <v>354</v>
      </c>
      <c r="D150">
        <v>1</v>
      </c>
      <c r="E150" s="2">
        <v>45714.496527777781</v>
      </c>
      <c r="F150">
        <v>38459</v>
      </c>
      <c r="G150" t="s">
        <v>330</v>
      </c>
      <c r="H150" t="s">
        <v>227</v>
      </c>
      <c r="I150">
        <v>94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5879668287</v>
      </c>
      <c r="S150">
        <v>0</v>
      </c>
      <c r="T150">
        <v>0</v>
      </c>
      <c r="U150">
        <v>0.01</v>
      </c>
      <c r="V150">
        <v>0</v>
      </c>
      <c r="W150">
        <v>0</v>
      </c>
      <c r="X150">
        <v>9999</v>
      </c>
      <c r="Y150">
        <v>1</v>
      </c>
      <c r="Z150">
        <v>0</v>
      </c>
    </row>
    <row r="151" spans="1:26" x14ac:dyDescent="0.25">
      <c r="A151" t="s">
        <v>155</v>
      </c>
      <c r="B151" t="s">
        <v>44</v>
      </c>
      <c r="C151" t="s">
        <v>354</v>
      </c>
      <c r="D151">
        <v>1</v>
      </c>
      <c r="E151" s="2">
        <v>45714.496527777781</v>
      </c>
      <c r="F151">
        <v>38459</v>
      </c>
      <c r="G151" t="s">
        <v>332</v>
      </c>
      <c r="H151" t="s">
        <v>227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5879770340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9999</v>
      </c>
      <c r="Y151">
        <v>1</v>
      </c>
      <c r="Z151">
        <v>0</v>
      </c>
    </row>
    <row r="152" spans="1:26" x14ac:dyDescent="0.25">
      <c r="A152" t="s">
        <v>155</v>
      </c>
      <c r="B152" t="s">
        <v>44</v>
      </c>
      <c r="C152" t="s">
        <v>354</v>
      </c>
      <c r="D152">
        <v>1</v>
      </c>
      <c r="E152" s="2">
        <v>45714.496527777781</v>
      </c>
      <c r="F152">
        <v>38459</v>
      </c>
      <c r="G152" t="s">
        <v>331</v>
      </c>
      <c r="H152" t="s">
        <v>227</v>
      </c>
      <c r="I152">
        <v>0</v>
      </c>
      <c r="J152">
        <v>13.121</v>
      </c>
      <c r="K152">
        <v>58.161000000000001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5879770341</v>
      </c>
      <c r="S152">
        <v>0</v>
      </c>
      <c r="T152">
        <v>0</v>
      </c>
      <c r="U152">
        <v>8.06</v>
      </c>
      <c r="V152">
        <v>0</v>
      </c>
      <c r="W152">
        <v>0</v>
      </c>
      <c r="X152">
        <v>9999</v>
      </c>
      <c r="Y152">
        <v>1</v>
      </c>
      <c r="Z152">
        <v>0</v>
      </c>
    </row>
    <row r="153" spans="1:26" x14ac:dyDescent="0.25">
      <c r="A153" t="s">
        <v>155</v>
      </c>
      <c r="B153" t="s">
        <v>44</v>
      </c>
      <c r="C153" t="s">
        <v>354</v>
      </c>
      <c r="D153">
        <v>1</v>
      </c>
      <c r="E153" s="2">
        <v>45714.496527777781</v>
      </c>
      <c r="F153">
        <v>38459</v>
      </c>
      <c r="G153" t="s">
        <v>330</v>
      </c>
      <c r="H153" t="s">
        <v>226</v>
      </c>
      <c r="I153">
        <v>7.7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5878468890</v>
      </c>
      <c r="S153">
        <v>0</v>
      </c>
      <c r="T153">
        <v>0</v>
      </c>
      <c r="U153">
        <v>1E-3</v>
      </c>
      <c r="V153">
        <v>0</v>
      </c>
      <c r="W153">
        <v>0</v>
      </c>
      <c r="X153">
        <v>9999</v>
      </c>
      <c r="Y153">
        <v>1</v>
      </c>
      <c r="Z153">
        <v>0</v>
      </c>
    </row>
    <row r="154" spans="1:26" x14ac:dyDescent="0.25">
      <c r="A154" t="s">
        <v>155</v>
      </c>
      <c r="B154" t="s">
        <v>44</v>
      </c>
      <c r="C154" t="s">
        <v>354</v>
      </c>
      <c r="D154">
        <v>1</v>
      </c>
      <c r="E154" s="2">
        <v>45714.496527777781</v>
      </c>
      <c r="F154">
        <v>38459</v>
      </c>
      <c r="G154" t="s">
        <v>332</v>
      </c>
      <c r="H154" t="s">
        <v>226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5878466869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9999</v>
      </c>
      <c r="Y154">
        <v>1</v>
      </c>
      <c r="Z154">
        <v>0</v>
      </c>
    </row>
    <row r="155" spans="1:26" x14ac:dyDescent="0.25">
      <c r="A155" t="s">
        <v>155</v>
      </c>
      <c r="B155" t="s">
        <v>44</v>
      </c>
      <c r="C155" t="s">
        <v>354</v>
      </c>
      <c r="D155">
        <v>1</v>
      </c>
      <c r="E155" s="2">
        <v>45714.496527777781</v>
      </c>
      <c r="F155">
        <v>38459</v>
      </c>
      <c r="G155" t="s">
        <v>331</v>
      </c>
      <c r="H155" t="s">
        <v>226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5878466870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9999</v>
      </c>
      <c r="Y155">
        <v>1</v>
      </c>
      <c r="Z155">
        <v>0</v>
      </c>
    </row>
    <row r="156" spans="1:26" x14ac:dyDescent="0.25">
      <c r="A156" t="s">
        <v>155</v>
      </c>
      <c r="B156" t="s">
        <v>44</v>
      </c>
      <c r="C156" t="s">
        <v>354</v>
      </c>
      <c r="D156">
        <v>1</v>
      </c>
      <c r="E156" s="2">
        <v>45714.496527777781</v>
      </c>
      <c r="F156">
        <v>38459</v>
      </c>
      <c r="G156" t="s">
        <v>330</v>
      </c>
      <c r="H156" t="s">
        <v>225</v>
      </c>
      <c r="I156">
        <v>13.8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5878468892</v>
      </c>
      <c r="S156">
        <v>0</v>
      </c>
      <c r="T156">
        <v>0</v>
      </c>
      <c r="U156">
        <v>1E-3</v>
      </c>
      <c r="V156">
        <v>0</v>
      </c>
      <c r="W156">
        <v>0</v>
      </c>
      <c r="X156">
        <v>9999</v>
      </c>
      <c r="Y156">
        <v>1</v>
      </c>
      <c r="Z156">
        <v>0</v>
      </c>
    </row>
    <row r="157" spans="1:26" x14ac:dyDescent="0.25">
      <c r="A157" t="s">
        <v>155</v>
      </c>
      <c r="B157" t="s">
        <v>44</v>
      </c>
      <c r="C157" t="s">
        <v>354</v>
      </c>
      <c r="D157">
        <v>1</v>
      </c>
      <c r="E157" s="2">
        <v>45714.496527777781</v>
      </c>
      <c r="F157">
        <v>38459</v>
      </c>
      <c r="G157" t="s">
        <v>332</v>
      </c>
      <c r="H157" t="s">
        <v>225</v>
      </c>
      <c r="I157">
        <v>0</v>
      </c>
      <c r="J157">
        <v>3.0000000000000001E-3</v>
      </c>
      <c r="K157">
        <v>2E-3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5878466873</v>
      </c>
      <c r="S157">
        <v>0</v>
      </c>
      <c r="T157">
        <v>0</v>
      </c>
      <c r="U157">
        <v>150.07</v>
      </c>
      <c r="V157">
        <v>0</v>
      </c>
      <c r="W157">
        <v>0</v>
      </c>
      <c r="X157">
        <v>9999</v>
      </c>
      <c r="Y157">
        <v>1</v>
      </c>
      <c r="Z157">
        <v>0</v>
      </c>
    </row>
    <row r="158" spans="1:26" x14ac:dyDescent="0.25">
      <c r="A158" t="s">
        <v>155</v>
      </c>
      <c r="B158" t="s">
        <v>44</v>
      </c>
      <c r="C158" t="s">
        <v>354</v>
      </c>
      <c r="D158">
        <v>1</v>
      </c>
      <c r="E158" s="2">
        <v>45714.496527777781</v>
      </c>
      <c r="F158">
        <v>38459</v>
      </c>
      <c r="G158" t="s">
        <v>331</v>
      </c>
      <c r="H158" t="s">
        <v>225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5878466874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9999</v>
      </c>
      <c r="Y158">
        <v>1</v>
      </c>
      <c r="Z158">
        <v>0</v>
      </c>
    </row>
    <row r="159" spans="1:26" x14ac:dyDescent="0.25">
      <c r="A159" t="s">
        <v>155</v>
      </c>
      <c r="B159" t="s">
        <v>44</v>
      </c>
      <c r="C159" t="s">
        <v>354</v>
      </c>
      <c r="D159">
        <v>1</v>
      </c>
      <c r="E159" s="2">
        <v>45714.496527777781</v>
      </c>
      <c r="F159">
        <v>38459</v>
      </c>
      <c r="G159" t="s">
        <v>330</v>
      </c>
      <c r="H159" t="s">
        <v>224</v>
      </c>
      <c r="I159">
        <v>18.5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5878468894</v>
      </c>
      <c r="S159">
        <v>0</v>
      </c>
      <c r="T159">
        <v>0</v>
      </c>
      <c r="U159">
        <v>1E-3</v>
      </c>
      <c r="V159">
        <v>0</v>
      </c>
      <c r="W159">
        <v>0</v>
      </c>
      <c r="X159">
        <v>9999</v>
      </c>
      <c r="Y159">
        <v>1</v>
      </c>
      <c r="Z159">
        <v>0</v>
      </c>
    </row>
    <row r="160" spans="1:26" x14ac:dyDescent="0.25">
      <c r="A160" t="s">
        <v>155</v>
      </c>
      <c r="B160" t="s">
        <v>44</v>
      </c>
      <c r="C160" t="s">
        <v>354</v>
      </c>
      <c r="D160">
        <v>1</v>
      </c>
      <c r="E160" s="2">
        <v>45714.496527777781</v>
      </c>
      <c r="F160">
        <v>38459</v>
      </c>
      <c r="G160" t="s">
        <v>332</v>
      </c>
      <c r="H160" t="s">
        <v>224</v>
      </c>
      <c r="I160">
        <v>0</v>
      </c>
      <c r="J160">
        <v>0.30199999999999999</v>
      </c>
      <c r="K160">
        <v>9.0009999999999994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5878466877</v>
      </c>
      <c r="S160">
        <v>0</v>
      </c>
      <c r="T160">
        <v>0</v>
      </c>
      <c r="U160">
        <v>150.07</v>
      </c>
      <c r="V160">
        <v>0</v>
      </c>
      <c r="W160">
        <v>0</v>
      </c>
      <c r="X160">
        <v>9999</v>
      </c>
      <c r="Y160">
        <v>1</v>
      </c>
      <c r="Z160">
        <v>0</v>
      </c>
    </row>
    <row r="161" spans="1:26" x14ac:dyDescent="0.25">
      <c r="A161" t="s">
        <v>155</v>
      </c>
      <c r="B161" t="s">
        <v>44</v>
      </c>
      <c r="C161" t="s">
        <v>354</v>
      </c>
      <c r="D161">
        <v>1</v>
      </c>
      <c r="E161" s="2">
        <v>45714.496527777781</v>
      </c>
      <c r="F161">
        <v>38459</v>
      </c>
      <c r="G161" t="s">
        <v>331</v>
      </c>
      <c r="H161" t="s">
        <v>224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5878466878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9999</v>
      </c>
      <c r="Y161">
        <v>1</v>
      </c>
      <c r="Z161">
        <v>0</v>
      </c>
    </row>
    <row r="162" spans="1:26" x14ac:dyDescent="0.25">
      <c r="A162" t="s">
        <v>155</v>
      </c>
      <c r="B162" t="s">
        <v>44</v>
      </c>
      <c r="C162" t="s">
        <v>354</v>
      </c>
      <c r="D162">
        <v>1</v>
      </c>
      <c r="E162" s="2">
        <v>45714.496527777781</v>
      </c>
      <c r="F162">
        <v>38500</v>
      </c>
      <c r="G162" t="s">
        <v>330</v>
      </c>
      <c r="H162" t="s">
        <v>223</v>
      </c>
      <c r="I162">
        <v>3.82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5880067019</v>
      </c>
      <c r="S162">
        <v>0</v>
      </c>
      <c r="T162">
        <v>0</v>
      </c>
      <c r="U162">
        <v>0.01</v>
      </c>
      <c r="V162">
        <v>0</v>
      </c>
      <c r="W162">
        <v>0</v>
      </c>
      <c r="X162">
        <v>3.82</v>
      </c>
      <c r="Y162">
        <v>1</v>
      </c>
      <c r="Z162">
        <v>0</v>
      </c>
    </row>
    <row r="163" spans="1:26" x14ac:dyDescent="0.25">
      <c r="A163" t="s">
        <v>155</v>
      </c>
      <c r="B163" t="s">
        <v>44</v>
      </c>
      <c r="C163" t="s">
        <v>354</v>
      </c>
      <c r="D163">
        <v>1</v>
      </c>
      <c r="E163" s="2">
        <v>45714.496527777781</v>
      </c>
      <c r="F163">
        <v>4089922724</v>
      </c>
      <c r="G163" t="s">
        <v>330</v>
      </c>
      <c r="H163" t="s">
        <v>221</v>
      </c>
      <c r="I163">
        <v>23.45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5880084013</v>
      </c>
      <c r="S163">
        <v>0</v>
      </c>
      <c r="T163">
        <v>0</v>
      </c>
      <c r="U163">
        <v>0.01</v>
      </c>
      <c r="V163">
        <v>0</v>
      </c>
      <c r="W163">
        <v>0</v>
      </c>
      <c r="X163">
        <v>23.45</v>
      </c>
      <c r="Y163">
        <v>1</v>
      </c>
      <c r="Z163">
        <v>0</v>
      </c>
    </row>
    <row r="164" spans="1:26" x14ac:dyDescent="0.25">
      <c r="A164" t="s">
        <v>155</v>
      </c>
      <c r="B164" t="s">
        <v>44</v>
      </c>
      <c r="C164" t="s">
        <v>354</v>
      </c>
      <c r="D164">
        <v>1</v>
      </c>
      <c r="E164" s="2">
        <v>45714.496527777781</v>
      </c>
      <c r="F164">
        <v>38481</v>
      </c>
      <c r="G164" t="s">
        <v>330</v>
      </c>
      <c r="H164" t="s">
        <v>219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5880081629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</row>
    <row r="165" spans="1:26" x14ac:dyDescent="0.25">
      <c r="A165" t="s">
        <v>155</v>
      </c>
      <c r="B165" t="s">
        <v>44</v>
      </c>
      <c r="C165" t="s">
        <v>354</v>
      </c>
      <c r="D165">
        <v>1</v>
      </c>
      <c r="E165" s="2">
        <v>45714.496527777781</v>
      </c>
      <c r="F165">
        <v>38481</v>
      </c>
      <c r="G165" t="s">
        <v>330</v>
      </c>
      <c r="H165" t="s">
        <v>218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5880081625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</row>
    <row r="166" spans="1:26" x14ac:dyDescent="0.25">
      <c r="A166" t="s">
        <v>155</v>
      </c>
      <c r="B166" t="s">
        <v>44</v>
      </c>
      <c r="C166" t="s">
        <v>354</v>
      </c>
      <c r="D166">
        <v>1</v>
      </c>
      <c r="E166" s="2">
        <v>45714.496527777781</v>
      </c>
      <c r="F166">
        <v>38454</v>
      </c>
      <c r="G166" t="s">
        <v>333</v>
      </c>
      <c r="H166" t="s">
        <v>217</v>
      </c>
      <c r="I166">
        <v>0</v>
      </c>
      <c r="J166">
        <v>56.5</v>
      </c>
      <c r="K166">
        <v>75.353999999999999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5879925672</v>
      </c>
      <c r="S166">
        <v>0</v>
      </c>
      <c r="T166">
        <v>0</v>
      </c>
      <c r="U166">
        <v>5.98</v>
      </c>
      <c r="V166">
        <v>0</v>
      </c>
      <c r="W166">
        <v>0</v>
      </c>
      <c r="X166">
        <v>9999</v>
      </c>
      <c r="Y166">
        <v>1</v>
      </c>
      <c r="Z166">
        <v>0</v>
      </c>
    </row>
    <row r="167" spans="1:26" x14ac:dyDescent="0.25">
      <c r="A167" t="s">
        <v>155</v>
      </c>
      <c r="B167" t="s">
        <v>44</v>
      </c>
      <c r="C167" t="s">
        <v>354</v>
      </c>
      <c r="D167">
        <v>1</v>
      </c>
      <c r="E167" s="2">
        <v>45714.496527777781</v>
      </c>
      <c r="F167">
        <v>38433</v>
      </c>
      <c r="G167" t="s">
        <v>330</v>
      </c>
      <c r="H167" t="s">
        <v>215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5875913565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9999</v>
      </c>
      <c r="Y167">
        <v>1</v>
      </c>
      <c r="Z167">
        <v>0</v>
      </c>
    </row>
    <row r="168" spans="1:26" x14ac:dyDescent="0.25">
      <c r="A168" t="s">
        <v>155</v>
      </c>
      <c r="B168" t="s">
        <v>44</v>
      </c>
      <c r="C168" t="s">
        <v>354</v>
      </c>
      <c r="D168">
        <v>1</v>
      </c>
      <c r="E168" s="2">
        <v>45714.496527777781</v>
      </c>
      <c r="F168">
        <v>38433</v>
      </c>
      <c r="G168" t="s">
        <v>332</v>
      </c>
      <c r="H168" t="s">
        <v>215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5879396352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9999</v>
      </c>
      <c r="Y168">
        <v>1</v>
      </c>
      <c r="Z168">
        <v>0</v>
      </c>
    </row>
    <row r="169" spans="1:26" x14ac:dyDescent="0.25">
      <c r="A169" t="s">
        <v>155</v>
      </c>
      <c r="B169" t="s">
        <v>44</v>
      </c>
      <c r="C169" t="s">
        <v>354</v>
      </c>
      <c r="D169">
        <v>1</v>
      </c>
      <c r="E169" s="2">
        <v>45714.496527777781</v>
      </c>
      <c r="F169">
        <v>38433</v>
      </c>
      <c r="G169" t="s">
        <v>331</v>
      </c>
      <c r="H169" t="s">
        <v>215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5879396353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9999</v>
      </c>
      <c r="Y169">
        <v>1</v>
      </c>
      <c r="Z169">
        <v>0</v>
      </c>
    </row>
    <row r="170" spans="1:26" x14ac:dyDescent="0.25">
      <c r="A170" t="s">
        <v>155</v>
      </c>
      <c r="B170" t="s">
        <v>44</v>
      </c>
      <c r="C170" t="s">
        <v>354</v>
      </c>
      <c r="D170">
        <v>1</v>
      </c>
      <c r="E170" s="2">
        <v>45714.496527777781</v>
      </c>
      <c r="F170">
        <v>38433</v>
      </c>
      <c r="G170" t="s">
        <v>330</v>
      </c>
      <c r="H170" t="s">
        <v>214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5864452812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9999</v>
      </c>
      <c r="Y170">
        <v>1</v>
      </c>
      <c r="Z170">
        <v>0</v>
      </c>
    </row>
    <row r="171" spans="1:26" x14ac:dyDescent="0.25">
      <c r="A171" t="s">
        <v>155</v>
      </c>
      <c r="B171" t="s">
        <v>44</v>
      </c>
      <c r="C171" t="s">
        <v>354</v>
      </c>
      <c r="D171">
        <v>1</v>
      </c>
      <c r="E171" s="2">
        <v>45714.496527777781</v>
      </c>
      <c r="F171">
        <v>38433</v>
      </c>
      <c r="G171" t="s">
        <v>332</v>
      </c>
      <c r="H171" t="s">
        <v>214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5879396344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9999</v>
      </c>
      <c r="Y171">
        <v>1</v>
      </c>
      <c r="Z171">
        <v>0</v>
      </c>
    </row>
    <row r="172" spans="1:26" x14ac:dyDescent="0.25">
      <c r="A172" t="s">
        <v>155</v>
      </c>
      <c r="B172" t="s">
        <v>44</v>
      </c>
      <c r="C172" t="s">
        <v>354</v>
      </c>
      <c r="D172">
        <v>1</v>
      </c>
      <c r="E172" s="2">
        <v>45714.496527777781</v>
      </c>
      <c r="F172">
        <v>38433</v>
      </c>
      <c r="G172" t="s">
        <v>331</v>
      </c>
      <c r="H172" t="s">
        <v>214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5879396345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9999</v>
      </c>
      <c r="Y172">
        <v>1</v>
      </c>
      <c r="Z172">
        <v>0</v>
      </c>
    </row>
    <row r="173" spans="1:26" x14ac:dyDescent="0.25">
      <c r="A173" t="s">
        <v>155</v>
      </c>
      <c r="B173" t="s">
        <v>44</v>
      </c>
      <c r="C173" t="s">
        <v>354</v>
      </c>
      <c r="D173">
        <v>1</v>
      </c>
      <c r="E173" s="2">
        <v>45714.496527777781</v>
      </c>
      <c r="F173">
        <v>38433</v>
      </c>
      <c r="G173" t="s">
        <v>330</v>
      </c>
      <c r="H173" t="s">
        <v>213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5875679701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9999</v>
      </c>
      <c r="Y173">
        <v>1</v>
      </c>
      <c r="Z173">
        <v>0</v>
      </c>
    </row>
    <row r="174" spans="1:26" x14ac:dyDescent="0.25">
      <c r="A174" t="s">
        <v>155</v>
      </c>
      <c r="B174" t="s">
        <v>44</v>
      </c>
      <c r="C174" t="s">
        <v>354</v>
      </c>
      <c r="D174">
        <v>1</v>
      </c>
      <c r="E174" s="2">
        <v>45714.496527777781</v>
      </c>
      <c r="F174">
        <v>38433</v>
      </c>
      <c r="G174" t="s">
        <v>332</v>
      </c>
      <c r="H174" t="s">
        <v>213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5879396348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9999</v>
      </c>
      <c r="Y174">
        <v>1</v>
      </c>
      <c r="Z174">
        <v>0</v>
      </c>
    </row>
    <row r="175" spans="1:26" x14ac:dyDescent="0.25">
      <c r="A175" t="s">
        <v>155</v>
      </c>
      <c r="B175" t="s">
        <v>44</v>
      </c>
      <c r="C175" t="s">
        <v>354</v>
      </c>
      <c r="D175">
        <v>1</v>
      </c>
      <c r="E175" s="2">
        <v>45714.496527777781</v>
      </c>
      <c r="F175">
        <v>38433</v>
      </c>
      <c r="G175" t="s">
        <v>331</v>
      </c>
      <c r="H175" t="s">
        <v>213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5879396349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9999</v>
      </c>
      <c r="Y175">
        <v>1</v>
      </c>
      <c r="Z175">
        <v>0</v>
      </c>
    </row>
    <row r="176" spans="1:26" x14ac:dyDescent="0.25">
      <c r="A176" t="s">
        <v>155</v>
      </c>
      <c r="B176" t="s">
        <v>44</v>
      </c>
      <c r="C176" t="s">
        <v>354</v>
      </c>
      <c r="D176">
        <v>1</v>
      </c>
      <c r="E176" s="2">
        <v>45714.496527777781</v>
      </c>
      <c r="F176">
        <v>38481</v>
      </c>
      <c r="G176" t="s">
        <v>333</v>
      </c>
      <c r="H176" t="s">
        <v>212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5864394322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9999</v>
      </c>
      <c r="Y176">
        <v>1</v>
      </c>
      <c r="Z176">
        <v>0</v>
      </c>
    </row>
    <row r="177" spans="1:26" x14ac:dyDescent="0.25">
      <c r="A177" t="s">
        <v>155</v>
      </c>
      <c r="B177" t="s">
        <v>44</v>
      </c>
      <c r="C177" t="s">
        <v>354</v>
      </c>
      <c r="D177">
        <v>1</v>
      </c>
      <c r="E177" s="2">
        <v>45714.496527777781</v>
      </c>
      <c r="F177">
        <v>38481</v>
      </c>
      <c r="G177" t="s">
        <v>330</v>
      </c>
      <c r="H177" t="s">
        <v>211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5880081631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</row>
    <row r="178" spans="1:26" x14ac:dyDescent="0.25">
      <c r="A178" t="s">
        <v>155</v>
      </c>
      <c r="B178" t="s">
        <v>44</v>
      </c>
      <c r="C178" t="s">
        <v>354</v>
      </c>
      <c r="D178">
        <v>1</v>
      </c>
      <c r="E178" s="2">
        <v>45714.496527777781</v>
      </c>
      <c r="F178">
        <v>38547</v>
      </c>
      <c r="G178" t="s">
        <v>330</v>
      </c>
      <c r="H178" t="s">
        <v>210</v>
      </c>
      <c r="I178">
        <v>76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5880025307</v>
      </c>
      <c r="S178">
        <v>0</v>
      </c>
      <c r="T178">
        <v>0</v>
      </c>
      <c r="U178">
        <v>1E-3</v>
      </c>
      <c r="V178">
        <v>0</v>
      </c>
      <c r="W178">
        <v>0</v>
      </c>
      <c r="X178">
        <v>9999</v>
      </c>
      <c r="Y178">
        <v>1</v>
      </c>
      <c r="Z178">
        <v>0</v>
      </c>
    </row>
    <row r="179" spans="1:26" x14ac:dyDescent="0.25">
      <c r="A179" t="s">
        <v>155</v>
      </c>
      <c r="B179" t="s">
        <v>44</v>
      </c>
      <c r="C179" t="s">
        <v>354</v>
      </c>
      <c r="D179">
        <v>1</v>
      </c>
      <c r="E179" s="2">
        <v>45714.496527777781</v>
      </c>
      <c r="F179">
        <v>38486</v>
      </c>
      <c r="G179" t="s">
        <v>330</v>
      </c>
      <c r="H179" t="s">
        <v>208</v>
      </c>
      <c r="I179">
        <v>56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5879914063</v>
      </c>
      <c r="S179">
        <v>0</v>
      </c>
      <c r="T179">
        <v>0</v>
      </c>
      <c r="U179">
        <v>0.49</v>
      </c>
      <c r="V179">
        <v>0</v>
      </c>
      <c r="W179">
        <v>0</v>
      </c>
      <c r="X179">
        <v>9999</v>
      </c>
      <c r="Y179">
        <v>1</v>
      </c>
      <c r="Z179">
        <v>0</v>
      </c>
    </row>
    <row r="180" spans="1:26" x14ac:dyDescent="0.25">
      <c r="A180" t="s">
        <v>155</v>
      </c>
      <c r="B180" t="s">
        <v>44</v>
      </c>
      <c r="C180" t="s">
        <v>354</v>
      </c>
      <c r="D180">
        <v>1</v>
      </c>
      <c r="E180" s="2">
        <v>45714.496527777781</v>
      </c>
      <c r="F180">
        <v>38486</v>
      </c>
      <c r="G180" t="s">
        <v>332</v>
      </c>
      <c r="H180" t="s">
        <v>208</v>
      </c>
      <c r="I180">
        <v>0</v>
      </c>
      <c r="J180">
        <v>1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5879920923</v>
      </c>
      <c r="S180">
        <v>0</v>
      </c>
      <c r="T180">
        <v>0</v>
      </c>
      <c r="U180">
        <v>11</v>
      </c>
      <c r="V180">
        <v>0</v>
      </c>
      <c r="W180">
        <v>0</v>
      </c>
      <c r="X180">
        <v>9999</v>
      </c>
      <c r="Y180">
        <v>1</v>
      </c>
      <c r="Z180">
        <v>0</v>
      </c>
    </row>
    <row r="181" spans="1:26" x14ac:dyDescent="0.25">
      <c r="A181" t="s">
        <v>155</v>
      </c>
      <c r="B181" t="s">
        <v>44</v>
      </c>
      <c r="C181" t="s">
        <v>354</v>
      </c>
      <c r="D181">
        <v>1</v>
      </c>
      <c r="E181" s="2">
        <v>45714.496527777781</v>
      </c>
      <c r="F181">
        <v>38486</v>
      </c>
      <c r="G181" t="s">
        <v>331</v>
      </c>
      <c r="H181" t="s">
        <v>208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5879920924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9999</v>
      </c>
      <c r="Y181">
        <v>1</v>
      </c>
      <c r="Z181">
        <v>0</v>
      </c>
    </row>
    <row r="182" spans="1:26" x14ac:dyDescent="0.25">
      <c r="A182" t="s">
        <v>155</v>
      </c>
      <c r="B182" t="s">
        <v>44</v>
      </c>
      <c r="C182" t="s">
        <v>354</v>
      </c>
      <c r="D182">
        <v>1</v>
      </c>
      <c r="E182" s="2">
        <v>45714.496527777781</v>
      </c>
      <c r="F182">
        <v>38486</v>
      </c>
      <c r="G182" t="s">
        <v>330</v>
      </c>
      <c r="H182" t="s">
        <v>207</v>
      </c>
      <c r="I182">
        <v>18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5879914065</v>
      </c>
      <c r="S182">
        <v>0</v>
      </c>
      <c r="T182">
        <v>0</v>
      </c>
      <c r="U182">
        <v>0.49</v>
      </c>
      <c r="V182">
        <v>0</v>
      </c>
      <c r="W182">
        <v>0</v>
      </c>
      <c r="X182">
        <v>9999</v>
      </c>
      <c r="Y182">
        <v>1</v>
      </c>
      <c r="Z182">
        <v>0</v>
      </c>
    </row>
    <row r="183" spans="1:26" x14ac:dyDescent="0.25">
      <c r="A183" t="s">
        <v>155</v>
      </c>
      <c r="B183" t="s">
        <v>44</v>
      </c>
      <c r="C183" t="s">
        <v>354</v>
      </c>
      <c r="D183">
        <v>1</v>
      </c>
      <c r="E183" s="2">
        <v>45714.496527777781</v>
      </c>
      <c r="F183">
        <v>38486</v>
      </c>
      <c r="G183" t="s">
        <v>332</v>
      </c>
      <c r="H183" t="s">
        <v>207</v>
      </c>
      <c r="I183">
        <v>0</v>
      </c>
      <c r="J183">
        <v>1.998</v>
      </c>
      <c r="K183">
        <v>3.996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5879920927</v>
      </c>
      <c r="S183">
        <v>0</v>
      </c>
      <c r="T183">
        <v>0</v>
      </c>
      <c r="U183">
        <v>11</v>
      </c>
      <c r="V183">
        <v>0</v>
      </c>
      <c r="W183">
        <v>0</v>
      </c>
      <c r="X183">
        <v>9999</v>
      </c>
      <c r="Y183">
        <v>1</v>
      </c>
      <c r="Z183">
        <v>0</v>
      </c>
    </row>
    <row r="184" spans="1:26" x14ac:dyDescent="0.25">
      <c r="A184" t="s">
        <v>155</v>
      </c>
      <c r="B184" t="s">
        <v>44</v>
      </c>
      <c r="C184" t="s">
        <v>354</v>
      </c>
      <c r="D184">
        <v>1</v>
      </c>
      <c r="E184" s="2">
        <v>45714.496527777781</v>
      </c>
      <c r="F184">
        <v>38486</v>
      </c>
      <c r="G184" t="s">
        <v>331</v>
      </c>
      <c r="H184" t="s">
        <v>207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5879920928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9999</v>
      </c>
      <c r="Y184">
        <v>1</v>
      </c>
      <c r="Z184">
        <v>0</v>
      </c>
    </row>
    <row r="185" spans="1:26" x14ac:dyDescent="0.25">
      <c r="A185" t="s">
        <v>155</v>
      </c>
      <c r="B185" t="s">
        <v>44</v>
      </c>
      <c r="C185" t="s">
        <v>354</v>
      </c>
      <c r="D185">
        <v>1</v>
      </c>
      <c r="E185" s="2">
        <v>45714.496527777781</v>
      </c>
      <c r="F185">
        <v>38486</v>
      </c>
      <c r="G185" t="s">
        <v>330</v>
      </c>
      <c r="H185" t="s">
        <v>206</v>
      </c>
      <c r="I185">
        <v>23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5879698951</v>
      </c>
      <c r="S185">
        <v>0</v>
      </c>
      <c r="T185">
        <v>0</v>
      </c>
      <c r="U185">
        <v>1E-3</v>
      </c>
      <c r="V185">
        <v>0</v>
      </c>
      <c r="W185">
        <v>0</v>
      </c>
      <c r="X185">
        <v>9999</v>
      </c>
      <c r="Y185">
        <v>1</v>
      </c>
      <c r="Z185">
        <v>0</v>
      </c>
    </row>
    <row r="186" spans="1:26" x14ac:dyDescent="0.25">
      <c r="A186" t="s">
        <v>155</v>
      </c>
      <c r="B186" t="s">
        <v>44</v>
      </c>
      <c r="C186" t="s">
        <v>354</v>
      </c>
      <c r="D186">
        <v>1</v>
      </c>
      <c r="E186" s="2">
        <v>45714.496527777781</v>
      </c>
      <c r="F186">
        <v>38433</v>
      </c>
      <c r="G186" t="s">
        <v>330</v>
      </c>
      <c r="H186" t="s">
        <v>204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5878602788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9999</v>
      </c>
      <c r="Y186">
        <v>1</v>
      </c>
      <c r="Z186">
        <v>0</v>
      </c>
    </row>
    <row r="187" spans="1:26" x14ac:dyDescent="0.25">
      <c r="A187" t="s">
        <v>155</v>
      </c>
      <c r="B187" t="s">
        <v>44</v>
      </c>
      <c r="C187" t="s">
        <v>354</v>
      </c>
      <c r="D187">
        <v>1</v>
      </c>
      <c r="E187" s="2">
        <v>45714.496527777781</v>
      </c>
      <c r="F187">
        <v>38433</v>
      </c>
      <c r="G187" t="s">
        <v>330</v>
      </c>
      <c r="H187" t="s">
        <v>203</v>
      </c>
      <c r="I187">
        <v>90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5878602786</v>
      </c>
      <c r="S187">
        <v>0</v>
      </c>
      <c r="T187">
        <v>0</v>
      </c>
      <c r="U187">
        <v>1E-3</v>
      </c>
      <c r="V187">
        <v>0</v>
      </c>
      <c r="W187">
        <v>0</v>
      </c>
      <c r="X187">
        <v>9999</v>
      </c>
      <c r="Y187">
        <v>1</v>
      </c>
      <c r="Z187">
        <v>0</v>
      </c>
    </row>
    <row r="188" spans="1:26" x14ac:dyDescent="0.25">
      <c r="A188" t="s">
        <v>155</v>
      </c>
      <c r="B188" t="s">
        <v>44</v>
      </c>
      <c r="C188" t="s">
        <v>354</v>
      </c>
      <c r="D188">
        <v>1</v>
      </c>
      <c r="E188" s="2">
        <v>45714.496527777781</v>
      </c>
      <c r="F188">
        <v>38481</v>
      </c>
      <c r="G188" t="s">
        <v>330</v>
      </c>
      <c r="H188" t="s">
        <v>201</v>
      </c>
      <c r="I188">
        <v>74.33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5879971587</v>
      </c>
      <c r="S188">
        <v>0</v>
      </c>
      <c r="T188">
        <v>0</v>
      </c>
      <c r="U188">
        <v>0.01</v>
      </c>
      <c r="V188">
        <v>0</v>
      </c>
      <c r="W188">
        <v>0</v>
      </c>
      <c r="X188">
        <v>9999</v>
      </c>
      <c r="Y188">
        <v>1</v>
      </c>
      <c r="Z188">
        <v>0</v>
      </c>
    </row>
    <row r="189" spans="1:26" x14ac:dyDescent="0.25">
      <c r="A189" t="s">
        <v>155</v>
      </c>
      <c r="B189" t="s">
        <v>44</v>
      </c>
      <c r="C189" t="s">
        <v>354</v>
      </c>
      <c r="D189">
        <v>1</v>
      </c>
      <c r="E189" s="2">
        <v>45714.496527777781</v>
      </c>
      <c r="F189">
        <v>38481</v>
      </c>
      <c r="G189" t="s">
        <v>332</v>
      </c>
      <c r="H189" t="s">
        <v>201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5879970145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9999</v>
      </c>
      <c r="Y189">
        <v>1</v>
      </c>
      <c r="Z189">
        <v>0</v>
      </c>
    </row>
    <row r="190" spans="1:26" x14ac:dyDescent="0.25">
      <c r="A190" t="s">
        <v>155</v>
      </c>
      <c r="B190" t="s">
        <v>44</v>
      </c>
      <c r="C190" t="s">
        <v>354</v>
      </c>
      <c r="D190">
        <v>1</v>
      </c>
      <c r="E190" s="2">
        <v>45714.496527777781</v>
      </c>
      <c r="F190">
        <v>38481</v>
      </c>
      <c r="G190" t="s">
        <v>331</v>
      </c>
      <c r="H190" t="s">
        <v>201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5879970146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9999</v>
      </c>
      <c r="Y190">
        <v>1</v>
      </c>
      <c r="Z190">
        <v>0</v>
      </c>
    </row>
    <row r="191" spans="1:26" x14ac:dyDescent="0.25">
      <c r="A191" t="s">
        <v>155</v>
      </c>
      <c r="B191" t="s">
        <v>44</v>
      </c>
      <c r="C191" t="s">
        <v>354</v>
      </c>
      <c r="D191">
        <v>1</v>
      </c>
      <c r="E191" s="2">
        <v>45714.496527777781</v>
      </c>
      <c r="F191">
        <v>38459</v>
      </c>
      <c r="G191" t="s">
        <v>330</v>
      </c>
      <c r="H191" t="s">
        <v>200</v>
      </c>
      <c r="I191">
        <v>3.32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5880067027</v>
      </c>
      <c r="S191">
        <v>0</v>
      </c>
      <c r="T191">
        <v>0</v>
      </c>
      <c r="U191">
        <v>0.01</v>
      </c>
      <c r="V191">
        <v>0</v>
      </c>
      <c r="W191">
        <v>0</v>
      </c>
      <c r="X191">
        <v>3.32</v>
      </c>
      <c r="Y191">
        <v>1</v>
      </c>
      <c r="Z191">
        <v>0</v>
      </c>
    </row>
    <row r="192" spans="1:26" x14ac:dyDescent="0.25">
      <c r="A192" t="s">
        <v>155</v>
      </c>
      <c r="B192" t="s">
        <v>44</v>
      </c>
      <c r="C192" t="s">
        <v>354</v>
      </c>
      <c r="D192">
        <v>1</v>
      </c>
      <c r="E192" s="2">
        <v>45714.496527777781</v>
      </c>
      <c r="F192">
        <v>38481</v>
      </c>
      <c r="G192" t="s">
        <v>330</v>
      </c>
      <c r="H192" t="s">
        <v>198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5880081621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</row>
    <row r="193" spans="1:26" x14ac:dyDescent="0.25">
      <c r="A193" t="s">
        <v>155</v>
      </c>
      <c r="B193" t="s">
        <v>44</v>
      </c>
      <c r="C193" t="s">
        <v>354</v>
      </c>
      <c r="D193">
        <v>1</v>
      </c>
      <c r="E193" s="2">
        <v>45714.496527777781</v>
      </c>
      <c r="F193">
        <v>38481</v>
      </c>
      <c r="G193" t="s">
        <v>330</v>
      </c>
      <c r="H193" t="s">
        <v>197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5880081627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</row>
    <row r="194" spans="1:26" x14ac:dyDescent="0.25">
      <c r="E194" s="2"/>
    </row>
    <row r="195" spans="1:26" x14ac:dyDescent="0.25">
      <c r="E195" s="2"/>
    </row>
    <row r="196" spans="1:26" x14ac:dyDescent="0.25">
      <c r="E196" s="2"/>
    </row>
    <row r="197" spans="1:26" x14ac:dyDescent="0.25">
      <c r="E197" s="2"/>
    </row>
    <row r="198" spans="1:26" x14ac:dyDescent="0.25">
      <c r="E198" s="2"/>
    </row>
    <row r="199" spans="1:26" x14ac:dyDescent="0.25">
      <c r="E199" s="2"/>
    </row>
    <row r="200" spans="1:26" x14ac:dyDescent="0.25">
      <c r="E200" s="2"/>
    </row>
    <row r="201" spans="1:26" x14ac:dyDescent="0.25">
      <c r="E201" s="2"/>
    </row>
    <row r="202" spans="1:26" x14ac:dyDescent="0.25">
      <c r="E202" s="2"/>
    </row>
    <row r="203" spans="1:26" x14ac:dyDescent="0.25">
      <c r="E203" s="2"/>
    </row>
    <row r="204" spans="1:26" x14ac:dyDescent="0.25">
      <c r="E204" s="2"/>
    </row>
    <row r="205" spans="1:26" x14ac:dyDescent="0.25">
      <c r="E205" s="2"/>
    </row>
    <row r="206" spans="1:26" x14ac:dyDescent="0.25">
      <c r="E206" s="2"/>
    </row>
    <row r="207" spans="1:26" x14ac:dyDescent="0.25">
      <c r="E207" s="2"/>
    </row>
    <row r="208" spans="1:26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  <row r="1001" spans="5:5" x14ac:dyDescent="0.25">
      <c r="E1001" s="2"/>
    </row>
    <row r="1002" spans="5:5" x14ac:dyDescent="0.25">
      <c r="E1002" s="2"/>
    </row>
    <row r="1003" spans="5:5" x14ac:dyDescent="0.25">
      <c r="E1003" s="2"/>
    </row>
    <row r="1004" spans="5:5" x14ac:dyDescent="0.25">
      <c r="E1004" s="2"/>
    </row>
    <row r="1005" spans="5:5" x14ac:dyDescent="0.25">
      <c r="E1005" s="2"/>
    </row>
    <row r="1006" spans="5:5" x14ac:dyDescent="0.25">
      <c r="E1006" s="2"/>
    </row>
    <row r="1007" spans="5:5" x14ac:dyDescent="0.25">
      <c r="E1007" s="2"/>
    </row>
    <row r="1008" spans="5:5" x14ac:dyDescent="0.25">
      <c r="E1008" s="2"/>
    </row>
    <row r="1009" spans="5:5" x14ac:dyDescent="0.25">
      <c r="E1009" s="2"/>
    </row>
    <row r="1010" spans="5:5" x14ac:dyDescent="0.25">
      <c r="E1010" s="2"/>
    </row>
    <row r="1011" spans="5:5" x14ac:dyDescent="0.25">
      <c r="E1011" s="2"/>
    </row>
    <row r="1012" spans="5:5" x14ac:dyDescent="0.25">
      <c r="E1012" s="2"/>
    </row>
    <row r="1013" spans="5:5" x14ac:dyDescent="0.25">
      <c r="E1013" s="2"/>
    </row>
    <row r="1014" spans="5:5" x14ac:dyDescent="0.25">
      <c r="E1014" s="2"/>
    </row>
    <row r="1015" spans="5:5" x14ac:dyDescent="0.25">
      <c r="E1015" s="2"/>
    </row>
    <row r="1016" spans="5:5" x14ac:dyDescent="0.25">
      <c r="E1016" s="2"/>
    </row>
    <row r="1017" spans="5:5" x14ac:dyDescent="0.25">
      <c r="E1017" s="2"/>
    </row>
    <row r="1018" spans="5:5" x14ac:dyDescent="0.25">
      <c r="E1018" s="2"/>
    </row>
    <row r="1019" spans="5:5" x14ac:dyDescent="0.25">
      <c r="E1019" s="2"/>
    </row>
    <row r="1020" spans="5:5" x14ac:dyDescent="0.25">
      <c r="E1020" s="2"/>
    </row>
    <row r="1021" spans="5:5" x14ac:dyDescent="0.25">
      <c r="E1021" s="2"/>
    </row>
    <row r="1022" spans="5:5" x14ac:dyDescent="0.25">
      <c r="E1022" s="2"/>
    </row>
    <row r="1023" spans="5:5" x14ac:dyDescent="0.25">
      <c r="E1023" s="2"/>
    </row>
    <row r="1024" spans="5:5" x14ac:dyDescent="0.25">
      <c r="E1024" s="2"/>
    </row>
    <row r="1025" spans="5:5" x14ac:dyDescent="0.25">
      <c r="E1025" s="2"/>
    </row>
    <row r="1026" spans="5:5" x14ac:dyDescent="0.25">
      <c r="E1026" s="2"/>
    </row>
    <row r="1027" spans="5:5" x14ac:dyDescent="0.25">
      <c r="E1027" s="2"/>
    </row>
    <row r="1028" spans="5:5" x14ac:dyDescent="0.25">
      <c r="E1028" s="2"/>
    </row>
    <row r="1029" spans="5:5" x14ac:dyDescent="0.25">
      <c r="E1029" s="2"/>
    </row>
    <row r="1030" spans="5:5" x14ac:dyDescent="0.25">
      <c r="E1030" s="2"/>
    </row>
    <row r="1031" spans="5:5" x14ac:dyDescent="0.25">
      <c r="E1031" s="2"/>
    </row>
    <row r="1032" spans="5:5" x14ac:dyDescent="0.25">
      <c r="E1032" s="2"/>
    </row>
    <row r="1033" spans="5:5" x14ac:dyDescent="0.25">
      <c r="E1033" s="2"/>
    </row>
    <row r="1034" spans="5:5" x14ac:dyDescent="0.25">
      <c r="E1034" s="2"/>
    </row>
    <row r="1035" spans="5:5" x14ac:dyDescent="0.25">
      <c r="E1035" s="2"/>
    </row>
    <row r="1036" spans="5:5" x14ac:dyDescent="0.25">
      <c r="E1036" s="2"/>
    </row>
    <row r="1037" spans="5:5" x14ac:dyDescent="0.25">
      <c r="E1037" s="2"/>
    </row>
    <row r="1038" spans="5:5" x14ac:dyDescent="0.25">
      <c r="E1038" s="2"/>
    </row>
    <row r="1039" spans="5:5" x14ac:dyDescent="0.25">
      <c r="E1039" s="2"/>
    </row>
    <row r="1040" spans="5:5" x14ac:dyDescent="0.25">
      <c r="E1040" s="2"/>
    </row>
    <row r="1041" spans="5:5" x14ac:dyDescent="0.25">
      <c r="E1041" s="2"/>
    </row>
    <row r="1042" spans="5:5" x14ac:dyDescent="0.25">
      <c r="E1042" s="2"/>
    </row>
    <row r="1043" spans="5:5" x14ac:dyDescent="0.25">
      <c r="E1043" s="2"/>
    </row>
    <row r="1044" spans="5:5" x14ac:dyDescent="0.25">
      <c r="E1044" s="2"/>
    </row>
    <row r="1045" spans="5:5" x14ac:dyDescent="0.25">
      <c r="E1045" s="2"/>
    </row>
    <row r="1046" spans="5:5" x14ac:dyDescent="0.25">
      <c r="E1046" s="2"/>
    </row>
    <row r="1047" spans="5:5" x14ac:dyDescent="0.25">
      <c r="E1047" s="2"/>
    </row>
    <row r="1048" spans="5:5" x14ac:dyDescent="0.25">
      <c r="E1048" s="2"/>
    </row>
    <row r="1049" spans="5:5" x14ac:dyDescent="0.25">
      <c r="E1049" s="2"/>
    </row>
    <row r="1050" spans="5:5" x14ac:dyDescent="0.25">
      <c r="E1050" s="2"/>
    </row>
    <row r="1051" spans="5:5" x14ac:dyDescent="0.25">
      <c r="E1051" s="2"/>
    </row>
    <row r="1052" spans="5:5" x14ac:dyDescent="0.25">
      <c r="E1052" s="2"/>
    </row>
    <row r="1053" spans="5:5" x14ac:dyDescent="0.25">
      <c r="E1053" s="2"/>
    </row>
    <row r="1054" spans="5:5" x14ac:dyDescent="0.25">
      <c r="E1054" s="2"/>
    </row>
    <row r="1055" spans="5:5" x14ac:dyDescent="0.25">
      <c r="E1055" s="2"/>
    </row>
    <row r="1056" spans="5:5" x14ac:dyDescent="0.25">
      <c r="E1056" s="2"/>
    </row>
    <row r="1057" spans="5:5" x14ac:dyDescent="0.25">
      <c r="E1057" s="2"/>
    </row>
    <row r="1058" spans="5:5" x14ac:dyDescent="0.25">
      <c r="E1058" s="2"/>
    </row>
    <row r="1059" spans="5:5" x14ac:dyDescent="0.25">
      <c r="E1059" s="2"/>
    </row>
    <row r="1060" spans="5:5" x14ac:dyDescent="0.25">
      <c r="E1060" s="2"/>
    </row>
    <row r="1061" spans="5:5" x14ac:dyDescent="0.25">
      <c r="E1061" s="2"/>
    </row>
    <row r="1062" spans="5:5" x14ac:dyDescent="0.25">
      <c r="E1062" s="2"/>
    </row>
    <row r="1063" spans="5:5" x14ac:dyDescent="0.25">
      <c r="E1063" s="2"/>
    </row>
    <row r="1064" spans="5:5" x14ac:dyDescent="0.25">
      <c r="E1064" s="2"/>
    </row>
    <row r="1065" spans="5:5" x14ac:dyDescent="0.25">
      <c r="E1065" s="2"/>
    </row>
    <row r="1066" spans="5:5" x14ac:dyDescent="0.25">
      <c r="E1066" s="2"/>
    </row>
    <row r="1067" spans="5:5" x14ac:dyDescent="0.25">
      <c r="E1067" s="2"/>
    </row>
    <row r="1068" spans="5:5" x14ac:dyDescent="0.25">
      <c r="E1068" s="2"/>
    </row>
    <row r="1069" spans="5:5" x14ac:dyDescent="0.25">
      <c r="E1069" s="2"/>
    </row>
    <row r="1070" spans="5:5" x14ac:dyDescent="0.25">
      <c r="E1070" s="2"/>
    </row>
    <row r="1071" spans="5:5" x14ac:dyDescent="0.25">
      <c r="E1071" s="2"/>
    </row>
    <row r="1072" spans="5:5" x14ac:dyDescent="0.25">
      <c r="E1072" s="2"/>
    </row>
    <row r="1073" spans="5:5" x14ac:dyDescent="0.25">
      <c r="E1073" s="2"/>
    </row>
    <row r="1074" spans="5:5" x14ac:dyDescent="0.25">
      <c r="E1074" s="2"/>
    </row>
    <row r="1075" spans="5:5" x14ac:dyDescent="0.25">
      <c r="E1075" s="2"/>
    </row>
    <row r="1076" spans="5:5" x14ac:dyDescent="0.25">
      <c r="E1076" s="2"/>
    </row>
    <row r="1077" spans="5:5" x14ac:dyDescent="0.25">
      <c r="E1077" s="2"/>
    </row>
    <row r="1078" spans="5:5" x14ac:dyDescent="0.25">
      <c r="E1078" s="2"/>
    </row>
    <row r="1079" spans="5:5" x14ac:dyDescent="0.25">
      <c r="E1079" s="2"/>
    </row>
    <row r="1080" spans="5:5" x14ac:dyDescent="0.25">
      <c r="E1080" s="2"/>
    </row>
    <row r="1081" spans="5:5" x14ac:dyDescent="0.25">
      <c r="E1081" s="2"/>
    </row>
    <row r="1082" spans="5:5" x14ac:dyDescent="0.25">
      <c r="E1082" s="2"/>
    </row>
    <row r="1083" spans="5:5" x14ac:dyDescent="0.25">
      <c r="E1083" s="2"/>
    </row>
    <row r="1084" spans="5:5" x14ac:dyDescent="0.25">
      <c r="E1084" s="2"/>
    </row>
    <row r="1085" spans="5:5" x14ac:dyDescent="0.25">
      <c r="E1085" s="2"/>
    </row>
    <row r="1086" spans="5:5" x14ac:dyDescent="0.25">
      <c r="E1086" s="2"/>
    </row>
    <row r="1087" spans="5:5" x14ac:dyDescent="0.25">
      <c r="E1087" s="2"/>
    </row>
    <row r="1088" spans="5:5" x14ac:dyDescent="0.25">
      <c r="E1088" s="2"/>
    </row>
    <row r="1089" spans="5:5" x14ac:dyDescent="0.25">
      <c r="E1089" s="2"/>
    </row>
    <row r="1090" spans="5:5" x14ac:dyDescent="0.25">
      <c r="E1090" s="2"/>
    </row>
    <row r="1091" spans="5:5" x14ac:dyDescent="0.25">
      <c r="E1091" s="2"/>
    </row>
    <row r="1092" spans="5:5" x14ac:dyDescent="0.25">
      <c r="E1092" s="2"/>
    </row>
    <row r="1093" spans="5:5" x14ac:dyDescent="0.25">
      <c r="E1093" s="2"/>
    </row>
    <row r="1094" spans="5:5" x14ac:dyDescent="0.25">
      <c r="E1094" s="2"/>
    </row>
    <row r="1095" spans="5:5" x14ac:dyDescent="0.25">
      <c r="E1095" s="2"/>
    </row>
    <row r="1096" spans="5:5" x14ac:dyDescent="0.25">
      <c r="E1096" s="2"/>
    </row>
    <row r="1097" spans="5:5" x14ac:dyDescent="0.25">
      <c r="E1097" s="2"/>
    </row>
    <row r="1098" spans="5:5" x14ac:dyDescent="0.25">
      <c r="E1098" s="2"/>
    </row>
    <row r="1099" spans="5:5" x14ac:dyDescent="0.25">
      <c r="E1099" s="2"/>
    </row>
    <row r="1100" spans="5:5" x14ac:dyDescent="0.25">
      <c r="E1100" s="2"/>
    </row>
    <row r="1101" spans="5:5" x14ac:dyDescent="0.25">
      <c r="E1101" s="2"/>
    </row>
    <row r="1102" spans="5:5" x14ac:dyDescent="0.25">
      <c r="E1102" s="2"/>
    </row>
    <row r="1103" spans="5:5" x14ac:dyDescent="0.25">
      <c r="E1103" s="2"/>
    </row>
    <row r="1104" spans="5:5" x14ac:dyDescent="0.25">
      <c r="E1104" s="2"/>
    </row>
    <row r="1105" spans="5:5" x14ac:dyDescent="0.25">
      <c r="E1105" s="2"/>
    </row>
    <row r="1106" spans="5:5" x14ac:dyDescent="0.25">
      <c r="E1106" s="2"/>
    </row>
    <row r="1107" spans="5:5" x14ac:dyDescent="0.25">
      <c r="E1107" s="2"/>
    </row>
    <row r="1108" spans="5:5" x14ac:dyDescent="0.25">
      <c r="E1108" s="2"/>
    </row>
    <row r="1109" spans="5:5" x14ac:dyDescent="0.25">
      <c r="E1109" s="2"/>
    </row>
    <row r="1110" spans="5:5" x14ac:dyDescent="0.25">
      <c r="E1110" s="2"/>
    </row>
    <row r="1111" spans="5:5" x14ac:dyDescent="0.25">
      <c r="E1111" s="2"/>
    </row>
    <row r="1112" spans="5:5" x14ac:dyDescent="0.25">
      <c r="E1112" s="2"/>
    </row>
    <row r="1113" spans="5:5" x14ac:dyDescent="0.25">
      <c r="E1113" s="2"/>
    </row>
    <row r="1114" spans="5:5" x14ac:dyDescent="0.25">
      <c r="E1114" s="2"/>
    </row>
    <row r="1115" spans="5:5" x14ac:dyDescent="0.25">
      <c r="E1115" s="2"/>
    </row>
    <row r="1116" spans="5:5" x14ac:dyDescent="0.25">
      <c r="E1116" s="2"/>
    </row>
    <row r="1117" spans="5:5" x14ac:dyDescent="0.25">
      <c r="E1117" s="2"/>
    </row>
    <row r="1118" spans="5:5" x14ac:dyDescent="0.25">
      <c r="E1118" s="2"/>
    </row>
    <row r="1119" spans="5:5" x14ac:dyDescent="0.25">
      <c r="E1119" s="2"/>
    </row>
    <row r="1120" spans="5:5" x14ac:dyDescent="0.25">
      <c r="E1120" s="2"/>
    </row>
    <row r="1121" spans="5:5" x14ac:dyDescent="0.25">
      <c r="E1121" s="2"/>
    </row>
    <row r="1122" spans="5:5" x14ac:dyDescent="0.25">
      <c r="E1122" s="2"/>
    </row>
    <row r="1123" spans="5:5" x14ac:dyDescent="0.25">
      <c r="E1123" s="2"/>
    </row>
    <row r="1124" spans="5:5" x14ac:dyDescent="0.25">
      <c r="E1124" s="2"/>
    </row>
    <row r="1125" spans="5:5" x14ac:dyDescent="0.25">
      <c r="E1125" s="2"/>
    </row>
    <row r="1126" spans="5:5" x14ac:dyDescent="0.25">
      <c r="E1126" s="2"/>
    </row>
    <row r="1127" spans="5:5" x14ac:dyDescent="0.25">
      <c r="E1127" s="2"/>
    </row>
    <row r="1128" spans="5:5" x14ac:dyDescent="0.25">
      <c r="E1128" s="2"/>
    </row>
    <row r="1129" spans="5:5" x14ac:dyDescent="0.25">
      <c r="E1129" s="2"/>
    </row>
    <row r="1130" spans="5:5" x14ac:dyDescent="0.25">
      <c r="E1130" s="2"/>
    </row>
    <row r="1131" spans="5:5" x14ac:dyDescent="0.25">
      <c r="E1131" s="2"/>
    </row>
    <row r="1132" spans="5:5" x14ac:dyDescent="0.25">
      <c r="E1132" s="2"/>
    </row>
    <row r="1133" spans="5:5" x14ac:dyDescent="0.25">
      <c r="E1133" s="2"/>
    </row>
    <row r="1134" spans="5:5" x14ac:dyDescent="0.25">
      <c r="E1134" s="2"/>
    </row>
    <row r="1135" spans="5:5" x14ac:dyDescent="0.25">
      <c r="E1135" s="2"/>
    </row>
    <row r="1136" spans="5:5" x14ac:dyDescent="0.25">
      <c r="E1136" s="2"/>
    </row>
    <row r="1137" spans="5:5" x14ac:dyDescent="0.25">
      <c r="E1137" s="2"/>
    </row>
    <row r="1138" spans="5:5" x14ac:dyDescent="0.25">
      <c r="E1138" s="2"/>
    </row>
    <row r="1139" spans="5:5" x14ac:dyDescent="0.25">
      <c r="E1139" s="2"/>
    </row>
    <row r="1140" spans="5:5" x14ac:dyDescent="0.25">
      <c r="E1140" s="2"/>
    </row>
    <row r="1141" spans="5:5" x14ac:dyDescent="0.25">
      <c r="E1141" s="2"/>
    </row>
    <row r="1142" spans="5:5" x14ac:dyDescent="0.25">
      <c r="E1142" s="2"/>
    </row>
    <row r="1143" spans="5:5" x14ac:dyDescent="0.25">
      <c r="E1143" s="2"/>
    </row>
    <row r="1144" spans="5:5" x14ac:dyDescent="0.25">
      <c r="E1144" s="2"/>
    </row>
    <row r="1145" spans="5:5" x14ac:dyDescent="0.25">
      <c r="E1145" s="2"/>
    </row>
    <row r="1146" spans="5:5" x14ac:dyDescent="0.25">
      <c r="E1146" s="2"/>
    </row>
    <row r="1147" spans="5:5" x14ac:dyDescent="0.25">
      <c r="E1147" s="2"/>
    </row>
    <row r="1148" spans="5:5" x14ac:dyDescent="0.25">
      <c r="E1148" s="2"/>
    </row>
    <row r="1149" spans="5:5" x14ac:dyDescent="0.25">
      <c r="E1149" s="2"/>
    </row>
    <row r="1150" spans="5:5" x14ac:dyDescent="0.25">
      <c r="E1150" s="2"/>
    </row>
    <row r="1151" spans="5:5" x14ac:dyDescent="0.25">
      <c r="E1151" s="2"/>
    </row>
    <row r="1152" spans="5:5" x14ac:dyDescent="0.25">
      <c r="E1152" s="2"/>
    </row>
    <row r="1153" spans="5:5" x14ac:dyDescent="0.25">
      <c r="E1153" s="2"/>
    </row>
    <row r="1154" spans="5:5" x14ac:dyDescent="0.25">
      <c r="E1154" s="2"/>
    </row>
    <row r="1155" spans="5:5" x14ac:dyDescent="0.25">
      <c r="E1155" s="2"/>
    </row>
    <row r="1156" spans="5:5" x14ac:dyDescent="0.25">
      <c r="E1156" s="2"/>
    </row>
    <row r="1157" spans="5:5" x14ac:dyDescent="0.25">
      <c r="E1157" s="2"/>
    </row>
    <row r="1158" spans="5:5" x14ac:dyDescent="0.25">
      <c r="E1158" s="2"/>
    </row>
    <row r="1159" spans="5:5" x14ac:dyDescent="0.25">
      <c r="E1159" s="2"/>
    </row>
    <row r="1160" spans="5:5" x14ac:dyDescent="0.25">
      <c r="E1160" s="2"/>
    </row>
    <row r="1161" spans="5:5" x14ac:dyDescent="0.25">
      <c r="E1161" s="2"/>
    </row>
    <row r="1162" spans="5:5" x14ac:dyDescent="0.25">
      <c r="E1162" s="2"/>
    </row>
    <row r="1163" spans="5:5" x14ac:dyDescent="0.25">
      <c r="E1163" s="2"/>
    </row>
    <row r="1164" spans="5:5" x14ac:dyDescent="0.25">
      <c r="E1164" s="2"/>
    </row>
    <row r="1165" spans="5:5" x14ac:dyDescent="0.25">
      <c r="E1165" s="2"/>
    </row>
    <row r="1166" spans="5:5" x14ac:dyDescent="0.25">
      <c r="E1166" s="2"/>
    </row>
    <row r="1167" spans="5:5" x14ac:dyDescent="0.25">
      <c r="E1167" s="2"/>
    </row>
    <row r="1168" spans="5:5" x14ac:dyDescent="0.25">
      <c r="E1168" s="2"/>
    </row>
    <row r="1169" spans="5:5" x14ac:dyDescent="0.25">
      <c r="E1169" s="2"/>
    </row>
    <row r="1170" spans="5:5" x14ac:dyDescent="0.25">
      <c r="E1170" s="2"/>
    </row>
    <row r="1171" spans="5:5" x14ac:dyDescent="0.25">
      <c r="E1171" s="2"/>
    </row>
    <row r="1172" spans="5:5" x14ac:dyDescent="0.25">
      <c r="E1172" s="2"/>
    </row>
    <row r="1173" spans="5:5" x14ac:dyDescent="0.25">
      <c r="E1173" s="2"/>
    </row>
    <row r="1174" spans="5:5" x14ac:dyDescent="0.25">
      <c r="E1174" s="2"/>
    </row>
    <row r="1175" spans="5:5" x14ac:dyDescent="0.25">
      <c r="E1175" s="2"/>
    </row>
    <row r="1176" spans="5:5" x14ac:dyDescent="0.25">
      <c r="E1176" s="2"/>
    </row>
    <row r="1177" spans="5:5" x14ac:dyDescent="0.25">
      <c r="E1177" s="2"/>
    </row>
    <row r="1178" spans="5:5" x14ac:dyDescent="0.25">
      <c r="E1178" s="2"/>
    </row>
    <row r="1179" spans="5:5" x14ac:dyDescent="0.25">
      <c r="E1179" s="2"/>
    </row>
    <row r="1180" spans="5:5" x14ac:dyDescent="0.25">
      <c r="E1180" s="2"/>
    </row>
    <row r="1181" spans="5:5" x14ac:dyDescent="0.25">
      <c r="E1181" s="2"/>
    </row>
    <row r="1182" spans="5:5" x14ac:dyDescent="0.25">
      <c r="E1182" s="2"/>
    </row>
    <row r="1183" spans="5:5" x14ac:dyDescent="0.25">
      <c r="E1183" s="2"/>
    </row>
    <row r="1184" spans="5:5" x14ac:dyDescent="0.25">
      <c r="E1184" s="2"/>
    </row>
    <row r="1185" spans="5:5" x14ac:dyDescent="0.25">
      <c r="E1185" s="2"/>
    </row>
    <row r="1186" spans="5:5" x14ac:dyDescent="0.25">
      <c r="E1186" s="2"/>
    </row>
    <row r="1187" spans="5:5" x14ac:dyDescent="0.25">
      <c r="E1187" s="2"/>
    </row>
    <row r="1188" spans="5:5" x14ac:dyDescent="0.25">
      <c r="E1188" s="2"/>
    </row>
    <row r="1189" spans="5:5" x14ac:dyDescent="0.25">
      <c r="E1189" s="2"/>
    </row>
    <row r="1190" spans="5:5" x14ac:dyDescent="0.25">
      <c r="E1190" s="2"/>
    </row>
    <row r="1191" spans="5:5" x14ac:dyDescent="0.25">
      <c r="E1191" s="2"/>
    </row>
    <row r="1192" spans="5:5" x14ac:dyDescent="0.25">
      <c r="E1192" s="2"/>
    </row>
    <row r="1193" spans="5:5" x14ac:dyDescent="0.25">
      <c r="E1193" s="2"/>
    </row>
    <row r="1194" spans="5:5" x14ac:dyDescent="0.25">
      <c r="E1194" s="2"/>
    </row>
    <row r="1195" spans="5:5" x14ac:dyDescent="0.25">
      <c r="E1195" s="2"/>
    </row>
    <row r="1196" spans="5:5" x14ac:dyDescent="0.25">
      <c r="E1196" s="2"/>
    </row>
    <row r="1197" spans="5:5" x14ac:dyDescent="0.25">
      <c r="E1197" s="2"/>
    </row>
    <row r="1198" spans="5:5" x14ac:dyDescent="0.25">
      <c r="E1198" s="2"/>
    </row>
    <row r="1199" spans="5:5" x14ac:dyDescent="0.25">
      <c r="E1199" s="2"/>
    </row>
    <row r="1200" spans="5:5" x14ac:dyDescent="0.25">
      <c r="E1200" s="2"/>
    </row>
    <row r="1201" spans="5:5" x14ac:dyDescent="0.25">
      <c r="E1201" s="2"/>
    </row>
    <row r="1202" spans="5:5" x14ac:dyDescent="0.25">
      <c r="E1202" s="2"/>
    </row>
    <row r="1203" spans="5:5" x14ac:dyDescent="0.25">
      <c r="E1203" s="2"/>
    </row>
    <row r="1204" spans="5:5" x14ac:dyDescent="0.25">
      <c r="E1204" s="2"/>
    </row>
    <row r="1205" spans="5:5" x14ac:dyDescent="0.25">
      <c r="E1205" s="2"/>
    </row>
    <row r="1206" spans="5:5" x14ac:dyDescent="0.25">
      <c r="E1206" s="2"/>
    </row>
    <row r="1207" spans="5:5" x14ac:dyDescent="0.25">
      <c r="E1207" s="2"/>
    </row>
    <row r="1208" spans="5:5" x14ac:dyDescent="0.25">
      <c r="E1208" s="2"/>
    </row>
    <row r="1209" spans="5:5" x14ac:dyDescent="0.25">
      <c r="E1209" s="2"/>
    </row>
    <row r="1210" spans="5:5" x14ac:dyDescent="0.25">
      <c r="E1210" s="2"/>
    </row>
    <row r="1211" spans="5:5" x14ac:dyDescent="0.25">
      <c r="E1211" s="2"/>
    </row>
    <row r="1212" spans="5:5" x14ac:dyDescent="0.25">
      <c r="E1212" s="2"/>
    </row>
    <row r="1213" spans="5:5" x14ac:dyDescent="0.25">
      <c r="E1213" s="2"/>
    </row>
    <row r="1214" spans="5:5" x14ac:dyDescent="0.25">
      <c r="E1214" s="2"/>
    </row>
    <row r="1215" spans="5:5" x14ac:dyDescent="0.25">
      <c r="E1215" s="2"/>
    </row>
    <row r="1216" spans="5:5" x14ac:dyDescent="0.25">
      <c r="E1216" s="2"/>
    </row>
    <row r="1217" spans="5:5" x14ac:dyDescent="0.25">
      <c r="E1217" s="2"/>
    </row>
    <row r="1218" spans="5:5" x14ac:dyDescent="0.25">
      <c r="E1218" s="2"/>
    </row>
    <row r="1219" spans="5:5" x14ac:dyDescent="0.25">
      <c r="E1219" s="2"/>
    </row>
    <row r="1220" spans="5:5" x14ac:dyDescent="0.25">
      <c r="E1220" s="2"/>
    </row>
    <row r="1221" spans="5:5" x14ac:dyDescent="0.25">
      <c r="E1221" s="2"/>
    </row>
    <row r="1222" spans="5:5" x14ac:dyDescent="0.25">
      <c r="E1222" s="2"/>
    </row>
    <row r="1223" spans="5:5" x14ac:dyDescent="0.25">
      <c r="E1223" s="2"/>
    </row>
    <row r="1224" spans="5:5" x14ac:dyDescent="0.25">
      <c r="E1224" s="2"/>
    </row>
    <row r="1225" spans="5:5" x14ac:dyDescent="0.25">
      <c r="E1225" s="2"/>
    </row>
    <row r="1226" spans="5:5" x14ac:dyDescent="0.25">
      <c r="E1226" s="2"/>
    </row>
    <row r="1227" spans="5:5" x14ac:dyDescent="0.25">
      <c r="E1227" s="2"/>
    </row>
    <row r="1228" spans="5:5" x14ac:dyDescent="0.25">
      <c r="E1228" s="2"/>
    </row>
    <row r="1229" spans="5:5" x14ac:dyDescent="0.25">
      <c r="E1229" s="2"/>
    </row>
    <row r="1230" spans="5:5" x14ac:dyDescent="0.25">
      <c r="E1230" s="2"/>
    </row>
    <row r="1231" spans="5:5" x14ac:dyDescent="0.25">
      <c r="E1231" s="2"/>
    </row>
    <row r="1232" spans="5:5" x14ac:dyDescent="0.25">
      <c r="E1232" s="2"/>
    </row>
    <row r="1233" spans="5:5" x14ac:dyDescent="0.25">
      <c r="E1233" s="2"/>
    </row>
    <row r="1234" spans="5:5" x14ac:dyDescent="0.25">
      <c r="E1234" s="2"/>
    </row>
    <row r="1235" spans="5:5" x14ac:dyDescent="0.25">
      <c r="E1235" s="2"/>
    </row>
    <row r="1236" spans="5:5" x14ac:dyDescent="0.25">
      <c r="E1236" s="2"/>
    </row>
    <row r="1237" spans="5:5" x14ac:dyDescent="0.25">
      <c r="E1237" s="2"/>
    </row>
    <row r="1238" spans="5:5" x14ac:dyDescent="0.25">
      <c r="E1238" s="2"/>
    </row>
    <row r="1239" spans="5:5" x14ac:dyDescent="0.25">
      <c r="E1239" s="2"/>
    </row>
    <row r="1240" spans="5:5" x14ac:dyDescent="0.25">
      <c r="E1240" s="2"/>
    </row>
    <row r="1241" spans="5:5" x14ac:dyDescent="0.25">
      <c r="E1241" s="2"/>
    </row>
    <row r="1242" spans="5:5" x14ac:dyDescent="0.25">
      <c r="E1242" s="2"/>
    </row>
    <row r="1243" spans="5:5" x14ac:dyDescent="0.25">
      <c r="E1243" s="2"/>
    </row>
    <row r="1244" spans="5:5" x14ac:dyDescent="0.25">
      <c r="E1244" s="2"/>
    </row>
    <row r="1245" spans="5:5" x14ac:dyDescent="0.25">
      <c r="E1245" s="2"/>
    </row>
    <row r="1246" spans="5:5" x14ac:dyDescent="0.25">
      <c r="E1246" s="2"/>
    </row>
    <row r="1247" spans="5:5" x14ac:dyDescent="0.25">
      <c r="E1247" s="2"/>
    </row>
    <row r="1248" spans="5:5" x14ac:dyDescent="0.25">
      <c r="E1248" s="2"/>
    </row>
    <row r="1249" spans="5:5" x14ac:dyDescent="0.25">
      <c r="E1249" s="2"/>
    </row>
    <row r="1250" spans="5:5" x14ac:dyDescent="0.25">
      <c r="E1250" s="2"/>
    </row>
    <row r="1251" spans="5:5" x14ac:dyDescent="0.25">
      <c r="E1251" s="2"/>
    </row>
    <row r="1252" spans="5:5" x14ac:dyDescent="0.25">
      <c r="E1252" s="2"/>
    </row>
    <row r="1253" spans="5:5" x14ac:dyDescent="0.25">
      <c r="E1253" s="2"/>
    </row>
    <row r="1254" spans="5:5" x14ac:dyDescent="0.25">
      <c r="E1254" s="2"/>
    </row>
    <row r="1255" spans="5:5" x14ac:dyDescent="0.25">
      <c r="E1255" s="2"/>
    </row>
    <row r="1256" spans="5:5" x14ac:dyDescent="0.25">
      <c r="E1256" s="2"/>
    </row>
    <row r="1257" spans="5:5" x14ac:dyDescent="0.25">
      <c r="E1257" s="2"/>
    </row>
    <row r="1258" spans="5:5" x14ac:dyDescent="0.25">
      <c r="E1258" s="2"/>
    </row>
    <row r="1259" spans="5:5" x14ac:dyDescent="0.25">
      <c r="E1259" s="2"/>
    </row>
    <row r="1260" spans="5:5" x14ac:dyDescent="0.25">
      <c r="E1260" s="2"/>
    </row>
    <row r="1261" spans="5:5" x14ac:dyDescent="0.25">
      <c r="E1261" s="2"/>
    </row>
    <row r="1262" spans="5:5" x14ac:dyDescent="0.25">
      <c r="E1262" s="2"/>
    </row>
    <row r="1263" spans="5:5" x14ac:dyDescent="0.25">
      <c r="E1263" s="2"/>
    </row>
    <row r="1264" spans="5:5" x14ac:dyDescent="0.25">
      <c r="E1264" s="2"/>
    </row>
    <row r="1265" spans="5:5" x14ac:dyDescent="0.25">
      <c r="E1265" s="2"/>
    </row>
    <row r="1266" spans="5:5" x14ac:dyDescent="0.25">
      <c r="E1266" s="2"/>
    </row>
    <row r="1267" spans="5:5" x14ac:dyDescent="0.25">
      <c r="E1267" s="2"/>
    </row>
    <row r="1268" spans="5:5" x14ac:dyDescent="0.25">
      <c r="E1268" s="2"/>
    </row>
    <row r="1269" spans="5:5" x14ac:dyDescent="0.25">
      <c r="E1269" s="2"/>
    </row>
    <row r="1270" spans="5:5" x14ac:dyDescent="0.25">
      <c r="E1270" s="2"/>
    </row>
    <row r="1271" spans="5:5" x14ac:dyDescent="0.25">
      <c r="E1271" s="2"/>
    </row>
    <row r="1272" spans="5:5" x14ac:dyDescent="0.25">
      <c r="E1272" s="2"/>
    </row>
    <row r="1273" spans="5:5" x14ac:dyDescent="0.25">
      <c r="E1273" s="2"/>
    </row>
    <row r="1274" spans="5:5" x14ac:dyDescent="0.25">
      <c r="E1274" s="2"/>
    </row>
    <row r="1275" spans="5:5" x14ac:dyDescent="0.25">
      <c r="E1275" s="2"/>
    </row>
    <row r="1276" spans="5:5" x14ac:dyDescent="0.25">
      <c r="E1276" s="2"/>
    </row>
    <row r="1277" spans="5:5" x14ac:dyDescent="0.25">
      <c r="E1277" s="2"/>
    </row>
    <row r="1278" spans="5:5" x14ac:dyDescent="0.25">
      <c r="E1278" s="2"/>
    </row>
    <row r="1279" spans="5:5" x14ac:dyDescent="0.25">
      <c r="E1279" s="2"/>
    </row>
    <row r="1280" spans="5:5" x14ac:dyDescent="0.25">
      <c r="E1280" s="2"/>
    </row>
    <row r="1281" spans="5:5" x14ac:dyDescent="0.25">
      <c r="E1281" s="2"/>
    </row>
    <row r="1282" spans="5:5" x14ac:dyDescent="0.25">
      <c r="E1282" s="2"/>
    </row>
    <row r="1283" spans="5:5" x14ac:dyDescent="0.25">
      <c r="E1283" s="2"/>
    </row>
    <row r="1284" spans="5:5" x14ac:dyDescent="0.25">
      <c r="E1284" s="2"/>
    </row>
    <row r="1285" spans="5:5" x14ac:dyDescent="0.25">
      <c r="E1285" s="2"/>
    </row>
    <row r="1286" spans="5:5" x14ac:dyDescent="0.25">
      <c r="E1286" s="2"/>
    </row>
    <row r="1287" spans="5:5" x14ac:dyDescent="0.25">
      <c r="E1287" s="2"/>
    </row>
    <row r="1288" spans="5:5" x14ac:dyDescent="0.25">
      <c r="E1288" s="2"/>
    </row>
    <row r="1289" spans="5:5" x14ac:dyDescent="0.25">
      <c r="E1289" s="2"/>
    </row>
    <row r="1290" spans="5:5" x14ac:dyDescent="0.25">
      <c r="E1290" s="2"/>
    </row>
    <row r="1291" spans="5:5" x14ac:dyDescent="0.25">
      <c r="E1291" s="2"/>
    </row>
    <row r="1292" spans="5:5" x14ac:dyDescent="0.25">
      <c r="E1292" s="2"/>
    </row>
    <row r="1293" spans="5:5" x14ac:dyDescent="0.25">
      <c r="E1293" s="2"/>
    </row>
    <row r="1294" spans="5:5" x14ac:dyDescent="0.25">
      <c r="E1294" s="2"/>
    </row>
    <row r="1295" spans="5:5" x14ac:dyDescent="0.25">
      <c r="E1295" s="2"/>
    </row>
    <row r="1296" spans="5:5" x14ac:dyDescent="0.25">
      <c r="E1296" s="2"/>
    </row>
    <row r="1297" spans="5:5" x14ac:dyDescent="0.25">
      <c r="E1297" s="2"/>
    </row>
    <row r="1298" spans="5:5" x14ac:dyDescent="0.25">
      <c r="E1298" s="2"/>
    </row>
    <row r="1299" spans="5:5" x14ac:dyDescent="0.25">
      <c r="E1299" s="2"/>
    </row>
    <row r="1300" spans="5:5" x14ac:dyDescent="0.25">
      <c r="E1300" s="2"/>
    </row>
    <row r="1301" spans="5:5" x14ac:dyDescent="0.25">
      <c r="E1301" s="2"/>
    </row>
    <row r="1302" spans="5:5" x14ac:dyDescent="0.25">
      <c r="E1302" s="2"/>
    </row>
    <row r="1303" spans="5:5" x14ac:dyDescent="0.25">
      <c r="E1303" s="2"/>
    </row>
    <row r="1304" spans="5:5" x14ac:dyDescent="0.25">
      <c r="E1304" s="2"/>
    </row>
    <row r="1305" spans="5:5" x14ac:dyDescent="0.25">
      <c r="E1305" s="2"/>
    </row>
    <row r="1306" spans="5:5" x14ac:dyDescent="0.25">
      <c r="E1306" s="2"/>
    </row>
    <row r="1307" spans="5:5" x14ac:dyDescent="0.25">
      <c r="E1307" s="2"/>
    </row>
    <row r="1308" spans="5:5" x14ac:dyDescent="0.25">
      <c r="E1308" s="2"/>
    </row>
    <row r="1309" spans="5:5" x14ac:dyDescent="0.25">
      <c r="E1309" s="2"/>
    </row>
    <row r="1310" spans="5:5" x14ac:dyDescent="0.25">
      <c r="E1310" s="2"/>
    </row>
    <row r="1311" spans="5:5" x14ac:dyDescent="0.25">
      <c r="E1311" s="2"/>
    </row>
    <row r="1312" spans="5:5" x14ac:dyDescent="0.25">
      <c r="E1312" s="2"/>
    </row>
    <row r="1313" spans="5:5" x14ac:dyDescent="0.25">
      <c r="E1313" s="2"/>
    </row>
    <row r="1314" spans="5:5" x14ac:dyDescent="0.25">
      <c r="E1314" s="2"/>
    </row>
    <row r="1315" spans="5:5" x14ac:dyDescent="0.25">
      <c r="E1315" s="2"/>
    </row>
    <row r="1316" spans="5:5" x14ac:dyDescent="0.25">
      <c r="E1316" s="2"/>
    </row>
    <row r="1317" spans="5:5" x14ac:dyDescent="0.25">
      <c r="E1317" s="2"/>
    </row>
    <row r="1318" spans="5:5" x14ac:dyDescent="0.25">
      <c r="E1318" s="2"/>
    </row>
    <row r="1319" spans="5:5" x14ac:dyDescent="0.25">
      <c r="E1319" s="2"/>
    </row>
    <row r="1320" spans="5:5" x14ac:dyDescent="0.25">
      <c r="E1320" s="2"/>
    </row>
    <row r="1321" spans="5:5" x14ac:dyDescent="0.25">
      <c r="E1321" s="2"/>
    </row>
    <row r="1322" spans="5:5" x14ac:dyDescent="0.25">
      <c r="E1322" s="2"/>
    </row>
    <row r="1323" spans="5:5" x14ac:dyDescent="0.25">
      <c r="E1323" s="2"/>
    </row>
    <row r="1324" spans="5:5" x14ac:dyDescent="0.25">
      <c r="E1324" s="2"/>
    </row>
    <row r="1325" spans="5:5" x14ac:dyDescent="0.25">
      <c r="E1325" s="2"/>
    </row>
    <row r="1326" spans="5:5" x14ac:dyDescent="0.25">
      <c r="E1326" s="2"/>
    </row>
    <row r="1327" spans="5:5" x14ac:dyDescent="0.25">
      <c r="E1327" s="2"/>
    </row>
    <row r="1328" spans="5:5" x14ac:dyDescent="0.25">
      <c r="E1328" s="2"/>
    </row>
    <row r="1329" spans="5:5" x14ac:dyDescent="0.25">
      <c r="E1329" s="2"/>
    </row>
    <row r="1330" spans="5:5" x14ac:dyDescent="0.25">
      <c r="E1330" s="2"/>
    </row>
    <row r="1331" spans="5:5" x14ac:dyDescent="0.25">
      <c r="E1331" s="2"/>
    </row>
    <row r="1332" spans="5:5" x14ac:dyDescent="0.25">
      <c r="E1332" s="2"/>
    </row>
    <row r="1333" spans="5:5" x14ac:dyDescent="0.25">
      <c r="E1333" s="2"/>
    </row>
    <row r="1334" spans="5:5" x14ac:dyDescent="0.25">
      <c r="E1334" s="2"/>
    </row>
    <row r="1335" spans="5:5" x14ac:dyDescent="0.25">
      <c r="E1335" s="2"/>
    </row>
    <row r="1336" spans="5:5" x14ac:dyDescent="0.25">
      <c r="E1336" s="2"/>
    </row>
    <row r="1337" spans="5:5" x14ac:dyDescent="0.25">
      <c r="E1337" s="2"/>
    </row>
    <row r="1338" spans="5:5" x14ac:dyDescent="0.25">
      <c r="E1338" s="2"/>
    </row>
    <row r="1339" spans="5:5" x14ac:dyDescent="0.25">
      <c r="E1339" s="2"/>
    </row>
    <row r="1340" spans="5:5" x14ac:dyDescent="0.25">
      <c r="E1340" s="2"/>
    </row>
    <row r="1341" spans="5:5" x14ac:dyDescent="0.25">
      <c r="E1341" s="2"/>
    </row>
    <row r="1342" spans="5:5" x14ac:dyDescent="0.25">
      <c r="E1342" s="2"/>
    </row>
    <row r="1343" spans="5:5" x14ac:dyDescent="0.25">
      <c r="E1343" s="2"/>
    </row>
    <row r="1344" spans="5:5" x14ac:dyDescent="0.25">
      <c r="E1344" s="2"/>
    </row>
    <row r="1345" spans="5:5" x14ac:dyDescent="0.25">
      <c r="E1345" s="2"/>
    </row>
    <row r="1346" spans="5:5" x14ac:dyDescent="0.25">
      <c r="E1346" s="2"/>
    </row>
    <row r="1347" spans="5:5" x14ac:dyDescent="0.25">
      <c r="E1347" s="2"/>
    </row>
    <row r="1348" spans="5:5" x14ac:dyDescent="0.25">
      <c r="E1348" s="2"/>
    </row>
    <row r="1349" spans="5:5" x14ac:dyDescent="0.25">
      <c r="E1349" s="2"/>
    </row>
    <row r="1350" spans="5:5" x14ac:dyDescent="0.25">
      <c r="E1350" s="2"/>
    </row>
    <row r="1351" spans="5:5" x14ac:dyDescent="0.25">
      <c r="E1351" s="2"/>
    </row>
    <row r="1352" spans="5:5" x14ac:dyDescent="0.25">
      <c r="E1352" s="2"/>
    </row>
    <row r="1353" spans="5:5" x14ac:dyDescent="0.25">
      <c r="E1353" s="2"/>
    </row>
    <row r="1354" spans="5:5" x14ac:dyDescent="0.25">
      <c r="E1354" s="2"/>
    </row>
    <row r="1355" spans="5:5" x14ac:dyDescent="0.25">
      <c r="E1355" s="2"/>
    </row>
    <row r="1356" spans="5:5" x14ac:dyDescent="0.25">
      <c r="E1356" s="2"/>
    </row>
    <row r="1357" spans="5:5" x14ac:dyDescent="0.25">
      <c r="E1357" s="2"/>
    </row>
    <row r="1358" spans="5:5" x14ac:dyDescent="0.25">
      <c r="E1358" s="2"/>
    </row>
    <row r="1359" spans="5:5" x14ac:dyDescent="0.25">
      <c r="E1359" s="2"/>
    </row>
    <row r="1360" spans="5:5" x14ac:dyDescent="0.25">
      <c r="E1360" s="2"/>
    </row>
    <row r="1361" spans="5:5" x14ac:dyDescent="0.25">
      <c r="E1361" s="2"/>
    </row>
    <row r="1362" spans="5:5" x14ac:dyDescent="0.25">
      <c r="E1362" s="2"/>
    </row>
    <row r="1363" spans="5:5" x14ac:dyDescent="0.25">
      <c r="E1363" s="2"/>
    </row>
    <row r="1364" spans="5:5" x14ac:dyDescent="0.25">
      <c r="E1364" s="2"/>
    </row>
    <row r="1365" spans="5:5" x14ac:dyDescent="0.25">
      <c r="E1365" s="2"/>
    </row>
    <row r="1366" spans="5:5" x14ac:dyDescent="0.25">
      <c r="E1366" s="2"/>
    </row>
    <row r="1367" spans="5:5" x14ac:dyDescent="0.25">
      <c r="E1367" s="2"/>
    </row>
    <row r="1368" spans="5:5" x14ac:dyDescent="0.25">
      <c r="E1368" s="2"/>
    </row>
    <row r="1369" spans="5:5" x14ac:dyDescent="0.25">
      <c r="E1369" s="2"/>
    </row>
    <row r="1370" spans="5:5" x14ac:dyDescent="0.25">
      <c r="E1370" s="2"/>
    </row>
    <row r="1371" spans="5:5" x14ac:dyDescent="0.25">
      <c r="E1371" s="2"/>
    </row>
    <row r="1372" spans="5:5" x14ac:dyDescent="0.25">
      <c r="E1372" s="2"/>
    </row>
    <row r="1373" spans="5:5" x14ac:dyDescent="0.25">
      <c r="E1373" s="2"/>
    </row>
    <row r="1374" spans="5:5" x14ac:dyDescent="0.25">
      <c r="E1374" s="2"/>
    </row>
    <row r="1375" spans="5:5" x14ac:dyDescent="0.25">
      <c r="E1375" s="2"/>
    </row>
    <row r="1376" spans="5:5" x14ac:dyDescent="0.25">
      <c r="E1376" s="2"/>
    </row>
    <row r="1377" spans="5:5" x14ac:dyDescent="0.25">
      <c r="E1377" s="2"/>
    </row>
    <row r="1378" spans="5:5" x14ac:dyDescent="0.25">
      <c r="E1378" s="2"/>
    </row>
    <row r="1379" spans="5:5" x14ac:dyDescent="0.25">
      <c r="E1379" s="2"/>
    </row>
    <row r="1380" spans="5:5" x14ac:dyDescent="0.25">
      <c r="E1380" s="2"/>
    </row>
    <row r="1381" spans="5:5" x14ac:dyDescent="0.25">
      <c r="E1381" s="2"/>
    </row>
    <row r="1382" spans="5:5" x14ac:dyDescent="0.25">
      <c r="E1382" s="2"/>
    </row>
    <row r="1383" spans="5:5" x14ac:dyDescent="0.25">
      <c r="E1383" s="2"/>
    </row>
    <row r="1384" spans="5:5" x14ac:dyDescent="0.25">
      <c r="E1384" s="2"/>
    </row>
    <row r="1385" spans="5:5" x14ac:dyDescent="0.25">
      <c r="E1385" s="2"/>
    </row>
    <row r="1386" spans="5:5" x14ac:dyDescent="0.25">
      <c r="E1386" s="2"/>
    </row>
    <row r="1387" spans="5:5" x14ac:dyDescent="0.25">
      <c r="E1387" s="2"/>
    </row>
    <row r="1388" spans="5:5" x14ac:dyDescent="0.25">
      <c r="E1388" s="2"/>
    </row>
    <row r="1389" spans="5:5" x14ac:dyDescent="0.25">
      <c r="E1389" s="2"/>
    </row>
    <row r="1390" spans="5:5" x14ac:dyDescent="0.25">
      <c r="E1390" s="2"/>
    </row>
    <row r="1391" spans="5:5" x14ac:dyDescent="0.25">
      <c r="E1391" s="2"/>
    </row>
    <row r="1392" spans="5:5" x14ac:dyDescent="0.25">
      <c r="E1392" s="2"/>
    </row>
    <row r="1393" spans="5:5" x14ac:dyDescent="0.25">
      <c r="E1393" s="2"/>
    </row>
    <row r="1394" spans="5:5" x14ac:dyDescent="0.25">
      <c r="E1394" s="2"/>
    </row>
    <row r="1395" spans="5:5" x14ac:dyDescent="0.25">
      <c r="E1395" s="2"/>
    </row>
    <row r="1396" spans="5:5" x14ac:dyDescent="0.25">
      <c r="E1396" s="2"/>
    </row>
    <row r="1397" spans="5:5" x14ac:dyDescent="0.25">
      <c r="E1397" s="2"/>
    </row>
    <row r="1398" spans="5:5" x14ac:dyDescent="0.25">
      <c r="E1398" s="2"/>
    </row>
    <row r="1399" spans="5:5" x14ac:dyDescent="0.25">
      <c r="E1399" s="2"/>
    </row>
    <row r="1400" spans="5:5" x14ac:dyDescent="0.25">
      <c r="E1400" s="2"/>
    </row>
    <row r="1401" spans="5:5" x14ac:dyDescent="0.25">
      <c r="E1401" s="2"/>
    </row>
    <row r="1402" spans="5:5" x14ac:dyDescent="0.25">
      <c r="E1402" s="2"/>
    </row>
    <row r="1403" spans="5:5" x14ac:dyDescent="0.25">
      <c r="E1403" s="2"/>
    </row>
    <row r="1404" spans="5:5" x14ac:dyDescent="0.25">
      <c r="E1404" s="2"/>
    </row>
    <row r="1405" spans="5:5" x14ac:dyDescent="0.25">
      <c r="E1405" s="2"/>
    </row>
    <row r="1406" spans="5:5" x14ac:dyDescent="0.25">
      <c r="E1406" s="2"/>
    </row>
    <row r="1407" spans="5:5" x14ac:dyDescent="0.25">
      <c r="E1407" s="2"/>
    </row>
    <row r="1408" spans="5:5" x14ac:dyDescent="0.25">
      <c r="E1408" s="2"/>
    </row>
    <row r="1409" spans="5:5" x14ac:dyDescent="0.25">
      <c r="E1409" s="2"/>
    </row>
    <row r="1410" spans="5:5" x14ac:dyDescent="0.25">
      <c r="E1410" s="2"/>
    </row>
    <row r="1411" spans="5:5" x14ac:dyDescent="0.25">
      <c r="E1411" s="2"/>
    </row>
    <row r="1412" spans="5:5" x14ac:dyDescent="0.25">
      <c r="E1412" s="2"/>
    </row>
    <row r="1413" spans="5:5" x14ac:dyDescent="0.25">
      <c r="E1413" s="2"/>
    </row>
    <row r="1414" spans="5:5" x14ac:dyDescent="0.25">
      <c r="E1414" s="2"/>
    </row>
    <row r="1415" spans="5:5" x14ac:dyDescent="0.25">
      <c r="E1415" s="2"/>
    </row>
    <row r="1416" spans="5:5" x14ac:dyDescent="0.25">
      <c r="E1416" s="2"/>
    </row>
    <row r="1417" spans="5:5" x14ac:dyDescent="0.25">
      <c r="E1417" s="2"/>
    </row>
    <row r="1418" spans="5:5" x14ac:dyDescent="0.25">
      <c r="E1418" s="2"/>
    </row>
    <row r="1419" spans="5:5" x14ac:dyDescent="0.25">
      <c r="E1419" s="2"/>
    </row>
    <row r="1420" spans="5:5" x14ac:dyDescent="0.25">
      <c r="E1420" s="2"/>
    </row>
    <row r="1421" spans="5:5" x14ac:dyDescent="0.25">
      <c r="E1421" s="2"/>
    </row>
    <row r="1422" spans="5:5" x14ac:dyDescent="0.25">
      <c r="E1422" s="2"/>
    </row>
    <row r="1423" spans="5:5" x14ac:dyDescent="0.25">
      <c r="E1423" s="2"/>
    </row>
    <row r="1424" spans="5:5" x14ac:dyDescent="0.25">
      <c r="E1424" s="2"/>
    </row>
    <row r="1425" spans="5:5" x14ac:dyDescent="0.25">
      <c r="E1425" s="2"/>
    </row>
    <row r="1426" spans="5:5" x14ac:dyDescent="0.25">
      <c r="E1426" s="2"/>
    </row>
    <row r="1427" spans="5:5" x14ac:dyDescent="0.25">
      <c r="E1427" s="2"/>
    </row>
    <row r="1428" spans="5:5" x14ac:dyDescent="0.25">
      <c r="E1428" s="2"/>
    </row>
    <row r="1429" spans="5:5" x14ac:dyDescent="0.25">
      <c r="E1429" s="2"/>
    </row>
    <row r="1430" spans="5:5" x14ac:dyDescent="0.25">
      <c r="E1430" s="2"/>
    </row>
    <row r="1431" spans="5:5" x14ac:dyDescent="0.25">
      <c r="E1431" s="2"/>
    </row>
    <row r="1432" spans="5:5" x14ac:dyDescent="0.25">
      <c r="E1432" s="2"/>
    </row>
    <row r="1433" spans="5:5" x14ac:dyDescent="0.25">
      <c r="E1433" s="2"/>
    </row>
    <row r="1434" spans="5:5" x14ac:dyDescent="0.25">
      <c r="E1434" s="2"/>
    </row>
    <row r="1435" spans="5:5" x14ac:dyDescent="0.25">
      <c r="E1435" s="2"/>
    </row>
    <row r="1436" spans="5:5" x14ac:dyDescent="0.25">
      <c r="E1436" s="2"/>
    </row>
    <row r="1437" spans="5:5" x14ac:dyDescent="0.25">
      <c r="E1437" s="2"/>
    </row>
    <row r="1438" spans="5:5" x14ac:dyDescent="0.25">
      <c r="E1438" s="2"/>
    </row>
    <row r="1439" spans="5:5" x14ac:dyDescent="0.25">
      <c r="E1439" s="2"/>
    </row>
    <row r="1440" spans="5:5" x14ac:dyDescent="0.25">
      <c r="E1440" s="2"/>
    </row>
    <row r="1441" spans="5:5" x14ac:dyDescent="0.25">
      <c r="E1441" s="2"/>
    </row>
    <row r="1442" spans="5:5" x14ac:dyDescent="0.25">
      <c r="E1442" s="2"/>
    </row>
    <row r="1443" spans="5:5" x14ac:dyDescent="0.25">
      <c r="E1443" s="2"/>
    </row>
    <row r="1444" spans="5:5" x14ac:dyDescent="0.25">
      <c r="E1444" s="2"/>
    </row>
    <row r="1445" spans="5:5" x14ac:dyDescent="0.25">
      <c r="E1445" s="2"/>
    </row>
    <row r="1446" spans="5:5" x14ac:dyDescent="0.25">
      <c r="E1446" s="2"/>
    </row>
    <row r="1447" spans="5:5" x14ac:dyDescent="0.25">
      <c r="E1447" s="2"/>
    </row>
    <row r="1448" spans="5:5" x14ac:dyDescent="0.25">
      <c r="E1448" s="2"/>
    </row>
    <row r="1449" spans="5:5" x14ac:dyDescent="0.25">
      <c r="E1449" s="2"/>
    </row>
    <row r="1450" spans="5:5" x14ac:dyDescent="0.25">
      <c r="E1450" s="2"/>
    </row>
    <row r="1451" spans="5:5" x14ac:dyDescent="0.25">
      <c r="E1451" s="2"/>
    </row>
    <row r="1452" spans="5:5" x14ac:dyDescent="0.25">
      <c r="E1452" s="2"/>
    </row>
    <row r="1453" spans="5:5" x14ac:dyDescent="0.25">
      <c r="E1453" s="2"/>
    </row>
    <row r="1454" spans="5:5" x14ac:dyDescent="0.25">
      <c r="E1454" s="2"/>
    </row>
    <row r="1455" spans="5:5" x14ac:dyDescent="0.25">
      <c r="E1455" s="2"/>
    </row>
    <row r="1456" spans="5:5" x14ac:dyDescent="0.25">
      <c r="E1456" s="2"/>
    </row>
    <row r="1457" spans="5:5" x14ac:dyDescent="0.25">
      <c r="E1457" s="2"/>
    </row>
    <row r="1458" spans="5:5" x14ac:dyDescent="0.25">
      <c r="E1458" s="2"/>
    </row>
    <row r="1459" spans="5:5" x14ac:dyDescent="0.25">
      <c r="E1459" s="2"/>
    </row>
    <row r="1460" spans="5:5" x14ac:dyDescent="0.25">
      <c r="E1460" s="2"/>
    </row>
    <row r="1461" spans="5:5" x14ac:dyDescent="0.25">
      <c r="E1461" s="2"/>
    </row>
    <row r="1462" spans="5:5" x14ac:dyDescent="0.25">
      <c r="E1462" s="2"/>
    </row>
    <row r="1463" spans="5:5" x14ac:dyDescent="0.25">
      <c r="E1463" s="2"/>
    </row>
    <row r="1464" spans="5:5" x14ac:dyDescent="0.25">
      <c r="E1464" s="2"/>
    </row>
    <row r="1465" spans="5:5" x14ac:dyDescent="0.25">
      <c r="E1465" s="2"/>
    </row>
    <row r="1466" spans="5:5" x14ac:dyDescent="0.25">
      <c r="E1466" s="2"/>
    </row>
    <row r="1467" spans="5:5" x14ac:dyDescent="0.25">
      <c r="E1467" s="2"/>
    </row>
    <row r="1468" spans="5:5" x14ac:dyDescent="0.25">
      <c r="E1468" s="2"/>
    </row>
    <row r="1469" spans="5:5" x14ac:dyDescent="0.25">
      <c r="E1469" s="2"/>
    </row>
    <row r="1470" spans="5:5" x14ac:dyDescent="0.25">
      <c r="E1470" s="2"/>
    </row>
    <row r="1471" spans="5:5" x14ac:dyDescent="0.25">
      <c r="E1471" s="2"/>
    </row>
    <row r="1472" spans="5:5" x14ac:dyDescent="0.25">
      <c r="E1472" s="2"/>
    </row>
    <row r="1473" spans="5:5" x14ac:dyDescent="0.25">
      <c r="E1473" s="2"/>
    </row>
    <row r="1474" spans="5:5" x14ac:dyDescent="0.25">
      <c r="E1474" s="2"/>
    </row>
    <row r="1475" spans="5:5" x14ac:dyDescent="0.25">
      <c r="E1475" s="2"/>
    </row>
    <row r="1476" spans="5:5" x14ac:dyDescent="0.25">
      <c r="E1476" s="2"/>
    </row>
    <row r="1477" spans="5:5" x14ac:dyDescent="0.25">
      <c r="E1477" s="2"/>
    </row>
    <row r="1478" spans="5:5" x14ac:dyDescent="0.25">
      <c r="E1478" s="2"/>
    </row>
    <row r="1479" spans="5:5" x14ac:dyDescent="0.25">
      <c r="E1479" s="2"/>
    </row>
    <row r="1480" spans="5:5" x14ac:dyDescent="0.25">
      <c r="E1480" s="2"/>
    </row>
    <row r="1481" spans="5:5" x14ac:dyDescent="0.25">
      <c r="E1481" s="2"/>
    </row>
    <row r="1482" spans="5:5" x14ac:dyDescent="0.25">
      <c r="E1482" s="2"/>
    </row>
    <row r="1483" spans="5:5" x14ac:dyDescent="0.25">
      <c r="E1483" s="2"/>
    </row>
    <row r="1484" spans="5:5" x14ac:dyDescent="0.25">
      <c r="E1484" s="2"/>
    </row>
    <row r="1485" spans="5:5" x14ac:dyDescent="0.25">
      <c r="E1485" s="2"/>
    </row>
    <row r="1486" spans="5:5" x14ac:dyDescent="0.25">
      <c r="E1486" s="2"/>
    </row>
    <row r="1487" spans="5:5" x14ac:dyDescent="0.25">
      <c r="E1487" s="2"/>
    </row>
    <row r="1488" spans="5:5" x14ac:dyDescent="0.25">
      <c r="E1488" s="2"/>
    </row>
    <row r="1489" spans="5:5" x14ac:dyDescent="0.25">
      <c r="E1489" s="2"/>
    </row>
    <row r="1490" spans="5:5" x14ac:dyDescent="0.25">
      <c r="E1490" s="2"/>
    </row>
    <row r="1491" spans="5:5" x14ac:dyDescent="0.25">
      <c r="E1491" s="2"/>
    </row>
    <row r="1492" spans="5:5" x14ac:dyDescent="0.25">
      <c r="E1492" s="2"/>
    </row>
    <row r="1493" spans="5:5" x14ac:dyDescent="0.25">
      <c r="E1493" s="2"/>
    </row>
    <row r="1494" spans="5:5" x14ac:dyDescent="0.25">
      <c r="E1494" s="2"/>
    </row>
    <row r="1495" spans="5:5" x14ac:dyDescent="0.25">
      <c r="E1495" s="2"/>
    </row>
    <row r="1496" spans="5:5" x14ac:dyDescent="0.25">
      <c r="E1496" s="2"/>
    </row>
    <row r="1497" spans="5:5" x14ac:dyDescent="0.25">
      <c r="E1497" s="2"/>
    </row>
    <row r="1498" spans="5:5" x14ac:dyDescent="0.25">
      <c r="E1498" s="2"/>
    </row>
    <row r="1499" spans="5:5" x14ac:dyDescent="0.25">
      <c r="E1499" s="2"/>
    </row>
    <row r="1500" spans="5:5" x14ac:dyDescent="0.25">
      <c r="E1500" s="2"/>
    </row>
    <row r="1501" spans="5:5" x14ac:dyDescent="0.25">
      <c r="E1501" s="2"/>
    </row>
    <row r="1502" spans="5:5" x14ac:dyDescent="0.25">
      <c r="E1502" s="2"/>
    </row>
    <row r="1503" spans="5:5" x14ac:dyDescent="0.25">
      <c r="E1503" s="2"/>
    </row>
    <row r="1504" spans="5:5" x14ac:dyDescent="0.25">
      <c r="E1504" s="2"/>
    </row>
    <row r="1505" spans="5:5" x14ac:dyDescent="0.25">
      <c r="E1505" s="2"/>
    </row>
    <row r="1506" spans="5:5" x14ac:dyDescent="0.25">
      <c r="E1506" s="2"/>
    </row>
    <row r="1507" spans="5:5" x14ac:dyDescent="0.25">
      <c r="E1507" s="2"/>
    </row>
    <row r="1508" spans="5:5" x14ac:dyDescent="0.25">
      <c r="E1508" s="2"/>
    </row>
    <row r="1509" spans="5:5" x14ac:dyDescent="0.25">
      <c r="E1509" s="2"/>
    </row>
    <row r="1510" spans="5:5" x14ac:dyDescent="0.25">
      <c r="E1510" s="2"/>
    </row>
    <row r="1511" spans="5:5" x14ac:dyDescent="0.25">
      <c r="E1511" s="2"/>
    </row>
    <row r="1512" spans="5:5" x14ac:dyDescent="0.25">
      <c r="E1512" s="2"/>
    </row>
    <row r="1513" spans="5:5" x14ac:dyDescent="0.25">
      <c r="E1513" s="2"/>
    </row>
    <row r="1514" spans="5:5" x14ac:dyDescent="0.25">
      <c r="E1514" s="2"/>
    </row>
    <row r="1515" spans="5:5" x14ac:dyDescent="0.25">
      <c r="E1515" s="2"/>
    </row>
    <row r="1516" spans="5:5" x14ac:dyDescent="0.25">
      <c r="E1516" s="2"/>
    </row>
    <row r="1517" spans="5:5" x14ac:dyDescent="0.25">
      <c r="E1517" s="2"/>
    </row>
    <row r="1518" spans="5:5" x14ac:dyDescent="0.25">
      <c r="E1518" s="2"/>
    </row>
    <row r="1519" spans="5:5" x14ac:dyDescent="0.25">
      <c r="E1519" s="2"/>
    </row>
    <row r="1520" spans="5:5" x14ac:dyDescent="0.25">
      <c r="E1520" s="2"/>
    </row>
    <row r="1521" spans="5:5" x14ac:dyDescent="0.25">
      <c r="E1521" s="2"/>
    </row>
    <row r="1522" spans="5:5" x14ac:dyDescent="0.25">
      <c r="E1522" s="2"/>
    </row>
    <row r="1523" spans="5:5" x14ac:dyDescent="0.25">
      <c r="E1523" s="2"/>
    </row>
    <row r="1524" spans="5:5" x14ac:dyDescent="0.25">
      <c r="E1524" s="2"/>
    </row>
    <row r="1525" spans="5:5" x14ac:dyDescent="0.25">
      <c r="E1525" s="2"/>
    </row>
    <row r="1526" spans="5:5" x14ac:dyDescent="0.25">
      <c r="E1526" s="2"/>
    </row>
    <row r="1527" spans="5:5" x14ac:dyDescent="0.25">
      <c r="E1527" s="2"/>
    </row>
    <row r="1528" spans="5:5" x14ac:dyDescent="0.25">
      <c r="E1528" s="2"/>
    </row>
    <row r="1529" spans="5:5" x14ac:dyDescent="0.25">
      <c r="E1529" s="2"/>
    </row>
    <row r="1530" spans="5:5" x14ac:dyDescent="0.25">
      <c r="E1530" s="2"/>
    </row>
    <row r="1531" spans="5:5" x14ac:dyDescent="0.25">
      <c r="E1531" s="2"/>
    </row>
    <row r="1532" spans="5:5" x14ac:dyDescent="0.25">
      <c r="E1532" s="2"/>
    </row>
    <row r="1533" spans="5:5" x14ac:dyDescent="0.25">
      <c r="E1533" s="2"/>
    </row>
    <row r="1534" spans="5:5" x14ac:dyDescent="0.25">
      <c r="E1534" s="2"/>
    </row>
    <row r="1535" spans="5:5" x14ac:dyDescent="0.25">
      <c r="E1535" s="2"/>
    </row>
    <row r="1536" spans="5:5" x14ac:dyDescent="0.25">
      <c r="E1536" s="2"/>
    </row>
    <row r="1537" spans="5:5" x14ac:dyDescent="0.25">
      <c r="E1537" s="2"/>
    </row>
  </sheetData>
  <autoFilter ref="E1:Z1537" xr:uid="{84DCFF13-0DFE-4059-B2B8-9157ABE978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</vt:lpstr>
      <vt:lpstr>Island</vt:lpstr>
      <vt:lpstr>OfferResults</vt:lpstr>
      <vt:lpstr>CLUMESSAGE</vt:lpstr>
      <vt:lpstr>ISLAND SOLVED</vt:lpstr>
      <vt:lpstr>TRADERPERIOD 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Tuong Nguyen</cp:lastModifiedBy>
  <dcterms:created xsi:type="dcterms:W3CDTF">2025-02-26T19:45:33Z</dcterms:created>
  <dcterms:modified xsi:type="dcterms:W3CDTF">2025-02-27T01:08:46Z</dcterms:modified>
</cp:coreProperties>
</file>