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2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Ц2Н1" sheetId="9" state="visible" r:id="rId10"/>
    <sheet name="Ц2Н2" sheetId="10" state="visible" r:id="rId11"/>
    <sheet name="СИ комплексы" sheetId="11" state="visible" r:id="rId12"/>
    <sheet name="Лист2" sheetId="12" state="visible" r:id="rId13"/>
  </sheets>
  <externalReferences>
    <externalReference r:id="rId1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<sst xmlns="http://schemas.openxmlformats.org/spreadsheetml/2006/main" count="1390" uniqueCount="321">
  <si>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</si>
  <si>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</si>
  <si>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</si>
  <si>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04.13.2019</t>
  </si>
  <si>
    <t xml:space="preserve">москва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</si>
  <si>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</si>
  <si>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</si>
  <si>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</si>
  <si>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</si>
  <si>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</si>
  <si>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</si>
  <si>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</si>
  <si>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</si>
  <si>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</si>
  <si>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</si>
  <si>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</si>
  <si>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</si>
  <si>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</si>
  <si>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</si>
  <si>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</si>
  <si>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</si>
  <si>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</si>
  <si>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</si>
  <si>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</si>
  <si>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</si>
  <si>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</si>
  <si>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</si>
  <si>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</si>
  <si>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</si>
  <si>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</si>
  <si>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</si>
  <si>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</si>
  <si>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</si>
  <si>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</si>
  <si>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</si>
  <si>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</si>
  <si>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</si>
  <si>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</si>
  <si>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</si>
  <si>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</si>
  <si>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</si>
  <si>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</si>
  <si>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</si>
  <si>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</si>
  <si>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</si>
  <si>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</si>
  <si>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</si>
  <si>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</si>
  <si>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</si>
  <si>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</si>
  <si>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</si>
  <si>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</si>
  <si>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</si>
  <si>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</si>
  <si>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</si>
  <si>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</si>
  <si>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</si>
  <si>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</si>
  <si>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</si>
  <si>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</si>
  <si>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</si>
  <si>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</si>
  <si>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</si>
  <si>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</si>
  <si>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</si>
  <si>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</si>
  <si>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</si>
  <si>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</si>
  <si>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</si>
  <si>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</si>
  <si>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</si>
  <si>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</si>
  <si>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</si>
  <si>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</si>
  <si>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</si>
  <si>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</si>
  <si>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</si>
  <si>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</si>
  <si>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</si>
  <si>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</si>
  <si>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</si>
  <si>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</si>
  <si>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</si>
  <si>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</si>
  <si>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</si>
  <si>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</si>
  <si>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</si>
  <si>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</si>
  <si>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</si>
  <si>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</si>
  <si>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</si>
  <si>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</si>
  <si>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</si>
  <si>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</si>
  <si>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</si>
  <si>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</si>
  <si>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</si>
  <si>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</si>
  <si>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</si>
  <si>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</si>
  <si>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</si>
  <si>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</si>
  <si>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</si>
  <si>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</si>
  <si>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</si>
  <si>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</si>
  <si>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</si>
  <si>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</si>
  <si>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</si>
  <si>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</si>
  <si>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</si>
  <si>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</si>
  <si>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</si>
  <si>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</si>
  <si>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</si>
  <si>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</si>
  <si>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</si>
  <si>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</si>
  <si>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</si>
  <si>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</si>
  <si>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</si>
  <si>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</si>
  <si>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</si>
  <si>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</si>
  <si>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</si>
  <si>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</si>
  <si>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</si>
  <si>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</si>
  <si>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</si>
  <si>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</si>
  <si>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</si>
  <si>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</si>
  <si>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</si>
  <si>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</si>
  <si>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</si>
  <si>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</si>
  <si>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</si>
  <si>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</si>
  <si>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</si>
  <si>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</si>
  <si>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</si>
  <si>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</si>
  <si>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</si>
  <si>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</si>
  <si>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</si>
  <si>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</si>
  <si>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</si>
  <si>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</si>
  <si>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</si>
  <si>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</si>
  <si>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</si>
  <si>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</si>
  <si>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</si>
  <si>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</si>
  <si>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</si>
  <si>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</si>
  <si>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</si>
  <si>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</si>
  <si>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</si>
  <si>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</si>
  <si>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</si>
  <si>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</si>
  <si>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</si>
  <si>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</si>
  <si>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</si>
  <si>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</si>
  <si>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</si>
  <si>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</si>
  <si>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</si>
  <si>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</si>
  <si>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</si>
  <si>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</si>
  <si>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</si>
  <si>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</si>
  <si>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</si>
  <si>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</si>
  <si>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</si>
  <si>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</si>
  <si>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</si>
  <si>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</si>
  <si>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</si>
  <si>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</si>
  <si>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</si>
  <si>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</si>
  <si>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</si>
  <si>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</si>
  <si>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</si>
  <si>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</si>
  <si>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</si>
  <si>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</si>
  <si>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</si>
  <si>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</si>
  <si>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</si>
  <si>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</si>
  <si>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</si>
  <si>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</si>
  <si>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</si>
  <si>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</si>
  <si>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</si>
  <si>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</si>
  <si>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</si>
  <si>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</si>
  <si>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</si>
  <si>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</si>
  <si>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</si>
  <si>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</si>
  <si>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</si>
  <si>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</si>
  <si>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</si>
  <si>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</si>
  <si>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</si>
  <si>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</si>
  <si>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</si>
  <si>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</si>
  <si>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</si>
  <si>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</si>
  <si>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</si>
  <si>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ГРИ(18) + ДИС(35)</t>
  </si>
  <si>
    <t xml:space="preserve">бассейн</t>
  </si>
  <si>
    <t xml:space="preserve">СВД(30) + ССИ/ОСИ (27)</t>
  </si>
  <si>
    <t xml:space="preserve">ДИС(50) + ССИ/ОСИ(50)</t>
  </si>
  <si>
    <t xml:space="preserve">СВД(140)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</si>
  <si>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</si>
  <si>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</si>
  <si>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</si>
  <si>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</si>
  <si>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</si>
  <si>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ДИС(51)+ГРИ(20)</t>
  </si>
  <si>
    <t xml:space="preserve">ДИС(20) +ССИ/ОСИ (45)</t>
  </si>
  <si>
    <t xml:space="preserve">СВД(135) +ССИ/ОСИ (120)</t>
  </si>
  <si>
    <t xml:space="preserve">0</t>
  </si>
  <si>
    <t xml:space="preserve">Бежалось легко, погода отличная. Затем горные интервалы – как всегда: не успели начаться – уже закончились. Пульсометр сняла после первого подъема, сдавливает грудную клетку. Надо что-то придумать.  </t>
  </si>
  <si>
    <t xml:space="preserve">Бассейн, 16 гребков! В худшем случае 18. В среднем 17. Наконец к плаванию стали подключаться ноги. </t>
  </si>
  <si>
    <t xml:space="preserve">Понравилось бегать днем. Правда очень жарко. Бежалось тяжелее чем обычно. Не знаю с чем это связано. Пробежала 10 км, чувствую себя отлично, ноги не болят.</t>
  </si>
  <si>
    <t xml:space="preserve">Бег 5 км - 22 минуты, на стадионе! Ура, ура. Темп 4.30 мин/км. Бежалось легко, если бы не ограниченное время, еще бы бегала. Затем ОФП - 23мкр. Примерно 45 минут + 15 минут заминка.</t>
  </si>
  <si>
    <t xml:space="preserve">Утром силовая 20 минут, затем пробежка 20 км в лесу за работой. Бежать было тяжело. Долго, нудно. Не знаю в чем причина, не бежалось. После пробежки проехала в 23 мкр, и сделала новую программу. 3 круга + пресс, руки, подтягивания и т.д. Все вместе – час с лишним. Кушать пересталось хотеть после 3 часов тренировок. Аппетит вернулся только ночью, хотя была без обеда. </t>
  </si>
  <si>
    <t xml:space="preserve">ДИС(50)+ГРИ(20)</t>
  </si>
  <si>
    <t xml:space="preserve">ДИС(20)+СКИ(20)</t>
  </si>
  <si>
    <t xml:space="preserve">ДИС(46)+СКИ (4)+ССИ/ОСИ (25)</t>
  </si>
  <si>
    <t xml:space="preserve"> СОРЕВ(14)+ССИ/ОСИ (60)</t>
  </si>
  <si>
    <t xml:space="preserve">СВД(166)</t>
  </si>
  <si>
    <t xml:space="preserve">ССИ/ОСИ (35)+ГРИ(15)</t>
  </si>
  <si>
    <t xml:space="preserve">Местами гололед, но бежать  можно. ГРИ были особенно веселыми, проскальзывают ноги. Пульсом в принципе довольна. Ни разу не перевалил за 190, максим 183. В среднем 159. Бежать при таком пульсе вполне комфортно. Потом бассейн, как-то было тяжеловато. Нужно чаще туда ходить.</t>
  </si>
  <si>
    <t xml:space="preserve">Пробежка ДИС 40 минут на стадионе. Бег 2 км легкой трусцой, затем 20 минут по времени – 15 сек ускорение, 45 сек легко. И заминка, 1 км. Суммарно вышло 40 минут – 8,5 км, средний темп на все время 4,39. Бежать вполне комфортно 15/45, но буду пробовать дальнейшие варианты.</t>
  </si>
  <si>
    <t xml:space="preserve">Дис 50 минут. Темп 5.00 минут на км, пульс не выше 160. Очень комфортно бежать, из 3 зоны не выходила. Так 9 км. На последнем км ускорилась, итого 4,12 мин/км – с пульсом 180. Затем ССИ и ОСИ – 25 минут. Прыжки на шины, толкание шин, много работы с голеностопом обеих ног, всевозможные упражнения на суставы ног. Заминка – 400 метров, прыжки с опорой на одну ногу, на другую, бег задом наперед.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</si>
  <si>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</si>
  <si>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</si>
  <si>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</si>
  <si>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</si>
  <si>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</si>
  <si>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</si>
  <si>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</si>
  <si>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</si>
  <si>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</si>
  <si>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</si>
  <si>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</si>
  <si>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</si>
  <si>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</si>
  <si>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</si>
  <si>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</si>
  <si>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</si>
  <si>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</si>
  <si>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</si>
  <si>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</si>
  <si>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</si>
  <si>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</si>
  <si>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</si>
  <si>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</si>
  <si>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</si>
  <si>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</si>
  <si>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</si>
  <si>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</si>
  <si>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</si>
  <si>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</si>
  <si>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</si>
  <si>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</si>
  <si>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</si>
  <si>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</si>
  <si>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</si>
  <si>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</si>
  <si>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</si>
  <si>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</si>
  <si>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</si>
  <si>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</si>
  <si>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</si>
  <si>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</si>
  <si>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</si>
  <si>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</si>
  <si>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</si>
  <si>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</si>
  <si>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</si>
  <si>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</si>
  <si>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</si>
  <si>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отжимания с хлопками</t>
  </si>
  <si>
    <t xml:space="preserve">подтягивание на рукоходе</t>
  </si>
  <si>
    <t xml:space="preserve">прыжки на правой ноге</t>
  </si>
  <si>
    <t xml:space="preserve">прыжки на левой ноге</t>
  </si>
  <si>
    <t xml:space="preserve">брусья + пресс</t>
  </si>
  <si>
    <t xml:space="preserve">прыжки в длину</t>
  </si>
  <si>
    <t xml:space="preserve">подъем переворот</t>
  </si>
  <si>
    <t xml:space="preserve">берпи с грифом</t>
  </si>
  <si>
    <t xml:space="preserve">шведская стенка подъем ног</t>
  </si>
  <si>
    <t xml:space="preserve">блин 10кг</t>
  </si>
  <si>
    <t xml:space="preserve">присед+прыжок(пятки до попы)</t>
  </si>
  <si>
    <t xml:space="preserve">подтягивание параллельный хват</t>
  </si>
  <si>
    <t xml:space="preserve">кидаем ногу+присед правая</t>
  </si>
  <si>
    <t xml:space="preserve">кидаем ногу+присед левая</t>
  </si>
  <si>
    <t xml:space="preserve">прыжки на шведской стенке</t>
  </si>
  <si>
    <t xml:space="preserve">отжимания (узкий хват)</t>
  </si>
  <si>
    <t xml:space="preserve">разножка + бедро заднее</t>
  </si>
  <si>
    <t xml:space="preserve">турник - подъем ног</t>
  </si>
  <si>
    <t xml:space="preserve">отжимания + крисс кросс</t>
  </si>
  <si>
    <t xml:space="preserve">пресс</t>
  </si>
  <si>
    <t xml:space="preserve">вис на левой руке</t>
  </si>
  <si>
    <t xml:space="preserve">вис на правой руке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</si>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</sst>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externalLink" Target="externalLinks/externalLink1.xml"/><Relationship Id="rId1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59.93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16.13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71635078"/>
        <c:axId val="22214117"/>
        <c:axId val="0"/>
      </c:bar3DChart>
      <c:catAx>
        <c:axId val="71635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214117"/>
        <c:crosses val="autoZero"/>
        <c:auto val="1"/>
        <c:lblAlgn val="ctr"/>
        <c:lblOffset val="100"/>
      </c:catAx>
      <c:valAx>
        <c:axId val="22214117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635078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1800</xdr:colOff>
      <xdr:row>45</xdr:row>
      <xdr:rowOff>73440</xdr:rowOff>
    </xdr:to>
    <xdr:graphicFrame>
      <xdr:nvGraphicFramePr>
        <xdr:cNvPr id="0" name="Диаграмма 3"/>
        <xdr:cNvGraphicFramePr/>
      </xdr:nvGraphicFramePr>
      <xdr:xfrm>
        <a:off x="0" y="6262200"/>
        <a:ext cx="4388760" cy="264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lan2018%20(3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цели на сезон"/>
      <sheetName val="сезонный объем"/>
      <sheetName val="структура 4-х недельного цикла"/>
      <sheetName val="понедельный план тр-к "/>
      <sheetName val="СИ комплексы"/>
      <sheetName val="Ц1Н1"/>
      <sheetName val="Ц1Н2"/>
      <sheetName val="Ц1Н3"/>
      <sheetName val="Ц1Н4"/>
      <sheetName val="Ц2Н5"/>
      <sheetName val="ссылки"/>
    </sheetNames>
    <sheetDataSet>
      <sheetData sheetId="0"/>
      <sheetData sheetId="1"/>
      <sheetData sheetId="2"/>
      <sheetData sheetId="3">
        <row r="21">
          <cell r="H21">
            <v>0</v>
          </cell>
        </row>
        <row r="24">
          <cell r="H24">
            <v>0</v>
          </cell>
        </row>
        <row r="27">
          <cell r="H2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9" activeCellId="0" sqref="Q19"/>
    </sheetView>
  </sheetViews>
  <sheetFormatPr defaultRowHeight="14.5" outlineLevelRow="0" outlineLevelCol="0"/>
  <cols>
    <col collapsed="false" customWidth="true" hidden="false" outlineLevel="0" max="16" min="1" style="0" width="8.63"/>
    <col collapsed="false" customWidth="true" hidden="false" outlineLevel="0" max="17" min="17" style="0" width="11.72"/>
    <col collapsed="false" customWidth="true" hidden="false" outlineLevel="0" max="18" min="18" style="0" width="8.63"/>
    <col collapsed="false" customWidth="true" hidden="false" outlineLevel="0" max="19" min="19" style="0" width="11.99"/>
    <col collapsed="false" customWidth="true" hidden="false" outlineLevel="0" max="1025" min="20" style="0" width="8.63"/>
  </cols>
  <sheetData>
    <row r="1" customFormat="false" ht="21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/>
      <c r="R2" s="6"/>
    </row>
    <row r="3" customFormat="false" ht="14.5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3</v>
      </c>
      <c r="R3" s="7" t="n">
        <v>21</v>
      </c>
      <c r="S3" s="0" t="s">
        <v>4</v>
      </c>
      <c r="T3" s="0" t="s">
        <v>5</v>
      </c>
    </row>
    <row r="4" customFormat="false" ht="13.75" hidden="false" customHeight="true" outlineLevel="0" collapsed="false">
      <c r="A4" s="8" t="s">
        <v>6</v>
      </c>
      <c r="B4" s="9" t="s">
        <v>7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8</v>
      </c>
      <c r="R4" s="7" t="n">
        <v>15</v>
      </c>
      <c r="S4" s="0" t="s">
        <v>9</v>
      </c>
      <c r="T4" s="10" t="n">
        <v>0.0555555555555556</v>
      </c>
    </row>
    <row r="5" customFormat="false" ht="14.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10</v>
      </c>
      <c r="R5" s="7" t="n">
        <v>21</v>
      </c>
      <c r="S5" s="11" t="s">
        <v>4</v>
      </c>
      <c r="T5" s="10" t="n">
        <v>0.0763888888888889</v>
      </c>
    </row>
    <row r="6" customFormat="false" ht="13.75" hidden="false" customHeight="true" outlineLevel="0" collapsed="false">
      <c r="A6" s="2" t="s">
        <v>11</v>
      </c>
      <c r="B6" s="12" t="s">
        <v>12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13</v>
      </c>
      <c r="R6" s="7" t="n">
        <v>21</v>
      </c>
      <c r="S6" s="0" t="s">
        <v>9</v>
      </c>
      <c r="T6" s="10" t="n">
        <v>0.0763888888888889</v>
      </c>
    </row>
    <row r="7" customFormat="false" ht="14.5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14</v>
      </c>
      <c r="Q7" s="5" t="s">
        <v>15</v>
      </c>
      <c r="S7" s="0" t="s">
        <v>16</v>
      </c>
      <c r="U7" s="0" t="s">
        <v>17</v>
      </c>
    </row>
    <row r="8" customFormat="false" ht="13.75" hidden="false" customHeight="true" outlineLevel="0" collapsed="false">
      <c r="A8" s="8" t="s">
        <v>18</v>
      </c>
      <c r="B8" s="9" t="s">
        <v>19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20</v>
      </c>
      <c r="S8" s="0" t="s">
        <v>21</v>
      </c>
      <c r="U8" s="0" t="s">
        <v>17</v>
      </c>
    </row>
    <row r="9" customFormat="false" ht="14.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22</v>
      </c>
      <c r="S9" s="0" t="s">
        <v>4</v>
      </c>
      <c r="U9" s="0" t="s">
        <v>17</v>
      </c>
    </row>
    <row r="10" customFormat="false" ht="14.5" hidden="false" customHeight="false" outlineLevel="0" collapsed="false">
      <c r="A10" s="2" t="s">
        <v>23</v>
      </c>
      <c r="B10" s="3" t="s">
        <v>24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4.5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75" hidden="false" customHeight="true" outlineLevel="0" collapsed="false">
      <c r="A12" s="8" t="s">
        <v>25</v>
      </c>
      <c r="B12" s="9" t="s">
        <v>26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4.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4.5" hidden="false" customHeight="false" outlineLevel="0" collapsed="false">
      <c r="A14" s="2" t="s">
        <v>27</v>
      </c>
      <c r="B14" s="3" t="s">
        <v>28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4.5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15" activeCellId="0" sqref="F15"/>
    </sheetView>
  </sheetViews>
  <sheetFormatPr defaultRowHeight="12.8" outlineLevelRow="0" outlineLevelCol="0"/>
  <cols>
    <col collapsed="false" customWidth="true" hidden="false" outlineLevel="0" max="1" min="1" style="0" width="13.96"/>
    <col collapsed="false" customWidth="true" hidden="false" outlineLevel="0" max="2" min="2" style="0" width="15.65"/>
    <col collapsed="false" customWidth="true" hidden="false" outlineLevel="0" max="3" min="3" style="0" width="8.67"/>
    <col collapsed="false" customWidth="true" hidden="false" outlineLevel="0" max="4" min="4" style="0" width="25.39"/>
    <col collapsed="false" customWidth="true" hidden="false" outlineLevel="0" max="5" min="5" style="0" width="13.96"/>
    <col collapsed="false" customWidth="true" hidden="false" outlineLevel="0" max="6" min="6" style="0" width="21.58"/>
    <col collapsed="false" customWidth="true" hidden="false" outlineLevel="0" max="7" min="7" style="0" width="8.67"/>
    <col collapsed="false" customWidth="true" hidden="false" outlineLevel="0" max="8" min="8" style="0" width="13.55"/>
    <col collapsed="false" customWidth="true" hidden="false" outlineLevel="0" max="1025" min="9" style="0" width="8.67"/>
  </cols>
  <sheetData>
    <row r="1" customFormat="false" ht="46.4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23.95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3.8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35.2" hidden="false" customHeight="false" outlineLevel="0" collapsed="false">
      <c r="A4" s="331"/>
      <c r="B4" s="350" t="s">
        <v>148</v>
      </c>
      <c r="C4" s="351" t="n">
        <v>166</v>
      </c>
      <c r="D4" s="352" t="n">
        <v>118</v>
      </c>
      <c r="E4" s="353" t="n">
        <f aca="false">'[1]понедельный план тр-к '!H21</f>
        <v>0</v>
      </c>
      <c r="F4" s="353" t="n">
        <v>24</v>
      </c>
      <c r="G4" s="353" t="n">
        <f aca="false">'[1]понедельный план тр-к '!H27</f>
        <v>0</v>
      </c>
      <c r="H4" s="353" t="n">
        <v>14</v>
      </c>
      <c r="I4" s="354" t="n">
        <v>71</v>
      </c>
      <c r="J4" s="354" t="n">
        <v>47</v>
      </c>
      <c r="K4" s="355" t="n">
        <v>33</v>
      </c>
    </row>
    <row r="5" customFormat="false" ht="17.3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3.8" hidden="false" customHeight="fals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3.8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153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3.8" hidden="false" customHeight="false" outlineLevel="0" collapsed="false">
      <c r="A9" s="361" t="s">
        <v>154</v>
      </c>
      <c r="B9" s="362" t="n">
        <v>43557</v>
      </c>
      <c r="C9" s="365" t="s">
        <v>236</v>
      </c>
      <c r="D9" s="365"/>
      <c r="E9" s="367" t="s">
        <v>218</v>
      </c>
      <c r="F9" s="367"/>
      <c r="G9" s="367"/>
      <c r="H9" s="367"/>
      <c r="I9" s="367"/>
      <c r="J9" s="367"/>
      <c r="K9" s="367"/>
    </row>
    <row r="10" customFormat="false" ht="13.8" hidden="false" customHeight="false" outlineLevel="0" collapsed="false">
      <c r="A10" s="361" t="s">
        <v>156</v>
      </c>
      <c r="B10" s="362" t="n">
        <v>43558</v>
      </c>
      <c r="C10" s="365" t="s">
        <v>237</v>
      </c>
      <c r="D10" s="365"/>
      <c r="E10" s="367"/>
      <c r="F10" s="367"/>
      <c r="G10" s="367"/>
      <c r="H10" s="367"/>
      <c r="I10" s="367"/>
      <c r="J10" s="367"/>
      <c r="K10" s="367"/>
    </row>
    <row r="11" customFormat="false" ht="13.8" hidden="false" customHeight="false" outlineLevel="0" collapsed="false">
      <c r="A11" s="361" t="s">
        <v>157</v>
      </c>
      <c r="B11" s="362" t="n">
        <v>43559</v>
      </c>
      <c r="C11" s="365" t="s">
        <v>238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159</v>
      </c>
      <c r="B12" s="362" t="n">
        <v>43560</v>
      </c>
      <c r="C12" s="365" t="s">
        <v>239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161</v>
      </c>
      <c r="B13" s="362" t="n">
        <v>43561</v>
      </c>
      <c r="C13" s="393" t="s">
        <v>240</v>
      </c>
      <c r="D13" s="393"/>
      <c r="E13" s="367"/>
      <c r="F13" s="367"/>
      <c r="G13" s="367"/>
      <c r="H13" s="367"/>
      <c r="I13" s="367"/>
      <c r="J13" s="367"/>
      <c r="K13" s="367"/>
    </row>
    <row r="14" customFormat="false" ht="13.8" hidden="false" customHeight="false" outlineLevel="0" collapsed="false">
      <c r="A14" s="361" t="s">
        <v>163</v>
      </c>
      <c r="B14" s="362" t="n">
        <v>43562</v>
      </c>
      <c r="C14" s="365" t="s">
        <v>241</v>
      </c>
      <c r="D14" s="365"/>
      <c r="E14" s="367"/>
      <c r="F14" s="367"/>
      <c r="G14" s="367"/>
      <c r="H14" s="367"/>
      <c r="I14" s="367"/>
      <c r="J14" s="367"/>
      <c r="K14" s="367"/>
    </row>
    <row r="15" customFormat="false" ht="13.8" hidden="false" customHeight="false" outlineLevel="0" collapsed="false"/>
    <row r="16" customFormat="false" ht="13.8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80.2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3.8" hidden="false" customHeight="false" outlineLevel="0" collapsed="false">
      <c r="A18" s="372" t="s">
        <v>173</v>
      </c>
      <c r="B18" s="373" t="n">
        <v>43563</v>
      </c>
      <c r="C18" s="374"/>
      <c r="D18" s="374"/>
      <c r="E18" s="374"/>
      <c r="F18" s="374"/>
      <c r="G18" s="374" t="n">
        <v>57.3</v>
      </c>
      <c r="H18" s="374" t="n">
        <v>6.35</v>
      </c>
      <c r="I18" s="374"/>
      <c r="J18" s="375"/>
      <c r="K18" s="375"/>
    </row>
    <row r="19" customFormat="false" ht="13.8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3.8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3.8" hidden="false" customHeight="false" outlineLevel="0" collapsed="false">
      <c r="A21" s="377" t="s">
        <v>174</v>
      </c>
      <c r="B21" s="373" t="n">
        <v>43564</v>
      </c>
      <c r="C21" s="21"/>
      <c r="D21" s="21"/>
      <c r="E21" s="21"/>
      <c r="F21" s="378"/>
      <c r="G21" s="21" t="n">
        <v>58.7</v>
      </c>
      <c r="H21" s="21" t="n">
        <v>7.09</v>
      </c>
      <c r="I21" s="394"/>
      <c r="J21" s="394"/>
      <c r="K21" s="394"/>
    </row>
    <row r="22" customFormat="false" ht="13.8" hidden="false" customHeight="true" outlineLevel="0" collapsed="false">
      <c r="A22" s="377"/>
      <c r="B22" s="373"/>
      <c r="C22" s="379" t="s">
        <v>242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9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180</v>
      </c>
      <c r="B24" s="373" t="n">
        <v>43565</v>
      </c>
      <c r="C24" s="374"/>
      <c r="D24" s="374"/>
      <c r="E24" s="374"/>
      <c r="F24" s="395"/>
      <c r="G24" s="374" t="n">
        <v>57.3</v>
      </c>
      <c r="H24" s="374" t="n">
        <v>6.29</v>
      </c>
      <c r="I24" s="374"/>
      <c r="J24" s="374"/>
      <c r="K24" s="374"/>
    </row>
    <row r="25" customFormat="false" ht="13.8" hidden="false" customHeight="true" outlineLevel="0" collapsed="false">
      <c r="A25" s="372"/>
      <c r="B25" s="372"/>
      <c r="C25" s="381" t="s">
        <v>243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25.4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3.8" hidden="false" customHeight="false" outlineLevel="0" collapsed="false">
      <c r="A27" s="377" t="s">
        <v>182</v>
      </c>
      <c r="B27" s="373" t="n">
        <v>43566</v>
      </c>
      <c r="C27" s="21"/>
      <c r="D27" s="21"/>
      <c r="E27" s="21"/>
      <c r="F27" s="21"/>
      <c r="G27" s="21" t="n">
        <v>57.8</v>
      </c>
      <c r="H27" s="21" t="n">
        <v>8.22</v>
      </c>
      <c r="I27" s="21"/>
      <c r="J27" s="21"/>
      <c r="K27" s="21"/>
    </row>
    <row r="28" customFormat="false" ht="13.8" hidden="false" customHeight="true" outlineLevel="0" collapsed="false">
      <c r="A28" s="377"/>
      <c r="B28" s="373"/>
      <c r="C28" s="389" t="s">
        <v>244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37.45" hidden="false" customHeight="tru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3.8" hidden="false" customHeight="false" outlineLevel="0" collapsed="false">
      <c r="A30" s="372" t="s">
        <v>185</v>
      </c>
      <c r="B30" s="373" t="n">
        <v>43567</v>
      </c>
      <c r="C30" s="374"/>
      <c r="D30" s="374"/>
      <c r="E30" s="374"/>
      <c r="F30" s="395"/>
      <c r="G30" s="374" t="n">
        <v>58.2</v>
      </c>
      <c r="H30" s="374" t="n">
        <v>6.54</v>
      </c>
      <c r="I30" s="383"/>
      <c r="J30" s="383"/>
      <c r="K30" s="383"/>
    </row>
    <row r="31" customFormat="false" ht="13.8" hidden="false" customHeight="false" outlineLevel="0" collapsed="false">
      <c r="A31" s="372"/>
      <c r="B31" s="372"/>
      <c r="C31" s="381"/>
      <c r="D31" s="381"/>
      <c r="E31" s="381"/>
      <c r="F31" s="381"/>
      <c r="G31" s="381"/>
      <c r="H31" s="381"/>
      <c r="I31" s="381"/>
      <c r="J31" s="381"/>
      <c r="K31" s="381"/>
    </row>
    <row r="32" customFormat="false" ht="13.8" hidden="false" customHeight="fals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3.8" hidden="false" customHeight="false" outlineLevel="0" collapsed="false">
      <c r="A33" s="377" t="s">
        <v>189</v>
      </c>
      <c r="B33" s="373" t="n">
        <v>43568</v>
      </c>
      <c r="C33" s="21"/>
      <c r="D33" s="21"/>
      <c r="E33" s="21"/>
      <c r="F33" s="378"/>
      <c r="G33" s="21"/>
      <c r="H33" s="21"/>
      <c r="I33" s="21"/>
      <c r="J33" s="21"/>
      <c r="K33" s="21"/>
    </row>
    <row r="34" customFormat="false" ht="13.8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3.8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3.8" hidden="false" customHeight="false" outlineLevel="0" collapsed="false">
      <c r="A36" s="372" t="s">
        <v>191</v>
      </c>
      <c r="B36" s="373" t="n">
        <v>43569</v>
      </c>
      <c r="C36" s="374"/>
      <c r="D36" s="374"/>
      <c r="E36" s="374"/>
      <c r="F36" s="395"/>
      <c r="G36" s="374"/>
      <c r="H36" s="374"/>
      <c r="I36" s="374"/>
      <c r="J36" s="374"/>
      <c r="K36" s="374"/>
    </row>
    <row r="37" customFormat="false" ht="13.8" hidden="false" customHeight="false" outlineLevel="0" collapsed="false">
      <c r="A37" s="372"/>
      <c r="B37" s="372"/>
      <c r="C37" s="385"/>
      <c r="D37" s="385"/>
      <c r="E37" s="385"/>
      <c r="F37" s="385"/>
      <c r="G37" s="385"/>
      <c r="H37" s="385"/>
      <c r="I37" s="385"/>
      <c r="J37" s="385"/>
      <c r="K37" s="385"/>
    </row>
    <row r="38" customFormat="false" ht="13.8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2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V64" activeCellId="0" sqref="V64"/>
    </sheetView>
  </sheetViews>
  <sheetFormatPr defaultRowHeight="14.5" outlineLevelRow="0" outlineLevelCol="0"/>
  <cols>
    <col collapsed="false" customWidth="true" hidden="false" outlineLevel="0" max="1" min="1" style="0" width="2.64"/>
    <col collapsed="false" customWidth="true" hidden="false" outlineLevel="0" max="2" min="2" style="0" width="30.82"/>
    <col collapsed="false" customWidth="true" hidden="false" outlineLevel="0" max="3" min="3" style="0" width="27.36"/>
    <col collapsed="false" customWidth="true" hidden="false" outlineLevel="0" max="4" min="4" style="0" width="8"/>
    <col collapsed="false" customWidth="true" hidden="false" outlineLevel="0" max="5" min="5" style="0" width="6.18"/>
    <col collapsed="false" customWidth="true" hidden="false" outlineLevel="0" max="11" min="6" style="0" width="5.01"/>
    <col collapsed="false" customWidth="true" hidden="false" outlineLevel="0" max="1025" min="12" style="0" width="8.82"/>
  </cols>
  <sheetData>
    <row r="1" customFormat="false" ht="14.4" hidden="false" customHeight="true" outlineLevel="0" collapsed="false">
      <c r="B1" s="368"/>
      <c r="C1" s="368" t="s">
        <v>245</v>
      </c>
      <c r="D1" s="368" t="s">
        <v>126</v>
      </c>
      <c r="E1" s="368" t="s">
        <v>246</v>
      </c>
      <c r="F1" s="368" t="s">
        <v>247</v>
      </c>
      <c r="G1" s="397" t="s">
        <v>248</v>
      </c>
      <c r="H1" s="397"/>
      <c r="I1" s="358" t="s">
        <v>249</v>
      </c>
      <c r="J1" s="358"/>
      <c r="K1" s="358"/>
      <c r="L1" s="358"/>
    </row>
    <row r="2" customFormat="false" ht="14.5" hidden="false" customHeight="false" outlineLevel="0" collapsed="false">
      <c r="B2" s="368"/>
      <c r="C2" s="368"/>
      <c r="D2" s="368"/>
      <c r="E2" s="368"/>
      <c r="F2" s="368"/>
      <c r="G2" s="368"/>
      <c r="H2" s="397"/>
      <c r="I2" s="358"/>
      <c r="J2" s="358"/>
      <c r="K2" s="358"/>
      <c r="L2" s="358"/>
    </row>
    <row r="3" customFormat="false" ht="14.5" hidden="false" customHeight="false" outlineLevel="0" collapsed="false">
      <c r="B3" s="398" t="s">
        <v>250</v>
      </c>
      <c r="C3" s="398"/>
      <c r="D3" s="399" t="n">
        <f aca="false">(D12+D13+D14+D15+D20+D21+D30+D31+D24+D25+D28+D29+D34)/60</f>
        <v>6.2</v>
      </c>
      <c r="E3" s="400" t="s">
        <v>251</v>
      </c>
      <c r="F3" s="400" t="n">
        <v>4</v>
      </c>
      <c r="G3" s="401" t="n">
        <f aca="false">D3*F3</f>
        <v>24.8</v>
      </c>
      <c r="H3" s="401"/>
      <c r="I3" s="402" t="s">
        <v>252</v>
      </c>
      <c r="J3" s="402"/>
      <c r="K3" s="402"/>
      <c r="L3" s="402"/>
    </row>
    <row r="4" customFormat="false" ht="14.5" hidden="false" customHeight="false" outlineLevel="0" collapsed="false">
      <c r="B4" s="403" t="s">
        <v>253</v>
      </c>
      <c r="C4" s="403"/>
      <c r="D4" s="404" t="n">
        <f aca="false">(D16+D33+D17+D18+D19+D22+D23+D26+D27+D32+D33)/60</f>
        <v>3.86666666666667</v>
      </c>
      <c r="E4" s="400"/>
      <c r="F4" s="400"/>
      <c r="G4" s="405" t="n">
        <f aca="false">D4*F3</f>
        <v>15.4666666666667</v>
      </c>
      <c r="H4" s="405"/>
      <c r="I4" s="406" t="s">
        <v>254</v>
      </c>
      <c r="J4" s="406"/>
      <c r="K4" s="406"/>
      <c r="L4" s="406"/>
    </row>
    <row r="5" customFormat="false" ht="14.5" hidden="false" customHeight="false" outlineLevel="0" collapsed="false">
      <c r="B5" s="403" t="s">
        <v>255</v>
      </c>
      <c r="C5" s="403"/>
      <c r="D5" s="407" t="n">
        <f aca="false">SUM(D3:D4)</f>
        <v>10.0666666666667</v>
      </c>
      <c r="E5" s="400"/>
      <c r="F5" s="400"/>
      <c r="G5" s="408" t="n">
        <f aca="false">D5*F3</f>
        <v>40.2666666666667</v>
      </c>
      <c r="H5" s="408"/>
      <c r="I5" s="406" t="s">
        <v>256</v>
      </c>
      <c r="J5" s="406"/>
      <c r="K5" s="406"/>
      <c r="L5" s="406"/>
    </row>
    <row r="6" customFormat="false" ht="14.5" hidden="false" customHeight="false" outlineLevel="0" collapsed="false">
      <c r="B6" s="403" t="s">
        <v>257</v>
      </c>
      <c r="C6" s="403"/>
      <c r="D6" s="409" t="n">
        <f aca="false">2+3+4</f>
        <v>9</v>
      </c>
      <c r="E6" s="409"/>
      <c r="F6" s="409"/>
      <c r="G6" s="409"/>
      <c r="H6" s="409"/>
      <c r="I6" s="410" t="s">
        <v>258</v>
      </c>
      <c r="J6" s="410"/>
      <c r="K6" s="410"/>
      <c r="L6" s="410"/>
    </row>
    <row r="7" customFormat="false" ht="14.5" hidden="false" customHeight="false" outlineLevel="0" collapsed="false">
      <c r="B7" s="411" t="s">
        <v>259</v>
      </c>
      <c r="C7" s="412"/>
      <c r="D7" s="413" t="n">
        <f aca="false">G5+D6</f>
        <v>49.2666666666667</v>
      </c>
      <c r="E7" s="413"/>
      <c r="F7" s="413"/>
      <c r="G7" s="413"/>
      <c r="H7" s="413"/>
      <c r="I7" s="406" t="s">
        <v>260</v>
      </c>
      <c r="J7" s="406"/>
      <c r="K7" s="406"/>
      <c r="L7" s="406"/>
    </row>
    <row r="8" customFormat="false" ht="14.5" hidden="false" customHeight="false" outlineLevel="0" collapsed="false">
      <c r="B8" s="403" t="s">
        <v>31</v>
      </c>
      <c r="C8" s="403"/>
      <c r="D8" s="414" t="n">
        <v>43532</v>
      </c>
      <c r="E8" s="414"/>
      <c r="F8" s="414"/>
      <c r="G8" s="414"/>
      <c r="H8" s="414"/>
      <c r="I8" s="415"/>
      <c r="J8" s="415"/>
      <c r="K8" s="415"/>
      <c r="L8" s="415"/>
    </row>
    <row r="9" customFormat="false" ht="14.5" hidden="false" customHeight="false" outlineLevel="0" collapsed="false">
      <c r="B9" s="416" t="s">
        <v>261</v>
      </c>
      <c r="C9" s="416"/>
      <c r="D9" s="417" t="s">
        <v>262</v>
      </c>
      <c r="E9" s="417"/>
      <c r="F9" s="417"/>
      <c r="G9" s="417"/>
      <c r="H9" s="417"/>
      <c r="I9" s="415"/>
      <c r="J9" s="415"/>
      <c r="K9" s="415"/>
      <c r="L9" s="415"/>
    </row>
    <row r="10" customFormat="false" ht="14.5" hidden="false" customHeight="false" outlineLevel="0" collapsed="false">
      <c r="B10" s="416"/>
      <c r="C10" s="416"/>
      <c r="D10" s="417"/>
      <c r="E10" s="417"/>
      <c r="F10" s="417"/>
      <c r="G10" s="417"/>
      <c r="H10" s="417"/>
      <c r="I10" s="418"/>
      <c r="J10" s="418"/>
      <c r="K10" s="418"/>
      <c r="L10" s="418"/>
    </row>
    <row r="11" customFormat="false" ht="14.5" hidden="false" customHeight="false" outlineLevel="0" collapsed="false">
      <c r="B11" s="419"/>
      <c r="C11" s="420" t="s">
        <v>263</v>
      </c>
      <c r="D11" s="420"/>
      <c r="E11" s="420"/>
      <c r="F11" s="420"/>
      <c r="G11" s="180" t="s">
        <v>264</v>
      </c>
      <c r="H11" s="180"/>
      <c r="I11" s="180"/>
      <c r="J11" s="180"/>
      <c r="K11" s="180"/>
      <c r="L11" s="180"/>
    </row>
    <row r="12" customFormat="false" ht="14.5" hidden="false" customHeight="false" outlineLevel="0" collapsed="false">
      <c r="B12" s="421" t="n">
        <v>1</v>
      </c>
      <c r="C12" s="422" t="s">
        <v>265</v>
      </c>
      <c r="D12" s="423" t="n">
        <v>20</v>
      </c>
      <c r="E12" s="423" t="s">
        <v>266</v>
      </c>
      <c r="F12" s="424" t="s">
        <v>145</v>
      </c>
      <c r="G12" s="425" t="n">
        <v>14</v>
      </c>
      <c r="H12" s="425" t="n">
        <v>16</v>
      </c>
      <c r="I12" s="425" t="n">
        <v>17</v>
      </c>
      <c r="J12" s="425" t="n">
        <v>18</v>
      </c>
      <c r="K12" s="425"/>
      <c r="L12" s="426"/>
    </row>
    <row r="13" customFormat="false" ht="14.5" hidden="false" customHeight="false" outlineLevel="0" collapsed="false">
      <c r="B13" s="421"/>
      <c r="C13" s="427" t="s">
        <v>267</v>
      </c>
      <c r="D13" s="428" t="n">
        <v>22</v>
      </c>
      <c r="E13" s="428" t="s">
        <v>266</v>
      </c>
      <c r="F13" s="424"/>
      <c r="G13" s="425"/>
      <c r="H13" s="425"/>
      <c r="I13" s="425"/>
      <c r="J13" s="425"/>
      <c r="K13" s="425"/>
      <c r="L13" s="426"/>
    </row>
    <row r="14" customFormat="false" ht="14.5" hidden="false" customHeight="false" outlineLevel="0" collapsed="false">
      <c r="B14" s="429" t="n">
        <v>2</v>
      </c>
      <c r="C14" s="423" t="s">
        <v>268</v>
      </c>
      <c r="D14" s="423" t="n">
        <v>20</v>
      </c>
      <c r="E14" s="423" t="s">
        <v>266</v>
      </c>
      <c r="F14" s="430" t="s">
        <v>145</v>
      </c>
      <c r="G14" s="431" t="n">
        <v>36</v>
      </c>
      <c r="H14" s="431" t="n">
        <v>40</v>
      </c>
      <c r="I14" s="431" t="n">
        <v>40</v>
      </c>
      <c r="J14" s="431" t="n">
        <v>45</v>
      </c>
      <c r="K14" s="432"/>
      <c r="L14" s="433"/>
    </row>
    <row r="15" customFormat="false" ht="14.5" hidden="false" customHeight="false" outlineLevel="0" collapsed="false">
      <c r="B15" s="429"/>
      <c r="C15" s="434" t="s">
        <v>267</v>
      </c>
      <c r="D15" s="434" t="n">
        <v>22</v>
      </c>
      <c r="E15" s="434" t="s">
        <v>266</v>
      </c>
      <c r="F15" s="430"/>
      <c r="G15" s="431"/>
      <c r="H15" s="431"/>
      <c r="I15" s="431"/>
      <c r="J15" s="431"/>
      <c r="K15" s="432"/>
      <c r="L15" s="433"/>
    </row>
    <row r="16" customFormat="false" ht="14.5" hidden="false" customHeight="false" outlineLevel="0" collapsed="false">
      <c r="B16" s="435" t="n">
        <v>3</v>
      </c>
      <c r="C16" s="423" t="s">
        <v>269</v>
      </c>
      <c r="D16" s="423" t="n">
        <v>20</v>
      </c>
      <c r="E16" s="423" t="s">
        <v>266</v>
      </c>
      <c r="F16" s="436" t="s">
        <v>146</v>
      </c>
      <c r="G16" s="425" t="n">
        <v>10</v>
      </c>
      <c r="H16" s="425" t="n">
        <v>11</v>
      </c>
      <c r="I16" s="425" t="n">
        <v>11</v>
      </c>
      <c r="J16" s="425" t="n">
        <v>13</v>
      </c>
      <c r="K16" s="437"/>
      <c r="L16" s="438"/>
    </row>
    <row r="17" customFormat="false" ht="14.5" hidden="false" customHeight="false" outlineLevel="0" collapsed="false">
      <c r="B17" s="435"/>
      <c r="C17" s="439" t="s">
        <v>267</v>
      </c>
      <c r="D17" s="439" t="n">
        <v>22</v>
      </c>
      <c r="E17" s="439" t="s">
        <v>266</v>
      </c>
      <c r="F17" s="436"/>
      <c r="G17" s="425"/>
      <c r="H17" s="425"/>
      <c r="I17" s="425"/>
      <c r="J17" s="425"/>
      <c r="K17" s="437"/>
      <c r="L17" s="438"/>
    </row>
    <row r="18" customFormat="false" ht="14.5" hidden="false" customHeight="false" outlineLevel="0" collapsed="false">
      <c r="B18" s="435" t="n">
        <v>4</v>
      </c>
      <c r="C18" s="423" t="s">
        <v>270</v>
      </c>
      <c r="D18" s="423" t="n">
        <v>20</v>
      </c>
      <c r="E18" s="423" t="s">
        <v>266</v>
      </c>
      <c r="F18" s="436" t="s">
        <v>146</v>
      </c>
      <c r="G18" s="425" t="n">
        <v>8</v>
      </c>
      <c r="H18" s="425" t="n">
        <v>11</v>
      </c>
      <c r="I18" s="425" t="n">
        <v>11</v>
      </c>
      <c r="J18" s="425" t="n">
        <v>12</v>
      </c>
      <c r="K18" s="437"/>
      <c r="L18" s="438"/>
    </row>
    <row r="19" customFormat="false" ht="14.5" hidden="false" customHeight="false" outlineLevel="0" collapsed="false">
      <c r="B19" s="435"/>
      <c r="C19" s="439" t="s">
        <v>267</v>
      </c>
      <c r="D19" s="439" t="n">
        <v>22</v>
      </c>
      <c r="E19" s="439" t="s">
        <v>266</v>
      </c>
      <c r="F19" s="436"/>
      <c r="G19" s="425"/>
      <c r="H19" s="425"/>
      <c r="I19" s="425"/>
      <c r="J19" s="425"/>
      <c r="K19" s="437"/>
      <c r="L19" s="438"/>
    </row>
    <row r="20" customFormat="false" ht="14.5" hidden="false" customHeight="false" outlineLevel="0" collapsed="false">
      <c r="B20" s="435" t="n">
        <v>5</v>
      </c>
      <c r="C20" s="423" t="s">
        <v>271</v>
      </c>
      <c r="D20" s="423" t="n">
        <v>20</v>
      </c>
      <c r="E20" s="423" t="s">
        <v>266</v>
      </c>
      <c r="F20" s="424" t="s">
        <v>145</v>
      </c>
      <c r="G20" s="425" t="n">
        <v>50</v>
      </c>
      <c r="H20" s="425" t="n">
        <v>55</v>
      </c>
      <c r="I20" s="425" t="n">
        <v>65</v>
      </c>
      <c r="J20" s="425" t="n">
        <v>67</v>
      </c>
      <c r="K20" s="437"/>
      <c r="L20" s="438"/>
    </row>
    <row r="21" customFormat="false" ht="14.5" hidden="false" customHeight="false" outlineLevel="0" collapsed="false">
      <c r="B21" s="435"/>
      <c r="C21" s="428" t="s">
        <v>267</v>
      </c>
      <c r="D21" s="428" t="n">
        <v>22</v>
      </c>
      <c r="E21" s="428" t="s">
        <v>266</v>
      </c>
      <c r="F21" s="424"/>
      <c r="G21" s="425"/>
      <c r="H21" s="425"/>
      <c r="I21" s="425"/>
      <c r="J21" s="425"/>
      <c r="K21" s="437"/>
      <c r="L21" s="438"/>
    </row>
    <row r="22" customFormat="false" ht="14.5" hidden="false" customHeight="false" outlineLevel="0" collapsed="false">
      <c r="B22" s="435" t="n">
        <v>6</v>
      </c>
      <c r="C22" s="423" t="s">
        <v>272</v>
      </c>
      <c r="D22" s="423" t="n">
        <v>20</v>
      </c>
      <c r="E22" s="423" t="s">
        <v>266</v>
      </c>
      <c r="F22" s="436" t="s">
        <v>146</v>
      </c>
      <c r="G22" s="425" t="n">
        <v>12</v>
      </c>
      <c r="H22" s="425" t="n">
        <v>13</v>
      </c>
      <c r="I22" s="425" t="n">
        <v>12</v>
      </c>
      <c r="J22" s="425" t="n">
        <v>13</v>
      </c>
      <c r="K22" s="437"/>
      <c r="L22" s="438"/>
    </row>
    <row r="23" customFormat="false" ht="14.5" hidden="false" customHeight="false" outlineLevel="0" collapsed="false">
      <c r="B23" s="435"/>
      <c r="C23" s="439" t="s">
        <v>267</v>
      </c>
      <c r="D23" s="439" t="n">
        <v>22</v>
      </c>
      <c r="E23" s="439" t="s">
        <v>266</v>
      </c>
      <c r="F23" s="436"/>
      <c r="G23" s="425"/>
      <c r="H23" s="425"/>
      <c r="I23" s="425"/>
      <c r="J23" s="425"/>
      <c r="K23" s="437"/>
      <c r="L23" s="438"/>
    </row>
    <row r="24" customFormat="false" ht="14.5" hidden="false" customHeight="false" outlineLevel="0" collapsed="false">
      <c r="B24" s="435" t="n">
        <v>7</v>
      </c>
      <c r="C24" s="423" t="s">
        <v>258</v>
      </c>
      <c r="D24" s="423" t="n">
        <v>20</v>
      </c>
      <c r="E24" s="423" t="s">
        <v>266</v>
      </c>
      <c r="F24" s="424" t="s">
        <v>145</v>
      </c>
      <c r="G24" s="425" t="n">
        <v>20</v>
      </c>
      <c r="H24" s="425" t="n">
        <v>24</v>
      </c>
      <c r="I24" s="425" t="n">
        <v>17</v>
      </c>
      <c r="J24" s="425" t="n">
        <v>25</v>
      </c>
      <c r="K24" s="437"/>
      <c r="L24" s="438"/>
    </row>
    <row r="25" customFormat="false" ht="14.5" hidden="false" customHeight="false" outlineLevel="0" collapsed="false">
      <c r="B25" s="435"/>
      <c r="C25" s="428" t="s">
        <v>267</v>
      </c>
      <c r="D25" s="428" t="n">
        <v>22</v>
      </c>
      <c r="E25" s="428" t="s">
        <v>266</v>
      </c>
      <c r="F25" s="424"/>
      <c r="G25" s="425"/>
      <c r="H25" s="425"/>
      <c r="I25" s="425"/>
      <c r="J25" s="425"/>
      <c r="K25" s="437"/>
      <c r="L25" s="438"/>
    </row>
    <row r="26" customFormat="false" ht="14.5" hidden="false" customHeight="false" outlineLevel="0" collapsed="false">
      <c r="B26" s="435" t="n">
        <v>8</v>
      </c>
      <c r="C26" s="423" t="s">
        <v>273</v>
      </c>
      <c r="D26" s="423" t="n">
        <v>20</v>
      </c>
      <c r="E26" s="423" t="s">
        <v>266</v>
      </c>
      <c r="F26" s="436" t="s">
        <v>146</v>
      </c>
      <c r="G26" s="425" t="n">
        <v>7</v>
      </c>
      <c r="H26" s="425" t="n">
        <v>8</v>
      </c>
      <c r="I26" s="425" t="n">
        <v>8</v>
      </c>
      <c r="J26" s="425" t="n">
        <v>7</v>
      </c>
      <c r="K26" s="437"/>
      <c r="L26" s="438"/>
    </row>
    <row r="27" customFormat="false" ht="14.5" hidden="false" customHeight="false" outlineLevel="0" collapsed="false">
      <c r="B27" s="435"/>
      <c r="C27" s="439" t="s">
        <v>267</v>
      </c>
      <c r="D27" s="439" t="n">
        <v>22</v>
      </c>
      <c r="E27" s="439" t="s">
        <v>266</v>
      </c>
      <c r="F27" s="436"/>
      <c r="G27" s="425"/>
      <c r="H27" s="425"/>
      <c r="I27" s="425"/>
      <c r="J27" s="425"/>
      <c r="K27" s="437"/>
      <c r="L27" s="438"/>
    </row>
    <row r="28" customFormat="false" ht="14.5" hidden="false" customHeight="false" outlineLevel="0" collapsed="false">
      <c r="B28" s="435" t="n">
        <v>9</v>
      </c>
      <c r="C28" s="423" t="s">
        <v>274</v>
      </c>
      <c r="D28" s="423" t="n">
        <v>20</v>
      </c>
      <c r="E28" s="423" t="s">
        <v>266</v>
      </c>
      <c r="F28" s="424" t="s">
        <v>145</v>
      </c>
      <c r="G28" s="425" t="n">
        <v>10</v>
      </c>
      <c r="H28" s="425" t="n">
        <v>11</v>
      </c>
      <c r="I28" s="425" t="n">
        <v>11</v>
      </c>
      <c r="J28" s="425" t="n">
        <v>13</v>
      </c>
      <c r="K28" s="437"/>
      <c r="L28" s="438"/>
    </row>
    <row r="29" customFormat="false" ht="14.5" hidden="false" customHeight="false" outlineLevel="0" collapsed="false">
      <c r="B29" s="435"/>
      <c r="C29" s="428" t="s">
        <v>267</v>
      </c>
      <c r="D29" s="428" t="n">
        <v>22</v>
      </c>
      <c r="E29" s="428" t="s">
        <v>266</v>
      </c>
      <c r="F29" s="424"/>
      <c r="G29" s="425"/>
      <c r="H29" s="425"/>
      <c r="I29" s="425"/>
      <c r="J29" s="425"/>
      <c r="K29" s="437"/>
      <c r="L29" s="438"/>
    </row>
    <row r="30" customFormat="false" ht="14.5" hidden="false" customHeight="false" outlineLevel="0" collapsed="false">
      <c r="B30" s="435" t="n">
        <v>10</v>
      </c>
      <c r="C30" s="423" t="s">
        <v>275</v>
      </c>
      <c r="D30" s="423" t="n">
        <v>20</v>
      </c>
      <c r="E30" s="423" t="s">
        <v>266</v>
      </c>
      <c r="F30" s="424" t="s">
        <v>145</v>
      </c>
      <c r="G30" s="425" t="n">
        <v>15</v>
      </c>
      <c r="H30" s="425" t="n">
        <v>15</v>
      </c>
      <c r="I30" s="425" t="n">
        <v>13</v>
      </c>
      <c r="J30" s="425" t="n">
        <v>14</v>
      </c>
      <c r="K30" s="437"/>
      <c r="L30" s="438"/>
    </row>
    <row r="31" customFormat="false" ht="14.5" hidden="false" customHeight="false" outlineLevel="0" collapsed="false">
      <c r="B31" s="435"/>
      <c r="C31" s="428" t="s">
        <v>267</v>
      </c>
      <c r="D31" s="428" t="n">
        <v>22</v>
      </c>
      <c r="E31" s="428" t="s">
        <v>266</v>
      </c>
      <c r="F31" s="424"/>
      <c r="G31" s="425"/>
      <c r="H31" s="425"/>
      <c r="I31" s="425"/>
      <c r="J31" s="425"/>
      <c r="K31" s="437"/>
      <c r="L31" s="438"/>
    </row>
    <row r="32" customFormat="false" ht="14.5" hidden="false" customHeight="false" outlineLevel="0" collapsed="false">
      <c r="B32" s="435" t="n">
        <v>11</v>
      </c>
      <c r="C32" s="423" t="s">
        <v>276</v>
      </c>
      <c r="D32" s="423" t="n">
        <v>20</v>
      </c>
      <c r="E32" s="423" t="s">
        <v>266</v>
      </c>
      <c r="F32" s="436" t="s">
        <v>146</v>
      </c>
      <c r="G32" s="425" t="n">
        <v>17</v>
      </c>
      <c r="H32" s="425" t="n">
        <v>20</v>
      </c>
      <c r="I32" s="425" t="n">
        <v>18</v>
      </c>
      <c r="J32" s="425" t="n">
        <v>19</v>
      </c>
      <c r="K32" s="437"/>
      <c r="L32" s="438"/>
    </row>
    <row r="33" customFormat="false" ht="14.5" hidden="false" customHeight="false" outlineLevel="0" collapsed="false">
      <c r="B33" s="435"/>
      <c r="C33" s="439" t="s">
        <v>267</v>
      </c>
      <c r="D33" s="439" t="n">
        <v>22</v>
      </c>
      <c r="E33" s="439" t="s">
        <v>266</v>
      </c>
      <c r="F33" s="436"/>
      <c r="G33" s="425"/>
      <c r="H33" s="425"/>
      <c r="I33" s="425"/>
      <c r="J33" s="425"/>
      <c r="K33" s="437"/>
      <c r="L33" s="438"/>
    </row>
    <row r="34" customFormat="false" ht="14.5" hidden="false" customHeight="false" outlineLevel="0" collapsed="false">
      <c r="B34" s="435" t="n">
        <v>12</v>
      </c>
      <c r="C34" s="423" t="s">
        <v>277</v>
      </c>
      <c r="D34" s="423" t="n">
        <v>120</v>
      </c>
      <c r="E34" s="423" t="s">
        <v>266</v>
      </c>
      <c r="F34" s="424" t="s">
        <v>145</v>
      </c>
      <c r="G34" s="425" t="s">
        <v>278</v>
      </c>
      <c r="H34" s="425" t="s">
        <v>278</v>
      </c>
      <c r="I34" s="425" t="s">
        <v>278</v>
      </c>
      <c r="J34" s="425" t="s">
        <v>278</v>
      </c>
      <c r="K34" s="437"/>
      <c r="L34" s="438"/>
    </row>
    <row r="35" customFormat="false" ht="14.5" hidden="false" customHeight="false" outlineLevel="0" collapsed="false">
      <c r="B35" s="435"/>
      <c r="C35" s="440"/>
      <c r="D35" s="440"/>
      <c r="E35" s="440"/>
      <c r="F35" s="424"/>
      <c r="G35" s="425"/>
      <c r="H35" s="425"/>
      <c r="I35" s="425"/>
      <c r="J35" s="425"/>
      <c r="K35" s="437"/>
      <c r="L35" s="438"/>
    </row>
    <row r="40" customFormat="false" ht="13.75" hidden="false" customHeight="true" outlineLevel="0" collapsed="false">
      <c r="B40" s="368"/>
      <c r="C40" s="368" t="s">
        <v>279</v>
      </c>
      <c r="D40" s="368" t="s">
        <v>126</v>
      </c>
      <c r="E40" s="368" t="s">
        <v>246</v>
      </c>
      <c r="F40" s="368" t="s">
        <v>247</v>
      </c>
      <c r="G40" s="397" t="s">
        <v>248</v>
      </c>
      <c r="H40" s="397"/>
      <c r="I40" s="358" t="s">
        <v>249</v>
      </c>
      <c r="J40" s="358"/>
      <c r="K40" s="358"/>
      <c r="L40" s="358"/>
    </row>
    <row r="41" customFormat="false" ht="14.5" hidden="false" customHeight="false" outlineLevel="0" collapsed="false">
      <c r="B41" s="368"/>
      <c r="C41" s="368"/>
      <c r="D41" s="368"/>
      <c r="E41" s="368"/>
      <c r="F41" s="368"/>
      <c r="G41" s="368"/>
      <c r="H41" s="397"/>
      <c r="I41" s="358"/>
      <c r="J41" s="358"/>
      <c r="K41" s="358"/>
      <c r="L41" s="358"/>
    </row>
    <row r="42" customFormat="false" ht="14.5" hidden="false" customHeight="false" outlineLevel="0" collapsed="false">
      <c r="B42" s="398" t="s">
        <v>250</v>
      </c>
      <c r="C42" s="398"/>
      <c r="D42" s="399" t="n">
        <f aca="false">(D51+D52+D53+D54+D59+D60+D67+D68+D63+D64+D71+D72+D75)/60</f>
        <v>6.2</v>
      </c>
      <c r="E42" s="400" t="s">
        <v>251</v>
      </c>
      <c r="F42" s="400" t="n">
        <v>4</v>
      </c>
      <c r="G42" s="401" t="n">
        <f aca="false">D42*F42</f>
        <v>24.8</v>
      </c>
      <c r="H42" s="401"/>
      <c r="I42" s="402" t="s">
        <v>280</v>
      </c>
      <c r="J42" s="402"/>
      <c r="K42" s="402"/>
      <c r="L42" s="402"/>
    </row>
    <row r="43" customFormat="false" ht="14.5" hidden="false" customHeight="false" outlineLevel="0" collapsed="false">
      <c r="B43" s="403" t="s">
        <v>253</v>
      </c>
      <c r="C43" s="403"/>
      <c r="D43" s="404" t="n">
        <f aca="false">(D55+D70+D56+D57+D58+D61+D62+D65+D66+D69+D70+D73+D74)/60</f>
        <v>4.56666666666667</v>
      </c>
      <c r="E43" s="400"/>
      <c r="F43" s="400"/>
      <c r="G43" s="405" t="n">
        <f aca="false">D43*F42</f>
        <v>18.2666666666667</v>
      </c>
      <c r="H43" s="405"/>
      <c r="I43" s="406" t="s">
        <v>254</v>
      </c>
      <c r="J43" s="406"/>
      <c r="K43" s="406"/>
      <c r="L43" s="406"/>
    </row>
    <row r="44" customFormat="false" ht="14.5" hidden="false" customHeight="false" outlineLevel="0" collapsed="false">
      <c r="B44" s="403" t="s">
        <v>255</v>
      </c>
      <c r="C44" s="403"/>
      <c r="D44" s="407" t="n">
        <f aca="false">SUM(D42:D43)</f>
        <v>10.7666666666667</v>
      </c>
      <c r="E44" s="400"/>
      <c r="F44" s="400"/>
      <c r="G44" s="408" t="n">
        <f aca="false">D44*F42</f>
        <v>43.0666666666667</v>
      </c>
      <c r="H44" s="408"/>
      <c r="I44" s="406" t="s">
        <v>256</v>
      </c>
      <c r="J44" s="406"/>
      <c r="K44" s="406"/>
      <c r="L44" s="406"/>
    </row>
    <row r="45" customFormat="false" ht="14.5" hidden="false" customHeight="false" outlineLevel="0" collapsed="false">
      <c r="B45" s="403" t="s">
        <v>257</v>
      </c>
      <c r="C45" s="403"/>
      <c r="D45" s="409" t="n">
        <f aca="false">2+3+4</f>
        <v>9</v>
      </c>
      <c r="E45" s="409"/>
      <c r="F45" s="409"/>
      <c r="G45" s="409"/>
      <c r="H45" s="409"/>
      <c r="I45" s="410" t="s">
        <v>258</v>
      </c>
      <c r="J45" s="410"/>
      <c r="K45" s="410"/>
      <c r="L45" s="410"/>
    </row>
    <row r="46" customFormat="false" ht="14.5" hidden="false" customHeight="false" outlineLevel="0" collapsed="false">
      <c r="B46" s="411" t="s">
        <v>259</v>
      </c>
      <c r="C46" s="412"/>
      <c r="D46" s="413" t="n">
        <f aca="false">G44+D45</f>
        <v>52.0666666666667</v>
      </c>
      <c r="E46" s="413"/>
      <c r="F46" s="413"/>
      <c r="G46" s="413"/>
      <c r="H46" s="413"/>
      <c r="I46" s="406" t="s">
        <v>260</v>
      </c>
      <c r="J46" s="406"/>
      <c r="K46" s="406"/>
      <c r="L46" s="406"/>
    </row>
    <row r="47" customFormat="false" ht="14.5" hidden="false" customHeight="false" outlineLevel="0" collapsed="false">
      <c r="B47" s="403" t="s">
        <v>31</v>
      </c>
      <c r="C47" s="403"/>
      <c r="D47" s="414" t="n">
        <v>43539</v>
      </c>
      <c r="E47" s="414"/>
      <c r="F47" s="414"/>
      <c r="G47" s="414"/>
      <c r="H47" s="414"/>
      <c r="I47" s="406" t="s">
        <v>252</v>
      </c>
      <c r="J47" s="406"/>
      <c r="K47" s="406"/>
      <c r="L47" s="406"/>
    </row>
    <row r="48" customFormat="false" ht="14.5" hidden="false" customHeight="false" outlineLevel="0" collapsed="false">
      <c r="B48" s="416" t="s">
        <v>261</v>
      </c>
      <c r="C48" s="416"/>
      <c r="D48" s="417" t="s">
        <v>262</v>
      </c>
      <c r="E48" s="417"/>
      <c r="F48" s="417"/>
      <c r="G48" s="417"/>
      <c r="H48" s="417"/>
      <c r="I48" s="406" t="s">
        <v>281</v>
      </c>
      <c r="J48" s="406"/>
      <c r="K48" s="406"/>
      <c r="L48" s="406"/>
    </row>
    <row r="49" customFormat="false" ht="14.5" hidden="false" customHeight="false" outlineLevel="0" collapsed="false">
      <c r="B49" s="416"/>
      <c r="C49" s="416"/>
      <c r="D49" s="417"/>
      <c r="E49" s="417"/>
      <c r="F49" s="417"/>
      <c r="G49" s="417"/>
      <c r="H49" s="417"/>
      <c r="I49" s="418"/>
      <c r="J49" s="418"/>
      <c r="K49" s="418"/>
      <c r="L49" s="418"/>
    </row>
    <row r="50" customFormat="false" ht="14.5" hidden="false" customHeight="false" outlineLevel="0" collapsed="false">
      <c r="B50" s="419"/>
      <c r="C50" s="420" t="s">
        <v>263</v>
      </c>
      <c r="D50" s="420"/>
      <c r="E50" s="420"/>
      <c r="F50" s="420"/>
      <c r="G50" s="180" t="s">
        <v>264</v>
      </c>
      <c r="H50" s="180"/>
      <c r="I50" s="180"/>
      <c r="J50" s="180"/>
      <c r="K50" s="180"/>
      <c r="L50" s="180"/>
    </row>
    <row r="51" customFormat="false" ht="13.75" hidden="false" customHeight="true" outlineLevel="0" collapsed="false">
      <c r="B51" s="421" t="n">
        <v>1</v>
      </c>
      <c r="C51" s="422" t="s">
        <v>265</v>
      </c>
      <c r="D51" s="423" t="n">
        <v>20</v>
      </c>
      <c r="E51" s="423" t="s">
        <v>266</v>
      </c>
      <c r="F51" s="424" t="s">
        <v>145</v>
      </c>
      <c r="G51" s="425" t="n">
        <v>7</v>
      </c>
      <c r="H51" s="425" t="n">
        <v>6</v>
      </c>
      <c r="I51" s="425" t="n">
        <v>7</v>
      </c>
      <c r="J51" s="425" t="n">
        <v>6</v>
      </c>
      <c r="K51" s="425"/>
      <c r="L51" s="426"/>
    </row>
    <row r="52" customFormat="false" ht="14.5" hidden="false" customHeight="false" outlineLevel="0" collapsed="false">
      <c r="B52" s="421"/>
      <c r="C52" s="427" t="s">
        <v>267</v>
      </c>
      <c r="D52" s="428" t="n">
        <v>22</v>
      </c>
      <c r="E52" s="428" t="s">
        <v>266</v>
      </c>
      <c r="F52" s="424"/>
      <c r="G52" s="425"/>
      <c r="H52" s="425"/>
      <c r="I52" s="425"/>
      <c r="J52" s="425"/>
      <c r="K52" s="425"/>
      <c r="L52" s="426"/>
    </row>
    <row r="53" customFormat="false" ht="14.5" hidden="false" customHeight="false" outlineLevel="0" collapsed="false">
      <c r="B53" s="429" t="n">
        <v>2</v>
      </c>
      <c r="C53" s="423" t="s">
        <v>268</v>
      </c>
      <c r="D53" s="423" t="n">
        <v>20</v>
      </c>
      <c r="E53" s="423" t="s">
        <v>266</v>
      </c>
      <c r="F53" s="430" t="s">
        <v>145</v>
      </c>
      <c r="G53" s="431" t="n">
        <v>18</v>
      </c>
      <c r="H53" s="431" t="n">
        <v>18</v>
      </c>
      <c r="I53" s="431" t="n">
        <v>17</v>
      </c>
      <c r="J53" s="431" t="n">
        <v>16</v>
      </c>
      <c r="K53" s="432"/>
      <c r="L53" s="433"/>
    </row>
    <row r="54" customFormat="false" ht="14.5" hidden="false" customHeight="false" outlineLevel="0" collapsed="false">
      <c r="B54" s="429"/>
      <c r="C54" s="434" t="s">
        <v>267</v>
      </c>
      <c r="D54" s="434" t="n">
        <v>22</v>
      </c>
      <c r="E54" s="434" t="s">
        <v>266</v>
      </c>
      <c r="F54" s="430"/>
      <c r="G54" s="431"/>
      <c r="H54" s="431"/>
      <c r="I54" s="431"/>
      <c r="J54" s="431"/>
      <c r="K54" s="432"/>
      <c r="L54" s="433"/>
    </row>
    <row r="55" customFormat="false" ht="14.5" hidden="false" customHeight="false" outlineLevel="0" collapsed="false">
      <c r="B55" s="421" t="n">
        <v>3</v>
      </c>
      <c r="C55" s="423" t="s">
        <v>269</v>
      </c>
      <c r="D55" s="423" t="n">
        <v>20</v>
      </c>
      <c r="E55" s="423" t="s">
        <v>266</v>
      </c>
      <c r="F55" s="436" t="s">
        <v>146</v>
      </c>
      <c r="G55" s="425" t="n">
        <v>11</v>
      </c>
      <c r="H55" s="425" t="n">
        <v>12</v>
      </c>
      <c r="I55" s="425" t="n">
        <v>12</v>
      </c>
      <c r="J55" s="425" t="n">
        <v>12</v>
      </c>
      <c r="K55" s="437"/>
      <c r="L55" s="438"/>
    </row>
    <row r="56" customFormat="false" ht="14.5" hidden="false" customHeight="false" outlineLevel="0" collapsed="false">
      <c r="B56" s="421"/>
      <c r="C56" s="439" t="s">
        <v>267</v>
      </c>
      <c r="D56" s="439" t="n">
        <v>22</v>
      </c>
      <c r="E56" s="439" t="s">
        <v>266</v>
      </c>
      <c r="F56" s="436"/>
      <c r="G56" s="425"/>
      <c r="H56" s="425"/>
      <c r="I56" s="425"/>
      <c r="J56" s="425"/>
      <c r="K56" s="437"/>
      <c r="L56" s="438"/>
    </row>
    <row r="57" customFormat="false" ht="14.5" hidden="false" customHeight="false" outlineLevel="0" collapsed="false">
      <c r="B57" s="429" t="n">
        <v>4</v>
      </c>
      <c r="C57" s="423" t="s">
        <v>270</v>
      </c>
      <c r="D57" s="423" t="n">
        <v>20</v>
      </c>
      <c r="E57" s="423" t="s">
        <v>266</v>
      </c>
      <c r="F57" s="436" t="s">
        <v>146</v>
      </c>
      <c r="G57" s="425" t="n">
        <v>13</v>
      </c>
      <c r="H57" s="425" t="n">
        <v>11</v>
      </c>
      <c r="I57" s="425" t="n">
        <v>12</v>
      </c>
      <c r="J57" s="425" t="n">
        <v>13</v>
      </c>
      <c r="K57" s="437"/>
      <c r="L57" s="438"/>
    </row>
    <row r="58" customFormat="false" ht="14.5" hidden="false" customHeight="false" outlineLevel="0" collapsed="false">
      <c r="B58" s="429"/>
      <c r="C58" s="439" t="s">
        <v>267</v>
      </c>
      <c r="D58" s="439" t="n">
        <v>22</v>
      </c>
      <c r="E58" s="439" t="s">
        <v>266</v>
      </c>
      <c r="F58" s="436"/>
      <c r="G58" s="425"/>
      <c r="H58" s="425"/>
      <c r="I58" s="425"/>
      <c r="J58" s="425"/>
      <c r="K58" s="437"/>
      <c r="L58" s="438"/>
    </row>
    <row r="59" customFormat="false" ht="13.75" hidden="false" customHeight="true" outlineLevel="0" collapsed="false">
      <c r="B59" s="421" t="n">
        <v>5</v>
      </c>
      <c r="C59" s="441" t="s">
        <v>280</v>
      </c>
      <c r="D59" s="441" t="n">
        <v>20</v>
      </c>
      <c r="E59" s="441" t="s">
        <v>266</v>
      </c>
      <c r="F59" s="424" t="s">
        <v>145</v>
      </c>
      <c r="G59" s="425" t="s">
        <v>282</v>
      </c>
      <c r="H59" s="425" t="s">
        <v>282</v>
      </c>
      <c r="I59" s="425" t="s">
        <v>282</v>
      </c>
      <c r="J59" s="425" t="s">
        <v>282</v>
      </c>
      <c r="K59" s="437"/>
      <c r="L59" s="438"/>
    </row>
    <row r="60" customFormat="false" ht="14.5" hidden="false" customHeight="false" outlineLevel="0" collapsed="false">
      <c r="B60" s="421"/>
      <c r="C60" s="428" t="s">
        <v>267</v>
      </c>
      <c r="D60" s="428" t="n">
        <v>22</v>
      </c>
      <c r="E60" s="428" t="s">
        <v>266</v>
      </c>
      <c r="F60" s="424"/>
      <c r="G60" s="425"/>
      <c r="H60" s="425"/>
      <c r="I60" s="425"/>
      <c r="J60" s="425"/>
      <c r="K60" s="437"/>
      <c r="L60" s="438"/>
    </row>
    <row r="61" customFormat="false" ht="14.5" hidden="false" customHeight="false" outlineLevel="0" collapsed="false">
      <c r="B61" s="429" t="n">
        <v>6</v>
      </c>
      <c r="C61" s="423" t="s">
        <v>272</v>
      </c>
      <c r="D61" s="423" t="n">
        <v>20</v>
      </c>
      <c r="E61" s="423" t="s">
        <v>266</v>
      </c>
      <c r="F61" s="436" t="s">
        <v>146</v>
      </c>
      <c r="G61" s="425" t="n">
        <v>14</v>
      </c>
      <c r="H61" s="425" t="n">
        <v>14</v>
      </c>
      <c r="I61" s="425" t="n">
        <v>14</v>
      </c>
      <c r="J61" s="425" t="n">
        <v>14</v>
      </c>
      <c r="K61" s="437"/>
      <c r="L61" s="438"/>
    </row>
    <row r="62" customFormat="false" ht="14.5" hidden="false" customHeight="false" outlineLevel="0" collapsed="false">
      <c r="B62" s="429"/>
      <c r="C62" s="439" t="s">
        <v>267</v>
      </c>
      <c r="D62" s="439" t="n">
        <v>22</v>
      </c>
      <c r="E62" s="439" t="s">
        <v>266</v>
      </c>
      <c r="F62" s="436"/>
      <c r="G62" s="425"/>
      <c r="H62" s="425"/>
      <c r="I62" s="425"/>
      <c r="J62" s="425"/>
      <c r="K62" s="437"/>
      <c r="L62" s="438"/>
    </row>
    <row r="63" customFormat="false" ht="14.5" hidden="false" customHeight="false" outlineLevel="0" collapsed="false">
      <c r="B63" s="421" t="n">
        <v>7</v>
      </c>
      <c r="C63" s="423" t="s">
        <v>258</v>
      </c>
      <c r="D63" s="423" t="n">
        <v>20</v>
      </c>
      <c r="E63" s="423" t="s">
        <v>266</v>
      </c>
      <c r="F63" s="424" t="s">
        <v>145</v>
      </c>
      <c r="G63" s="425" t="n">
        <v>21</v>
      </c>
      <c r="H63" s="425" t="n">
        <v>25</v>
      </c>
      <c r="I63" s="425" t="n">
        <v>24</v>
      </c>
      <c r="J63" s="425" t="n">
        <v>26</v>
      </c>
      <c r="K63" s="437"/>
      <c r="L63" s="438"/>
    </row>
    <row r="64" customFormat="false" ht="14.5" hidden="false" customHeight="false" outlineLevel="0" collapsed="false">
      <c r="B64" s="421"/>
      <c r="C64" s="428" t="s">
        <v>267</v>
      </c>
      <c r="D64" s="428" t="n">
        <v>22</v>
      </c>
      <c r="E64" s="428" t="s">
        <v>266</v>
      </c>
      <c r="F64" s="424"/>
      <c r="G64" s="425"/>
      <c r="H64" s="425"/>
      <c r="I64" s="425"/>
      <c r="J64" s="425"/>
      <c r="K64" s="437"/>
      <c r="L64" s="438"/>
    </row>
    <row r="65" customFormat="false" ht="14.5" hidden="false" customHeight="false" outlineLevel="0" collapsed="false">
      <c r="B65" s="429" t="n">
        <v>8</v>
      </c>
      <c r="C65" s="423" t="s">
        <v>273</v>
      </c>
      <c r="D65" s="423" t="n">
        <v>20</v>
      </c>
      <c r="E65" s="423" t="s">
        <v>266</v>
      </c>
      <c r="F65" s="436" t="s">
        <v>146</v>
      </c>
      <c r="G65" s="425" t="n">
        <v>8</v>
      </c>
      <c r="H65" s="425" t="n">
        <v>7</v>
      </c>
      <c r="I65" s="425" t="n">
        <v>7</v>
      </c>
      <c r="J65" s="425" t="n">
        <v>8</v>
      </c>
      <c r="K65" s="437"/>
      <c r="L65" s="438"/>
    </row>
    <row r="66" customFormat="false" ht="14.5" hidden="false" customHeight="false" outlineLevel="0" collapsed="false">
      <c r="B66" s="429"/>
      <c r="C66" s="439" t="s">
        <v>267</v>
      </c>
      <c r="D66" s="439" t="n">
        <v>22</v>
      </c>
      <c r="E66" s="439" t="s">
        <v>266</v>
      </c>
      <c r="F66" s="436"/>
      <c r="G66" s="425"/>
      <c r="H66" s="425"/>
      <c r="I66" s="425"/>
      <c r="J66" s="425"/>
      <c r="K66" s="437"/>
      <c r="L66" s="438"/>
    </row>
    <row r="67" customFormat="false" ht="14.5" hidden="false" customHeight="false" outlineLevel="0" collapsed="false">
      <c r="B67" s="421" t="n">
        <v>9</v>
      </c>
      <c r="C67" s="423" t="s">
        <v>275</v>
      </c>
      <c r="D67" s="423" t="n">
        <v>20</v>
      </c>
      <c r="E67" s="423" t="s">
        <v>266</v>
      </c>
      <c r="F67" s="424" t="s">
        <v>145</v>
      </c>
      <c r="G67" s="425" t="n">
        <v>18</v>
      </c>
      <c r="H67" s="425" t="n">
        <v>18</v>
      </c>
      <c r="I67" s="425" t="n">
        <v>17</v>
      </c>
      <c r="J67" s="425" t="n">
        <v>19</v>
      </c>
      <c r="K67" s="437"/>
      <c r="L67" s="438"/>
    </row>
    <row r="68" customFormat="false" ht="14.5" hidden="false" customHeight="false" outlineLevel="0" collapsed="false">
      <c r="B68" s="421"/>
      <c r="C68" s="428" t="s">
        <v>267</v>
      </c>
      <c r="D68" s="428" t="n">
        <v>22</v>
      </c>
      <c r="E68" s="428" t="s">
        <v>266</v>
      </c>
      <c r="F68" s="424"/>
      <c r="G68" s="425"/>
      <c r="H68" s="425"/>
      <c r="I68" s="425"/>
      <c r="J68" s="425"/>
      <c r="K68" s="437"/>
      <c r="L68" s="438"/>
    </row>
    <row r="69" customFormat="false" ht="14.5" hidden="false" customHeight="false" outlineLevel="0" collapsed="false">
      <c r="B69" s="429" t="n">
        <v>10</v>
      </c>
      <c r="C69" s="423" t="s">
        <v>276</v>
      </c>
      <c r="D69" s="423" t="n">
        <v>20</v>
      </c>
      <c r="E69" s="423" t="s">
        <v>266</v>
      </c>
      <c r="F69" s="436" t="s">
        <v>146</v>
      </c>
      <c r="G69" s="425" t="n">
        <v>19</v>
      </c>
      <c r="H69" s="425" t="n">
        <v>20</v>
      </c>
      <c r="I69" s="425" t="n">
        <v>19</v>
      </c>
      <c r="J69" s="425" t="n">
        <v>22</v>
      </c>
      <c r="K69" s="437"/>
      <c r="L69" s="438"/>
    </row>
    <row r="70" customFormat="false" ht="14.5" hidden="false" customHeight="false" outlineLevel="0" collapsed="false">
      <c r="B70" s="429"/>
      <c r="C70" s="439" t="s">
        <v>267</v>
      </c>
      <c r="D70" s="439" t="n">
        <v>22</v>
      </c>
      <c r="E70" s="439" t="s">
        <v>266</v>
      </c>
      <c r="F70" s="436"/>
      <c r="G70" s="425"/>
      <c r="H70" s="425"/>
      <c r="I70" s="425"/>
      <c r="J70" s="425"/>
      <c r="K70" s="437"/>
      <c r="L70" s="438"/>
    </row>
    <row r="71" customFormat="false" ht="14.5" hidden="false" customHeight="false" outlineLevel="0" collapsed="false">
      <c r="B71" s="421" t="n">
        <v>11</v>
      </c>
      <c r="C71" s="423" t="s">
        <v>283</v>
      </c>
      <c r="D71" s="423" t="n">
        <v>20</v>
      </c>
      <c r="E71" s="423" t="s">
        <v>266</v>
      </c>
      <c r="F71" s="424" t="s">
        <v>145</v>
      </c>
      <c r="G71" s="425" t="n">
        <v>42</v>
      </c>
      <c r="H71" s="425" t="n">
        <v>51</v>
      </c>
      <c r="I71" s="425" t="n">
        <v>50</v>
      </c>
      <c r="J71" s="425" t="n">
        <v>58</v>
      </c>
      <c r="K71" s="437"/>
      <c r="L71" s="438"/>
    </row>
    <row r="72" customFormat="false" ht="14.5" hidden="false" customHeight="false" outlineLevel="0" collapsed="false">
      <c r="B72" s="421"/>
      <c r="C72" s="440"/>
      <c r="D72" s="440" t="n">
        <v>22</v>
      </c>
      <c r="E72" s="440" t="s">
        <v>266</v>
      </c>
      <c r="F72" s="424"/>
      <c r="G72" s="425"/>
      <c r="H72" s="425"/>
      <c r="I72" s="425"/>
      <c r="J72" s="425"/>
      <c r="K72" s="437"/>
      <c r="L72" s="438"/>
    </row>
    <row r="73" customFormat="false" ht="14.5" hidden="false" customHeight="false" outlineLevel="0" collapsed="false">
      <c r="B73" s="429" t="n">
        <v>12</v>
      </c>
      <c r="C73" s="442" t="s">
        <v>284</v>
      </c>
      <c r="D73" s="443" t="n">
        <v>22</v>
      </c>
      <c r="E73" s="443" t="s">
        <v>266</v>
      </c>
      <c r="F73" s="436" t="s">
        <v>146</v>
      </c>
      <c r="G73" s="425" t="n">
        <v>25</v>
      </c>
      <c r="H73" s="425" t="n">
        <v>35</v>
      </c>
      <c r="I73" s="425" t="n">
        <v>30</v>
      </c>
      <c r="J73" s="425" t="n">
        <v>38</v>
      </c>
      <c r="K73" s="437"/>
      <c r="L73" s="438"/>
    </row>
    <row r="74" customFormat="false" ht="14.5" hidden="false" customHeight="false" outlineLevel="0" collapsed="false">
      <c r="B74" s="429"/>
      <c r="C74" s="440"/>
      <c r="D74" s="440" t="n">
        <v>20</v>
      </c>
      <c r="E74" s="440" t="s">
        <v>266</v>
      </c>
      <c r="F74" s="436"/>
      <c r="G74" s="425"/>
      <c r="H74" s="425"/>
      <c r="I74" s="425"/>
      <c r="J74" s="425"/>
      <c r="K74" s="437"/>
      <c r="L74" s="438"/>
    </row>
    <row r="75" customFormat="false" ht="14.5" hidden="false" customHeight="false" outlineLevel="0" collapsed="false">
      <c r="B75" s="421" t="n">
        <v>13</v>
      </c>
      <c r="C75" s="423" t="s">
        <v>277</v>
      </c>
      <c r="D75" s="423" t="n">
        <v>120</v>
      </c>
      <c r="E75" s="423" t="s">
        <v>266</v>
      </c>
      <c r="F75" s="424" t="s">
        <v>145</v>
      </c>
      <c r="G75" s="425" t="s">
        <v>282</v>
      </c>
      <c r="H75" s="425" t="s">
        <v>282</v>
      </c>
      <c r="I75" s="425" t="s">
        <v>282</v>
      </c>
      <c r="J75" s="425" t="s">
        <v>282</v>
      </c>
      <c r="K75" s="437"/>
      <c r="L75" s="438"/>
    </row>
    <row r="76" customFormat="false" ht="14.5" hidden="false" customHeight="false" outlineLevel="0" collapsed="false">
      <c r="B76" s="421"/>
      <c r="C76" s="440"/>
      <c r="D76" s="440"/>
      <c r="E76" s="440"/>
      <c r="F76" s="424"/>
      <c r="G76" s="425"/>
      <c r="H76" s="425"/>
      <c r="I76" s="425"/>
      <c r="J76" s="425"/>
      <c r="K76" s="437"/>
      <c r="L76" s="438"/>
    </row>
    <row r="80" customFormat="false" ht="13.75" hidden="false" customHeight="true" outlineLevel="0" collapsed="false">
      <c r="B80" s="368"/>
      <c r="C80" s="368" t="s">
        <v>279</v>
      </c>
      <c r="D80" s="368" t="s">
        <v>126</v>
      </c>
      <c r="E80" s="368" t="s">
        <v>246</v>
      </c>
      <c r="F80" s="368" t="s">
        <v>247</v>
      </c>
      <c r="G80" s="397" t="s">
        <v>248</v>
      </c>
      <c r="H80" s="397"/>
      <c r="I80" s="358" t="s">
        <v>249</v>
      </c>
      <c r="J80" s="358"/>
      <c r="K80" s="358"/>
      <c r="L80" s="358"/>
    </row>
    <row r="81" customFormat="false" ht="14.5" hidden="false" customHeight="false" outlineLevel="0" collapsed="false">
      <c r="B81" s="368"/>
      <c r="C81" s="368"/>
      <c r="D81" s="368"/>
      <c r="E81" s="368"/>
      <c r="F81" s="368"/>
      <c r="G81" s="368"/>
      <c r="H81" s="397"/>
      <c r="I81" s="358"/>
      <c r="J81" s="358"/>
      <c r="K81" s="358"/>
      <c r="L81" s="358"/>
    </row>
    <row r="82" customFormat="false" ht="14.5" hidden="false" customHeight="false" outlineLevel="0" collapsed="false">
      <c r="B82" s="398" t="s">
        <v>250</v>
      </c>
      <c r="C82" s="398"/>
      <c r="D82" s="399" t="n">
        <f aca="false">(D91+D92+D93+D94+D99+D100+D107+D108+D103+D104+D111+D112+D115)/60</f>
        <v>6.2</v>
      </c>
      <c r="E82" s="400" t="s">
        <v>251</v>
      </c>
      <c r="F82" s="400" t="n">
        <v>4</v>
      </c>
      <c r="G82" s="401" t="n">
        <f aca="false">D82*F82</f>
        <v>24.8</v>
      </c>
      <c r="H82" s="401"/>
      <c r="I82" s="402" t="s">
        <v>280</v>
      </c>
      <c r="J82" s="402"/>
      <c r="K82" s="402"/>
      <c r="L82" s="402"/>
    </row>
    <row r="83" customFormat="false" ht="14.5" hidden="false" customHeight="false" outlineLevel="0" collapsed="false">
      <c r="B83" s="403" t="s">
        <v>253</v>
      </c>
      <c r="C83" s="403"/>
      <c r="D83" s="404" t="n">
        <f aca="false">(D95+D110+D96+D97+D98+D101+D102+D105+D106+D109+D110+D113+D114)/60</f>
        <v>4.56666666666667</v>
      </c>
      <c r="E83" s="400"/>
      <c r="F83" s="400"/>
      <c r="G83" s="405" t="n">
        <f aca="false">D83*F82</f>
        <v>18.2666666666667</v>
      </c>
      <c r="H83" s="405"/>
      <c r="I83" s="406" t="s">
        <v>254</v>
      </c>
      <c r="J83" s="406"/>
      <c r="K83" s="406"/>
      <c r="L83" s="406"/>
    </row>
    <row r="84" customFormat="false" ht="14.5" hidden="false" customHeight="false" outlineLevel="0" collapsed="false">
      <c r="B84" s="403" t="s">
        <v>255</v>
      </c>
      <c r="C84" s="403"/>
      <c r="D84" s="407" t="n">
        <f aca="false">SUM(D82:D83)</f>
        <v>10.7666666666667</v>
      </c>
      <c r="E84" s="400"/>
      <c r="F84" s="400"/>
      <c r="G84" s="408" t="n">
        <f aca="false">D84*F82</f>
        <v>43.0666666666667</v>
      </c>
      <c r="H84" s="408"/>
      <c r="I84" s="406" t="s">
        <v>256</v>
      </c>
      <c r="J84" s="406"/>
      <c r="K84" s="406"/>
      <c r="L84" s="406"/>
    </row>
    <row r="85" customFormat="false" ht="14.5" hidden="false" customHeight="false" outlineLevel="0" collapsed="false">
      <c r="B85" s="403" t="s">
        <v>257</v>
      </c>
      <c r="C85" s="403"/>
      <c r="D85" s="409" t="n">
        <f aca="false">2+3+4</f>
        <v>9</v>
      </c>
      <c r="E85" s="409"/>
      <c r="F85" s="409"/>
      <c r="G85" s="409"/>
      <c r="H85" s="409"/>
      <c r="I85" s="410" t="s">
        <v>258</v>
      </c>
      <c r="J85" s="410"/>
      <c r="K85" s="410"/>
      <c r="L85" s="410"/>
    </row>
    <row r="86" customFormat="false" ht="14.5" hidden="false" customHeight="false" outlineLevel="0" collapsed="false">
      <c r="B86" s="411" t="s">
        <v>259</v>
      </c>
      <c r="C86" s="412"/>
      <c r="D86" s="413" t="n">
        <f aca="false">G84+D85</f>
        <v>52.0666666666667</v>
      </c>
      <c r="E86" s="413"/>
      <c r="F86" s="413"/>
      <c r="G86" s="413"/>
      <c r="H86" s="413"/>
      <c r="I86" s="406" t="s">
        <v>260</v>
      </c>
      <c r="J86" s="406"/>
      <c r="K86" s="406"/>
      <c r="L86" s="406"/>
    </row>
    <row r="87" customFormat="false" ht="14.5" hidden="false" customHeight="false" outlineLevel="0" collapsed="false">
      <c r="B87" s="403" t="s">
        <v>31</v>
      </c>
      <c r="C87" s="403"/>
      <c r="D87" s="414" t="n">
        <v>43544</v>
      </c>
      <c r="E87" s="414"/>
      <c r="F87" s="414"/>
      <c r="G87" s="414"/>
      <c r="H87" s="414"/>
      <c r="I87" s="406" t="s">
        <v>252</v>
      </c>
      <c r="J87" s="406"/>
      <c r="K87" s="406"/>
      <c r="L87" s="406"/>
    </row>
    <row r="88" customFormat="false" ht="14.5" hidden="false" customHeight="false" outlineLevel="0" collapsed="false">
      <c r="B88" s="416" t="s">
        <v>261</v>
      </c>
      <c r="C88" s="416"/>
      <c r="D88" s="417" t="s">
        <v>262</v>
      </c>
      <c r="E88" s="417"/>
      <c r="F88" s="417"/>
      <c r="G88" s="417"/>
      <c r="H88" s="417"/>
      <c r="I88" s="406" t="s">
        <v>281</v>
      </c>
      <c r="J88" s="406"/>
      <c r="K88" s="406"/>
      <c r="L88" s="406"/>
    </row>
    <row r="89" customFormat="false" ht="14.5" hidden="false" customHeight="false" outlineLevel="0" collapsed="false">
      <c r="B89" s="416"/>
      <c r="C89" s="416"/>
      <c r="D89" s="417"/>
      <c r="E89" s="417"/>
      <c r="F89" s="417"/>
      <c r="G89" s="417"/>
      <c r="H89" s="417"/>
      <c r="I89" s="418"/>
      <c r="J89" s="418"/>
      <c r="K89" s="418"/>
      <c r="L89" s="418"/>
    </row>
    <row r="90" customFormat="false" ht="14.5" hidden="false" customHeight="false" outlineLevel="0" collapsed="false">
      <c r="B90" s="419"/>
      <c r="C90" s="420" t="s">
        <v>263</v>
      </c>
      <c r="D90" s="420"/>
      <c r="E90" s="420"/>
      <c r="F90" s="420"/>
      <c r="G90" s="180" t="s">
        <v>264</v>
      </c>
      <c r="H90" s="180"/>
      <c r="I90" s="180"/>
      <c r="J90" s="180"/>
      <c r="K90" s="180"/>
      <c r="L90" s="180"/>
    </row>
    <row r="91" customFormat="false" ht="14.5" hidden="false" customHeight="false" outlineLevel="0" collapsed="false">
      <c r="B91" s="421" t="n">
        <v>1</v>
      </c>
      <c r="C91" s="422" t="s">
        <v>265</v>
      </c>
      <c r="D91" s="423" t="n">
        <v>20</v>
      </c>
      <c r="E91" s="423" t="s">
        <v>266</v>
      </c>
      <c r="F91" s="424" t="s">
        <v>145</v>
      </c>
      <c r="G91" s="425" t="n">
        <v>7</v>
      </c>
      <c r="H91" s="425" t="n">
        <v>6</v>
      </c>
      <c r="I91" s="425" t="n">
        <v>7</v>
      </c>
      <c r="J91" s="425" t="n">
        <v>6</v>
      </c>
      <c r="K91" s="425"/>
      <c r="L91" s="426"/>
    </row>
    <row r="92" customFormat="false" ht="14.5" hidden="false" customHeight="false" outlineLevel="0" collapsed="false">
      <c r="B92" s="421"/>
      <c r="C92" s="427" t="s">
        <v>267</v>
      </c>
      <c r="D92" s="428" t="n">
        <v>22</v>
      </c>
      <c r="E92" s="428" t="s">
        <v>266</v>
      </c>
      <c r="F92" s="424"/>
      <c r="G92" s="425"/>
      <c r="H92" s="425"/>
      <c r="I92" s="425"/>
      <c r="J92" s="425"/>
      <c r="K92" s="425"/>
      <c r="L92" s="426"/>
    </row>
    <row r="93" customFormat="false" ht="14.5" hidden="false" customHeight="false" outlineLevel="0" collapsed="false">
      <c r="B93" s="429" t="n">
        <v>2</v>
      </c>
      <c r="C93" s="423" t="s">
        <v>268</v>
      </c>
      <c r="D93" s="423" t="n">
        <v>20</v>
      </c>
      <c r="E93" s="423" t="s">
        <v>266</v>
      </c>
      <c r="F93" s="430" t="s">
        <v>145</v>
      </c>
      <c r="G93" s="431" t="n">
        <v>20</v>
      </c>
      <c r="H93" s="431" t="n">
        <v>18</v>
      </c>
      <c r="I93" s="431" t="n">
        <v>17</v>
      </c>
      <c r="J93" s="431" t="n">
        <v>18</v>
      </c>
      <c r="K93" s="432"/>
      <c r="L93" s="433"/>
    </row>
    <row r="94" customFormat="false" ht="14.5" hidden="false" customHeight="false" outlineLevel="0" collapsed="false">
      <c r="B94" s="429"/>
      <c r="C94" s="434" t="s">
        <v>267</v>
      </c>
      <c r="D94" s="434" t="n">
        <v>22</v>
      </c>
      <c r="E94" s="434" t="s">
        <v>266</v>
      </c>
      <c r="F94" s="430"/>
      <c r="G94" s="431"/>
      <c r="H94" s="431"/>
      <c r="I94" s="431"/>
      <c r="J94" s="431"/>
      <c r="K94" s="432"/>
      <c r="L94" s="433"/>
    </row>
    <row r="95" customFormat="false" ht="14.5" hidden="false" customHeight="false" outlineLevel="0" collapsed="false">
      <c r="B95" s="421" t="n">
        <v>3</v>
      </c>
      <c r="C95" s="423" t="s">
        <v>269</v>
      </c>
      <c r="D95" s="423" t="n">
        <v>20</v>
      </c>
      <c r="E95" s="423" t="s">
        <v>266</v>
      </c>
      <c r="F95" s="436" t="s">
        <v>146</v>
      </c>
      <c r="G95" s="425" t="n">
        <v>12</v>
      </c>
      <c r="H95" s="425" t="n">
        <v>12</v>
      </c>
      <c r="I95" s="425" t="n">
        <v>10</v>
      </c>
      <c r="J95" s="425" t="n">
        <v>11</v>
      </c>
      <c r="K95" s="437"/>
      <c r="L95" s="438"/>
    </row>
    <row r="96" customFormat="false" ht="14.5" hidden="false" customHeight="false" outlineLevel="0" collapsed="false">
      <c r="B96" s="421"/>
      <c r="C96" s="439" t="s">
        <v>267</v>
      </c>
      <c r="D96" s="439" t="n">
        <v>22</v>
      </c>
      <c r="E96" s="439" t="s">
        <v>266</v>
      </c>
      <c r="F96" s="436"/>
      <c r="G96" s="425"/>
      <c r="H96" s="425"/>
      <c r="I96" s="425"/>
      <c r="J96" s="425"/>
      <c r="K96" s="437"/>
      <c r="L96" s="438"/>
    </row>
    <row r="97" customFormat="false" ht="14.5" hidden="false" customHeight="false" outlineLevel="0" collapsed="false">
      <c r="B97" s="429" t="n">
        <v>4</v>
      </c>
      <c r="C97" s="423" t="s">
        <v>270</v>
      </c>
      <c r="D97" s="423" t="n">
        <v>20</v>
      </c>
      <c r="E97" s="423" t="s">
        <v>266</v>
      </c>
      <c r="F97" s="436" t="s">
        <v>146</v>
      </c>
      <c r="G97" s="425" t="n">
        <v>12</v>
      </c>
      <c r="H97" s="425" t="n">
        <v>11</v>
      </c>
      <c r="I97" s="425" t="n">
        <v>12</v>
      </c>
      <c r="J97" s="425" t="n">
        <v>12</v>
      </c>
      <c r="K97" s="437"/>
      <c r="L97" s="438"/>
    </row>
    <row r="98" customFormat="false" ht="14.5" hidden="false" customHeight="false" outlineLevel="0" collapsed="false">
      <c r="B98" s="429"/>
      <c r="C98" s="439" t="s">
        <v>267</v>
      </c>
      <c r="D98" s="439" t="n">
        <v>22</v>
      </c>
      <c r="E98" s="439" t="s">
        <v>266</v>
      </c>
      <c r="F98" s="436"/>
      <c r="G98" s="425"/>
      <c r="H98" s="425"/>
      <c r="I98" s="425"/>
      <c r="J98" s="425"/>
      <c r="K98" s="437"/>
      <c r="L98" s="438"/>
    </row>
    <row r="99" customFormat="false" ht="13.8" hidden="false" customHeight="false" outlineLevel="0" collapsed="false">
      <c r="B99" s="421" t="n">
        <v>5</v>
      </c>
      <c r="C99" s="441" t="s">
        <v>280</v>
      </c>
      <c r="D99" s="441" t="n">
        <v>20</v>
      </c>
      <c r="E99" s="441" t="s">
        <v>266</v>
      </c>
      <c r="F99" s="424" t="s">
        <v>145</v>
      </c>
      <c r="G99" s="425" t="s">
        <v>282</v>
      </c>
      <c r="H99" s="425" t="s">
        <v>282</v>
      </c>
      <c r="I99" s="425" t="s">
        <v>282</v>
      </c>
      <c r="J99" s="425" t="s">
        <v>282</v>
      </c>
      <c r="K99" s="437"/>
      <c r="L99" s="438"/>
    </row>
    <row r="100" customFormat="false" ht="14.5" hidden="false" customHeight="false" outlineLevel="0" collapsed="false">
      <c r="B100" s="421"/>
      <c r="C100" s="428" t="s">
        <v>267</v>
      </c>
      <c r="D100" s="428" t="n">
        <v>22</v>
      </c>
      <c r="E100" s="428" t="s">
        <v>266</v>
      </c>
      <c r="F100" s="424"/>
      <c r="G100" s="425"/>
      <c r="H100" s="425"/>
      <c r="I100" s="425"/>
      <c r="J100" s="425"/>
      <c r="K100" s="437"/>
      <c r="L100" s="438"/>
    </row>
    <row r="101" customFormat="false" ht="14.5" hidden="false" customHeight="false" outlineLevel="0" collapsed="false">
      <c r="B101" s="429" t="n">
        <v>6</v>
      </c>
      <c r="C101" s="423" t="s">
        <v>272</v>
      </c>
      <c r="D101" s="423" t="n">
        <v>20</v>
      </c>
      <c r="E101" s="423" t="s">
        <v>266</v>
      </c>
      <c r="F101" s="436" t="s">
        <v>146</v>
      </c>
      <c r="G101" s="425" t="n">
        <v>14</v>
      </c>
      <c r="H101" s="425" t="n">
        <v>14</v>
      </c>
      <c r="I101" s="425" t="n">
        <v>14</v>
      </c>
      <c r="J101" s="425" t="n">
        <v>15</v>
      </c>
      <c r="K101" s="437"/>
      <c r="L101" s="438"/>
    </row>
    <row r="102" customFormat="false" ht="14.5" hidden="false" customHeight="false" outlineLevel="0" collapsed="false">
      <c r="B102" s="429"/>
      <c r="C102" s="439" t="s">
        <v>267</v>
      </c>
      <c r="D102" s="439" t="n">
        <v>22</v>
      </c>
      <c r="E102" s="439" t="s">
        <v>266</v>
      </c>
      <c r="F102" s="436"/>
      <c r="G102" s="425"/>
      <c r="H102" s="425"/>
      <c r="I102" s="425"/>
      <c r="J102" s="425"/>
      <c r="K102" s="437"/>
      <c r="L102" s="438"/>
    </row>
    <row r="103" customFormat="false" ht="14.5" hidden="false" customHeight="false" outlineLevel="0" collapsed="false">
      <c r="B103" s="421" t="n">
        <v>7</v>
      </c>
      <c r="C103" s="423" t="s">
        <v>258</v>
      </c>
      <c r="D103" s="423" t="n">
        <v>20</v>
      </c>
      <c r="E103" s="423" t="s">
        <v>266</v>
      </c>
      <c r="F103" s="424" t="s">
        <v>145</v>
      </c>
      <c r="G103" s="425" t="n">
        <v>22</v>
      </c>
      <c r="H103" s="425" t="n">
        <v>25</v>
      </c>
      <c r="I103" s="425" t="n">
        <v>28</v>
      </c>
      <c r="J103" s="425" t="n">
        <v>22</v>
      </c>
      <c r="K103" s="437"/>
      <c r="L103" s="438"/>
    </row>
    <row r="104" customFormat="false" ht="14.5" hidden="false" customHeight="false" outlineLevel="0" collapsed="false">
      <c r="B104" s="421"/>
      <c r="C104" s="428" t="s">
        <v>267</v>
      </c>
      <c r="D104" s="428" t="n">
        <v>22</v>
      </c>
      <c r="E104" s="428" t="s">
        <v>266</v>
      </c>
      <c r="F104" s="424"/>
      <c r="G104" s="425"/>
      <c r="H104" s="425"/>
      <c r="I104" s="425"/>
      <c r="J104" s="425"/>
      <c r="K104" s="437"/>
      <c r="L104" s="438"/>
    </row>
    <row r="105" customFormat="false" ht="14.5" hidden="false" customHeight="false" outlineLevel="0" collapsed="false">
      <c r="B105" s="429" t="n">
        <v>8</v>
      </c>
      <c r="C105" s="423" t="s">
        <v>273</v>
      </c>
      <c r="D105" s="423" t="n">
        <v>20</v>
      </c>
      <c r="E105" s="423" t="s">
        <v>266</v>
      </c>
      <c r="F105" s="436" t="s">
        <v>146</v>
      </c>
      <c r="G105" s="425" t="n">
        <v>8</v>
      </c>
      <c r="H105" s="425" t="n">
        <v>9</v>
      </c>
      <c r="I105" s="425" t="n">
        <v>8</v>
      </c>
      <c r="J105" s="425" t="n">
        <v>8</v>
      </c>
      <c r="K105" s="437"/>
      <c r="L105" s="438"/>
    </row>
    <row r="106" customFormat="false" ht="14.5" hidden="false" customHeight="false" outlineLevel="0" collapsed="false">
      <c r="B106" s="429"/>
      <c r="C106" s="439" t="s">
        <v>267</v>
      </c>
      <c r="D106" s="439" t="n">
        <v>22</v>
      </c>
      <c r="E106" s="439" t="s">
        <v>266</v>
      </c>
      <c r="F106" s="436"/>
      <c r="G106" s="425"/>
      <c r="H106" s="425"/>
      <c r="I106" s="425"/>
      <c r="J106" s="425"/>
      <c r="K106" s="437"/>
      <c r="L106" s="438"/>
    </row>
    <row r="107" customFormat="false" ht="14.5" hidden="false" customHeight="false" outlineLevel="0" collapsed="false">
      <c r="B107" s="421" t="n">
        <v>9</v>
      </c>
      <c r="C107" s="423" t="s">
        <v>275</v>
      </c>
      <c r="D107" s="423" t="n">
        <v>20</v>
      </c>
      <c r="E107" s="423" t="s">
        <v>266</v>
      </c>
      <c r="F107" s="424" t="s">
        <v>145</v>
      </c>
      <c r="G107" s="425" t="n">
        <v>18</v>
      </c>
      <c r="H107" s="425" t="n">
        <v>18</v>
      </c>
      <c r="I107" s="425" t="n">
        <v>20</v>
      </c>
      <c r="J107" s="425" t="n">
        <v>18</v>
      </c>
      <c r="K107" s="437"/>
      <c r="L107" s="438"/>
    </row>
    <row r="108" customFormat="false" ht="14.5" hidden="false" customHeight="false" outlineLevel="0" collapsed="false">
      <c r="B108" s="421"/>
      <c r="C108" s="428" t="s">
        <v>267</v>
      </c>
      <c r="D108" s="428" t="n">
        <v>22</v>
      </c>
      <c r="E108" s="428" t="s">
        <v>266</v>
      </c>
      <c r="F108" s="424"/>
      <c r="G108" s="425"/>
      <c r="H108" s="425"/>
      <c r="I108" s="425"/>
      <c r="J108" s="425"/>
      <c r="K108" s="437"/>
      <c r="L108" s="438"/>
    </row>
    <row r="109" customFormat="false" ht="14.5" hidden="false" customHeight="false" outlineLevel="0" collapsed="false">
      <c r="B109" s="429" t="n">
        <v>10</v>
      </c>
      <c r="C109" s="423" t="s">
        <v>276</v>
      </c>
      <c r="D109" s="423" t="n">
        <v>20</v>
      </c>
      <c r="E109" s="423" t="s">
        <v>266</v>
      </c>
      <c r="F109" s="436" t="s">
        <v>146</v>
      </c>
      <c r="G109" s="425" t="n">
        <v>21</v>
      </c>
      <c r="H109" s="425" t="n">
        <v>20</v>
      </c>
      <c r="I109" s="425" t="n">
        <v>22</v>
      </c>
      <c r="J109" s="425" t="n">
        <v>19</v>
      </c>
      <c r="K109" s="437"/>
      <c r="L109" s="438"/>
    </row>
    <row r="110" customFormat="false" ht="14.5" hidden="false" customHeight="false" outlineLevel="0" collapsed="false">
      <c r="B110" s="429"/>
      <c r="C110" s="439" t="s">
        <v>267</v>
      </c>
      <c r="D110" s="439" t="n">
        <v>22</v>
      </c>
      <c r="E110" s="439" t="s">
        <v>266</v>
      </c>
      <c r="F110" s="436"/>
      <c r="G110" s="425"/>
      <c r="H110" s="425"/>
      <c r="I110" s="425"/>
      <c r="J110" s="425"/>
      <c r="K110" s="437"/>
      <c r="L110" s="438"/>
    </row>
    <row r="111" customFormat="false" ht="14.5" hidden="false" customHeight="false" outlineLevel="0" collapsed="false">
      <c r="B111" s="421" t="n">
        <v>11</v>
      </c>
      <c r="C111" s="423" t="s">
        <v>285</v>
      </c>
      <c r="D111" s="423" t="n">
        <v>20</v>
      </c>
      <c r="E111" s="423" t="s">
        <v>266</v>
      </c>
      <c r="F111" s="424" t="s">
        <v>145</v>
      </c>
      <c r="G111" s="425" t="n">
        <v>8</v>
      </c>
      <c r="H111" s="425" t="n">
        <v>8</v>
      </c>
      <c r="I111" s="425" t="n">
        <v>7</v>
      </c>
      <c r="J111" s="425" t="n">
        <v>6</v>
      </c>
      <c r="K111" s="437"/>
      <c r="L111" s="438"/>
    </row>
    <row r="112" customFormat="false" ht="14.5" hidden="false" customHeight="false" outlineLevel="0" collapsed="false">
      <c r="B112" s="421"/>
      <c r="C112" s="440"/>
      <c r="D112" s="440" t="n">
        <v>22</v>
      </c>
      <c r="E112" s="440" t="s">
        <v>266</v>
      </c>
      <c r="F112" s="424"/>
      <c r="G112" s="425"/>
      <c r="H112" s="425"/>
      <c r="I112" s="425"/>
      <c r="J112" s="425"/>
      <c r="K112" s="437"/>
      <c r="L112" s="438"/>
    </row>
    <row r="113" customFormat="false" ht="14.5" hidden="false" customHeight="false" outlineLevel="0" collapsed="false">
      <c r="B113" s="429" t="n">
        <v>12</v>
      </c>
      <c r="C113" s="442" t="s">
        <v>284</v>
      </c>
      <c r="D113" s="443" t="n">
        <v>22</v>
      </c>
      <c r="E113" s="443" t="s">
        <v>266</v>
      </c>
      <c r="F113" s="436" t="s">
        <v>146</v>
      </c>
      <c r="G113" s="425" t="n">
        <v>32</v>
      </c>
      <c r="H113" s="425" t="n">
        <v>28</v>
      </c>
      <c r="I113" s="425" t="n">
        <v>30</v>
      </c>
      <c r="J113" s="425" t="n">
        <v>28</v>
      </c>
      <c r="K113" s="437"/>
      <c r="L113" s="438"/>
    </row>
    <row r="114" customFormat="false" ht="14.5" hidden="false" customHeight="false" outlineLevel="0" collapsed="false">
      <c r="B114" s="429"/>
      <c r="C114" s="440"/>
      <c r="D114" s="440" t="n">
        <v>20</v>
      </c>
      <c r="E114" s="440" t="s">
        <v>266</v>
      </c>
      <c r="F114" s="436"/>
      <c r="G114" s="425"/>
      <c r="H114" s="425"/>
      <c r="I114" s="425"/>
      <c r="J114" s="425"/>
      <c r="K114" s="437"/>
      <c r="L114" s="438"/>
    </row>
    <row r="115" customFormat="false" ht="14.5" hidden="false" customHeight="false" outlineLevel="0" collapsed="false">
      <c r="B115" s="421" t="n">
        <v>13</v>
      </c>
      <c r="C115" s="423" t="s">
        <v>277</v>
      </c>
      <c r="D115" s="423" t="n">
        <v>120</v>
      </c>
      <c r="E115" s="423" t="s">
        <v>266</v>
      </c>
      <c r="F115" s="424" t="s">
        <v>145</v>
      </c>
      <c r="G115" s="425" t="s">
        <v>282</v>
      </c>
      <c r="H115" s="425" t="s">
        <v>282</v>
      </c>
      <c r="I115" s="425" t="s">
        <v>282</v>
      </c>
      <c r="J115" s="425" t="s">
        <v>282</v>
      </c>
      <c r="K115" s="437"/>
      <c r="L115" s="438"/>
    </row>
    <row r="116" customFormat="false" ht="14.5" hidden="false" customHeight="false" outlineLevel="0" collapsed="false">
      <c r="B116" s="421"/>
      <c r="C116" s="440"/>
      <c r="D116" s="440"/>
      <c r="E116" s="440"/>
      <c r="F116" s="424"/>
      <c r="G116" s="425"/>
      <c r="H116" s="425"/>
      <c r="I116" s="425"/>
      <c r="J116" s="425"/>
      <c r="K116" s="437"/>
      <c r="L116" s="438"/>
    </row>
    <row r="121" customFormat="false" ht="13.75" hidden="false" customHeight="true" outlineLevel="0" collapsed="false">
      <c r="B121" s="368"/>
      <c r="C121" s="368" t="s">
        <v>286</v>
      </c>
      <c r="D121" s="368" t="s">
        <v>126</v>
      </c>
      <c r="E121" s="368" t="s">
        <v>246</v>
      </c>
      <c r="F121" s="368" t="s">
        <v>247</v>
      </c>
      <c r="G121" s="397" t="s">
        <v>248</v>
      </c>
      <c r="H121" s="397"/>
      <c r="I121" s="358" t="s">
        <v>249</v>
      </c>
      <c r="J121" s="358"/>
      <c r="K121" s="358"/>
      <c r="L121" s="358"/>
    </row>
    <row r="122" customFormat="false" ht="14.5" hidden="false" customHeight="false" outlineLevel="0" collapsed="false">
      <c r="B122" s="368"/>
      <c r="C122" s="368"/>
      <c r="D122" s="368"/>
      <c r="E122" s="368"/>
      <c r="F122" s="368"/>
      <c r="G122" s="368"/>
      <c r="H122" s="397"/>
      <c r="I122" s="358"/>
      <c r="J122" s="358"/>
      <c r="K122" s="358"/>
      <c r="L122" s="358"/>
    </row>
    <row r="123" customFormat="false" ht="14.5" hidden="false" customHeight="false" outlineLevel="0" collapsed="false">
      <c r="B123" s="398" t="s">
        <v>250</v>
      </c>
      <c r="C123" s="398"/>
      <c r="D123" s="399" t="n">
        <f aca="false">(D132+D133+D134+D135+D140+D141+D148+D149+D144+D145+D152+D153+D156+D157+D158)/60</f>
        <v>7.23333333333333</v>
      </c>
      <c r="E123" s="400" t="s">
        <v>251</v>
      </c>
      <c r="F123" s="400" t="n">
        <v>4</v>
      </c>
      <c r="G123" s="401" t="n">
        <f aca="false">D123*F123</f>
        <v>28.9333333333333</v>
      </c>
      <c r="H123" s="401"/>
      <c r="I123" s="402"/>
      <c r="J123" s="402"/>
      <c r="K123" s="402"/>
      <c r="L123" s="402"/>
    </row>
    <row r="124" customFormat="false" ht="14.5" hidden="false" customHeight="false" outlineLevel="0" collapsed="false">
      <c r="B124" s="403" t="s">
        <v>253</v>
      </c>
      <c r="C124" s="403"/>
      <c r="D124" s="404" t="n">
        <f aca="false">(D136+D151+D137+D138+D139+D142+D143+D146+D147+D150+D151+D154+D155)/60</f>
        <v>4.56666666666667</v>
      </c>
      <c r="E124" s="400"/>
      <c r="F124" s="400"/>
      <c r="G124" s="405" t="n">
        <f aca="false">D124*F123</f>
        <v>18.2666666666667</v>
      </c>
      <c r="H124" s="405"/>
      <c r="I124" s="406" t="s">
        <v>287</v>
      </c>
      <c r="J124" s="406"/>
      <c r="K124" s="406"/>
      <c r="L124" s="406"/>
    </row>
    <row r="125" customFormat="false" ht="14.5" hidden="false" customHeight="false" outlineLevel="0" collapsed="false">
      <c r="B125" s="403" t="s">
        <v>255</v>
      </c>
      <c r="C125" s="403"/>
      <c r="D125" s="407" t="n">
        <f aca="false">SUM(D123:D124)</f>
        <v>11.8</v>
      </c>
      <c r="E125" s="400"/>
      <c r="F125" s="400"/>
      <c r="G125" s="408" t="n">
        <f aca="false">D125*F123</f>
        <v>47.2</v>
      </c>
      <c r="H125" s="408"/>
      <c r="I125" s="406" t="s">
        <v>256</v>
      </c>
      <c r="J125" s="406"/>
      <c r="K125" s="406"/>
      <c r="L125" s="406"/>
    </row>
    <row r="126" customFormat="false" ht="14.5" hidden="false" customHeight="false" outlineLevel="0" collapsed="false">
      <c r="B126" s="403" t="s">
        <v>257</v>
      </c>
      <c r="C126" s="403"/>
      <c r="D126" s="409" t="n">
        <f aca="false">2+3+4</f>
        <v>9</v>
      </c>
      <c r="E126" s="409"/>
      <c r="F126" s="409"/>
      <c r="G126" s="409"/>
      <c r="H126" s="409"/>
      <c r="I126" s="410" t="s">
        <v>258</v>
      </c>
      <c r="J126" s="410"/>
      <c r="K126" s="410"/>
      <c r="L126" s="410"/>
    </row>
    <row r="127" customFormat="false" ht="14.5" hidden="false" customHeight="false" outlineLevel="0" collapsed="false">
      <c r="B127" s="411" t="s">
        <v>259</v>
      </c>
      <c r="C127" s="412"/>
      <c r="D127" s="413" t="n">
        <f aca="false">G125+D126</f>
        <v>56.2</v>
      </c>
      <c r="E127" s="413"/>
      <c r="F127" s="413"/>
      <c r="G127" s="413"/>
      <c r="H127" s="413"/>
      <c r="I127" s="406" t="s">
        <v>260</v>
      </c>
      <c r="J127" s="406"/>
      <c r="K127" s="406"/>
      <c r="L127" s="406"/>
    </row>
    <row r="128" customFormat="false" ht="14.5" hidden="false" customHeight="false" outlineLevel="0" collapsed="false">
      <c r="B128" s="403" t="s">
        <v>31</v>
      </c>
      <c r="C128" s="403"/>
      <c r="D128" s="414" t="n">
        <v>43546</v>
      </c>
      <c r="E128" s="414"/>
      <c r="F128" s="414"/>
      <c r="G128" s="414"/>
      <c r="H128" s="414"/>
      <c r="I128" s="406" t="s">
        <v>252</v>
      </c>
      <c r="J128" s="406"/>
      <c r="K128" s="406"/>
      <c r="L128" s="406"/>
    </row>
    <row r="129" customFormat="false" ht="14.5" hidden="false" customHeight="false" outlineLevel="0" collapsed="false">
      <c r="B129" s="416" t="s">
        <v>261</v>
      </c>
      <c r="C129" s="416"/>
      <c r="D129" s="417" t="s">
        <v>262</v>
      </c>
      <c r="E129" s="417"/>
      <c r="F129" s="417"/>
      <c r="G129" s="417"/>
      <c r="H129" s="417"/>
      <c r="I129" s="406" t="s">
        <v>281</v>
      </c>
      <c r="J129" s="406"/>
      <c r="K129" s="406"/>
      <c r="L129" s="406"/>
    </row>
    <row r="130" customFormat="false" ht="14.5" hidden="false" customHeight="false" outlineLevel="0" collapsed="false">
      <c r="B130" s="416"/>
      <c r="C130" s="416"/>
      <c r="D130" s="417"/>
      <c r="E130" s="417"/>
      <c r="F130" s="417"/>
      <c r="G130" s="417"/>
      <c r="H130" s="417"/>
      <c r="I130" s="418"/>
      <c r="J130" s="418"/>
      <c r="K130" s="418"/>
      <c r="L130" s="418"/>
    </row>
    <row r="131" customFormat="false" ht="14.5" hidden="false" customHeight="false" outlineLevel="0" collapsed="false">
      <c r="B131" s="419"/>
      <c r="C131" s="420" t="s">
        <v>263</v>
      </c>
      <c r="D131" s="420"/>
      <c r="E131" s="420"/>
      <c r="F131" s="420"/>
      <c r="G131" s="180" t="s">
        <v>264</v>
      </c>
      <c r="H131" s="180"/>
      <c r="I131" s="180"/>
      <c r="J131" s="180"/>
      <c r="K131" s="180"/>
      <c r="L131" s="180"/>
    </row>
    <row r="132" customFormat="false" ht="14.5" hidden="false" customHeight="false" outlineLevel="0" collapsed="false">
      <c r="B132" s="421" t="n">
        <v>1</v>
      </c>
      <c r="C132" s="422" t="s">
        <v>265</v>
      </c>
      <c r="D132" s="423" t="n">
        <v>20</v>
      </c>
      <c r="E132" s="423" t="s">
        <v>266</v>
      </c>
      <c r="F132" s="424" t="s">
        <v>145</v>
      </c>
      <c r="G132" s="425" t="n">
        <v>7</v>
      </c>
      <c r="H132" s="425" t="n">
        <v>7</v>
      </c>
      <c r="I132" s="425" t="n">
        <v>6</v>
      </c>
      <c r="J132" s="425" t="n">
        <v>6</v>
      </c>
      <c r="K132" s="425"/>
      <c r="L132" s="426"/>
    </row>
    <row r="133" customFormat="false" ht="14.5" hidden="false" customHeight="false" outlineLevel="0" collapsed="false">
      <c r="B133" s="421"/>
      <c r="C133" s="427" t="s">
        <v>267</v>
      </c>
      <c r="D133" s="428" t="n">
        <v>22</v>
      </c>
      <c r="E133" s="428" t="s">
        <v>266</v>
      </c>
      <c r="F133" s="424"/>
      <c r="G133" s="425"/>
      <c r="H133" s="425"/>
      <c r="I133" s="425"/>
      <c r="J133" s="425"/>
      <c r="K133" s="425"/>
      <c r="L133" s="426"/>
    </row>
    <row r="134" customFormat="false" ht="14.5" hidden="false" customHeight="false" outlineLevel="0" collapsed="false">
      <c r="B134" s="429" t="n">
        <v>2</v>
      </c>
      <c r="C134" s="423" t="s">
        <v>268</v>
      </c>
      <c r="D134" s="423" t="n">
        <v>20</v>
      </c>
      <c r="E134" s="423" t="s">
        <v>266</v>
      </c>
      <c r="F134" s="430" t="s">
        <v>145</v>
      </c>
      <c r="G134" s="431" t="n">
        <v>19</v>
      </c>
      <c r="H134" s="431" t="n">
        <v>17</v>
      </c>
      <c r="I134" s="431" t="n">
        <v>19</v>
      </c>
      <c r="J134" s="431" t="n">
        <v>19</v>
      </c>
      <c r="K134" s="432"/>
      <c r="L134" s="433"/>
    </row>
    <row r="135" customFormat="false" ht="14.5" hidden="false" customHeight="false" outlineLevel="0" collapsed="false">
      <c r="B135" s="429"/>
      <c r="C135" s="434" t="s">
        <v>267</v>
      </c>
      <c r="D135" s="434" t="n">
        <v>22</v>
      </c>
      <c r="E135" s="434" t="s">
        <v>266</v>
      </c>
      <c r="F135" s="430"/>
      <c r="G135" s="431"/>
      <c r="H135" s="431"/>
      <c r="I135" s="431"/>
      <c r="J135" s="431"/>
      <c r="K135" s="432"/>
      <c r="L135" s="433"/>
    </row>
    <row r="136" customFormat="false" ht="14.5" hidden="false" customHeight="false" outlineLevel="0" collapsed="false">
      <c r="B136" s="421" t="n">
        <v>3</v>
      </c>
      <c r="C136" s="423" t="s">
        <v>269</v>
      </c>
      <c r="D136" s="423" t="n">
        <v>20</v>
      </c>
      <c r="E136" s="423" t="s">
        <v>266</v>
      </c>
      <c r="F136" s="436" t="s">
        <v>146</v>
      </c>
      <c r="G136" s="425" t="n">
        <v>12</v>
      </c>
      <c r="H136" s="425" t="n">
        <v>11</v>
      </c>
      <c r="I136" s="425" t="n">
        <v>11</v>
      </c>
      <c r="J136" s="425" t="n">
        <v>11</v>
      </c>
      <c r="K136" s="437"/>
      <c r="L136" s="438"/>
    </row>
    <row r="137" customFormat="false" ht="14.5" hidden="false" customHeight="false" outlineLevel="0" collapsed="false">
      <c r="B137" s="421"/>
      <c r="C137" s="439" t="s">
        <v>267</v>
      </c>
      <c r="D137" s="439" t="n">
        <v>22</v>
      </c>
      <c r="E137" s="439" t="s">
        <v>266</v>
      </c>
      <c r="F137" s="436"/>
      <c r="G137" s="425"/>
      <c r="H137" s="425"/>
      <c r="I137" s="425"/>
      <c r="J137" s="425"/>
      <c r="K137" s="437"/>
      <c r="L137" s="438"/>
    </row>
    <row r="138" customFormat="false" ht="14.5" hidden="false" customHeight="false" outlineLevel="0" collapsed="false">
      <c r="B138" s="429" t="n">
        <v>4</v>
      </c>
      <c r="C138" s="423" t="s">
        <v>270</v>
      </c>
      <c r="D138" s="423" t="n">
        <v>20</v>
      </c>
      <c r="E138" s="423" t="s">
        <v>266</v>
      </c>
      <c r="F138" s="436" t="s">
        <v>146</v>
      </c>
      <c r="G138" s="425" t="n">
        <v>12</v>
      </c>
      <c r="H138" s="425" t="n">
        <v>11</v>
      </c>
      <c r="I138" s="425" t="n">
        <v>12</v>
      </c>
      <c r="J138" s="425" t="n">
        <v>12</v>
      </c>
      <c r="K138" s="437"/>
      <c r="L138" s="438"/>
    </row>
    <row r="139" customFormat="false" ht="14.5" hidden="false" customHeight="false" outlineLevel="0" collapsed="false">
      <c r="B139" s="429"/>
      <c r="C139" s="439" t="s">
        <v>267</v>
      </c>
      <c r="D139" s="439" t="n">
        <v>22</v>
      </c>
      <c r="E139" s="439" t="s">
        <v>266</v>
      </c>
      <c r="F139" s="436"/>
      <c r="G139" s="425"/>
      <c r="H139" s="425"/>
      <c r="I139" s="425"/>
      <c r="J139" s="425"/>
      <c r="K139" s="437"/>
      <c r="L139" s="438"/>
    </row>
    <row r="140" customFormat="false" ht="14.5" hidden="false" customHeight="false" outlineLevel="0" collapsed="false">
      <c r="B140" s="421" t="n">
        <v>5</v>
      </c>
      <c r="C140" s="441" t="s">
        <v>274</v>
      </c>
      <c r="D140" s="441" t="n">
        <v>20</v>
      </c>
      <c r="E140" s="441" t="s">
        <v>266</v>
      </c>
      <c r="F140" s="424" t="s">
        <v>145</v>
      </c>
      <c r="G140" s="425" t="n">
        <v>7</v>
      </c>
      <c r="H140" s="425" t="n">
        <v>6</v>
      </c>
      <c r="I140" s="425" t="n">
        <v>6</v>
      </c>
      <c r="J140" s="425" t="n">
        <v>5</v>
      </c>
      <c r="K140" s="437"/>
      <c r="L140" s="438"/>
    </row>
    <row r="141" customFormat="false" ht="14.5" hidden="false" customHeight="false" outlineLevel="0" collapsed="false">
      <c r="B141" s="421"/>
      <c r="C141" s="428" t="s">
        <v>267</v>
      </c>
      <c r="D141" s="428" t="n">
        <v>22</v>
      </c>
      <c r="E141" s="428" t="s">
        <v>266</v>
      </c>
      <c r="F141" s="424"/>
      <c r="G141" s="425"/>
      <c r="H141" s="425"/>
      <c r="I141" s="425"/>
      <c r="J141" s="425"/>
      <c r="K141" s="437"/>
      <c r="L141" s="438"/>
    </row>
    <row r="142" customFormat="false" ht="14.5" hidden="false" customHeight="false" outlineLevel="0" collapsed="false">
      <c r="B142" s="429" t="n">
        <v>6</v>
      </c>
      <c r="C142" s="423" t="s">
        <v>272</v>
      </c>
      <c r="D142" s="423" t="n">
        <v>20</v>
      </c>
      <c r="E142" s="423" t="s">
        <v>266</v>
      </c>
      <c r="F142" s="436" t="s">
        <v>146</v>
      </c>
      <c r="G142" s="425" t="n">
        <v>14</v>
      </c>
      <c r="H142" s="425" t="n">
        <v>14</v>
      </c>
      <c r="I142" s="425" t="n">
        <v>13</v>
      </c>
      <c r="J142" s="425" t="n">
        <v>13</v>
      </c>
      <c r="K142" s="437"/>
      <c r="L142" s="438"/>
    </row>
    <row r="143" customFormat="false" ht="14.5" hidden="false" customHeight="false" outlineLevel="0" collapsed="false">
      <c r="B143" s="429"/>
      <c r="C143" s="439" t="s">
        <v>267</v>
      </c>
      <c r="D143" s="439" t="n">
        <v>22</v>
      </c>
      <c r="E143" s="439" t="s">
        <v>266</v>
      </c>
      <c r="F143" s="436"/>
      <c r="G143" s="425"/>
      <c r="H143" s="425"/>
      <c r="I143" s="425"/>
      <c r="J143" s="425"/>
      <c r="K143" s="437"/>
      <c r="L143" s="438"/>
    </row>
    <row r="144" customFormat="false" ht="14.5" hidden="false" customHeight="false" outlineLevel="0" collapsed="false">
      <c r="B144" s="421" t="n">
        <v>7</v>
      </c>
      <c r="C144" s="423" t="s">
        <v>258</v>
      </c>
      <c r="D144" s="423" t="n">
        <v>20</v>
      </c>
      <c r="E144" s="423" t="s">
        <v>266</v>
      </c>
      <c r="F144" s="424" t="s">
        <v>145</v>
      </c>
      <c r="G144" s="425" t="n">
        <v>25</v>
      </c>
      <c r="H144" s="425" t="n">
        <v>26</v>
      </c>
      <c r="I144" s="425" t="n">
        <v>25</v>
      </c>
      <c r="J144" s="425" t="n">
        <v>21</v>
      </c>
      <c r="K144" s="437"/>
      <c r="L144" s="438"/>
    </row>
    <row r="145" customFormat="false" ht="14.5" hidden="false" customHeight="false" outlineLevel="0" collapsed="false">
      <c r="B145" s="421"/>
      <c r="C145" s="428" t="s">
        <v>267</v>
      </c>
      <c r="D145" s="428" t="n">
        <v>22</v>
      </c>
      <c r="E145" s="428" t="s">
        <v>266</v>
      </c>
      <c r="F145" s="424"/>
      <c r="G145" s="425"/>
      <c r="H145" s="425"/>
      <c r="I145" s="425"/>
      <c r="J145" s="425"/>
      <c r="K145" s="437"/>
      <c r="L145" s="438"/>
    </row>
    <row r="146" customFormat="false" ht="14.5" hidden="false" customHeight="false" outlineLevel="0" collapsed="false">
      <c r="B146" s="429" t="n">
        <v>8</v>
      </c>
      <c r="C146" s="423" t="s">
        <v>273</v>
      </c>
      <c r="D146" s="423" t="n">
        <v>20</v>
      </c>
      <c r="E146" s="423" t="s">
        <v>266</v>
      </c>
      <c r="F146" s="436" t="s">
        <v>146</v>
      </c>
      <c r="G146" s="425" t="n">
        <v>8</v>
      </c>
      <c r="H146" s="425" t="n">
        <v>8</v>
      </c>
      <c r="I146" s="425" t="n">
        <v>8</v>
      </c>
      <c r="J146" s="425" t="n">
        <v>7</v>
      </c>
      <c r="K146" s="437"/>
      <c r="L146" s="438"/>
    </row>
    <row r="147" customFormat="false" ht="14.5" hidden="false" customHeight="false" outlineLevel="0" collapsed="false">
      <c r="B147" s="429"/>
      <c r="C147" s="439" t="s">
        <v>267</v>
      </c>
      <c r="D147" s="439" t="n">
        <v>22</v>
      </c>
      <c r="E147" s="439" t="s">
        <v>266</v>
      </c>
      <c r="F147" s="436"/>
      <c r="G147" s="425"/>
      <c r="H147" s="425"/>
      <c r="I147" s="425"/>
      <c r="J147" s="425"/>
      <c r="K147" s="437"/>
      <c r="L147" s="438"/>
    </row>
    <row r="148" customFormat="false" ht="14.5" hidden="false" customHeight="false" outlineLevel="0" collapsed="false">
      <c r="B148" s="421" t="n">
        <v>9</v>
      </c>
      <c r="C148" s="423" t="s">
        <v>275</v>
      </c>
      <c r="D148" s="423" t="n">
        <v>20</v>
      </c>
      <c r="E148" s="423" t="s">
        <v>266</v>
      </c>
      <c r="F148" s="424" t="s">
        <v>145</v>
      </c>
      <c r="G148" s="425" t="n">
        <v>12</v>
      </c>
      <c r="H148" s="425" t="n">
        <v>16</v>
      </c>
      <c r="I148" s="425" t="n">
        <v>17</v>
      </c>
      <c r="J148" s="425" t="n">
        <v>12</v>
      </c>
      <c r="K148" s="437"/>
      <c r="L148" s="438"/>
    </row>
    <row r="149" customFormat="false" ht="14.5" hidden="false" customHeight="false" outlineLevel="0" collapsed="false">
      <c r="B149" s="421"/>
      <c r="C149" s="428" t="s">
        <v>267</v>
      </c>
      <c r="D149" s="428" t="n">
        <v>22</v>
      </c>
      <c r="E149" s="428" t="s">
        <v>266</v>
      </c>
      <c r="F149" s="424"/>
      <c r="G149" s="425"/>
      <c r="H149" s="425"/>
      <c r="I149" s="425"/>
      <c r="J149" s="425"/>
      <c r="K149" s="437"/>
      <c r="L149" s="438"/>
    </row>
    <row r="150" customFormat="false" ht="14.5" hidden="false" customHeight="false" outlineLevel="0" collapsed="false">
      <c r="B150" s="429" t="n">
        <v>10</v>
      </c>
      <c r="C150" s="423" t="s">
        <v>276</v>
      </c>
      <c r="D150" s="423" t="n">
        <v>20</v>
      </c>
      <c r="E150" s="423" t="s">
        <v>266</v>
      </c>
      <c r="F150" s="436" t="s">
        <v>146</v>
      </c>
      <c r="G150" s="425" t="n">
        <v>20</v>
      </c>
      <c r="H150" s="425" t="n">
        <v>21</v>
      </c>
      <c r="I150" s="425" t="n">
        <v>20</v>
      </c>
      <c r="J150" s="425" t="n">
        <v>20</v>
      </c>
      <c r="K150" s="437"/>
      <c r="L150" s="438"/>
    </row>
    <row r="151" customFormat="false" ht="14.5" hidden="false" customHeight="false" outlineLevel="0" collapsed="false">
      <c r="B151" s="429"/>
      <c r="C151" s="439" t="s">
        <v>267</v>
      </c>
      <c r="D151" s="439" t="n">
        <v>22</v>
      </c>
      <c r="E151" s="439" t="s">
        <v>266</v>
      </c>
      <c r="F151" s="436"/>
      <c r="G151" s="425"/>
      <c r="H151" s="425"/>
      <c r="I151" s="425"/>
      <c r="J151" s="425"/>
      <c r="K151" s="437"/>
      <c r="L151" s="438"/>
    </row>
    <row r="152" customFormat="false" ht="14.5" hidden="false" customHeight="false" outlineLevel="0" collapsed="false">
      <c r="B152" s="421" t="n">
        <v>11</v>
      </c>
      <c r="C152" s="423" t="s">
        <v>288</v>
      </c>
      <c r="D152" s="423" t="n">
        <v>20</v>
      </c>
      <c r="E152" s="423" t="s">
        <v>266</v>
      </c>
      <c r="F152" s="424" t="s">
        <v>145</v>
      </c>
      <c r="G152" s="425" t="n">
        <v>57</v>
      </c>
      <c r="H152" s="425" t="n">
        <v>55</v>
      </c>
      <c r="I152" s="425" t="n">
        <v>42</v>
      </c>
      <c r="J152" s="425" t="n">
        <v>42</v>
      </c>
      <c r="K152" s="437"/>
      <c r="L152" s="438"/>
    </row>
    <row r="153" customFormat="false" ht="14.5" hidden="false" customHeight="false" outlineLevel="0" collapsed="false">
      <c r="B153" s="421"/>
      <c r="C153" s="428" t="s">
        <v>267</v>
      </c>
      <c r="D153" s="428" t="n">
        <v>22</v>
      </c>
      <c r="E153" s="428" t="s">
        <v>266</v>
      </c>
      <c r="F153" s="424"/>
      <c r="G153" s="425"/>
      <c r="H153" s="425"/>
      <c r="I153" s="425"/>
      <c r="J153" s="425"/>
      <c r="K153" s="437"/>
      <c r="L153" s="438"/>
    </row>
    <row r="154" customFormat="false" ht="14.5" hidden="false" customHeight="false" outlineLevel="0" collapsed="false">
      <c r="B154" s="429" t="n">
        <v>12</v>
      </c>
      <c r="C154" s="442" t="s">
        <v>284</v>
      </c>
      <c r="D154" s="443" t="n">
        <v>20</v>
      </c>
      <c r="E154" s="443" t="s">
        <v>266</v>
      </c>
      <c r="F154" s="436" t="s">
        <v>146</v>
      </c>
      <c r="G154" s="425" t="n">
        <v>38</v>
      </c>
      <c r="H154" s="425" t="n">
        <v>30</v>
      </c>
      <c r="I154" s="425" t="n">
        <v>40</v>
      </c>
      <c r="J154" s="425" t="n">
        <v>31</v>
      </c>
      <c r="K154" s="437"/>
      <c r="L154" s="438"/>
    </row>
    <row r="155" customFormat="false" ht="14.5" hidden="false" customHeight="false" outlineLevel="0" collapsed="false">
      <c r="B155" s="429"/>
      <c r="C155" s="428" t="s">
        <v>267</v>
      </c>
      <c r="D155" s="428" t="n">
        <v>22</v>
      </c>
      <c r="E155" s="428" t="s">
        <v>266</v>
      </c>
      <c r="F155" s="436"/>
      <c r="G155" s="425"/>
      <c r="H155" s="425"/>
      <c r="I155" s="425"/>
      <c r="J155" s="425"/>
      <c r="K155" s="437"/>
      <c r="L155" s="438"/>
    </row>
    <row r="156" customFormat="false" ht="14.5" hidden="false" customHeight="false" outlineLevel="0" collapsed="false">
      <c r="B156" s="421" t="n">
        <v>13</v>
      </c>
      <c r="C156" s="423" t="s">
        <v>289</v>
      </c>
      <c r="D156" s="423" t="n">
        <v>20</v>
      </c>
      <c r="E156" s="423" t="s">
        <v>266</v>
      </c>
      <c r="F156" s="424" t="s">
        <v>145</v>
      </c>
      <c r="G156" s="425" t="n">
        <v>9</v>
      </c>
      <c r="H156" s="425" t="n">
        <v>10</v>
      </c>
      <c r="I156" s="425" t="n">
        <v>9</v>
      </c>
      <c r="J156" s="425" t="n">
        <v>9</v>
      </c>
      <c r="K156" s="437"/>
      <c r="L156" s="438"/>
    </row>
    <row r="157" customFormat="false" ht="14.5" hidden="false" customHeight="false" outlineLevel="0" collapsed="false">
      <c r="B157" s="421"/>
      <c r="C157" s="428" t="s">
        <v>267</v>
      </c>
      <c r="D157" s="428" t="n">
        <v>22</v>
      </c>
      <c r="E157" s="428" t="s">
        <v>266</v>
      </c>
      <c r="F157" s="424"/>
      <c r="G157" s="425"/>
      <c r="H157" s="425"/>
      <c r="I157" s="425"/>
      <c r="J157" s="425"/>
      <c r="K157" s="437"/>
      <c r="L157" s="438"/>
    </row>
    <row r="158" customFormat="false" ht="14.5" hidden="false" customHeight="false" outlineLevel="0" collapsed="false">
      <c r="B158" s="421" t="n">
        <v>14</v>
      </c>
      <c r="C158" s="423" t="s">
        <v>277</v>
      </c>
      <c r="D158" s="423" t="n">
        <v>140</v>
      </c>
      <c r="E158" s="423" t="s">
        <v>266</v>
      </c>
      <c r="F158" s="424" t="s">
        <v>145</v>
      </c>
      <c r="G158" s="425" t="s">
        <v>282</v>
      </c>
      <c r="H158" s="425" t="s">
        <v>282</v>
      </c>
      <c r="I158" s="425" t="s">
        <v>282</v>
      </c>
      <c r="J158" s="425" t="s">
        <v>282</v>
      </c>
      <c r="K158" s="437"/>
      <c r="L158" s="438"/>
    </row>
    <row r="159" customFormat="false" ht="14.5" hidden="false" customHeight="false" outlineLevel="0" collapsed="false">
      <c r="B159" s="421"/>
      <c r="C159" s="440"/>
      <c r="D159" s="440"/>
      <c r="E159" s="440"/>
      <c r="F159" s="424"/>
      <c r="G159" s="425"/>
      <c r="H159" s="425"/>
      <c r="I159" s="425"/>
      <c r="J159" s="425"/>
      <c r="K159" s="437"/>
      <c r="L159" s="438"/>
    </row>
    <row r="164" customFormat="false" ht="13.75" hidden="false" customHeight="true" outlineLevel="0" collapsed="false">
      <c r="B164" s="368"/>
      <c r="C164" s="368" t="s">
        <v>290</v>
      </c>
      <c r="D164" s="368" t="s">
        <v>126</v>
      </c>
      <c r="E164" s="368" t="s">
        <v>246</v>
      </c>
      <c r="F164" s="368" t="s">
        <v>247</v>
      </c>
      <c r="G164" s="397" t="s">
        <v>248</v>
      </c>
      <c r="H164" s="397"/>
      <c r="I164" s="358" t="s">
        <v>249</v>
      </c>
      <c r="J164" s="358"/>
      <c r="K164" s="358"/>
      <c r="L164" s="358"/>
    </row>
    <row r="165" customFormat="false" ht="14.5" hidden="false" customHeight="false" outlineLevel="0" collapsed="false">
      <c r="B165" s="368"/>
      <c r="C165" s="368"/>
      <c r="D165" s="368"/>
      <c r="E165" s="368"/>
      <c r="F165" s="368"/>
      <c r="G165" s="368"/>
      <c r="H165" s="397"/>
      <c r="I165" s="358"/>
      <c r="J165" s="358"/>
      <c r="K165" s="358"/>
      <c r="L165" s="358"/>
    </row>
    <row r="166" customFormat="false" ht="14.5" hidden="false" customHeight="false" outlineLevel="0" collapsed="false">
      <c r="B166" s="398" t="s">
        <v>250</v>
      </c>
      <c r="C166" s="398"/>
      <c r="D166" s="399" t="n">
        <f aca="false">(D175+D176+D177+D178+D183+D184+D193+D194+D187+D188+D191+D192+D197)/60</f>
        <v>7.2</v>
      </c>
      <c r="E166" s="400" t="s">
        <v>251</v>
      </c>
      <c r="F166" s="400" t="n">
        <v>2</v>
      </c>
      <c r="G166" s="401" t="n">
        <f aca="false">D166*F166</f>
        <v>14.4</v>
      </c>
      <c r="H166" s="401"/>
      <c r="I166" s="402" t="s">
        <v>252</v>
      </c>
      <c r="J166" s="402"/>
      <c r="K166" s="402"/>
      <c r="L166" s="402"/>
    </row>
    <row r="167" customFormat="false" ht="14.5" hidden="false" customHeight="false" outlineLevel="0" collapsed="false">
      <c r="B167" s="403" t="s">
        <v>253</v>
      </c>
      <c r="C167" s="403"/>
      <c r="D167" s="404" t="n">
        <f aca="false">(D179+D196+D180+D181+D182+D185+D186+D189+D190+D195+D196)/60</f>
        <v>3.86666666666667</v>
      </c>
      <c r="E167" s="400"/>
      <c r="F167" s="400"/>
      <c r="G167" s="405" t="n">
        <f aca="false">D167*F166</f>
        <v>7.73333333333333</v>
      </c>
      <c r="H167" s="405"/>
      <c r="I167" s="406" t="s">
        <v>254</v>
      </c>
      <c r="J167" s="406"/>
      <c r="K167" s="406"/>
      <c r="L167" s="406"/>
    </row>
    <row r="168" customFormat="false" ht="14.5" hidden="false" customHeight="false" outlineLevel="0" collapsed="false">
      <c r="B168" s="403" t="s">
        <v>255</v>
      </c>
      <c r="C168" s="403"/>
      <c r="D168" s="407" t="n">
        <f aca="false">SUM(D166:D167)</f>
        <v>11.0666666666667</v>
      </c>
      <c r="E168" s="400"/>
      <c r="F168" s="400"/>
      <c r="G168" s="408" t="n">
        <f aca="false">D168*F166</f>
        <v>22.1333333333333</v>
      </c>
      <c r="H168" s="408"/>
      <c r="I168" s="406" t="s">
        <v>256</v>
      </c>
      <c r="J168" s="406"/>
      <c r="K168" s="406"/>
      <c r="L168" s="406"/>
    </row>
    <row r="169" customFormat="false" ht="14.5" hidden="false" customHeight="false" outlineLevel="0" collapsed="false">
      <c r="B169" s="403" t="s">
        <v>291</v>
      </c>
      <c r="C169" s="403"/>
      <c r="D169" s="409" t="n">
        <f aca="false">2+3</f>
        <v>5</v>
      </c>
      <c r="E169" s="409"/>
      <c r="F169" s="409"/>
      <c r="G169" s="409"/>
      <c r="H169" s="409"/>
      <c r="I169" s="410" t="s">
        <v>258</v>
      </c>
      <c r="J169" s="410"/>
      <c r="K169" s="410"/>
      <c r="L169" s="410"/>
    </row>
    <row r="170" customFormat="false" ht="14.5" hidden="false" customHeight="false" outlineLevel="0" collapsed="false">
      <c r="B170" s="411" t="s">
        <v>259</v>
      </c>
      <c r="C170" s="412"/>
      <c r="D170" s="413" t="n">
        <f aca="false">G168+D169</f>
        <v>27.1333333333333</v>
      </c>
      <c r="E170" s="413"/>
      <c r="F170" s="413"/>
      <c r="G170" s="413"/>
      <c r="H170" s="413"/>
      <c r="I170" s="406" t="s">
        <v>260</v>
      </c>
      <c r="J170" s="406"/>
      <c r="K170" s="406"/>
      <c r="L170" s="406"/>
    </row>
    <row r="171" customFormat="false" ht="14.5" hidden="false" customHeight="false" outlineLevel="0" collapsed="false">
      <c r="B171" s="403" t="s">
        <v>31</v>
      </c>
      <c r="C171" s="403"/>
      <c r="D171" s="414" t="n">
        <v>43551</v>
      </c>
      <c r="E171" s="414"/>
      <c r="F171" s="414"/>
      <c r="G171" s="414"/>
      <c r="H171" s="414"/>
      <c r="I171" s="415"/>
      <c r="J171" s="415"/>
      <c r="K171" s="415"/>
      <c r="L171" s="415"/>
    </row>
    <row r="172" customFormat="false" ht="14.5" hidden="false" customHeight="false" outlineLevel="0" collapsed="false">
      <c r="B172" s="416" t="s">
        <v>261</v>
      </c>
      <c r="C172" s="416"/>
      <c r="D172" s="417" t="s">
        <v>262</v>
      </c>
      <c r="E172" s="417"/>
      <c r="F172" s="417"/>
      <c r="G172" s="417"/>
      <c r="H172" s="417"/>
      <c r="I172" s="415"/>
      <c r="J172" s="415"/>
      <c r="K172" s="415"/>
      <c r="L172" s="415"/>
    </row>
    <row r="173" customFormat="false" ht="14.5" hidden="false" customHeight="false" outlineLevel="0" collapsed="false">
      <c r="B173" s="416"/>
      <c r="C173" s="416"/>
      <c r="D173" s="417"/>
      <c r="E173" s="417"/>
      <c r="F173" s="417"/>
      <c r="G173" s="417"/>
      <c r="H173" s="417"/>
      <c r="I173" s="418"/>
      <c r="J173" s="418"/>
      <c r="K173" s="418"/>
      <c r="L173" s="418"/>
    </row>
    <row r="174" customFormat="false" ht="14.5" hidden="false" customHeight="false" outlineLevel="0" collapsed="false">
      <c r="B174" s="419"/>
      <c r="C174" s="420" t="s">
        <v>263</v>
      </c>
      <c r="D174" s="420"/>
      <c r="E174" s="420"/>
      <c r="F174" s="420"/>
      <c r="G174" s="180" t="s">
        <v>264</v>
      </c>
      <c r="H174" s="180"/>
      <c r="I174" s="180"/>
      <c r="J174" s="180"/>
      <c r="K174" s="180"/>
      <c r="L174" s="180"/>
    </row>
    <row r="175" customFormat="false" ht="14.5" hidden="false" customHeight="false" outlineLevel="0" collapsed="false">
      <c r="B175" s="421" t="n">
        <v>1</v>
      </c>
      <c r="C175" s="422" t="s">
        <v>265</v>
      </c>
      <c r="D175" s="423" t="n">
        <v>20</v>
      </c>
      <c r="E175" s="423" t="s">
        <v>266</v>
      </c>
      <c r="F175" s="424" t="s">
        <v>145</v>
      </c>
      <c r="G175" s="425" t="n">
        <v>8</v>
      </c>
      <c r="H175" s="425" t="n">
        <v>7</v>
      </c>
      <c r="I175" s="425"/>
      <c r="J175" s="425"/>
      <c r="K175" s="425"/>
      <c r="L175" s="426"/>
    </row>
    <row r="176" customFormat="false" ht="14.5" hidden="false" customHeight="false" outlineLevel="0" collapsed="false">
      <c r="B176" s="421"/>
      <c r="C176" s="427" t="s">
        <v>267</v>
      </c>
      <c r="D176" s="428" t="n">
        <v>22</v>
      </c>
      <c r="E176" s="428" t="s">
        <v>266</v>
      </c>
      <c r="F176" s="424"/>
      <c r="G176" s="425"/>
      <c r="H176" s="425"/>
      <c r="I176" s="425"/>
      <c r="J176" s="425"/>
      <c r="K176" s="425"/>
      <c r="L176" s="426"/>
    </row>
    <row r="177" customFormat="false" ht="14.5" hidden="false" customHeight="false" outlineLevel="0" collapsed="false">
      <c r="B177" s="429" t="n">
        <v>2</v>
      </c>
      <c r="C177" s="423" t="s">
        <v>268</v>
      </c>
      <c r="D177" s="423" t="n">
        <v>20</v>
      </c>
      <c r="E177" s="423" t="s">
        <v>266</v>
      </c>
      <c r="F177" s="430" t="s">
        <v>145</v>
      </c>
      <c r="G177" s="431" t="n">
        <v>16</v>
      </c>
      <c r="H177" s="431" t="n">
        <v>17</v>
      </c>
      <c r="I177" s="431"/>
      <c r="J177" s="431"/>
      <c r="K177" s="432"/>
      <c r="L177" s="433"/>
    </row>
    <row r="178" customFormat="false" ht="14.5" hidden="false" customHeight="false" outlineLevel="0" collapsed="false">
      <c r="B178" s="429"/>
      <c r="C178" s="434" t="s">
        <v>267</v>
      </c>
      <c r="D178" s="434" t="n">
        <v>22</v>
      </c>
      <c r="E178" s="434" t="s">
        <v>266</v>
      </c>
      <c r="F178" s="430"/>
      <c r="G178" s="431"/>
      <c r="H178" s="431"/>
      <c r="I178" s="431"/>
      <c r="J178" s="431"/>
      <c r="K178" s="432"/>
      <c r="L178" s="433"/>
    </row>
    <row r="179" customFormat="false" ht="14.5" hidden="false" customHeight="false" outlineLevel="0" collapsed="false">
      <c r="B179" s="435" t="n">
        <v>3</v>
      </c>
      <c r="C179" s="423" t="s">
        <v>269</v>
      </c>
      <c r="D179" s="423" t="n">
        <v>20</v>
      </c>
      <c r="E179" s="423" t="s">
        <v>266</v>
      </c>
      <c r="F179" s="436" t="s">
        <v>146</v>
      </c>
      <c r="G179" s="425" t="n">
        <v>11</v>
      </c>
      <c r="H179" s="425" t="n">
        <v>12</v>
      </c>
      <c r="I179" s="425"/>
      <c r="J179" s="425"/>
      <c r="K179" s="437"/>
      <c r="L179" s="438"/>
    </row>
    <row r="180" customFormat="false" ht="14.5" hidden="false" customHeight="false" outlineLevel="0" collapsed="false">
      <c r="B180" s="435"/>
      <c r="C180" s="439" t="s">
        <v>267</v>
      </c>
      <c r="D180" s="439" t="n">
        <v>22</v>
      </c>
      <c r="E180" s="439" t="s">
        <v>266</v>
      </c>
      <c r="F180" s="436"/>
      <c r="G180" s="425"/>
      <c r="H180" s="425"/>
      <c r="I180" s="425"/>
      <c r="J180" s="425"/>
      <c r="K180" s="437"/>
      <c r="L180" s="438"/>
    </row>
    <row r="181" customFormat="false" ht="14.5" hidden="false" customHeight="false" outlineLevel="0" collapsed="false">
      <c r="B181" s="435" t="n">
        <v>4</v>
      </c>
      <c r="C181" s="423" t="s">
        <v>270</v>
      </c>
      <c r="D181" s="423" t="n">
        <v>20</v>
      </c>
      <c r="E181" s="423" t="s">
        <v>266</v>
      </c>
      <c r="F181" s="436" t="s">
        <v>146</v>
      </c>
      <c r="G181" s="425" t="n">
        <v>19</v>
      </c>
      <c r="H181" s="425" t="n">
        <v>17</v>
      </c>
      <c r="I181" s="425"/>
      <c r="J181" s="425"/>
      <c r="K181" s="437"/>
      <c r="L181" s="438"/>
    </row>
    <row r="182" customFormat="false" ht="14.5" hidden="false" customHeight="false" outlineLevel="0" collapsed="false">
      <c r="B182" s="435"/>
      <c r="C182" s="439" t="s">
        <v>267</v>
      </c>
      <c r="D182" s="439" t="n">
        <v>22</v>
      </c>
      <c r="E182" s="439" t="s">
        <v>266</v>
      </c>
      <c r="F182" s="436"/>
      <c r="G182" s="425"/>
      <c r="H182" s="425"/>
      <c r="I182" s="425"/>
      <c r="J182" s="425"/>
      <c r="K182" s="437"/>
      <c r="L182" s="438"/>
    </row>
    <row r="183" customFormat="false" ht="14.5" hidden="false" customHeight="false" outlineLevel="0" collapsed="false">
      <c r="B183" s="435" t="n">
        <v>5</v>
      </c>
      <c r="C183" s="423" t="s">
        <v>271</v>
      </c>
      <c r="D183" s="423" t="n">
        <v>20</v>
      </c>
      <c r="E183" s="423" t="s">
        <v>266</v>
      </c>
      <c r="F183" s="424" t="s">
        <v>145</v>
      </c>
      <c r="G183" s="425" t="n">
        <v>63</v>
      </c>
      <c r="H183" s="425" t="n">
        <v>55</v>
      </c>
      <c r="I183" s="425"/>
      <c r="J183" s="425"/>
      <c r="K183" s="437"/>
      <c r="L183" s="438"/>
    </row>
    <row r="184" customFormat="false" ht="14.5" hidden="false" customHeight="false" outlineLevel="0" collapsed="false">
      <c r="B184" s="435"/>
      <c r="C184" s="428" t="s">
        <v>267</v>
      </c>
      <c r="D184" s="428" t="n">
        <v>22</v>
      </c>
      <c r="E184" s="428" t="s">
        <v>266</v>
      </c>
      <c r="F184" s="424"/>
      <c r="G184" s="425"/>
      <c r="H184" s="425"/>
      <c r="I184" s="425"/>
      <c r="J184" s="425"/>
      <c r="K184" s="437"/>
      <c r="L184" s="438"/>
    </row>
    <row r="185" customFormat="false" ht="14.5" hidden="false" customHeight="false" outlineLevel="0" collapsed="false">
      <c r="B185" s="435" t="n">
        <v>6</v>
      </c>
      <c r="C185" s="423" t="s">
        <v>272</v>
      </c>
      <c r="D185" s="423" t="n">
        <v>20</v>
      </c>
      <c r="E185" s="423" t="s">
        <v>266</v>
      </c>
      <c r="F185" s="436" t="s">
        <v>146</v>
      </c>
      <c r="G185" s="425" t="n">
        <v>14</v>
      </c>
      <c r="H185" s="425" t="n">
        <v>14</v>
      </c>
      <c r="I185" s="425"/>
      <c r="J185" s="425"/>
      <c r="K185" s="437"/>
      <c r="L185" s="438"/>
    </row>
    <row r="186" customFormat="false" ht="14.5" hidden="false" customHeight="false" outlineLevel="0" collapsed="false">
      <c r="B186" s="435"/>
      <c r="C186" s="439" t="s">
        <v>267</v>
      </c>
      <c r="D186" s="439" t="n">
        <v>22</v>
      </c>
      <c r="E186" s="439" t="s">
        <v>266</v>
      </c>
      <c r="F186" s="436"/>
      <c r="G186" s="425"/>
      <c r="H186" s="425"/>
      <c r="I186" s="425"/>
      <c r="J186" s="425"/>
      <c r="K186" s="437"/>
      <c r="L186" s="438"/>
    </row>
    <row r="187" customFormat="false" ht="14.5" hidden="false" customHeight="false" outlineLevel="0" collapsed="false">
      <c r="B187" s="435" t="n">
        <v>7</v>
      </c>
      <c r="C187" s="423" t="s">
        <v>258</v>
      </c>
      <c r="D187" s="423" t="n">
        <v>20</v>
      </c>
      <c r="E187" s="423" t="s">
        <v>266</v>
      </c>
      <c r="F187" s="424" t="s">
        <v>145</v>
      </c>
      <c r="G187" s="425" t="n">
        <v>23</v>
      </c>
      <c r="H187" s="425" t="n">
        <v>22</v>
      </c>
      <c r="I187" s="425"/>
      <c r="J187" s="425"/>
      <c r="K187" s="437"/>
      <c r="L187" s="438"/>
    </row>
    <row r="188" customFormat="false" ht="14.5" hidden="false" customHeight="false" outlineLevel="0" collapsed="false">
      <c r="B188" s="435"/>
      <c r="C188" s="428" t="s">
        <v>267</v>
      </c>
      <c r="D188" s="428" t="n">
        <v>22</v>
      </c>
      <c r="E188" s="428" t="s">
        <v>266</v>
      </c>
      <c r="F188" s="424"/>
      <c r="G188" s="425"/>
      <c r="H188" s="425"/>
      <c r="I188" s="425"/>
      <c r="J188" s="425"/>
      <c r="K188" s="437"/>
      <c r="L188" s="438"/>
    </row>
    <row r="189" customFormat="false" ht="14.5" hidden="false" customHeight="false" outlineLevel="0" collapsed="false">
      <c r="B189" s="435" t="n">
        <v>8</v>
      </c>
      <c r="C189" s="423" t="s">
        <v>273</v>
      </c>
      <c r="D189" s="423" t="n">
        <v>20</v>
      </c>
      <c r="E189" s="423" t="s">
        <v>266</v>
      </c>
      <c r="F189" s="436" t="s">
        <v>146</v>
      </c>
      <c r="G189" s="425" t="n">
        <v>8</v>
      </c>
      <c r="H189" s="425" t="n">
        <v>7</v>
      </c>
      <c r="I189" s="425"/>
      <c r="J189" s="425"/>
      <c r="K189" s="437"/>
      <c r="L189" s="438"/>
    </row>
    <row r="190" customFormat="false" ht="14.5" hidden="false" customHeight="false" outlineLevel="0" collapsed="false">
      <c r="B190" s="435"/>
      <c r="C190" s="439" t="s">
        <v>267</v>
      </c>
      <c r="D190" s="439" t="n">
        <v>22</v>
      </c>
      <c r="E190" s="439" t="s">
        <v>266</v>
      </c>
      <c r="F190" s="436"/>
      <c r="G190" s="425"/>
      <c r="H190" s="425"/>
      <c r="I190" s="425"/>
      <c r="J190" s="425"/>
      <c r="K190" s="437"/>
      <c r="L190" s="438"/>
    </row>
    <row r="191" customFormat="false" ht="14.5" hidden="false" customHeight="false" outlineLevel="0" collapsed="false">
      <c r="B191" s="435" t="n">
        <v>9</v>
      </c>
      <c r="C191" s="423" t="s">
        <v>274</v>
      </c>
      <c r="D191" s="423" t="n">
        <v>20</v>
      </c>
      <c r="E191" s="423" t="s">
        <v>266</v>
      </c>
      <c r="F191" s="424" t="s">
        <v>145</v>
      </c>
      <c r="G191" s="425" t="n">
        <v>5</v>
      </c>
      <c r="H191" s="425" t="n">
        <v>6</v>
      </c>
      <c r="I191" s="425"/>
      <c r="J191" s="425"/>
      <c r="K191" s="437"/>
      <c r="L191" s="438"/>
    </row>
    <row r="192" customFormat="false" ht="14.5" hidden="false" customHeight="false" outlineLevel="0" collapsed="false">
      <c r="B192" s="435"/>
      <c r="C192" s="428" t="s">
        <v>267</v>
      </c>
      <c r="D192" s="428" t="n">
        <v>22</v>
      </c>
      <c r="E192" s="428" t="s">
        <v>266</v>
      </c>
      <c r="F192" s="424"/>
      <c r="G192" s="425"/>
      <c r="H192" s="425"/>
      <c r="I192" s="425"/>
      <c r="J192" s="425"/>
      <c r="K192" s="437"/>
      <c r="L192" s="438"/>
    </row>
    <row r="193" customFormat="false" ht="14.5" hidden="false" customHeight="false" outlineLevel="0" collapsed="false">
      <c r="B193" s="435" t="n">
        <v>10</v>
      </c>
      <c r="C193" s="423" t="s">
        <v>275</v>
      </c>
      <c r="D193" s="423" t="n">
        <v>20</v>
      </c>
      <c r="E193" s="423" t="s">
        <v>266</v>
      </c>
      <c r="F193" s="424" t="s">
        <v>145</v>
      </c>
      <c r="G193" s="425" t="n">
        <v>63</v>
      </c>
      <c r="H193" s="425" t="n">
        <v>55</v>
      </c>
      <c r="I193" s="425"/>
      <c r="J193" s="425"/>
      <c r="K193" s="437"/>
      <c r="L193" s="438"/>
    </row>
    <row r="194" customFormat="false" ht="14.5" hidden="false" customHeight="false" outlineLevel="0" collapsed="false">
      <c r="B194" s="435"/>
      <c r="C194" s="428" t="s">
        <v>267</v>
      </c>
      <c r="D194" s="428" t="n">
        <v>22</v>
      </c>
      <c r="E194" s="428" t="s">
        <v>266</v>
      </c>
      <c r="F194" s="424"/>
      <c r="G194" s="425"/>
      <c r="H194" s="425"/>
      <c r="I194" s="425"/>
      <c r="J194" s="425"/>
      <c r="K194" s="437"/>
      <c r="L194" s="438"/>
    </row>
    <row r="195" customFormat="false" ht="14.5" hidden="false" customHeight="false" outlineLevel="0" collapsed="false">
      <c r="B195" s="435" t="n">
        <v>11</v>
      </c>
      <c r="C195" s="423" t="s">
        <v>276</v>
      </c>
      <c r="D195" s="423" t="n">
        <v>20</v>
      </c>
      <c r="E195" s="423" t="s">
        <v>266</v>
      </c>
      <c r="F195" s="436" t="s">
        <v>146</v>
      </c>
      <c r="G195" s="425" t="n">
        <v>21</v>
      </c>
      <c r="H195" s="425" t="n">
        <v>22</v>
      </c>
      <c r="I195" s="425"/>
      <c r="J195" s="425"/>
      <c r="K195" s="437"/>
      <c r="L195" s="438"/>
    </row>
    <row r="196" customFormat="false" ht="14.5" hidden="false" customHeight="false" outlineLevel="0" collapsed="false">
      <c r="B196" s="435"/>
      <c r="C196" s="439" t="s">
        <v>267</v>
      </c>
      <c r="D196" s="439" t="n">
        <v>22</v>
      </c>
      <c r="E196" s="439" t="s">
        <v>266</v>
      </c>
      <c r="F196" s="436"/>
      <c r="G196" s="425"/>
      <c r="H196" s="425"/>
      <c r="I196" s="425"/>
      <c r="J196" s="425"/>
      <c r="K196" s="437"/>
      <c r="L196" s="438"/>
    </row>
    <row r="197" customFormat="false" ht="14.5" hidden="false" customHeight="false" outlineLevel="0" collapsed="false">
      <c r="B197" s="435" t="n">
        <v>12</v>
      </c>
      <c r="C197" s="423" t="s">
        <v>277</v>
      </c>
      <c r="D197" s="423" t="n">
        <v>180</v>
      </c>
      <c r="E197" s="423" t="s">
        <v>266</v>
      </c>
      <c r="F197" s="424" t="s">
        <v>145</v>
      </c>
      <c r="G197" s="425" t="s">
        <v>282</v>
      </c>
      <c r="H197" s="425" t="s">
        <v>282</v>
      </c>
      <c r="I197" s="425"/>
      <c r="J197" s="425"/>
      <c r="K197" s="437"/>
      <c r="L197" s="438"/>
    </row>
    <row r="198" customFormat="false" ht="14.5" hidden="false" customHeight="false" outlineLevel="0" collapsed="false">
      <c r="B198" s="435"/>
      <c r="C198" s="440"/>
      <c r="D198" s="440"/>
      <c r="E198" s="440"/>
      <c r="F198" s="424"/>
      <c r="G198" s="425"/>
      <c r="H198" s="425"/>
      <c r="I198" s="425"/>
      <c r="J198" s="425"/>
      <c r="K198" s="437"/>
      <c r="L198" s="438"/>
    </row>
    <row r="202" customFormat="false" ht="13.75" hidden="false" customHeight="true" outlineLevel="0" collapsed="false">
      <c r="B202" s="368"/>
      <c r="C202" s="368" t="s">
        <v>286</v>
      </c>
      <c r="D202" s="368" t="s">
        <v>126</v>
      </c>
      <c r="E202" s="368" t="s">
        <v>246</v>
      </c>
      <c r="F202" s="368" t="s">
        <v>247</v>
      </c>
      <c r="G202" s="397" t="s">
        <v>248</v>
      </c>
      <c r="H202" s="397"/>
      <c r="I202" s="358" t="s">
        <v>249</v>
      </c>
      <c r="J202" s="358"/>
      <c r="K202" s="358"/>
      <c r="L202" s="358"/>
    </row>
    <row r="203" customFormat="false" ht="14.5" hidden="false" customHeight="false" outlineLevel="0" collapsed="false">
      <c r="B203" s="368"/>
      <c r="C203" s="368"/>
      <c r="D203" s="368"/>
      <c r="E203" s="368"/>
      <c r="F203" s="368"/>
      <c r="G203" s="368"/>
      <c r="H203" s="397"/>
      <c r="I203" s="358"/>
      <c r="J203" s="358"/>
      <c r="K203" s="358"/>
      <c r="L203" s="358"/>
    </row>
    <row r="204" customFormat="false" ht="14.5" hidden="false" customHeight="false" outlineLevel="0" collapsed="false">
      <c r="B204" s="398" t="s">
        <v>250</v>
      </c>
      <c r="C204" s="398"/>
      <c r="D204" s="399" t="e">
        <f aca="false">(d213j240+D214+D215+D216+D221+D222+D229+D230+D225+D226+D233+D234+#REF!+#REF!+D237)/60</f>
        <v>#NAME?</v>
      </c>
      <c r="E204" s="400" t="s">
        <v>251</v>
      </c>
      <c r="F204" s="400" t="n">
        <v>4</v>
      </c>
      <c r="G204" s="401" t="e">
        <f aca="false">D204*F204</f>
        <v>#NAME?</v>
      </c>
      <c r="H204" s="401"/>
      <c r="I204" s="402"/>
      <c r="J204" s="402"/>
      <c r="K204" s="402"/>
      <c r="L204" s="402"/>
    </row>
    <row r="205" customFormat="false" ht="14.5" hidden="false" customHeight="false" outlineLevel="0" collapsed="false">
      <c r="B205" s="403" t="s">
        <v>253</v>
      </c>
      <c r="C205" s="403"/>
      <c r="D205" s="404" t="n">
        <f aca="false">(D217+D232+D218+D219+D220+D223+D224+D227+D228+D231+D232+D235+D236)/60</f>
        <v>4.56666666666667</v>
      </c>
      <c r="E205" s="400"/>
      <c r="F205" s="400"/>
      <c r="G205" s="405" t="n">
        <f aca="false">D205*F204</f>
        <v>18.2666666666667</v>
      </c>
      <c r="H205" s="405"/>
      <c r="I205" s="406" t="s">
        <v>287</v>
      </c>
      <c r="J205" s="406"/>
      <c r="K205" s="406"/>
      <c r="L205" s="406"/>
    </row>
    <row r="206" customFormat="false" ht="14.5" hidden="false" customHeight="false" outlineLevel="0" collapsed="false">
      <c r="B206" s="403" t="s">
        <v>255</v>
      </c>
      <c r="C206" s="403"/>
      <c r="D206" s="407" t="e">
        <f aca="false">SUM(D204:D205)</f>
        <v>#NAME?</v>
      </c>
      <c r="E206" s="400"/>
      <c r="F206" s="400"/>
      <c r="G206" s="408" t="e">
        <f aca="false">#NAME?</f>
        <v>#NAME?</v>
      </c>
      <c r="H206" s="408"/>
      <c r="I206" s="406" t="s">
        <v>256</v>
      </c>
      <c r="J206" s="406"/>
      <c r="K206" s="406"/>
      <c r="L206" s="406"/>
    </row>
    <row r="207" customFormat="false" ht="14.5" hidden="false" customHeight="false" outlineLevel="0" collapsed="false">
      <c r="B207" s="403" t="s">
        <v>257</v>
      </c>
      <c r="C207" s="403"/>
      <c r="D207" s="409" t="s">
        <v>292</v>
      </c>
      <c r="E207" s="409"/>
      <c r="F207" s="409"/>
      <c r="G207" s="409"/>
      <c r="H207" s="409"/>
      <c r="I207" s="410" t="s">
        <v>258</v>
      </c>
      <c r="J207" s="410"/>
      <c r="K207" s="410"/>
      <c r="L207" s="410"/>
    </row>
    <row r="208" customFormat="false" ht="14.5" hidden="false" customHeight="false" outlineLevel="0" collapsed="false">
      <c r="B208" s="411" t="s">
        <v>259</v>
      </c>
      <c r="C208" s="412"/>
      <c r="D208" s="413" t="n">
        <v>37.3</v>
      </c>
      <c r="E208" s="413"/>
      <c r="F208" s="413"/>
      <c r="G208" s="413"/>
      <c r="H208" s="413"/>
      <c r="I208" s="406" t="s">
        <v>260</v>
      </c>
      <c r="J208" s="406"/>
      <c r="K208" s="406"/>
      <c r="L208" s="406"/>
    </row>
    <row r="209" customFormat="false" ht="14.5" hidden="false" customHeight="false" outlineLevel="0" collapsed="false">
      <c r="B209" s="403" t="s">
        <v>31</v>
      </c>
      <c r="C209" s="403"/>
      <c r="D209" s="414" t="n">
        <v>43553</v>
      </c>
      <c r="E209" s="414"/>
      <c r="F209" s="414"/>
      <c r="G209" s="414"/>
      <c r="H209" s="414"/>
      <c r="I209" s="406" t="s">
        <v>252</v>
      </c>
      <c r="J209" s="406"/>
      <c r="K209" s="406"/>
      <c r="L209" s="406"/>
    </row>
    <row r="210" customFormat="false" ht="14.5" hidden="false" customHeight="false" outlineLevel="0" collapsed="false">
      <c r="B210" s="416" t="s">
        <v>261</v>
      </c>
      <c r="C210" s="416"/>
      <c r="D210" s="417" t="s">
        <v>262</v>
      </c>
      <c r="E210" s="417"/>
      <c r="F210" s="417"/>
      <c r="G210" s="417"/>
      <c r="H210" s="417"/>
      <c r="I210" s="406" t="s">
        <v>281</v>
      </c>
      <c r="J210" s="406"/>
      <c r="K210" s="406"/>
      <c r="L210" s="406"/>
    </row>
    <row r="211" customFormat="false" ht="14.5" hidden="false" customHeight="false" outlineLevel="0" collapsed="false">
      <c r="B211" s="416"/>
      <c r="C211" s="416"/>
      <c r="D211" s="417"/>
      <c r="E211" s="417"/>
      <c r="F211" s="417"/>
      <c r="G211" s="417"/>
      <c r="H211" s="417"/>
      <c r="I211" s="418"/>
      <c r="J211" s="418"/>
      <c r="K211" s="418"/>
      <c r="L211" s="418"/>
    </row>
    <row r="212" customFormat="false" ht="14.5" hidden="false" customHeight="false" outlineLevel="0" collapsed="false">
      <c r="B212" s="419"/>
      <c r="C212" s="420" t="s">
        <v>263</v>
      </c>
      <c r="D212" s="420"/>
      <c r="E212" s="420"/>
      <c r="F212" s="420"/>
      <c r="G212" s="180" t="s">
        <v>264</v>
      </c>
      <c r="H212" s="180"/>
      <c r="I212" s="180"/>
      <c r="J212" s="180"/>
      <c r="K212" s="180"/>
      <c r="L212" s="180"/>
    </row>
    <row r="213" customFormat="false" ht="14.5" hidden="false" customHeight="false" outlineLevel="0" collapsed="false">
      <c r="B213" s="421" t="n">
        <v>1</v>
      </c>
      <c r="C213" s="422" t="s">
        <v>265</v>
      </c>
      <c r="D213" s="423" t="n">
        <v>20</v>
      </c>
      <c r="E213" s="423" t="s">
        <v>266</v>
      </c>
      <c r="F213" s="424" t="s">
        <v>145</v>
      </c>
      <c r="G213" s="425" t="n">
        <v>7</v>
      </c>
      <c r="H213" s="425" t="n">
        <v>7</v>
      </c>
      <c r="I213" s="425" t="n">
        <v>7</v>
      </c>
      <c r="J213" s="425"/>
      <c r="K213" s="425"/>
      <c r="L213" s="426"/>
    </row>
    <row r="214" customFormat="false" ht="14.5" hidden="false" customHeight="false" outlineLevel="0" collapsed="false">
      <c r="B214" s="421"/>
      <c r="C214" s="427" t="s">
        <v>267</v>
      </c>
      <c r="D214" s="428" t="n">
        <v>22</v>
      </c>
      <c r="E214" s="428" t="s">
        <v>266</v>
      </c>
      <c r="F214" s="424"/>
      <c r="G214" s="425"/>
      <c r="H214" s="425"/>
      <c r="I214" s="425"/>
      <c r="J214" s="425"/>
      <c r="K214" s="425"/>
      <c r="L214" s="426"/>
    </row>
    <row r="215" customFormat="false" ht="14.5" hidden="false" customHeight="false" outlineLevel="0" collapsed="false">
      <c r="B215" s="429" t="n">
        <v>2</v>
      </c>
      <c r="C215" s="423" t="s">
        <v>268</v>
      </c>
      <c r="D215" s="423" t="n">
        <v>20</v>
      </c>
      <c r="E215" s="423" t="s">
        <v>266</v>
      </c>
      <c r="F215" s="430" t="s">
        <v>145</v>
      </c>
      <c r="G215" s="431" t="n">
        <v>16</v>
      </c>
      <c r="H215" s="431" t="n">
        <v>18</v>
      </c>
      <c r="I215" s="431" t="n">
        <v>16</v>
      </c>
      <c r="J215" s="431"/>
      <c r="K215" s="432"/>
      <c r="L215" s="433"/>
    </row>
    <row r="216" customFormat="false" ht="14.5" hidden="false" customHeight="false" outlineLevel="0" collapsed="false">
      <c r="B216" s="429"/>
      <c r="C216" s="434" t="s">
        <v>267</v>
      </c>
      <c r="D216" s="434" t="n">
        <v>22</v>
      </c>
      <c r="E216" s="434" t="s">
        <v>266</v>
      </c>
      <c r="F216" s="430"/>
      <c r="G216" s="431"/>
      <c r="H216" s="431"/>
      <c r="I216" s="431"/>
      <c r="J216" s="431"/>
      <c r="K216" s="432"/>
      <c r="L216" s="433"/>
    </row>
    <row r="217" customFormat="false" ht="14.5" hidden="false" customHeight="false" outlineLevel="0" collapsed="false">
      <c r="B217" s="421" t="n">
        <v>3</v>
      </c>
      <c r="C217" s="423" t="s">
        <v>269</v>
      </c>
      <c r="D217" s="423" t="n">
        <v>20</v>
      </c>
      <c r="E217" s="423" t="s">
        <v>266</v>
      </c>
      <c r="F217" s="436" t="s">
        <v>146</v>
      </c>
      <c r="G217" s="425" t="n">
        <v>11</v>
      </c>
      <c r="H217" s="425" t="n">
        <v>12</v>
      </c>
      <c r="I217" s="425" t="n">
        <v>13</v>
      </c>
      <c r="J217" s="425"/>
      <c r="K217" s="437"/>
      <c r="L217" s="438"/>
    </row>
    <row r="218" customFormat="false" ht="14.5" hidden="false" customHeight="false" outlineLevel="0" collapsed="false">
      <c r="B218" s="421"/>
      <c r="C218" s="439" t="s">
        <v>267</v>
      </c>
      <c r="D218" s="439" t="n">
        <v>22</v>
      </c>
      <c r="E218" s="439" t="s">
        <v>266</v>
      </c>
      <c r="F218" s="436"/>
      <c r="G218" s="425"/>
      <c r="H218" s="425"/>
      <c r="I218" s="425"/>
      <c r="J218" s="425"/>
      <c r="K218" s="437"/>
      <c r="L218" s="438"/>
    </row>
    <row r="219" customFormat="false" ht="14.5" hidden="false" customHeight="false" outlineLevel="0" collapsed="false">
      <c r="B219" s="429" t="n">
        <v>4</v>
      </c>
      <c r="C219" s="423" t="s">
        <v>270</v>
      </c>
      <c r="D219" s="423" t="n">
        <v>20</v>
      </c>
      <c r="E219" s="423" t="s">
        <v>266</v>
      </c>
      <c r="F219" s="436" t="s">
        <v>146</v>
      </c>
      <c r="G219" s="425" t="n">
        <v>12</v>
      </c>
      <c r="H219" s="425" t="n">
        <v>14</v>
      </c>
      <c r="I219" s="425" t="n">
        <v>13</v>
      </c>
      <c r="J219" s="425"/>
      <c r="K219" s="437"/>
      <c r="L219" s="438"/>
    </row>
    <row r="220" customFormat="false" ht="14.5" hidden="false" customHeight="false" outlineLevel="0" collapsed="false">
      <c r="B220" s="429"/>
      <c r="C220" s="439" t="s">
        <v>267</v>
      </c>
      <c r="D220" s="439" t="n">
        <v>22</v>
      </c>
      <c r="E220" s="439" t="s">
        <v>266</v>
      </c>
      <c r="F220" s="436"/>
      <c r="G220" s="425"/>
      <c r="H220" s="425"/>
      <c r="I220" s="425"/>
      <c r="J220" s="425"/>
      <c r="K220" s="437"/>
      <c r="L220" s="438"/>
    </row>
    <row r="221" customFormat="false" ht="14.5" hidden="false" customHeight="false" outlineLevel="0" collapsed="false">
      <c r="B221" s="421" t="n">
        <v>5</v>
      </c>
      <c r="C221" s="441" t="s">
        <v>274</v>
      </c>
      <c r="D221" s="441" t="n">
        <v>20</v>
      </c>
      <c r="E221" s="441" t="s">
        <v>266</v>
      </c>
      <c r="F221" s="424" t="s">
        <v>145</v>
      </c>
      <c r="G221" s="425" t="n">
        <v>6</v>
      </c>
      <c r="H221" s="425" t="n">
        <v>6</v>
      </c>
      <c r="I221" s="425" t="n">
        <v>6</v>
      </c>
      <c r="J221" s="425"/>
      <c r="K221" s="437"/>
      <c r="L221" s="438"/>
    </row>
    <row r="222" customFormat="false" ht="14.5" hidden="false" customHeight="false" outlineLevel="0" collapsed="false">
      <c r="B222" s="421"/>
      <c r="C222" s="428" t="s">
        <v>267</v>
      </c>
      <c r="D222" s="428" t="n">
        <v>22</v>
      </c>
      <c r="E222" s="428" t="s">
        <v>266</v>
      </c>
      <c r="F222" s="424"/>
      <c r="G222" s="425"/>
      <c r="H222" s="425"/>
      <c r="I222" s="425"/>
      <c r="J222" s="425"/>
      <c r="K222" s="437"/>
      <c r="L222" s="438"/>
    </row>
    <row r="223" customFormat="false" ht="14.5" hidden="false" customHeight="false" outlineLevel="0" collapsed="false">
      <c r="B223" s="429" t="n">
        <v>6</v>
      </c>
      <c r="C223" s="423" t="s">
        <v>272</v>
      </c>
      <c r="D223" s="423" t="n">
        <v>20</v>
      </c>
      <c r="E223" s="423" t="s">
        <v>266</v>
      </c>
      <c r="F223" s="436" t="s">
        <v>146</v>
      </c>
      <c r="G223" s="425" t="n">
        <v>15</v>
      </c>
      <c r="H223" s="425" t="n">
        <v>16</v>
      </c>
      <c r="I223" s="425" t="n">
        <v>15</v>
      </c>
      <c r="J223" s="425"/>
      <c r="K223" s="437"/>
      <c r="L223" s="438"/>
    </row>
    <row r="224" customFormat="false" ht="14.5" hidden="false" customHeight="false" outlineLevel="0" collapsed="false">
      <c r="B224" s="429"/>
      <c r="C224" s="439" t="s">
        <v>267</v>
      </c>
      <c r="D224" s="439" t="n">
        <v>22</v>
      </c>
      <c r="E224" s="439" t="s">
        <v>266</v>
      </c>
      <c r="F224" s="436"/>
      <c r="G224" s="425"/>
      <c r="H224" s="425"/>
      <c r="I224" s="425"/>
      <c r="J224" s="425"/>
      <c r="K224" s="437"/>
      <c r="L224" s="438"/>
    </row>
    <row r="225" customFormat="false" ht="14.5" hidden="false" customHeight="false" outlineLevel="0" collapsed="false">
      <c r="B225" s="421" t="n">
        <v>7</v>
      </c>
      <c r="C225" s="423" t="s">
        <v>258</v>
      </c>
      <c r="D225" s="423" t="n">
        <v>20</v>
      </c>
      <c r="E225" s="423" t="s">
        <v>266</v>
      </c>
      <c r="F225" s="424" t="s">
        <v>145</v>
      </c>
      <c r="G225" s="425" t="n">
        <v>23</v>
      </c>
      <c r="H225" s="425" t="n">
        <v>27</v>
      </c>
      <c r="I225" s="425" t="n">
        <v>27</v>
      </c>
      <c r="J225" s="425"/>
      <c r="K225" s="437"/>
      <c r="L225" s="438"/>
    </row>
    <row r="226" customFormat="false" ht="14.5" hidden="false" customHeight="false" outlineLevel="0" collapsed="false">
      <c r="B226" s="421"/>
      <c r="C226" s="428" t="s">
        <v>267</v>
      </c>
      <c r="D226" s="428" t="n">
        <v>22</v>
      </c>
      <c r="E226" s="428" t="s">
        <v>266</v>
      </c>
      <c r="F226" s="424"/>
      <c r="G226" s="425"/>
      <c r="H226" s="425"/>
      <c r="I226" s="425"/>
      <c r="J226" s="425"/>
      <c r="K226" s="437"/>
      <c r="L226" s="438"/>
    </row>
    <row r="227" customFormat="false" ht="14.5" hidden="false" customHeight="false" outlineLevel="0" collapsed="false">
      <c r="B227" s="429" t="n">
        <v>8</v>
      </c>
      <c r="C227" s="423" t="s">
        <v>273</v>
      </c>
      <c r="D227" s="423" t="n">
        <v>20</v>
      </c>
      <c r="E227" s="423" t="s">
        <v>266</v>
      </c>
      <c r="F227" s="436" t="s">
        <v>146</v>
      </c>
      <c r="G227" s="425" t="n">
        <v>7</v>
      </c>
      <c r="H227" s="425" t="n">
        <v>8</v>
      </c>
      <c r="I227" s="425" t="n">
        <v>8</v>
      </c>
      <c r="J227" s="425"/>
      <c r="K227" s="437"/>
      <c r="L227" s="438"/>
    </row>
    <row r="228" customFormat="false" ht="14.5" hidden="false" customHeight="false" outlineLevel="0" collapsed="false">
      <c r="B228" s="429"/>
      <c r="C228" s="439" t="s">
        <v>267</v>
      </c>
      <c r="D228" s="439" t="n">
        <v>22</v>
      </c>
      <c r="E228" s="439" t="s">
        <v>266</v>
      </c>
      <c r="F228" s="436"/>
      <c r="G228" s="425"/>
      <c r="H228" s="425"/>
      <c r="I228" s="425"/>
      <c r="J228" s="425"/>
      <c r="K228" s="437"/>
      <c r="L228" s="438"/>
    </row>
    <row r="229" customFormat="false" ht="14.5" hidden="false" customHeight="false" outlineLevel="0" collapsed="false">
      <c r="B229" s="421" t="n">
        <v>9</v>
      </c>
      <c r="C229" s="423" t="s">
        <v>275</v>
      </c>
      <c r="D229" s="423" t="n">
        <v>20</v>
      </c>
      <c r="E229" s="423" t="s">
        <v>266</v>
      </c>
      <c r="F229" s="424" t="s">
        <v>145</v>
      </c>
      <c r="G229" s="425" t="n">
        <v>16</v>
      </c>
      <c r="H229" s="425" t="n">
        <v>17</v>
      </c>
      <c r="I229" s="425" t="n">
        <v>16</v>
      </c>
      <c r="J229" s="425"/>
      <c r="K229" s="437"/>
      <c r="L229" s="438"/>
    </row>
    <row r="230" customFormat="false" ht="14.5" hidden="false" customHeight="false" outlineLevel="0" collapsed="false">
      <c r="B230" s="421"/>
      <c r="C230" s="428" t="s">
        <v>267</v>
      </c>
      <c r="D230" s="428" t="n">
        <v>22</v>
      </c>
      <c r="E230" s="428" t="s">
        <v>266</v>
      </c>
      <c r="F230" s="424"/>
      <c r="G230" s="425"/>
      <c r="H230" s="425"/>
      <c r="I230" s="425"/>
      <c r="J230" s="425"/>
      <c r="K230" s="437"/>
      <c r="L230" s="438"/>
    </row>
    <row r="231" customFormat="false" ht="14.5" hidden="false" customHeight="false" outlineLevel="0" collapsed="false">
      <c r="B231" s="429" t="n">
        <v>10</v>
      </c>
      <c r="C231" s="423" t="s">
        <v>276</v>
      </c>
      <c r="D231" s="423" t="n">
        <v>20</v>
      </c>
      <c r="E231" s="423" t="s">
        <v>266</v>
      </c>
      <c r="F231" s="436" t="s">
        <v>146</v>
      </c>
      <c r="G231" s="425" t="n">
        <v>23</v>
      </c>
      <c r="H231" s="425" t="n">
        <v>28</v>
      </c>
      <c r="I231" s="425" t="n">
        <v>24</v>
      </c>
      <c r="J231" s="425"/>
      <c r="K231" s="437"/>
      <c r="L231" s="438"/>
    </row>
    <row r="232" customFormat="false" ht="14.5" hidden="false" customHeight="false" outlineLevel="0" collapsed="false">
      <c r="B232" s="429"/>
      <c r="C232" s="439" t="s">
        <v>267</v>
      </c>
      <c r="D232" s="439" t="n">
        <v>22</v>
      </c>
      <c r="E232" s="439" t="s">
        <v>266</v>
      </c>
      <c r="F232" s="436"/>
      <c r="G232" s="425"/>
      <c r="H232" s="425"/>
      <c r="I232" s="425"/>
      <c r="J232" s="425"/>
      <c r="K232" s="437"/>
      <c r="L232" s="438"/>
    </row>
    <row r="233" customFormat="false" ht="14.5" hidden="false" customHeight="false" outlineLevel="0" collapsed="false">
      <c r="B233" s="421" t="n">
        <v>11</v>
      </c>
      <c r="C233" s="423" t="s">
        <v>288</v>
      </c>
      <c r="D233" s="423" t="n">
        <v>20</v>
      </c>
      <c r="E233" s="423" t="s">
        <v>266</v>
      </c>
      <c r="F233" s="424" t="s">
        <v>145</v>
      </c>
      <c r="G233" s="425" t="n">
        <v>64</v>
      </c>
      <c r="H233" s="425" t="n">
        <v>64</v>
      </c>
      <c r="I233" s="425" t="n">
        <v>66</v>
      </c>
      <c r="J233" s="425"/>
      <c r="K233" s="437"/>
      <c r="L233" s="438"/>
    </row>
    <row r="234" customFormat="false" ht="14.5" hidden="false" customHeight="false" outlineLevel="0" collapsed="false">
      <c r="B234" s="421"/>
      <c r="C234" s="428" t="s">
        <v>267</v>
      </c>
      <c r="D234" s="428" t="n">
        <v>22</v>
      </c>
      <c r="E234" s="428" t="s">
        <v>266</v>
      </c>
      <c r="F234" s="424"/>
      <c r="G234" s="425"/>
      <c r="H234" s="425"/>
      <c r="I234" s="425"/>
      <c r="J234" s="425"/>
      <c r="K234" s="437"/>
      <c r="L234" s="438"/>
    </row>
    <row r="235" customFormat="false" ht="14.5" hidden="false" customHeight="false" outlineLevel="0" collapsed="false">
      <c r="B235" s="429" t="n">
        <v>12</v>
      </c>
      <c r="C235" s="442" t="s">
        <v>284</v>
      </c>
      <c r="D235" s="443" t="n">
        <v>20</v>
      </c>
      <c r="E235" s="443" t="s">
        <v>266</v>
      </c>
      <c r="F235" s="436" t="s">
        <v>146</v>
      </c>
      <c r="G235" s="425" t="n">
        <v>40</v>
      </c>
      <c r="H235" s="425" t="n">
        <v>36</v>
      </c>
      <c r="I235" s="425" t="n">
        <v>41</v>
      </c>
      <c r="J235" s="425"/>
      <c r="K235" s="437"/>
      <c r="L235" s="438"/>
    </row>
    <row r="236" customFormat="false" ht="14.5" hidden="false" customHeight="false" outlineLevel="0" collapsed="false">
      <c r="B236" s="429"/>
      <c r="C236" s="428" t="s">
        <v>267</v>
      </c>
      <c r="D236" s="428" t="n">
        <v>22</v>
      </c>
      <c r="E236" s="428" t="s">
        <v>266</v>
      </c>
      <c r="F236" s="436"/>
      <c r="G236" s="425"/>
      <c r="H236" s="425"/>
      <c r="I236" s="425"/>
      <c r="J236" s="425"/>
      <c r="K236" s="437"/>
      <c r="L236" s="438"/>
    </row>
    <row r="237" customFormat="false" ht="14.5" hidden="false" customHeight="false" outlineLevel="0" collapsed="false">
      <c r="B237" s="421" t="n">
        <v>13</v>
      </c>
      <c r="C237" s="423" t="s">
        <v>277</v>
      </c>
      <c r="D237" s="423" t="n">
        <v>120</v>
      </c>
      <c r="E237" s="423" t="s">
        <v>266</v>
      </c>
      <c r="F237" s="424" t="s">
        <v>145</v>
      </c>
      <c r="G237" s="444" t="s">
        <v>282</v>
      </c>
      <c r="H237" s="444" t="s">
        <v>282</v>
      </c>
      <c r="I237" s="444" t="s">
        <v>282</v>
      </c>
      <c r="J237" s="444"/>
      <c r="K237" s="437"/>
      <c r="L237" s="438"/>
    </row>
    <row r="238" customFormat="false" ht="14.5" hidden="false" customHeight="false" outlineLevel="0" collapsed="false">
      <c r="B238" s="421"/>
      <c r="C238" s="440"/>
      <c r="D238" s="440"/>
      <c r="E238" s="440"/>
      <c r="F238" s="424"/>
      <c r="G238" s="444"/>
      <c r="H238" s="444"/>
      <c r="I238" s="444"/>
      <c r="J238" s="444"/>
      <c r="K238" s="437"/>
      <c r="L238" s="438"/>
    </row>
    <row r="242" customFormat="false" ht="14.5" hidden="false" customHeight="true" outlineLevel="0" collapsed="false">
      <c r="B242" s="368"/>
      <c r="C242" s="368" t="s">
        <v>286</v>
      </c>
      <c r="D242" s="368" t="s">
        <v>126</v>
      </c>
      <c r="E242" s="368" t="s">
        <v>246</v>
      </c>
      <c r="F242" s="368" t="s">
        <v>247</v>
      </c>
      <c r="G242" s="397" t="s">
        <v>248</v>
      </c>
      <c r="H242" s="397"/>
      <c r="I242" s="358" t="s">
        <v>249</v>
      </c>
      <c r="J242" s="358"/>
      <c r="K242" s="358"/>
      <c r="L242" s="358"/>
    </row>
    <row r="243" customFormat="false" ht="15" hidden="false" customHeight="false" outlineLevel="0" collapsed="false">
      <c r="B243" s="368"/>
      <c r="C243" s="368"/>
      <c r="D243" s="368"/>
      <c r="E243" s="368"/>
      <c r="F243" s="368"/>
      <c r="G243" s="368"/>
      <c r="H243" s="397"/>
      <c r="I243" s="358"/>
      <c r="J243" s="358"/>
      <c r="K243" s="358"/>
      <c r="L243" s="358"/>
    </row>
    <row r="244" customFormat="false" ht="15" hidden="false" customHeight="false" outlineLevel="0" collapsed="false">
      <c r="B244" s="398" t="s">
        <v>250</v>
      </c>
      <c r="C244" s="398"/>
      <c r="D244" s="399" t="e">
        <f aca="false">(d213j240+D254+D255+D256+D261+D262+D269+D270+D265+D266+D273+D274+#REF!+#REF!+D277)/60</f>
        <v>#NAME?</v>
      </c>
      <c r="E244" s="400" t="s">
        <v>251</v>
      </c>
      <c r="F244" s="400" t="n">
        <v>4</v>
      </c>
      <c r="G244" s="401" t="e">
        <f aca="false">D244*F244</f>
        <v>#NAME?</v>
      </c>
      <c r="H244" s="401"/>
      <c r="I244" s="402"/>
      <c r="J244" s="402"/>
      <c r="K244" s="402"/>
      <c r="L244" s="402"/>
    </row>
    <row r="245" customFormat="false" ht="15" hidden="false" customHeight="false" outlineLevel="0" collapsed="false">
      <c r="B245" s="403" t="s">
        <v>253</v>
      </c>
      <c r="C245" s="403"/>
      <c r="D245" s="404" t="n">
        <f aca="false">(D257+D272+D258+D259+D260+D263+D264+D267+D268+D271+D272+D275+D276)/60</f>
        <v>4.56666666666667</v>
      </c>
      <c r="E245" s="400"/>
      <c r="F245" s="400"/>
      <c r="G245" s="405" t="n">
        <f aca="false">D245*F244</f>
        <v>18.2666666666667</v>
      </c>
      <c r="H245" s="405"/>
      <c r="I245" s="406" t="s">
        <v>287</v>
      </c>
      <c r="J245" s="406"/>
      <c r="K245" s="406"/>
      <c r="L245" s="406"/>
    </row>
    <row r="246" customFormat="false" ht="15" hidden="false" customHeight="false" outlineLevel="0" collapsed="false">
      <c r="B246" s="403" t="s">
        <v>255</v>
      </c>
      <c r="C246" s="403"/>
      <c r="D246" s="407" t="e">
        <f aca="false">SUM(D244:D245)</f>
        <v>#NAME?</v>
      </c>
      <c r="E246" s="400"/>
      <c r="F246" s="400"/>
      <c r="G246" s="408" t="e">
        <f aca="false">#NAME?</f>
        <v>#NAME?</v>
      </c>
      <c r="H246" s="408"/>
      <c r="I246" s="406" t="s">
        <v>256</v>
      </c>
      <c r="J246" s="406"/>
      <c r="K246" s="406"/>
      <c r="L246" s="406"/>
    </row>
    <row r="247" customFormat="false" ht="14.5" hidden="false" customHeight="false" outlineLevel="0" collapsed="false">
      <c r="B247" s="403" t="s">
        <v>257</v>
      </c>
      <c r="C247" s="403"/>
      <c r="D247" s="409" t="s">
        <v>292</v>
      </c>
      <c r="E247" s="409"/>
      <c r="F247" s="409"/>
      <c r="G247" s="409"/>
      <c r="H247" s="409"/>
      <c r="I247" s="410" t="s">
        <v>258</v>
      </c>
      <c r="J247" s="410"/>
      <c r="K247" s="410"/>
      <c r="L247" s="410"/>
    </row>
    <row r="248" customFormat="false" ht="14.5" hidden="false" customHeight="false" outlineLevel="0" collapsed="false">
      <c r="B248" s="411" t="s">
        <v>259</v>
      </c>
      <c r="C248" s="412"/>
      <c r="D248" s="413" t="n">
        <v>37.3</v>
      </c>
      <c r="E248" s="413"/>
      <c r="F248" s="413"/>
      <c r="G248" s="413"/>
      <c r="H248" s="413"/>
      <c r="I248" s="406" t="s">
        <v>260</v>
      </c>
      <c r="J248" s="406"/>
      <c r="K248" s="406"/>
      <c r="L248" s="406"/>
    </row>
    <row r="249" customFormat="false" ht="14.5" hidden="false" customHeight="false" outlineLevel="0" collapsed="false">
      <c r="B249" s="403" t="s">
        <v>31</v>
      </c>
      <c r="C249" s="403"/>
      <c r="D249" s="414" t="n">
        <v>43560</v>
      </c>
      <c r="E249" s="414"/>
      <c r="F249" s="414"/>
      <c r="G249" s="414"/>
      <c r="H249" s="414"/>
      <c r="I249" s="406" t="s">
        <v>252</v>
      </c>
      <c r="J249" s="406"/>
      <c r="K249" s="406"/>
      <c r="L249" s="406"/>
    </row>
    <row r="250" customFormat="false" ht="15" hidden="false" customHeight="false" outlineLevel="0" collapsed="false">
      <c r="B250" s="416" t="s">
        <v>261</v>
      </c>
      <c r="C250" s="416"/>
      <c r="D250" s="417" t="s">
        <v>262</v>
      </c>
      <c r="E250" s="417"/>
      <c r="F250" s="417"/>
      <c r="G250" s="417"/>
      <c r="H250" s="417"/>
      <c r="I250" s="406" t="s">
        <v>281</v>
      </c>
      <c r="J250" s="406"/>
      <c r="K250" s="406"/>
      <c r="L250" s="406"/>
    </row>
    <row r="251" customFormat="false" ht="15" hidden="false" customHeight="false" outlineLevel="0" collapsed="false">
      <c r="B251" s="416"/>
      <c r="C251" s="416"/>
      <c r="D251" s="417"/>
      <c r="E251" s="417"/>
      <c r="F251" s="417"/>
      <c r="G251" s="417"/>
      <c r="H251" s="417"/>
      <c r="I251" s="418"/>
      <c r="J251" s="418"/>
      <c r="K251" s="418"/>
      <c r="L251" s="418"/>
    </row>
    <row r="252" customFormat="false" ht="15" hidden="false" customHeight="false" outlineLevel="0" collapsed="false">
      <c r="B252" s="419"/>
      <c r="C252" s="420" t="s">
        <v>263</v>
      </c>
      <c r="D252" s="420"/>
      <c r="E252" s="420"/>
      <c r="F252" s="420"/>
      <c r="G252" s="180" t="s">
        <v>264</v>
      </c>
      <c r="H252" s="180"/>
      <c r="I252" s="180"/>
      <c r="J252" s="180"/>
      <c r="K252" s="180"/>
      <c r="L252" s="180"/>
    </row>
    <row r="253" customFormat="false" ht="15" hidden="false" customHeight="false" outlineLevel="0" collapsed="false">
      <c r="B253" s="421" t="n">
        <v>1</v>
      </c>
      <c r="C253" s="422" t="s">
        <v>293</v>
      </c>
      <c r="D253" s="423" t="n">
        <v>20</v>
      </c>
      <c r="E253" s="423" t="s">
        <v>266</v>
      </c>
      <c r="F253" s="424" t="s">
        <v>145</v>
      </c>
      <c r="G253" s="425" t="n">
        <v>12</v>
      </c>
      <c r="H253" s="425" t="n">
        <v>13</v>
      </c>
      <c r="I253" s="425" t="n">
        <v>14</v>
      </c>
      <c r="J253" s="425"/>
      <c r="K253" s="425"/>
      <c r="L253" s="426"/>
    </row>
    <row r="254" customFormat="false" ht="15" hidden="false" customHeight="false" outlineLevel="0" collapsed="false">
      <c r="B254" s="421"/>
      <c r="C254" s="427" t="s">
        <v>267</v>
      </c>
      <c r="D254" s="428" t="n">
        <v>22</v>
      </c>
      <c r="E254" s="428" t="s">
        <v>266</v>
      </c>
      <c r="F254" s="424"/>
      <c r="G254" s="425"/>
      <c r="H254" s="425"/>
      <c r="I254" s="425"/>
      <c r="J254" s="425"/>
      <c r="K254" s="425"/>
      <c r="L254" s="426"/>
    </row>
    <row r="255" customFormat="false" ht="15" hidden="false" customHeight="false" outlineLevel="0" collapsed="false">
      <c r="B255" s="429" t="n">
        <v>2</v>
      </c>
      <c r="C255" s="423" t="s">
        <v>294</v>
      </c>
      <c r="D255" s="423" t="n">
        <v>20</v>
      </c>
      <c r="E255" s="423" t="s">
        <v>266</v>
      </c>
      <c r="F255" s="430" t="s">
        <v>145</v>
      </c>
      <c r="G255" s="431" t="n">
        <v>5</v>
      </c>
      <c r="H255" s="431" t="n">
        <v>5</v>
      </c>
      <c r="I255" s="431" t="n">
        <v>5</v>
      </c>
      <c r="J255" s="431"/>
      <c r="K255" s="432"/>
      <c r="L255" s="433"/>
    </row>
    <row r="256" customFormat="false" ht="15" hidden="false" customHeight="false" outlineLevel="0" collapsed="false">
      <c r="B256" s="429"/>
      <c r="C256" s="434" t="s">
        <v>267</v>
      </c>
      <c r="D256" s="434" t="n">
        <v>22</v>
      </c>
      <c r="E256" s="434" t="s">
        <v>266</v>
      </c>
      <c r="F256" s="430"/>
      <c r="G256" s="431"/>
      <c r="H256" s="431"/>
      <c r="I256" s="431"/>
      <c r="J256" s="431"/>
      <c r="K256" s="432"/>
      <c r="L256" s="433"/>
    </row>
    <row r="257" customFormat="false" ht="15" hidden="false" customHeight="false" outlineLevel="0" collapsed="false">
      <c r="B257" s="421" t="n">
        <v>3</v>
      </c>
      <c r="C257" s="423" t="s">
        <v>295</v>
      </c>
      <c r="D257" s="423" t="n">
        <v>20</v>
      </c>
      <c r="E257" s="423" t="s">
        <v>266</v>
      </c>
      <c r="F257" s="436" t="s">
        <v>146</v>
      </c>
      <c r="G257" s="425" t="n">
        <v>29</v>
      </c>
      <c r="H257" s="425" t="n">
        <v>33</v>
      </c>
      <c r="I257" s="425" t="n">
        <v>40</v>
      </c>
      <c r="J257" s="425"/>
      <c r="K257" s="437"/>
      <c r="L257" s="438"/>
    </row>
    <row r="258" customFormat="false" ht="15" hidden="false" customHeight="false" outlineLevel="0" collapsed="false">
      <c r="B258" s="421"/>
      <c r="C258" s="439" t="s">
        <v>267</v>
      </c>
      <c r="D258" s="439" t="n">
        <v>22</v>
      </c>
      <c r="E258" s="439" t="s">
        <v>266</v>
      </c>
      <c r="F258" s="436"/>
      <c r="G258" s="425"/>
      <c r="H258" s="425"/>
      <c r="I258" s="425"/>
      <c r="J258" s="425"/>
      <c r="K258" s="437"/>
      <c r="L258" s="438"/>
    </row>
    <row r="259" customFormat="false" ht="15" hidden="false" customHeight="false" outlineLevel="0" collapsed="false">
      <c r="B259" s="429" t="n">
        <v>4</v>
      </c>
      <c r="C259" s="423" t="s">
        <v>296</v>
      </c>
      <c r="D259" s="423" t="n">
        <v>20</v>
      </c>
      <c r="E259" s="423" t="s">
        <v>266</v>
      </c>
      <c r="F259" s="436" t="s">
        <v>146</v>
      </c>
      <c r="G259" s="425" t="n">
        <v>35</v>
      </c>
      <c r="H259" s="425" t="n">
        <v>46</v>
      </c>
      <c r="I259" s="425" t="n">
        <v>40</v>
      </c>
      <c r="J259" s="425"/>
      <c r="K259" s="437"/>
      <c r="L259" s="438"/>
    </row>
    <row r="260" customFormat="false" ht="15" hidden="false" customHeight="false" outlineLevel="0" collapsed="false">
      <c r="B260" s="429"/>
      <c r="C260" s="439" t="s">
        <v>267</v>
      </c>
      <c r="D260" s="439" t="n">
        <v>22</v>
      </c>
      <c r="E260" s="439" t="s">
        <v>266</v>
      </c>
      <c r="F260" s="436"/>
      <c r="G260" s="425"/>
      <c r="H260" s="425"/>
      <c r="I260" s="425"/>
      <c r="J260" s="425"/>
      <c r="K260" s="437"/>
      <c r="L260" s="438"/>
    </row>
    <row r="261" customFormat="false" ht="15" hidden="false" customHeight="false" outlineLevel="0" collapsed="false">
      <c r="B261" s="421" t="n">
        <v>5</v>
      </c>
      <c r="C261" s="441" t="s">
        <v>297</v>
      </c>
      <c r="D261" s="441" t="n">
        <v>20</v>
      </c>
      <c r="E261" s="441" t="s">
        <v>266</v>
      </c>
      <c r="F261" s="424" t="s">
        <v>145</v>
      </c>
      <c r="G261" s="425" t="n">
        <v>7</v>
      </c>
      <c r="H261" s="425" t="n">
        <v>7</v>
      </c>
      <c r="I261" s="425" t="n">
        <v>7</v>
      </c>
      <c r="J261" s="425"/>
      <c r="K261" s="437"/>
      <c r="L261" s="438"/>
    </row>
    <row r="262" customFormat="false" ht="15" hidden="false" customHeight="false" outlineLevel="0" collapsed="false">
      <c r="B262" s="421"/>
      <c r="C262" s="428" t="s">
        <v>267</v>
      </c>
      <c r="D262" s="428" t="n">
        <v>22</v>
      </c>
      <c r="E262" s="428" t="s">
        <v>266</v>
      </c>
      <c r="F262" s="424"/>
      <c r="G262" s="425"/>
      <c r="H262" s="425"/>
      <c r="I262" s="425"/>
      <c r="J262" s="425"/>
      <c r="K262" s="437"/>
      <c r="L262" s="438"/>
    </row>
    <row r="263" customFormat="false" ht="15" hidden="false" customHeight="false" outlineLevel="0" collapsed="false">
      <c r="B263" s="429" t="n">
        <v>6</v>
      </c>
      <c r="C263" s="423" t="s">
        <v>298</v>
      </c>
      <c r="D263" s="423" t="n">
        <v>20</v>
      </c>
      <c r="E263" s="423" t="s">
        <v>266</v>
      </c>
      <c r="F263" s="436" t="s">
        <v>146</v>
      </c>
      <c r="G263" s="425" t="n">
        <v>6</v>
      </c>
      <c r="H263" s="425" t="n">
        <v>9</v>
      </c>
      <c r="I263" s="425" t="n">
        <v>8</v>
      </c>
      <c r="J263" s="425"/>
      <c r="K263" s="437"/>
      <c r="L263" s="438"/>
    </row>
    <row r="264" customFormat="false" ht="15" hidden="false" customHeight="false" outlineLevel="0" collapsed="false">
      <c r="B264" s="429"/>
      <c r="C264" s="439" t="s">
        <v>267</v>
      </c>
      <c r="D264" s="439" t="n">
        <v>22</v>
      </c>
      <c r="E264" s="439" t="s">
        <v>266</v>
      </c>
      <c r="F264" s="436"/>
      <c r="G264" s="425"/>
      <c r="H264" s="425"/>
      <c r="I264" s="425"/>
      <c r="J264" s="425"/>
      <c r="K264" s="437"/>
      <c r="L264" s="438"/>
    </row>
    <row r="265" customFormat="false" ht="15" hidden="false" customHeight="false" outlineLevel="0" collapsed="false">
      <c r="B265" s="421" t="n">
        <v>7</v>
      </c>
      <c r="C265" s="423" t="s">
        <v>275</v>
      </c>
      <c r="D265" s="423" t="n">
        <v>20</v>
      </c>
      <c r="E265" s="423" t="s">
        <v>266</v>
      </c>
      <c r="F265" s="424" t="s">
        <v>145</v>
      </c>
      <c r="G265" s="425" t="n">
        <v>16</v>
      </c>
      <c r="H265" s="425" t="n">
        <v>14</v>
      </c>
      <c r="I265" s="425" t="n">
        <v>16</v>
      </c>
      <c r="J265" s="425"/>
      <c r="K265" s="437"/>
      <c r="L265" s="438"/>
    </row>
    <row r="266" customFormat="false" ht="15" hidden="false" customHeight="false" outlineLevel="0" collapsed="false">
      <c r="B266" s="421"/>
      <c r="C266" s="428" t="s">
        <v>267</v>
      </c>
      <c r="D266" s="428" t="n">
        <v>22</v>
      </c>
      <c r="E266" s="428" t="s">
        <v>266</v>
      </c>
      <c r="F266" s="424"/>
      <c r="G266" s="425"/>
      <c r="H266" s="425"/>
      <c r="I266" s="425"/>
      <c r="J266" s="425"/>
      <c r="K266" s="437"/>
      <c r="L266" s="438"/>
    </row>
    <row r="267" customFormat="false" ht="15" hidden="false" customHeight="false" outlineLevel="0" collapsed="false">
      <c r="B267" s="429" t="n">
        <v>8</v>
      </c>
      <c r="C267" s="423" t="s">
        <v>276</v>
      </c>
      <c r="D267" s="423" t="n">
        <v>20</v>
      </c>
      <c r="E267" s="423" t="s">
        <v>266</v>
      </c>
      <c r="F267" s="436" t="s">
        <v>146</v>
      </c>
      <c r="G267" s="425" t="n">
        <v>21</v>
      </c>
      <c r="H267" s="425" t="n">
        <v>24</v>
      </c>
      <c r="I267" s="425" t="n">
        <v>23</v>
      </c>
      <c r="J267" s="425"/>
      <c r="K267" s="437"/>
      <c r="L267" s="438"/>
    </row>
    <row r="268" customFormat="false" ht="15" hidden="false" customHeight="false" outlineLevel="0" collapsed="false">
      <c r="B268" s="429"/>
      <c r="C268" s="439" t="s">
        <v>267</v>
      </c>
      <c r="D268" s="439" t="n">
        <v>22</v>
      </c>
      <c r="E268" s="439" t="s">
        <v>266</v>
      </c>
      <c r="F268" s="436"/>
      <c r="G268" s="425"/>
      <c r="H268" s="425"/>
      <c r="I268" s="425"/>
      <c r="J268" s="425"/>
      <c r="K268" s="437"/>
      <c r="L268" s="438"/>
    </row>
    <row r="269" customFormat="false" ht="15" hidden="false" customHeight="false" outlineLevel="0" collapsed="false">
      <c r="B269" s="421" t="n">
        <v>9</v>
      </c>
      <c r="C269" s="423" t="s">
        <v>299</v>
      </c>
      <c r="D269" s="423" t="n">
        <v>20</v>
      </c>
      <c r="E269" s="423" t="s">
        <v>266</v>
      </c>
      <c r="F269" s="424" t="s">
        <v>145</v>
      </c>
      <c r="G269" s="425" t="n">
        <v>2</v>
      </c>
      <c r="H269" s="425" t="n">
        <v>2</v>
      </c>
      <c r="I269" s="425" t="n">
        <v>3</v>
      </c>
      <c r="J269" s="425"/>
      <c r="K269" s="437"/>
      <c r="L269" s="438"/>
    </row>
    <row r="270" customFormat="false" ht="15" hidden="false" customHeight="false" outlineLevel="0" collapsed="false">
      <c r="B270" s="421"/>
      <c r="C270" s="428" t="s">
        <v>267</v>
      </c>
      <c r="D270" s="428" t="n">
        <v>22</v>
      </c>
      <c r="E270" s="428" t="s">
        <v>266</v>
      </c>
      <c r="F270" s="424"/>
      <c r="G270" s="425"/>
      <c r="H270" s="425"/>
      <c r="I270" s="425"/>
      <c r="J270" s="425"/>
      <c r="K270" s="437"/>
      <c r="L270" s="438"/>
    </row>
    <row r="271" customFormat="false" ht="15" hidden="false" customHeight="false" outlineLevel="0" collapsed="false">
      <c r="B271" s="429" t="n">
        <v>10</v>
      </c>
      <c r="C271" s="423" t="s">
        <v>300</v>
      </c>
      <c r="D271" s="423" t="n">
        <v>20</v>
      </c>
      <c r="E271" s="423" t="s">
        <v>266</v>
      </c>
      <c r="F271" s="436" t="s">
        <v>146</v>
      </c>
      <c r="G271" s="425" t="n">
        <v>32</v>
      </c>
      <c r="H271" s="425" t="n">
        <v>34</v>
      </c>
      <c r="I271" s="425" t="n">
        <v>35</v>
      </c>
      <c r="J271" s="425"/>
      <c r="K271" s="437"/>
      <c r="L271" s="438"/>
    </row>
    <row r="272" customFormat="false" ht="15" hidden="false" customHeight="false" outlineLevel="0" collapsed="false">
      <c r="B272" s="429"/>
      <c r="C272" s="439" t="s">
        <v>267</v>
      </c>
      <c r="D272" s="439" t="n">
        <v>22</v>
      </c>
      <c r="E272" s="439" t="s">
        <v>266</v>
      </c>
      <c r="F272" s="436"/>
      <c r="G272" s="425"/>
      <c r="H272" s="425"/>
      <c r="I272" s="425"/>
      <c r="J272" s="425"/>
      <c r="K272" s="437"/>
      <c r="L272" s="438"/>
    </row>
    <row r="273" customFormat="false" ht="15" hidden="false" customHeight="false" outlineLevel="0" collapsed="false">
      <c r="B273" s="421" t="n">
        <v>11</v>
      </c>
      <c r="C273" s="423" t="s">
        <v>301</v>
      </c>
      <c r="D273" s="423" t="n">
        <v>20</v>
      </c>
      <c r="E273" s="423" t="s">
        <v>266</v>
      </c>
      <c r="F273" s="424" t="s">
        <v>145</v>
      </c>
      <c r="G273" s="425" t="n">
        <v>9</v>
      </c>
      <c r="H273" s="425" t="n">
        <v>11</v>
      </c>
      <c r="I273" s="425" t="n">
        <v>12</v>
      </c>
      <c r="J273" s="425"/>
      <c r="K273" s="437"/>
      <c r="L273" s="438"/>
    </row>
    <row r="274" customFormat="false" ht="15" hidden="false" customHeight="false" outlineLevel="0" collapsed="false">
      <c r="B274" s="421"/>
      <c r="C274" s="428" t="s">
        <v>267</v>
      </c>
      <c r="D274" s="428" t="n">
        <v>22</v>
      </c>
      <c r="E274" s="428" t="s">
        <v>266</v>
      </c>
      <c r="F274" s="424"/>
      <c r="G274" s="425"/>
      <c r="H274" s="425"/>
      <c r="I274" s="425"/>
      <c r="J274" s="425"/>
      <c r="K274" s="437"/>
      <c r="L274" s="438"/>
    </row>
    <row r="275" customFormat="false" ht="15" hidden="false" customHeight="false" outlineLevel="0" collapsed="false">
      <c r="B275" s="429" t="n">
        <v>12</v>
      </c>
      <c r="C275" s="442" t="s">
        <v>284</v>
      </c>
      <c r="D275" s="443" t="n">
        <v>20</v>
      </c>
      <c r="E275" s="443" t="s">
        <v>266</v>
      </c>
      <c r="F275" s="436" t="s">
        <v>146</v>
      </c>
      <c r="G275" s="425" t="n">
        <v>6</v>
      </c>
      <c r="H275" s="425" t="n">
        <v>6</v>
      </c>
      <c r="I275" s="425" t="n">
        <v>6</v>
      </c>
      <c r="J275" s="425"/>
      <c r="K275" s="437"/>
      <c r="L275" s="438"/>
    </row>
    <row r="276" customFormat="false" ht="15" hidden="false" customHeight="false" outlineLevel="0" collapsed="false">
      <c r="B276" s="429"/>
      <c r="C276" s="428" t="s">
        <v>267</v>
      </c>
      <c r="D276" s="428" t="n">
        <v>22</v>
      </c>
      <c r="E276" s="428" t="s">
        <v>266</v>
      </c>
      <c r="F276" s="436"/>
      <c r="G276" s="425"/>
      <c r="H276" s="425"/>
      <c r="I276" s="425"/>
      <c r="J276" s="425"/>
      <c r="K276" s="437"/>
      <c r="L276" s="438"/>
    </row>
    <row r="277" customFormat="false" ht="15" hidden="false" customHeight="false" outlineLevel="0" collapsed="false">
      <c r="B277" s="421" t="n">
        <v>13</v>
      </c>
      <c r="C277" s="423" t="s">
        <v>277</v>
      </c>
      <c r="D277" s="423" t="n">
        <v>120</v>
      </c>
      <c r="E277" s="423" t="s">
        <v>266</v>
      </c>
      <c r="F277" s="424" t="s">
        <v>145</v>
      </c>
      <c r="G277" s="444" t="s">
        <v>282</v>
      </c>
      <c r="H277" s="444" t="s">
        <v>282</v>
      </c>
      <c r="I277" s="444" t="s">
        <v>282</v>
      </c>
      <c r="J277" s="444"/>
      <c r="K277" s="437"/>
      <c r="L277" s="438"/>
    </row>
    <row r="278" customFormat="false" ht="15" hidden="false" customHeight="false" outlineLevel="0" collapsed="false">
      <c r="B278" s="421"/>
      <c r="C278" s="440"/>
      <c r="D278" s="440"/>
      <c r="E278" s="440"/>
      <c r="F278" s="424"/>
      <c r="G278" s="444"/>
      <c r="H278" s="444"/>
      <c r="I278" s="444"/>
      <c r="J278" s="444"/>
      <c r="K278" s="437"/>
      <c r="L278" s="438"/>
    </row>
    <row r="282" customFormat="false" ht="14.5" hidden="false" customHeight="true" outlineLevel="0" collapsed="false">
      <c r="B282" s="368"/>
      <c r="C282" s="368" t="s">
        <v>286</v>
      </c>
      <c r="D282" s="368" t="s">
        <v>126</v>
      </c>
      <c r="E282" s="368" t="s">
        <v>246</v>
      </c>
      <c r="F282" s="368" t="s">
        <v>247</v>
      </c>
      <c r="G282" s="397" t="s">
        <v>248</v>
      </c>
      <c r="H282" s="397"/>
      <c r="I282" s="358" t="s">
        <v>249</v>
      </c>
      <c r="J282" s="358"/>
      <c r="K282" s="358"/>
      <c r="L282" s="358"/>
    </row>
    <row r="283" customFormat="false" ht="15" hidden="false" customHeight="false" outlineLevel="0" collapsed="false">
      <c r="B283" s="368"/>
      <c r="C283" s="368"/>
      <c r="D283" s="368"/>
      <c r="E283" s="368"/>
      <c r="F283" s="368"/>
      <c r="G283" s="368"/>
      <c r="H283" s="397"/>
      <c r="I283" s="358"/>
      <c r="J283" s="358"/>
      <c r="K283" s="358"/>
      <c r="L283" s="358"/>
    </row>
    <row r="284" customFormat="false" ht="15" hidden="false" customHeight="false" outlineLevel="0" collapsed="false">
      <c r="B284" s="398" t="s">
        <v>250</v>
      </c>
      <c r="C284" s="398"/>
      <c r="D284" s="399" t="n">
        <v>8.12</v>
      </c>
      <c r="E284" s="400" t="s">
        <v>251</v>
      </c>
      <c r="F284" s="400" t="n">
        <v>3</v>
      </c>
      <c r="G284" s="401" t="n">
        <f aca="false">D284*F284</f>
        <v>24.36</v>
      </c>
      <c r="H284" s="401"/>
      <c r="I284" s="402"/>
      <c r="J284" s="402"/>
      <c r="K284" s="402"/>
      <c r="L284" s="402"/>
    </row>
    <row r="285" customFormat="false" ht="15" hidden="false" customHeight="false" outlineLevel="0" collapsed="false">
      <c r="B285" s="403" t="s">
        <v>253</v>
      </c>
      <c r="C285" s="403"/>
      <c r="D285" s="404" t="n">
        <v>2</v>
      </c>
      <c r="E285" s="400"/>
      <c r="F285" s="400"/>
      <c r="G285" s="405" t="n">
        <f aca="false">D285*F284</f>
        <v>6</v>
      </c>
      <c r="H285" s="405"/>
      <c r="I285" s="406" t="s">
        <v>302</v>
      </c>
      <c r="J285" s="406"/>
      <c r="K285" s="406"/>
      <c r="L285" s="406"/>
    </row>
    <row r="286" customFormat="false" ht="15" hidden="false" customHeight="false" outlineLevel="0" collapsed="false">
      <c r="B286" s="403" t="s">
        <v>255</v>
      </c>
      <c r="C286" s="403"/>
      <c r="D286" s="407" t="n">
        <f aca="false">SUM(D284:D285)</f>
        <v>10.12</v>
      </c>
      <c r="E286" s="400"/>
      <c r="F286" s="400"/>
      <c r="G286" s="408" t="n">
        <v>30.36</v>
      </c>
      <c r="H286" s="408"/>
      <c r="I286" s="406" t="s">
        <v>256</v>
      </c>
      <c r="J286" s="406"/>
      <c r="K286" s="406"/>
      <c r="L286" s="406"/>
    </row>
    <row r="287" customFormat="false" ht="14.5" hidden="false" customHeight="false" outlineLevel="0" collapsed="false">
      <c r="B287" s="403" t="s">
        <v>257</v>
      </c>
      <c r="C287" s="403"/>
      <c r="D287" s="409" t="s">
        <v>292</v>
      </c>
      <c r="E287" s="409"/>
      <c r="F287" s="409"/>
      <c r="G287" s="409"/>
      <c r="H287" s="409"/>
      <c r="I287" s="410" t="s">
        <v>258</v>
      </c>
      <c r="J287" s="410"/>
      <c r="K287" s="410"/>
      <c r="L287" s="410"/>
    </row>
    <row r="288" customFormat="false" ht="14.5" hidden="false" customHeight="false" outlineLevel="0" collapsed="false">
      <c r="B288" s="411" t="s">
        <v>259</v>
      </c>
      <c r="C288" s="412"/>
      <c r="D288" s="413" t="n">
        <v>35.4</v>
      </c>
      <c r="E288" s="413"/>
      <c r="F288" s="413"/>
      <c r="G288" s="413"/>
      <c r="H288" s="413"/>
      <c r="I288" s="406" t="s">
        <v>260</v>
      </c>
      <c r="J288" s="406"/>
      <c r="K288" s="406"/>
      <c r="L288" s="406"/>
    </row>
    <row r="289" customFormat="false" ht="14.5" hidden="false" customHeight="false" outlineLevel="0" collapsed="false">
      <c r="B289" s="403" t="s">
        <v>31</v>
      </c>
      <c r="C289" s="403"/>
      <c r="D289" s="414" t="n">
        <v>43562</v>
      </c>
      <c r="E289" s="414"/>
      <c r="F289" s="414"/>
      <c r="G289" s="414"/>
      <c r="H289" s="414"/>
      <c r="I289" s="406"/>
      <c r="J289" s="406"/>
      <c r="K289" s="406"/>
      <c r="L289" s="406"/>
    </row>
    <row r="290" customFormat="false" ht="15" hidden="false" customHeight="false" outlineLevel="0" collapsed="false">
      <c r="B290" s="416" t="s">
        <v>261</v>
      </c>
      <c r="C290" s="416"/>
      <c r="D290" s="417" t="s">
        <v>262</v>
      </c>
      <c r="E290" s="417"/>
      <c r="F290" s="417"/>
      <c r="G290" s="417"/>
      <c r="H290" s="417"/>
      <c r="I290" s="406"/>
      <c r="J290" s="406"/>
      <c r="K290" s="406"/>
      <c r="L290" s="406"/>
    </row>
    <row r="291" customFormat="false" ht="15" hidden="false" customHeight="false" outlineLevel="0" collapsed="false">
      <c r="B291" s="416"/>
      <c r="C291" s="416"/>
      <c r="D291" s="417"/>
      <c r="E291" s="417"/>
      <c r="F291" s="417"/>
      <c r="G291" s="417"/>
      <c r="H291" s="417"/>
      <c r="I291" s="418"/>
      <c r="J291" s="418"/>
      <c r="K291" s="418"/>
      <c r="L291" s="418"/>
    </row>
    <row r="292" customFormat="false" ht="15" hidden="false" customHeight="false" outlineLevel="0" collapsed="false">
      <c r="B292" s="419"/>
      <c r="C292" s="420" t="s">
        <v>263</v>
      </c>
      <c r="D292" s="420"/>
      <c r="E292" s="420"/>
      <c r="F292" s="420"/>
      <c r="G292" s="180" t="s">
        <v>264</v>
      </c>
      <c r="H292" s="180"/>
      <c r="I292" s="180"/>
      <c r="J292" s="180"/>
      <c r="K292" s="180"/>
      <c r="L292" s="180"/>
    </row>
    <row r="293" customFormat="false" ht="15" hidden="false" customHeight="false" outlineLevel="0" collapsed="false">
      <c r="B293" s="421" t="n">
        <v>1</v>
      </c>
      <c r="C293" s="422" t="s">
        <v>303</v>
      </c>
      <c r="D293" s="423" t="n">
        <v>20</v>
      </c>
      <c r="E293" s="423" t="s">
        <v>266</v>
      </c>
      <c r="F293" s="424" t="s">
        <v>145</v>
      </c>
      <c r="G293" s="425" t="n">
        <v>11</v>
      </c>
      <c r="H293" s="425" t="n">
        <v>10</v>
      </c>
      <c r="I293" s="425" t="n">
        <v>10</v>
      </c>
      <c r="J293" s="425"/>
      <c r="K293" s="425"/>
      <c r="L293" s="426"/>
    </row>
    <row r="294" customFormat="false" ht="15" hidden="false" customHeight="false" outlineLevel="0" collapsed="false">
      <c r="B294" s="421"/>
      <c r="C294" s="427" t="s">
        <v>267</v>
      </c>
      <c r="D294" s="428" t="n">
        <v>22</v>
      </c>
      <c r="E294" s="428" t="s">
        <v>266</v>
      </c>
      <c r="F294" s="424"/>
      <c r="G294" s="425"/>
      <c r="H294" s="425"/>
      <c r="I294" s="425"/>
      <c r="J294" s="425"/>
      <c r="K294" s="425"/>
      <c r="L294" s="426"/>
    </row>
    <row r="295" customFormat="false" ht="15" hidden="false" customHeight="false" outlineLevel="0" collapsed="false">
      <c r="B295" s="429" t="n">
        <v>2</v>
      </c>
      <c r="C295" s="423" t="s">
        <v>304</v>
      </c>
      <c r="D295" s="423" t="n">
        <v>20</v>
      </c>
      <c r="E295" s="423" t="s">
        <v>266</v>
      </c>
      <c r="F295" s="430" t="s">
        <v>145</v>
      </c>
      <c r="G295" s="431" t="n">
        <v>7</v>
      </c>
      <c r="H295" s="431" t="n">
        <v>7</v>
      </c>
      <c r="I295" s="431" t="n">
        <v>7</v>
      </c>
      <c r="J295" s="431"/>
      <c r="K295" s="432"/>
      <c r="L295" s="433"/>
    </row>
    <row r="296" customFormat="false" ht="15" hidden="false" customHeight="false" outlineLevel="0" collapsed="false">
      <c r="B296" s="429"/>
      <c r="C296" s="434" t="s">
        <v>267</v>
      </c>
      <c r="D296" s="434" t="n">
        <v>22</v>
      </c>
      <c r="E296" s="434" t="s">
        <v>266</v>
      </c>
      <c r="F296" s="430"/>
      <c r="G296" s="431"/>
      <c r="H296" s="431"/>
      <c r="I296" s="431"/>
      <c r="J296" s="431"/>
      <c r="K296" s="432"/>
      <c r="L296" s="433"/>
    </row>
    <row r="297" customFormat="false" ht="15" hidden="false" customHeight="false" outlineLevel="0" collapsed="false">
      <c r="B297" s="421" t="n">
        <v>3</v>
      </c>
      <c r="C297" s="423" t="s">
        <v>305</v>
      </c>
      <c r="D297" s="423" t="n">
        <v>20</v>
      </c>
      <c r="E297" s="423" t="s">
        <v>266</v>
      </c>
      <c r="F297" s="436" t="s">
        <v>146</v>
      </c>
      <c r="G297" s="425" t="n">
        <v>9</v>
      </c>
      <c r="H297" s="425" t="n">
        <v>10</v>
      </c>
      <c r="I297" s="425" t="n">
        <v>11</v>
      </c>
      <c r="J297" s="425"/>
      <c r="K297" s="437"/>
      <c r="L297" s="438"/>
    </row>
    <row r="298" customFormat="false" ht="15" hidden="false" customHeight="false" outlineLevel="0" collapsed="false">
      <c r="B298" s="421"/>
      <c r="C298" s="439" t="s">
        <v>267</v>
      </c>
      <c r="D298" s="439" t="n">
        <v>22</v>
      </c>
      <c r="E298" s="439" t="s">
        <v>266</v>
      </c>
      <c r="F298" s="436"/>
      <c r="G298" s="425"/>
      <c r="H298" s="425"/>
      <c r="I298" s="425"/>
      <c r="J298" s="425"/>
      <c r="K298" s="437"/>
      <c r="L298" s="438"/>
    </row>
    <row r="299" customFormat="false" ht="15" hidden="false" customHeight="false" outlineLevel="0" collapsed="false">
      <c r="B299" s="429" t="n">
        <v>4</v>
      </c>
      <c r="C299" s="423" t="s">
        <v>306</v>
      </c>
      <c r="D299" s="423" t="n">
        <v>20</v>
      </c>
      <c r="E299" s="423" t="s">
        <v>266</v>
      </c>
      <c r="F299" s="436" t="s">
        <v>146</v>
      </c>
      <c r="G299" s="425" t="n">
        <v>11</v>
      </c>
      <c r="H299" s="425" t="n">
        <v>10</v>
      </c>
      <c r="I299" s="425" t="n">
        <v>11</v>
      </c>
      <c r="J299" s="425"/>
      <c r="K299" s="437"/>
      <c r="L299" s="438"/>
    </row>
    <row r="300" customFormat="false" ht="15" hidden="false" customHeight="false" outlineLevel="0" collapsed="false">
      <c r="B300" s="429"/>
      <c r="C300" s="439" t="s">
        <v>267</v>
      </c>
      <c r="D300" s="439" t="n">
        <v>22</v>
      </c>
      <c r="E300" s="439" t="s">
        <v>266</v>
      </c>
      <c r="F300" s="436"/>
      <c r="G300" s="425"/>
      <c r="H300" s="425"/>
      <c r="I300" s="425"/>
      <c r="J300" s="425"/>
      <c r="K300" s="437"/>
      <c r="L300" s="438"/>
    </row>
    <row r="301" customFormat="false" ht="15" hidden="false" customHeight="false" outlineLevel="0" collapsed="false">
      <c r="B301" s="421" t="n">
        <v>5</v>
      </c>
      <c r="C301" s="441" t="s">
        <v>307</v>
      </c>
      <c r="D301" s="441" t="n">
        <v>20</v>
      </c>
      <c r="E301" s="441" t="s">
        <v>266</v>
      </c>
      <c r="F301" s="424" t="s">
        <v>145</v>
      </c>
      <c r="G301" s="425" t="n">
        <v>14</v>
      </c>
      <c r="H301" s="425" t="n">
        <v>20</v>
      </c>
      <c r="I301" s="425" t="n">
        <v>20</v>
      </c>
      <c r="J301" s="425"/>
      <c r="K301" s="437"/>
      <c r="L301" s="438"/>
    </row>
    <row r="302" customFormat="false" ht="15" hidden="false" customHeight="false" outlineLevel="0" collapsed="false">
      <c r="B302" s="421"/>
      <c r="C302" s="428" t="s">
        <v>267</v>
      </c>
      <c r="D302" s="428" t="n">
        <v>22</v>
      </c>
      <c r="E302" s="428" t="s">
        <v>266</v>
      </c>
      <c r="F302" s="424"/>
      <c r="G302" s="425"/>
      <c r="H302" s="425"/>
      <c r="I302" s="425"/>
      <c r="J302" s="425"/>
      <c r="K302" s="437"/>
      <c r="L302" s="438"/>
    </row>
    <row r="303" customFormat="false" ht="15" hidden="false" customHeight="false" outlineLevel="0" collapsed="false">
      <c r="B303" s="429" t="n">
        <v>6</v>
      </c>
      <c r="C303" s="423" t="s">
        <v>308</v>
      </c>
      <c r="D303" s="423" t="n">
        <v>20</v>
      </c>
      <c r="E303" s="423" t="s">
        <v>266</v>
      </c>
      <c r="F303" s="436" t="s">
        <v>146</v>
      </c>
      <c r="G303" s="425" t="n">
        <v>8</v>
      </c>
      <c r="H303" s="425" t="n">
        <v>9</v>
      </c>
      <c r="I303" s="425" t="n">
        <v>9</v>
      </c>
      <c r="J303" s="425"/>
      <c r="K303" s="437"/>
      <c r="L303" s="438"/>
    </row>
    <row r="304" customFormat="false" ht="15" hidden="false" customHeight="false" outlineLevel="0" collapsed="false">
      <c r="B304" s="429"/>
      <c r="C304" s="439" t="s">
        <v>267</v>
      </c>
      <c r="D304" s="439" t="n">
        <v>22</v>
      </c>
      <c r="E304" s="439" t="s">
        <v>266</v>
      </c>
      <c r="F304" s="436"/>
      <c r="G304" s="425"/>
      <c r="H304" s="425"/>
      <c r="I304" s="425"/>
      <c r="J304" s="425"/>
      <c r="K304" s="437"/>
      <c r="L304" s="438"/>
    </row>
    <row r="305" customFormat="false" ht="15" hidden="false" customHeight="false" outlineLevel="0" collapsed="false">
      <c r="B305" s="421" t="n">
        <v>7</v>
      </c>
      <c r="C305" s="423" t="s">
        <v>309</v>
      </c>
      <c r="D305" s="423" t="n">
        <v>20</v>
      </c>
      <c r="E305" s="423" t="s">
        <v>266</v>
      </c>
      <c r="F305" s="424" t="s">
        <v>145</v>
      </c>
      <c r="G305" s="425" t="n">
        <v>10</v>
      </c>
      <c r="H305" s="425" t="n">
        <v>10</v>
      </c>
      <c r="I305" s="425" t="n">
        <v>10</v>
      </c>
      <c r="J305" s="425"/>
      <c r="K305" s="437"/>
      <c r="L305" s="438"/>
    </row>
    <row r="306" customFormat="false" ht="15" hidden="false" customHeight="false" outlineLevel="0" collapsed="false">
      <c r="B306" s="421"/>
      <c r="C306" s="428" t="s">
        <v>267</v>
      </c>
      <c r="D306" s="428" t="n">
        <v>22</v>
      </c>
      <c r="E306" s="428" t="s">
        <v>266</v>
      </c>
      <c r="F306" s="424"/>
      <c r="G306" s="425"/>
      <c r="H306" s="425"/>
      <c r="I306" s="425"/>
      <c r="J306" s="425"/>
      <c r="K306" s="437"/>
      <c r="L306" s="438"/>
    </row>
    <row r="307" customFormat="false" ht="15" hidden="false" customHeight="false" outlineLevel="0" collapsed="false">
      <c r="B307" s="429" t="n">
        <v>8</v>
      </c>
      <c r="C307" s="423" t="s">
        <v>310</v>
      </c>
      <c r="D307" s="423" t="n">
        <v>20</v>
      </c>
      <c r="E307" s="423" t="s">
        <v>266</v>
      </c>
      <c r="F307" s="436" t="s">
        <v>146</v>
      </c>
      <c r="G307" s="425" t="n">
        <v>7</v>
      </c>
      <c r="H307" s="425" t="n">
        <v>6</v>
      </c>
      <c r="I307" s="425" t="n">
        <v>7</v>
      </c>
      <c r="J307" s="425"/>
      <c r="K307" s="437"/>
      <c r="L307" s="438"/>
    </row>
    <row r="308" customFormat="false" ht="15" hidden="false" customHeight="false" outlineLevel="0" collapsed="false">
      <c r="B308" s="429"/>
      <c r="C308" s="439" t="s">
        <v>267</v>
      </c>
      <c r="D308" s="439" t="n">
        <v>22</v>
      </c>
      <c r="E308" s="439" t="s">
        <v>266</v>
      </c>
      <c r="F308" s="436"/>
      <c r="G308" s="425"/>
      <c r="H308" s="425"/>
      <c r="I308" s="425"/>
      <c r="J308" s="425"/>
      <c r="K308" s="437"/>
      <c r="L308" s="438"/>
    </row>
    <row r="309" customFormat="false" ht="15" hidden="false" customHeight="false" outlineLevel="0" collapsed="false">
      <c r="B309" s="421" t="n">
        <v>9</v>
      </c>
      <c r="C309" s="423" t="s">
        <v>275</v>
      </c>
      <c r="D309" s="423" t="n">
        <v>20</v>
      </c>
      <c r="E309" s="423" t="s">
        <v>266</v>
      </c>
      <c r="F309" s="424" t="s">
        <v>145</v>
      </c>
      <c r="G309" s="425" t="n">
        <v>16</v>
      </c>
      <c r="H309" s="425" t="n">
        <v>17</v>
      </c>
      <c r="I309" s="425" t="n">
        <v>16</v>
      </c>
      <c r="J309" s="425"/>
      <c r="K309" s="437"/>
      <c r="L309" s="438"/>
    </row>
    <row r="310" customFormat="false" ht="15" hidden="false" customHeight="false" outlineLevel="0" collapsed="false">
      <c r="B310" s="421"/>
      <c r="C310" s="428" t="s">
        <v>267</v>
      </c>
      <c r="D310" s="428" t="n">
        <v>22</v>
      </c>
      <c r="E310" s="428" t="s">
        <v>266</v>
      </c>
      <c r="F310" s="424"/>
      <c r="G310" s="425"/>
      <c r="H310" s="425"/>
      <c r="I310" s="425"/>
      <c r="J310" s="425"/>
      <c r="K310" s="437"/>
      <c r="L310" s="438"/>
    </row>
    <row r="311" customFormat="false" ht="15" hidden="false" customHeight="false" outlineLevel="0" collapsed="false">
      <c r="B311" s="429" t="n">
        <v>10</v>
      </c>
      <c r="C311" s="423" t="s">
        <v>311</v>
      </c>
      <c r="D311" s="423" t="n">
        <v>20</v>
      </c>
      <c r="E311" s="423" t="s">
        <v>266</v>
      </c>
      <c r="F311" s="436" t="s">
        <v>146</v>
      </c>
      <c r="G311" s="425" t="n">
        <v>8</v>
      </c>
      <c r="H311" s="425" t="n">
        <v>8</v>
      </c>
      <c r="I311" s="425" t="n">
        <v>9</v>
      </c>
      <c r="J311" s="425"/>
      <c r="K311" s="437"/>
      <c r="L311" s="438"/>
    </row>
    <row r="312" customFormat="false" ht="15" hidden="false" customHeight="false" outlineLevel="0" collapsed="false">
      <c r="B312" s="429"/>
      <c r="C312" s="439" t="s">
        <v>267</v>
      </c>
      <c r="D312" s="439" t="n">
        <v>22</v>
      </c>
      <c r="E312" s="439" t="s">
        <v>266</v>
      </c>
      <c r="F312" s="436"/>
      <c r="G312" s="425"/>
      <c r="H312" s="425"/>
      <c r="I312" s="425"/>
      <c r="J312" s="425"/>
      <c r="K312" s="437"/>
      <c r="L312" s="438"/>
    </row>
    <row r="313" customFormat="false" ht="15" hidden="false" customHeight="false" outlineLevel="0" collapsed="false">
      <c r="B313" s="421" t="n">
        <v>11</v>
      </c>
      <c r="C313" s="423" t="s">
        <v>312</v>
      </c>
      <c r="D313" s="423" t="n">
        <v>20</v>
      </c>
      <c r="E313" s="423" t="s">
        <v>266</v>
      </c>
      <c r="F313" s="424" t="s">
        <v>145</v>
      </c>
      <c r="G313" s="425" t="n">
        <v>12</v>
      </c>
      <c r="H313" s="425" t="n">
        <v>11</v>
      </c>
      <c r="I313" s="425" t="n">
        <v>11</v>
      </c>
      <c r="J313" s="425"/>
      <c r="K313" s="437"/>
      <c r="L313" s="438"/>
    </row>
    <row r="314" customFormat="false" ht="15" hidden="false" customHeight="false" outlineLevel="0" collapsed="false">
      <c r="B314" s="421"/>
      <c r="C314" s="428" t="s">
        <v>267</v>
      </c>
      <c r="D314" s="428" t="n">
        <v>22</v>
      </c>
      <c r="E314" s="428" t="s">
        <v>266</v>
      </c>
      <c r="F314" s="424"/>
      <c r="G314" s="425"/>
      <c r="H314" s="425"/>
      <c r="I314" s="425"/>
      <c r="J314" s="425"/>
      <c r="K314" s="437"/>
      <c r="L314" s="438"/>
    </row>
    <row r="315" customFormat="false" ht="15" hidden="false" customHeight="false" outlineLevel="0" collapsed="false">
      <c r="B315" s="429" t="n">
        <v>12</v>
      </c>
      <c r="C315" s="442" t="s">
        <v>313</v>
      </c>
      <c r="D315" s="443" t="n">
        <v>20</v>
      </c>
      <c r="E315" s="443" t="s">
        <v>266</v>
      </c>
      <c r="F315" s="436" t="s">
        <v>146</v>
      </c>
      <c r="G315" s="425" t="s">
        <v>278</v>
      </c>
      <c r="H315" s="425" t="s">
        <v>278</v>
      </c>
      <c r="I315" s="425" t="s">
        <v>278</v>
      </c>
      <c r="J315" s="425"/>
      <c r="K315" s="437"/>
      <c r="L315" s="438"/>
    </row>
    <row r="316" customFormat="false" ht="15" hidden="false" customHeight="false" outlineLevel="0" collapsed="false">
      <c r="B316" s="429"/>
      <c r="C316" s="428" t="s">
        <v>267</v>
      </c>
      <c r="D316" s="428" t="n">
        <v>22</v>
      </c>
      <c r="E316" s="428" t="s">
        <v>266</v>
      </c>
      <c r="F316" s="436"/>
      <c r="G316" s="425"/>
      <c r="H316" s="425"/>
      <c r="I316" s="425"/>
      <c r="J316" s="425"/>
      <c r="K316" s="437"/>
      <c r="L316" s="438"/>
    </row>
    <row r="317" customFormat="false" ht="15" hidden="false" customHeight="false" outlineLevel="0" collapsed="false">
      <c r="B317" s="421" t="n">
        <v>13</v>
      </c>
      <c r="C317" s="423" t="s">
        <v>314</v>
      </c>
      <c r="D317" s="423" t="n">
        <v>20</v>
      </c>
      <c r="E317" s="423" t="s">
        <v>266</v>
      </c>
      <c r="F317" s="424" t="s">
        <v>145</v>
      </c>
      <c r="G317" s="444" t="s">
        <v>278</v>
      </c>
      <c r="H317" s="444" t="s">
        <v>278</v>
      </c>
      <c r="I317" s="444" t="s">
        <v>278</v>
      </c>
      <c r="J317" s="444"/>
      <c r="K317" s="437"/>
      <c r="L317" s="438"/>
    </row>
    <row r="318" customFormat="false" ht="15" hidden="false" customHeight="false" outlineLevel="0" collapsed="false">
      <c r="B318" s="421"/>
      <c r="C318" s="440" t="s">
        <v>267</v>
      </c>
      <c r="D318" s="440" t="n">
        <v>22</v>
      </c>
      <c r="E318" s="440" t="s">
        <v>266</v>
      </c>
      <c r="F318" s="424"/>
      <c r="G318" s="444"/>
      <c r="H318" s="444"/>
      <c r="I318" s="444"/>
      <c r="J318" s="444"/>
      <c r="K318" s="437"/>
      <c r="L318" s="438"/>
    </row>
    <row r="319" customFormat="false" ht="15" hidden="false" customHeight="false" outlineLevel="0" collapsed="false">
      <c r="B319" s="421" t="n">
        <v>13</v>
      </c>
      <c r="C319" s="423" t="s">
        <v>277</v>
      </c>
      <c r="D319" s="423" t="n">
        <v>120</v>
      </c>
      <c r="E319" s="423" t="s">
        <v>266</v>
      </c>
      <c r="F319" s="424" t="s">
        <v>145</v>
      </c>
      <c r="G319" s="444" t="s">
        <v>278</v>
      </c>
      <c r="H319" s="444" t="s">
        <v>278</v>
      </c>
      <c r="I319" s="444" t="s">
        <v>278</v>
      </c>
      <c r="J319" s="444"/>
      <c r="K319" s="437"/>
      <c r="L319" s="438"/>
    </row>
    <row r="320" customFormat="false" ht="15" hidden="false" customHeight="false" outlineLevel="0" collapsed="false">
      <c r="B320" s="421"/>
      <c r="C320" s="440"/>
      <c r="D320" s="440"/>
      <c r="E320" s="440"/>
      <c r="F320" s="424"/>
      <c r="G320" s="444"/>
      <c r="H320" s="444"/>
      <c r="I320" s="444"/>
      <c r="J320" s="444"/>
      <c r="K320" s="437"/>
      <c r="L320" s="438"/>
    </row>
  </sheetData>
  <mergeCells count="108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  <mergeCell ref="B242:B243"/>
    <mergeCell ref="C242:C243"/>
    <mergeCell ref="D242:D243"/>
    <mergeCell ref="E242:E243"/>
    <mergeCell ref="F242:F243"/>
    <mergeCell ref="G242:H243"/>
    <mergeCell ref="I242:L243"/>
    <mergeCell ref="B244:C244"/>
    <mergeCell ref="E244:E246"/>
    <mergeCell ref="F244:F246"/>
    <mergeCell ref="G244:H244"/>
    <mergeCell ref="I244:L244"/>
    <mergeCell ref="B245:C245"/>
    <mergeCell ref="G245:H245"/>
    <mergeCell ref="I245:L245"/>
    <mergeCell ref="B246:C246"/>
    <mergeCell ref="G246:H246"/>
    <mergeCell ref="I246:L246"/>
    <mergeCell ref="B247:C247"/>
    <mergeCell ref="D247:H247"/>
    <mergeCell ref="I247:L247"/>
    <mergeCell ref="D248:H248"/>
    <mergeCell ref="I248:L248"/>
    <mergeCell ref="B249:C249"/>
    <mergeCell ref="D249:H249"/>
    <mergeCell ref="I249:L249"/>
    <mergeCell ref="B250:C251"/>
    <mergeCell ref="D250:H251"/>
    <mergeCell ref="I250:L250"/>
    <mergeCell ref="I251:L251"/>
    <mergeCell ref="C252:F252"/>
    <mergeCell ref="G252:L252"/>
    <mergeCell ref="B253:B254"/>
    <mergeCell ref="F253:F254"/>
    <mergeCell ref="G253:G254"/>
    <mergeCell ref="H253:H254"/>
    <mergeCell ref="I253:I254"/>
    <mergeCell ref="J253:J254"/>
    <mergeCell ref="K253:K254"/>
    <mergeCell ref="L253:L254"/>
    <mergeCell ref="B255:B256"/>
    <mergeCell ref="F255:F256"/>
    <mergeCell ref="G255:G256"/>
    <mergeCell ref="H255:H256"/>
    <mergeCell ref="I255:I256"/>
    <mergeCell ref="J255:J256"/>
    <mergeCell ref="K255:K256"/>
    <mergeCell ref="L255:L256"/>
    <mergeCell ref="B257:B258"/>
    <mergeCell ref="F257:F258"/>
    <mergeCell ref="G257:G258"/>
    <mergeCell ref="H257:H258"/>
    <mergeCell ref="I257:I258"/>
    <mergeCell ref="J257:J258"/>
    <mergeCell ref="K257:K258"/>
    <mergeCell ref="L257:L258"/>
    <mergeCell ref="B259:B260"/>
    <mergeCell ref="F259:F260"/>
    <mergeCell ref="G259:G260"/>
    <mergeCell ref="H259:H260"/>
    <mergeCell ref="I259:I260"/>
    <mergeCell ref="J259:J260"/>
    <mergeCell ref="K259:K260"/>
    <mergeCell ref="L259:L260"/>
    <mergeCell ref="B261:B262"/>
    <mergeCell ref="F261:F262"/>
    <mergeCell ref="G261:G262"/>
    <mergeCell ref="H261:H262"/>
    <mergeCell ref="I261:I262"/>
    <mergeCell ref="J261:J262"/>
    <mergeCell ref="K261:K262"/>
    <mergeCell ref="L261:L262"/>
    <mergeCell ref="B263:B264"/>
    <mergeCell ref="F263:F264"/>
    <mergeCell ref="G263:G264"/>
    <mergeCell ref="H263:H264"/>
    <mergeCell ref="I263:I264"/>
    <mergeCell ref="J263:J264"/>
    <mergeCell ref="K263:K264"/>
    <mergeCell ref="L263:L264"/>
    <mergeCell ref="B265:B266"/>
    <mergeCell ref="F265:F266"/>
    <mergeCell ref="G265:G266"/>
    <mergeCell ref="H265:H266"/>
    <mergeCell ref="I265:I266"/>
    <mergeCell ref="J265:J266"/>
    <mergeCell ref="K265:K266"/>
    <mergeCell ref="L265:L266"/>
    <mergeCell ref="B267:B268"/>
    <mergeCell ref="F267:F268"/>
    <mergeCell ref="G267:G268"/>
    <mergeCell ref="H267:H268"/>
    <mergeCell ref="I267:I268"/>
    <mergeCell ref="J267:J268"/>
    <mergeCell ref="K267:K268"/>
    <mergeCell ref="L267:L268"/>
    <mergeCell ref="B269:B270"/>
    <mergeCell ref="F269:F270"/>
    <mergeCell ref="G269:G270"/>
    <mergeCell ref="H269:H270"/>
    <mergeCell ref="I269:I270"/>
    <mergeCell ref="J269:J270"/>
    <mergeCell ref="K269:K270"/>
    <mergeCell ref="L269:L270"/>
    <mergeCell ref="B271:B272"/>
    <mergeCell ref="F271:F272"/>
    <mergeCell ref="G271:G272"/>
    <mergeCell ref="H271:H272"/>
    <mergeCell ref="I271:I272"/>
    <mergeCell ref="J271:J272"/>
    <mergeCell ref="K271:K272"/>
    <mergeCell ref="L271:L272"/>
    <mergeCell ref="B273:B274"/>
    <mergeCell ref="F273:F274"/>
    <mergeCell ref="G273:G274"/>
    <mergeCell ref="H273:H274"/>
    <mergeCell ref="I273:I274"/>
    <mergeCell ref="J273:J274"/>
    <mergeCell ref="K273:K274"/>
    <mergeCell ref="L273:L274"/>
    <mergeCell ref="B275:B276"/>
    <mergeCell ref="F275:F276"/>
    <mergeCell ref="G275:G276"/>
    <mergeCell ref="H275:H276"/>
    <mergeCell ref="I275:I276"/>
    <mergeCell ref="J275:J276"/>
    <mergeCell ref="K275:K276"/>
    <mergeCell ref="L275:L276"/>
    <mergeCell ref="B277:B278"/>
    <mergeCell ref="F277:F278"/>
    <mergeCell ref="G277:G278"/>
    <mergeCell ref="H277:H278"/>
    <mergeCell ref="I277:I278"/>
    <mergeCell ref="J277:J278"/>
    <mergeCell ref="K277:K278"/>
    <mergeCell ref="L277:L278"/>
    <mergeCell ref="B282:B283"/>
    <mergeCell ref="C282:C283"/>
    <mergeCell ref="D282:D283"/>
    <mergeCell ref="E282:E283"/>
    <mergeCell ref="F282:F283"/>
    <mergeCell ref="G282:H283"/>
    <mergeCell ref="I282:L283"/>
    <mergeCell ref="B284:C284"/>
    <mergeCell ref="E284:E286"/>
    <mergeCell ref="F284:F286"/>
    <mergeCell ref="G284:H284"/>
    <mergeCell ref="I284:L284"/>
    <mergeCell ref="B285:C285"/>
    <mergeCell ref="G285:H285"/>
    <mergeCell ref="I285:L285"/>
    <mergeCell ref="B286:C286"/>
    <mergeCell ref="G286:H286"/>
    <mergeCell ref="I286:L286"/>
    <mergeCell ref="B287:C287"/>
    <mergeCell ref="D287:H287"/>
    <mergeCell ref="I287:L287"/>
    <mergeCell ref="D288:H288"/>
    <mergeCell ref="I288:L288"/>
    <mergeCell ref="B289:C289"/>
    <mergeCell ref="D289:H289"/>
    <mergeCell ref="I289:L289"/>
    <mergeCell ref="B290:C291"/>
    <mergeCell ref="D290:H291"/>
    <mergeCell ref="I290:L290"/>
    <mergeCell ref="I291:L291"/>
    <mergeCell ref="C292:F292"/>
    <mergeCell ref="G292:L292"/>
    <mergeCell ref="B293:B294"/>
    <mergeCell ref="F293:F294"/>
    <mergeCell ref="G293:G294"/>
    <mergeCell ref="H293:H294"/>
    <mergeCell ref="I293:I294"/>
    <mergeCell ref="J293:J294"/>
    <mergeCell ref="K293:K294"/>
    <mergeCell ref="L293:L294"/>
    <mergeCell ref="B295:B296"/>
    <mergeCell ref="F295:F296"/>
    <mergeCell ref="G295:G296"/>
    <mergeCell ref="H295:H296"/>
    <mergeCell ref="I295:I296"/>
    <mergeCell ref="J295:J296"/>
    <mergeCell ref="K295:K296"/>
    <mergeCell ref="L295:L296"/>
    <mergeCell ref="B297:B298"/>
    <mergeCell ref="F297:F298"/>
    <mergeCell ref="G297:G298"/>
    <mergeCell ref="H297:H298"/>
    <mergeCell ref="I297:I298"/>
    <mergeCell ref="J297:J298"/>
    <mergeCell ref="K297:K298"/>
    <mergeCell ref="L297:L298"/>
    <mergeCell ref="B299:B300"/>
    <mergeCell ref="F299:F300"/>
    <mergeCell ref="G299:G300"/>
    <mergeCell ref="H299:H300"/>
    <mergeCell ref="I299:I300"/>
    <mergeCell ref="J299:J300"/>
    <mergeCell ref="K299:K300"/>
    <mergeCell ref="L299:L300"/>
    <mergeCell ref="B301:B302"/>
    <mergeCell ref="F301:F302"/>
    <mergeCell ref="G301:G302"/>
    <mergeCell ref="H301:H302"/>
    <mergeCell ref="I301:I302"/>
    <mergeCell ref="J301:J302"/>
    <mergeCell ref="K301:K302"/>
    <mergeCell ref="L301:L302"/>
    <mergeCell ref="B303:B304"/>
    <mergeCell ref="F303:F304"/>
    <mergeCell ref="G303:G304"/>
    <mergeCell ref="H303:H304"/>
    <mergeCell ref="I303:I304"/>
    <mergeCell ref="J303:J304"/>
    <mergeCell ref="K303:K304"/>
    <mergeCell ref="L303:L304"/>
    <mergeCell ref="B305:B306"/>
    <mergeCell ref="F305:F306"/>
    <mergeCell ref="G305:G306"/>
    <mergeCell ref="H305:H306"/>
    <mergeCell ref="I305:I306"/>
    <mergeCell ref="J305:J306"/>
    <mergeCell ref="K305:K306"/>
    <mergeCell ref="L305:L306"/>
    <mergeCell ref="B307:B308"/>
    <mergeCell ref="F307:F308"/>
    <mergeCell ref="G307:G308"/>
    <mergeCell ref="H307:H308"/>
    <mergeCell ref="I307:I308"/>
    <mergeCell ref="J307:J308"/>
    <mergeCell ref="K307:K308"/>
    <mergeCell ref="L307:L308"/>
    <mergeCell ref="B309:B310"/>
    <mergeCell ref="F309:F310"/>
    <mergeCell ref="G309:G310"/>
    <mergeCell ref="H309:H310"/>
    <mergeCell ref="I309:I310"/>
    <mergeCell ref="J309:J310"/>
    <mergeCell ref="K309:K310"/>
    <mergeCell ref="L309:L310"/>
    <mergeCell ref="B311:B312"/>
    <mergeCell ref="F311:F312"/>
    <mergeCell ref="G311:G312"/>
    <mergeCell ref="H311:H312"/>
    <mergeCell ref="I311:I312"/>
    <mergeCell ref="J311:J312"/>
    <mergeCell ref="K311:K312"/>
    <mergeCell ref="L311:L312"/>
    <mergeCell ref="B313:B314"/>
    <mergeCell ref="F313:F314"/>
    <mergeCell ref="G313:G314"/>
    <mergeCell ref="H313:H314"/>
    <mergeCell ref="I313:I314"/>
    <mergeCell ref="J313:J314"/>
    <mergeCell ref="K313:K314"/>
    <mergeCell ref="L313:L314"/>
    <mergeCell ref="B315:B316"/>
    <mergeCell ref="F315:F316"/>
    <mergeCell ref="G315:G316"/>
    <mergeCell ref="H315:H316"/>
    <mergeCell ref="I315:I316"/>
    <mergeCell ref="J315:J316"/>
    <mergeCell ref="K315:K316"/>
    <mergeCell ref="L315:L316"/>
    <mergeCell ref="B317:B318"/>
    <mergeCell ref="F317:F318"/>
    <mergeCell ref="G317:G318"/>
    <mergeCell ref="H317:H318"/>
    <mergeCell ref="I317:I318"/>
    <mergeCell ref="J317:J318"/>
    <mergeCell ref="K317:K318"/>
    <mergeCell ref="L317:L318"/>
    <mergeCell ref="B319:B320"/>
    <mergeCell ref="F319:F320"/>
    <mergeCell ref="G319:G320"/>
    <mergeCell ref="H319:H320"/>
    <mergeCell ref="I319:I320"/>
    <mergeCell ref="J319:J320"/>
    <mergeCell ref="K319:K320"/>
    <mergeCell ref="L319:L3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5" outlineLevelRow="0" outlineLevelCol="0"/>
  <cols>
    <col collapsed="false" customWidth="true" hidden="false" outlineLevel="0" max="1" min="1" style="0" width="32.63"/>
    <col collapsed="false" customWidth="true" hidden="false" outlineLevel="0" max="2" min="2" style="0" width="46.63"/>
    <col collapsed="false" customWidth="true" hidden="false" outlineLevel="0" max="3" min="3" style="0" width="97.56"/>
    <col collapsed="false" customWidth="true" hidden="false" outlineLevel="0" max="1025" min="4" style="0" width="8.63"/>
  </cols>
  <sheetData>
    <row r="1" customFormat="false" ht="20" hidden="false" customHeight="false" outlineLevel="0" collapsed="false">
      <c r="A1" s="445" t="s">
        <v>315</v>
      </c>
      <c r="B1" s="446" t="s">
        <v>316</v>
      </c>
      <c r="C1" s="0" t="s">
        <v>317</v>
      </c>
    </row>
    <row r="2" customFormat="false" ht="14.5" hidden="false" customHeight="false" outlineLevel="0" collapsed="false">
      <c r="A2" s="0" t="s">
        <v>318</v>
      </c>
      <c r="B2" s="446" t="s">
        <v>319</v>
      </c>
      <c r="C2" s="0" t="s">
        <v>320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G21" activeCellId="0" sqref="G21"/>
    </sheetView>
  </sheetViews>
  <sheetFormatPr defaultRowHeight="14.5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72"/>
    <col collapsed="false" customWidth="true" hidden="false" outlineLevel="0" max="7" min="7" style="0" width="8.63"/>
    <col collapsed="false" customWidth="true" hidden="false" outlineLevel="0" max="8" min="8" style="0" width="10.99"/>
    <col collapsed="false" customWidth="true" hidden="false" outlineLevel="0" max="9" min="9" style="0" width="9.46"/>
    <col collapsed="false" customWidth="true" hidden="false" outlineLevel="0" max="10" min="10" style="0" width="6.27"/>
    <col collapsed="false" customWidth="true" hidden="false" outlineLevel="0" max="11" min="11" style="0" width="7.63"/>
    <col collapsed="false" customWidth="true" hidden="false" outlineLevel="0" max="12" min="12" style="0" width="8.36"/>
    <col collapsed="false" customWidth="true" hidden="false" outlineLevel="0" max="14" min="13" style="0" width="8.63"/>
    <col collapsed="false" customWidth="true" hidden="false" outlineLevel="0" max="15" min="15" style="0" width="7.63"/>
    <col collapsed="false" customWidth="true" hidden="false" outlineLevel="0" max="16" min="16" style="0" width="8.36"/>
    <col collapsed="false" customWidth="true" hidden="false" outlineLevel="0" max="17" min="17" style="0" width="9.27"/>
    <col collapsed="false" customWidth="true" hidden="false" outlineLevel="0" max="18" min="18" style="0" width="10.82"/>
    <col collapsed="false" customWidth="true" hidden="false" outlineLevel="0" max="19" min="19" style="0" width="6.27"/>
    <col collapsed="false" customWidth="true" hidden="false" outlineLevel="0" max="20" min="20" style="0" width="7.82"/>
    <col collapsed="false" customWidth="true" hidden="false" outlineLevel="0" max="21" min="21" style="0" width="6.54"/>
    <col collapsed="false" customWidth="true" hidden="false" outlineLevel="0" max="22" min="22" style="0" width="8.63"/>
    <col collapsed="false" customWidth="true" hidden="false" outlineLevel="0" max="23" min="23" style="0" width="10.46"/>
    <col collapsed="false" customWidth="true" hidden="false" outlineLevel="0" max="1025" min="24" style="0" width="8.63"/>
  </cols>
  <sheetData>
    <row r="1" customFormat="false" ht="14.5" hidden="false" customHeight="false" outlineLevel="0" collapsed="false">
      <c r="H1" s="13" t="s">
        <v>29</v>
      </c>
      <c r="I1" s="13"/>
      <c r="J1" s="13"/>
      <c r="K1" s="13"/>
      <c r="L1" s="13"/>
      <c r="M1" s="13"/>
      <c r="N1" s="13"/>
      <c r="O1" s="14"/>
    </row>
    <row r="2" customFormat="false" ht="14.5" hidden="false" customHeight="false" outlineLevel="0" collapsed="false">
      <c r="A2" s="15" t="s">
        <v>30</v>
      </c>
      <c r="B2" s="15"/>
      <c r="C2" s="15"/>
      <c r="D2" s="15"/>
      <c r="E2" s="15"/>
      <c r="F2" s="16" t="n">
        <v>8</v>
      </c>
      <c r="H2" s="17" t="s">
        <v>31</v>
      </c>
      <c r="I2" s="17" t="s">
        <v>32</v>
      </c>
      <c r="J2" s="18" t="s">
        <v>33</v>
      </c>
      <c r="K2" s="18"/>
      <c r="L2" s="18" t="s">
        <v>34</v>
      </c>
      <c r="M2" s="18"/>
      <c r="N2" s="18"/>
      <c r="O2" s="18"/>
      <c r="Q2" s="19" t="s">
        <v>35</v>
      </c>
      <c r="R2" s="19"/>
      <c r="S2" s="19"/>
      <c r="T2" s="19"/>
      <c r="U2" s="19"/>
      <c r="V2" s="19"/>
    </row>
    <row r="3" customFormat="false" ht="14.5" hidden="false" customHeight="false" outlineLevel="0" collapsed="false">
      <c r="A3" s="15" t="s">
        <v>36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9</v>
      </c>
      <c r="K3" s="22"/>
      <c r="L3" s="15" t="s">
        <v>37</v>
      </c>
      <c r="M3" s="15"/>
      <c r="N3" s="15"/>
      <c r="O3" s="15"/>
    </row>
    <row r="4" customFormat="false" ht="14.5" hidden="false" customHeight="false" outlineLevel="0" collapsed="false">
      <c r="A4" s="15" t="s">
        <v>38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39</v>
      </c>
      <c r="M4" s="15"/>
      <c r="N4" s="15"/>
      <c r="O4" s="15"/>
    </row>
    <row r="5" customFormat="false" ht="14.5" hidden="false" customHeight="false" outlineLevel="0" collapsed="false">
      <c r="A5" s="15" t="s">
        <v>40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41</v>
      </c>
      <c r="K5" s="22"/>
      <c r="L5" s="15" t="s">
        <v>42</v>
      </c>
      <c r="M5" s="15"/>
      <c r="N5" s="15"/>
      <c r="O5" s="15"/>
    </row>
    <row r="6" customFormat="false" ht="14.5" hidden="false" customHeight="false" outlineLevel="0" collapsed="false">
      <c r="A6" s="24" t="s">
        <v>43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44</v>
      </c>
      <c r="M6" s="28"/>
      <c r="N6" s="28"/>
      <c r="O6" s="28"/>
    </row>
    <row r="7" customFormat="false" ht="14.5" hidden="false" customHeight="false" outlineLevel="0" collapsed="false">
      <c r="A7" s="29" t="s">
        <v>45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46</v>
      </c>
      <c r="M7" s="33"/>
      <c r="N7" s="33"/>
      <c r="O7" s="33"/>
    </row>
    <row r="8" customFormat="false" ht="14.5" hidden="false" customHeight="false" outlineLevel="0" collapsed="false">
      <c r="A8" s="29" t="s">
        <v>47</v>
      </c>
      <c r="B8" s="29"/>
      <c r="C8" s="29"/>
      <c r="D8" s="29"/>
      <c r="E8" s="29"/>
      <c r="F8" s="23" t="n">
        <f aca="false">F7*60</f>
        <v>15360</v>
      </c>
    </row>
    <row r="9" customFormat="false" ht="14.5" hidden="false" customHeight="false" outlineLevel="0" collapsed="false">
      <c r="A9" s="34"/>
      <c r="B9" s="34"/>
      <c r="C9" s="34"/>
      <c r="D9" s="34"/>
      <c r="E9" s="34"/>
    </row>
    <row r="11" customFormat="false" ht="14.5" hidden="false" customHeight="false" outlineLevel="0" collapsed="false">
      <c r="A11" s="35" t="s">
        <v>48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49</v>
      </c>
      <c r="B12" s="36" t="s">
        <v>50</v>
      </c>
      <c r="C12" s="36" t="s">
        <v>51</v>
      </c>
      <c r="D12" s="37" t="s">
        <v>52</v>
      </c>
      <c r="E12" s="37"/>
      <c r="F12" s="38" t="s">
        <v>53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5" hidden="false" customHeight="false" outlineLevel="0" collapsed="false">
      <c r="A13" s="36"/>
      <c r="B13" s="36"/>
      <c r="C13" s="36"/>
      <c r="D13" s="37"/>
      <c r="E13" s="37"/>
      <c r="F13" s="39" t="s">
        <v>54</v>
      </c>
      <c r="G13" s="39"/>
      <c r="H13" s="39"/>
      <c r="I13" s="39"/>
      <c r="J13" s="40" t="s">
        <v>55</v>
      </c>
      <c r="K13" s="40"/>
      <c r="L13" s="40"/>
      <c r="M13" s="40"/>
      <c r="N13" s="40"/>
      <c r="O13" s="40"/>
      <c r="P13" s="40"/>
      <c r="Q13" s="40"/>
      <c r="R13" s="41" t="s">
        <v>56</v>
      </c>
      <c r="S13" s="41"/>
      <c r="T13" s="41"/>
      <c r="U13" s="41"/>
      <c r="V13" s="42" t="s">
        <v>57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58</v>
      </c>
      <c r="G14" s="43"/>
      <c r="H14" s="44" t="s">
        <v>59</v>
      </c>
      <c r="I14" s="44"/>
      <c r="J14" s="45" t="s">
        <v>60</v>
      </c>
      <c r="K14" s="45"/>
      <c r="L14" s="46" t="s">
        <v>61</v>
      </c>
      <c r="M14" s="46"/>
      <c r="N14" s="46" t="s">
        <v>62</v>
      </c>
      <c r="O14" s="46"/>
      <c r="P14" s="47" t="s">
        <v>63</v>
      </c>
      <c r="Q14" s="47"/>
      <c r="R14" s="48" t="s">
        <v>64</v>
      </c>
      <c r="S14" s="48"/>
      <c r="T14" s="49" t="s">
        <v>65</v>
      </c>
      <c r="U14" s="49"/>
      <c r="V14" s="50" t="s">
        <v>66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67</v>
      </c>
      <c r="G15" s="51"/>
      <c r="H15" s="52" t="s">
        <v>68</v>
      </c>
      <c r="I15" s="52"/>
      <c r="J15" s="53" t="s">
        <v>69</v>
      </c>
      <c r="K15" s="53"/>
      <c r="L15" s="54" t="s">
        <v>70</v>
      </c>
      <c r="M15" s="54"/>
      <c r="N15" s="54" t="s">
        <v>71</v>
      </c>
      <c r="O15" s="54"/>
      <c r="P15" s="55" t="s">
        <v>72</v>
      </c>
      <c r="Q15" s="55"/>
      <c r="R15" s="56" t="s">
        <v>73</v>
      </c>
      <c r="S15" s="56"/>
      <c r="T15" s="57" t="s">
        <v>74</v>
      </c>
      <c r="U15" s="57"/>
      <c r="V15" s="58" t="s">
        <v>71</v>
      </c>
      <c r="W15" s="58"/>
    </row>
    <row r="16" customFormat="false" ht="14.5" hidden="false" customHeight="false" outlineLevel="0" collapsed="false">
      <c r="A16" s="36"/>
      <c r="B16" s="36"/>
      <c r="C16" s="36"/>
      <c r="D16" s="37" t="s">
        <v>75</v>
      </c>
      <c r="E16" s="37" t="s">
        <v>76</v>
      </c>
      <c r="F16" s="59" t="s">
        <v>75</v>
      </c>
      <c r="G16" s="60" t="s">
        <v>77</v>
      </c>
      <c r="H16" s="61" t="s">
        <v>75</v>
      </c>
      <c r="I16" s="62" t="s">
        <v>77</v>
      </c>
      <c r="J16" s="63" t="s">
        <v>75</v>
      </c>
      <c r="K16" s="64" t="s">
        <v>78</v>
      </c>
      <c r="L16" s="65" t="s">
        <v>75</v>
      </c>
      <c r="M16" s="65" t="s">
        <v>77</v>
      </c>
      <c r="N16" s="65" t="s">
        <v>75</v>
      </c>
      <c r="O16" s="66" t="s">
        <v>77</v>
      </c>
      <c r="P16" s="67" t="s">
        <v>75</v>
      </c>
      <c r="Q16" s="68" t="s">
        <v>77</v>
      </c>
      <c r="R16" s="69" t="s">
        <v>75</v>
      </c>
      <c r="S16" s="70" t="s">
        <v>77</v>
      </c>
      <c r="T16" s="71" t="s">
        <v>75</v>
      </c>
      <c r="U16" s="72" t="s">
        <v>77</v>
      </c>
      <c r="V16" s="73" t="s">
        <v>75</v>
      </c>
      <c r="W16" s="73" t="s">
        <v>77</v>
      </c>
      <c r="X16" s="74" t="s">
        <v>79</v>
      </c>
      <c r="Y16" s="74" t="s">
        <v>80</v>
      </c>
    </row>
    <row r="17" customFormat="false" ht="14.5" hidden="false" customHeight="false" outlineLevel="0" collapsed="false">
      <c r="A17" s="75" t="n">
        <v>1</v>
      </c>
      <c r="B17" s="76" t="s">
        <v>81</v>
      </c>
      <c r="C17" s="77" t="s">
        <v>82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5" hidden="false" customHeight="false" outlineLevel="0" collapsed="false">
      <c r="A18" s="21" t="n">
        <v>2</v>
      </c>
      <c r="B18" s="91" t="s">
        <v>83</v>
      </c>
      <c r="C18" s="22" t="s">
        <v>82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0.25</v>
      </c>
      <c r="I18" s="97" t="n">
        <f aca="false">H18*E18</f>
        <v>7.04</v>
      </c>
      <c r="J18" s="98" t="n">
        <v>0</v>
      </c>
      <c r="K18" s="99" t="n">
        <f aca="false">J18*E18</f>
        <v>0</v>
      </c>
      <c r="L18" s="96" t="n">
        <v>0.05</v>
      </c>
      <c r="M18" s="99" t="n">
        <f aca="false">L18*E18</f>
        <v>1.408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5" hidden="false" customHeight="false" outlineLevel="0" collapsed="false">
      <c r="A19" s="75" t="n">
        <v>3</v>
      </c>
      <c r="B19" s="76" t="s">
        <v>84</v>
      </c>
      <c r="C19" s="77" t="s">
        <v>82</v>
      </c>
      <c r="D19" s="78" t="n">
        <v>0.13</v>
      </c>
      <c r="E19" s="79" t="n">
        <f aca="false">D19*F7</f>
        <v>33.28</v>
      </c>
      <c r="F19" s="105" t="n">
        <v>0.34</v>
      </c>
      <c r="G19" s="81" t="n">
        <f aca="false">F19*E19</f>
        <v>11.3152</v>
      </c>
      <c r="H19" s="106" t="n">
        <v>0.27</v>
      </c>
      <c r="I19" s="83" t="n">
        <f aca="false">H19*E19</f>
        <v>8.9856</v>
      </c>
      <c r="J19" s="107" t="n">
        <v>0</v>
      </c>
      <c r="K19" s="85" t="n">
        <f aca="false">J19*E19</f>
        <v>0</v>
      </c>
      <c r="L19" s="106" t="n">
        <v>0.07</v>
      </c>
      <c r="M19" s="85" t="n">
        <f aca="false">L19*E19</f>
        <v>2.3296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5" hidden="false" customHeight="false" outlineLevel="0" collapsed="false">
      <c r="A20" s="109" t="n">
        <v>4</v>
      </c>
      <c r="B20" s="110" t="s">
        <v>85</v>
      </c>
      <c r="C20" s="111" t="s">
        <v>86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5" hidden="false" customHeight="false" outlineLevel="0" collapsed="false">
      <c r="A21" s="126" t="n">
        <v>5</v>
      </c>
      <c r="B21" s="127" t="s">
        <v>87</v>
      </c>
      <c r="C21" s="128" t="s">
        <v>86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5" hidden="false" customHeight="false" outlineLevel="0" collapsed="false">
      <c r="A22" s="109" t="n">
        <v>6</v>
      </c>
      <c r="B22" s="110" t="s">
        <v>88</v>
      </c>
      <c r="C22" s="111" t="s">
        <v>86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5" hidden="false" customHeight="false" outlineLevel="0" collapsed="false">
      <c r="A23" s="126" t="n">
        <v>7</v>
      </c>
      <c r="B23" s="127" t="s">
        <v>89</v>
      </c>
      <c r="C23" s="128" t="s">
        <v>90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5" hidden="false" customHeight="false" outlineLevel="0" collapsed="false">
      <c r="A24" s="21" t="n">
        <v>8</v>
      </c>
      <c r="B24" s="91" t="s">
        <v>91</v>
      </c>
      <c r="C24" s="22" t="s">
        <v>92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5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99.1232</v>
      </c>
      <c r="H25" s="153"/>
      <c r="I25" s="154" t="n">
        <f aca="false">SUM(I17:I24)</f>
        <v>54.2976</v>
      </c>
      <c r="J25" s="155"/>
      <c r="K25" s="152" t="n">
        <f aca="false">SUM(K17:K24)</f>
        <v>4.1216</v>
      </c>
      <c r="L25" s="156"/>
      <c r="M25" s="152" t="n">
        <f aca="false">SUM(M17:M24)</f>
        <v>12.928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5" hidden="false" customHeight="false" outlineLevel="0" collapsed="false">
      <c r="A27" s="13" t="s">
        <v>53</v>
      </c>
      <c r="B27" s="13"/>
      <c r="C27" s="13"/>
      <c r="D27" s="13" t="s">
        <v>93</v>
      </c>
      <c r="E27" s="13"/>
      <c r="F27" s="13" t="s">
        <v>94</v>
      </c>
      <c r="G27" s="13"/>
      <c r="I27" s="13" t="s">
        <v>95</v>
      </c>
      <c r="J27" s="13"/>
      <c r="K27" s="13"/>
      <c r="L27" s="13"/>
      <c r="M27" s="13"/>
      <c r="N27" s="13"/>
      <c r="O27" s="13" t="s">
        <v>96</v>
      </c>
      <c r="P27" s="13" t="s">
        <v>75</v>
      </c>
    </row>
    <row r="28" customFormat="false" ht="14.4" hidden="false" customHeight="true" outlineLevel="0" collapsed="false">
      <c r="A28" s="160" t="s">
        <v>54</v>
      </c>
      <c r="B28" s="160"/>
      <c r="C28" s="160"/>
      <c r="D28" s="161" t="n">
        <f aca="false">G25+I25</f>
        <v>153.4208</v>
      </c>
      <c r="E28" s="161"/>
      <c r="F28" s="162" t="n">
        <f aca="false">(D28*100)/E25</f>
        <v>59.93</v>
      </c>
      <c r="G28" s="162"/>
      <c r="I28" s="163" t="s">
        <v>97</v>
      </c>
      <c r="J28" s="163"/>
      <c r="K28" s="163"/>
      <c r="L28" s="163"/>
      <c r="M28" s="163"/>
      <c r="N28" s="163"/>
      <c r="O28" s="164" t="n">
        <f aca="false">G25</f>
        <v>99.1232</v>
      </c>
      <c r="P28" s="21" t="n">
        <f aca="false">(O28*100)/E25</f>
        <v>38.72</v>
      </c>
    </row>
    <row r="29" customFormat="false" ht="14.5" hidden="false" customHeight="false" outlineLevel="0" collapsed="false">
      <c r="A29" s="165" t="s">
        <v>55</v>
      </c>
      <c r="B29" s="165"/>
      <c r="C29" s="165"/>
      <c r="D29" s="166" t="n">
        <f aca="false">K25+M25+O25+Q25</f>
        <v>41.2928</v>
      </c>
      <c r="E29" s="166"/>
      <c r="F29" s="167" t="n">
        <f aca="false">(D29*100)/E25</f>
        <v>16.13</v>
      </c>
      <c r="G29" s="167"/>
      <c r="I29" s="15" t="s">
        <v>98</v>
      </c>
      <c r="J29" s="15"/>
      <c r="K29" s="15"/>
      <c r="L29" s="15"/>
      <c r="M29" s="15"/>
      <c r="N29" s="15"/>
      <c r="O29" s="168" t="n">
        <f aca="false">I25</f>
        <v>54.2976</v>
      </c>
      <c r="P29" s="21" t="n">
        <f aca="false">(O29*100)/E25</f>
        <v>21.21</v>
      </c>
    </row>
    <row r="30" customFormat="false" ht="14.5" hidden="false" customHeight="false" outlineLevel="0" collapsed="false">
      <c r="A30" s="169" t="s">
        <v>56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99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5" hidden="false" customHeight="false" outlineLevel="0" collapsed="false">
      <c r="A31" s="172" t="s">
        <v>100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101</v>
      </c>
      <c r="J31" s="15"/>
      <c r="K31" s="15"/>
      <c r="L31" s="15"/>
      <c r="M31" s="15"/>
      <c r="N31" s="15"/>
      <c r="O31" s="164" t="n">
        <f aca="false">M25</f>
        <v>12.928</v>
      </c>
      <c r="P31" s="21" t="n">
        <f aca="false">(O31*100)/E25</f>
        <v>5.05</v>
      </c>
    </row>
    <row r="32" customFormat="false" ht="14.4" hidden="false" customHeight="true" outlineLevel="0" collapsed="false">
      <c r="I32" s="163" t="s">
        <v>102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5" hidden="false" customHeight="false" outlineLevel="0" collapsed="false">
      <c r="I33" s="15" t="s">
        <v>103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104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5" hidden="false" customHeight="false" outlineLevel="0" collapsed="false">
      <c r="I35" s="15" t="s">
        <v>105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5" hidden="false" customHeight="false" outlineLevel="0" collapsed="false">
      <c r="I36" s="15" t="s">
        <v>106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5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7" activeCellId="0" sqref="H7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0.18"/>
    <col collapsed="false" customWidth="true" hidden="false" outlineLevel="0" max="3" min="3" style="0" width="16.63"/>
    <col collapsed="false" customWidth="true" hidden="false" outlineLevel="0" max="5" min="4" style="0" width="8.63"/>
    <col collapsed="false" customWidth="true" hidden="false" outlineLevel="0" max="6" min="6" style="0" width="9"/>
    <col collapsed="false" customWidth="true" hidden="false" outlineLevel="0" max="1025" min="7" style="0" width="8.63"/>
  </cols>
  <sheetData>
    <row r="2" customFormat="false" ht="14.5" hidden="false" customHeight="true" outlineLevel="0" collapsed="false">
      <c r="A2" s="178" t="s">
        <v>49</v>
      </c>
      <c r="B2" s="178" t="s">
        <v>50</v>
      </c>
      <c r="C2" s="178" t="s">
        <v>51</v>
      </c>
      <c r="D2" s="178" t="s">
        <v>34</v>
      </c>
      <c r="E2" s="179" t="s">
        <v>107</v>
      </c>
      <c r="F2" s="179"/>
      <c r="G2" s="13" t="s">
        <v>108</v>
      </c>
      <c r="H2" s="13"/>
      <c r="I2" s="13"/>
      <c r="J2" s="13"/>
      <c r="K2" s="13"/>
      <c r="L2" s="13"/>
      <c r="M2" s="13"/>
      <c r="N2" s="13"/>
    </row>
    <row r="3" customFormat="false" ht="14.5" hidden="false" customHeight="false" outlineLevel="0" collapsed="false">
      <c r="A3" s="178"/>
      <c r="B3" s="178"/>
      <c r="C3" s="178"/>
      <c r="D3" s="178"/>
      <c r="E3" s="179"/>
      <c r="F3" s="179"/>
      <c r="G3" s="180" t="s">
        <v>109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75</v>
      </c>
      <c r="F4" s="181" t="s">
        <v>76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5" hidden="false" customHeight="false" outlineLevel="0" collapsed="false">
      <c r="A5" s="178"/>
      <c r="B5" s="178"/>
      <c r="C5" s="178"/>
      <c r="D5" s="178"/>
      <c r="E5" s="178"/>
      <c r="F5" s="181"/>
      <c r="G5" s="183" t="s">
        <v>75</v>
      </c>
      <c r="H5" s="184" t="s">
        <v>76</v>
      </c>
      <c r="I5" s="183" t="s">
        <v>75</v>
      </c>
      <c r="J5" s="184" t="s">
        <v>76</v>
      </c>
      <c r="K5" s="183" t="s">
        <v>75</v>
      </c>
      <c r="L5" s="184" t="s">
        <v>76</v>
      </c>
      <c r="M5" s="183" t="s">
        <v>75</v>
      </c>
      <c r="N5" s="184" t="s">
        <v>76</v>
      </c>
      <c r="O5" s="185" t="s">
        <v>110</v>
      </c>
      <c r="P5" s="186" t="s">
        <v>111</v>
      </c>
    </row>
    <row r="6" customFormat="false" ht="14.5" hidden="false" customHeight="false" outlineLevel="0" collapsed="false">
      <c r="A6" s="187" t="n">
        <v>1</v>
      </c>
      <c r="B6" s="188" t="s">
        <v>81</v>
      </c>
      <c r="C6" s="189" t="s">
        <v>82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5" hidden="false" customHeight="false" outlineLevel="0" collapsed="false">
      <c r="A7" s="21" t="n">
        <v>2</v>
      </c>
      <c r="B7" s="91" t="s">
        <v>83</v>
      </c>
      <c r="C7" s="22" t="s">
        <v>82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5" hidden="false" customHeight="false" outlineLevel="0" collapsed="false">
      <c r="A8" s="187" t="n">
        <v>3</v>
      </c>
      <c r="B8" s="188" t="s">
        <v>84</v>
      </c>
      <c r="C8" s="189" t="s">
        <v>82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5" hidden="false" customHeight="false" outlineLevel="0" collapsed="false">
      <c r="A9" s="21" t="n">
        <v>4</v>
      </c>
      <c r="B9" s="91" t="s">
        <v>85</v>
      </c>
      <c r="C9" s="22" t="s">
        <v>86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5" hidden="false" customHeight="false" outlineLevel="0" collapsed="false">
      <c r="A10" s="187" t="n">
        <v>5</v>
      </c>
      <c r="B10" s="188" t="s">
        <v>87</v>
      </c>
      <c r="C10" s="189" t="s">
        <v>86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5" hidden="false" customHeight="false" outlineLevel="0" collapsed="false">
      <c r="A11" s="21" t="n">
        <v>6</v>
      </c>
      <c r="B11" s="91" t="s">
        <v>88</v>
      </c>
      <c r="C11" s="22" t="s">
        <v>86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5" hidden="false" customHeight="false" outlineLevel="0" collapsed="false">
      <c r="A12" s="187" t="n">
        <v>7</v>
      </c>
      <c r="B12" s="188" t="s">
        <v>89</v>
      </c>
      <c r="C12" s="189" t="s">
        <v>90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5" hidden="false" customHeight="false" outlineLevel="0" collapsed="false">
      <c r="A13" s="21" t="n">
        <v>8</v>
      </c>
      <c r="B13" s="91" t="s">
        <v>91</v>
      </c>
      <c r="C13" s="22" t="s">
        <v>92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I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24" activeCellId="0" sqref="K24"/>
    </sheetView>
  </sheetViews>
  <sheetFormatPr defaultRowHeight="14.5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40.72"/>
    <col collapsed="false" customWidth="true" hidden="false" outlineLevel="0" max="3" min="3" style="0" width="4.44"/>
    <col collapsed="false" customWidth="true" hidden="false" outlineLevel="0" max="35" min="4" style="0" width="4.56"/>
    <col collapsed="false" customWidth="true" hidden="false" outlineLevel="0" max="1025" min="36" style="0" width="8.63"/>
  </cols>
  <sheetData>
    <row r="3" customFormat="false" ht="14.5" hidden="false" customHeight="false" outlineLevel="0" collapsed="false">
      <c r="B3" s="206" t="s">
        <v>112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5" hidden="false" customHeight="false" outlineLevel="0" collapsed="false">
      <c r="B4" s="210" t="s">
        <v>51</v>
      </c>
      <c r="C4" s="210"/>
      <c r="D4" s="211" t="s">
        <v>82</v>
      </c>
      <c r="E4" s="211"/>
      <c r="F4" s="211"/>
      <c r="G4" s="211"/>
      <c r="H4" s="212" t="s">
        <v>82</v>
      </c>
      <c r="I4" s="212"/>
      <c r="J4" s="212"/>
      <c r="K4" s="212"/>
      <c r="L4" s="212" t="s">
        <v>82</v>
      </c>
      <c r="M4" s="212"/>
      <c r="N4" s="212"/>
      <c r="O4" s="212"/>
      <c r="P4" s="213" t="s">
        <v>86</v>
      </c>
      <c r="Q4" s="213"/>
      <c r="R4" s="213"/>
      <c r="S4" s="213"/>
      <c r="T4" s="213" t="s">
        <v>86</v>
      </c>
      <c r="U4" s="213"/>
      <c r="V4" s="213"/>
      <c r="W4" s="213"/>
      <c r="X4" s="213" t="s">
        <v>86</v>
      </c>
      <c r="Y4" s="213"/>
      <c r="Z4" s="213"/>
      <c r="AA4" s="213"/>
      <c r="AB4" s="214" t="s">
        <v>90</v>
      </c>
      <c r="AC4" s="214"/>
      <c r="AD4" s="214"/>
      <c r="AE4" s="214"/>
      <c r="AF4" s="215" t="s">
        <v>92</v>
      </c>
      <c r="AG4" s="215"/>
      <c r="AH4" s="215"/>
      <c r="AI4" s="215"/>
    </row>
    <row r="5" customFormat="false" ht="14.5" hidden="false" customHeight="false" outlineLevel="0" collapsed="false">
      <c r="B5" s="210" t="s">
        <v>113</v>
      </c>
      <c r="C5" s="210"/>
      <c r="D5" s="216" t="s">
        <v>114</v>
      </c>
      <c r="E5" s="216"/>
      <c r="F5" s="216"/>
      <c r="G5" s="216"/>
      <c r="H5" s="217" t="s">
        <v>115</v>
      </c>
      <c r="I5" s="217"/>
      <c r="J5" s="217"/>
      <c r="K5" s="217"/>
      <c r="L5" s="217" t="s">
        <v>116</v>
      </c>
      <c r="M5" s="217"/>
      <c r="N5" s="217"/>
      <c r="O5" s="217"/>
      <c r="P5" s="218" t="s">
        <v>117</v>
      </c>
      <c r="Q5" s="218"/>
      <c r="R5" s="218"/>
      <c r="S5" s="218"/>
      <c r="T5" s="218" t="s">
        <v>118</v>
      </c>
      <c r="U5" s="218"/>
      <c r="V5" s="218"/>
      <c r="W5" s="218"/>
      <c r="X5" s="218" t="s">
        <v>119</v>
      </c>
      <c r="Y5" s="218"/>
      <c r="Z5" s="218"/>
      <c r="AA5" s="218"/>
      <c r="AB5" s="219" t="s">
        <v>120</v>
      </c>
      <c r="AC5" s="219"/>
      <c r="AD5" s="219"/>
      <c r="AE5" s="219"/>
      <c r="AF5" s="220" t="s">
        <v>121</v>
      </c>
      <c r="AG5" s="220"/>
      <c r="AH5" s="220"/>
      <c r="AI5" s="220"/>
    </row>
    <row r="6" customFormat="false" ht="14.5" hidden="false" customHeight="false" outlineLevel="0" collapsed="false">
      <c r="B6" s="210" t="s">
        <v>50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5" hidden="false" customHeight="false" outlineLevel="0" collapsed="false">
      <c r="B7" s="210" t="s">
        <v>122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5" hidden="false" customHeight="false" outlineLevel="0" collapsed="false">
      <c r="B8" s="210" t="s">
        <v>123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5" hidden="false" customHeight="false" outlineLevel="0" collapsed="false">
      <c r="B9" s="210" t="s">
        <v>109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5" hidden="false" customHeight="false" outlineLevel="0" collapsed="false">
      <c r="B10" s="210" t="s">
        <v>124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5" hidden="false" customHeight="false" outlineLevel="0" collapsed="false">
      <c r="B11" s="243" t="s">
        <v>125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5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97</v>
      </c>
      <c r="C13" s="256" t="s">
        <v>76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11.3152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5" hidden="false" customHeight="false" outlineLevel="0" collapsed="false">
      <c r="B14" s="255"/>
      <c r="C14" s="260" t="s">
        <v>126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678.912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126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156.14976</v>
      </c>
      <c r="M15" s="245" t="n">
        <f aca="false">L14*M10</f>
        <v>190.09536</v>
      </c>
      <c r="N15" s="246" t="n">
        <f aca="false">L14*N10</f>
        <v>203.6736</v>
      </c>
      <c r="O15" s="247" t="n">
        <f aca="false">L14*O10</f>
        <v>128.99328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98</v>
      </c>
      <c r="C16" s="272" t="s">
        <v>76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7.04</v>
      </c>
      <c r="I16" s="273"/>
      <c r="J16" s="273"/>
      <c r="K16" s="273"/>
      <c r="L16" s="274" t="n">
        <f aca="false">'сезонный объем'!$I19</f>
        <v>8.9856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126</v>
      </c>
      <c r="D17" s="277" t="n">
        <f aca="false">D16*60</f>
        <v>460.8</v>
      </c>
      <c r="E17" s="277"/>
      <c r="F17" s="277"/>
      <c r="G17" s="277"/>
      <c r="H17" s="277" t="n">
        <f aca="false">H16*60</f>
        <v>422.4</v>
      </c>
      <c r="I17" s="277"/>
      <c r="J17" s="277"/>
      <c r="K17" s="277"/>
      <c r="L17" s="278" t="n">
        <f aca="false">L16*60</f>
        <v>539.136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5" hidden="false" customHeight="false" outlineLevel="0" collapsed="false">
      <c r="B18" s="271"/>
      <c r="C18" s="280" t="s">
        <v>126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97.152</v>
      </c>
      <c r="I18" s="286" t="n">
        <f aca="false">H17*I10</f>
        <v>118.272</v>
      </c>
      <c r="J18" s="287" t="n">
        <f aca="false">H17*J10</f>
        <v>126.72</v>
      </c>
      <c r="K18" s="288" t="n">
        <f aca="false">H17*K10</f>
        <v>80.256</v>
      </c>
      <c r="L18" s="289" t="n">
        <f aca="false">L17*L10</f>
        <v>124.00128</v>
      </c>
      <c r="M18" s="286" t="n">
        <f aca="false">L17*M10</f>
        <v>150.95808</v>
      </c>
      <c r="N18" s="287" t="n">
        <f aca="false">L17*N10</f>
        <v>161.7408</v>
      </c>
      <c r="O18" s="288" t="n">
        <f aca="false">L17*O10</f>
        <v>102.43584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5" hidden="false" customHeight="false" outlineLevel="0" collapsed="false">
      <c r="B19" s="291" t="s">
        <v>99</v>
      </c>
      <c r="C19" s="292" t="s">
        <v>76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5" hidden="false" customHeight="false" outlineLevel="0" collapsed="false">
      <c r="B20" s="291"/>
      <c r="C20" s="296" t="s">
        <v>126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5" hidden="false" customHeight="false" outlineLevel="0" collapsed="false">
      <c r="B21" s="291"/>
      <c r="C21" s="300" t="s">
        <v>126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5" hidden="false" customHeight="false" outlineLevel="0" collapsed="false">
      <c r="B22" s="291" t="s">
        <v>127</v>
      </c>
      <c r="C22" s="292" t="s">
        <v>76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1.408</v>
      </c>
      <c r="I22" s="293"/>
      <c r="J22" s="293"/>
      <c r="K22" s="293"/>
      <c r="L22" s="294" t="n">
        <f aca="false">'сезонный объем'!$M19</f>
        <v>2.3296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5" hidden="false" customHeight="false" outlineLevel="0" collapsed="false">
      <c r="B23" s="291"/>
      <c r="C23" s="301" t="s">
        <v>126</v>
      </c>
      <c r="D23" s="297" t="n">
        <f aca="false">D22*60</f>
        <v>0</v>
      </c>
      <c r="E23" s="297"/>
      <c r="F23" s="297"/>
      <c r="G23" s="297"/>
      <c r="H23" s="297" t="n">
        <f aca="false">H22*60</f>
        <v>84.48</v>
      </c>
      <c r="I23" s="297"/>
      <c r="J23" s="297"/>
      <c r="K23" s="297"/>
      <c r="L23" s="298" t="n">
        <f aca="false">L22*60</f>
        <v>139.776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5" hidden="false" customHeight="false" outlineLevel="0" collapsed="false">
      <c r="B24" s="291"/>
      <c r="C24" s="302" t="s">
        <v>126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19.4304</v>
      </c>
      <c r="I24" s="286" t="n">
        <f aca="false">H23*I10</f>
        <v>23.6544</v>
      </c>
      <c r="J24" s="287" t="n">
        <f aca="false">H23*J10</f>
        <v>25.344</v>
      </c>
      <c r="K24" s="288" t="n">
        <f aca="false">H23*K10</f>
        <v>16.0512</v>
      </c>
      <c r="L24" s="289" t="n">
        <f aca="false">L23*L10</f>
        <v>32.14848</v>
      </c>
      <c r="M24" s="286" t="n">
        <f aca="false">L23*M10</f>
        <v>39.13728</v>
      </c>
      <c r="N24" s="287" t="n">
        <f aca="false">L23*N10</f>
        <v>41.9328</v>
      </c>
      <c r="O24" s="288" t="n">
        <f aca="false">L23*O10</f>
        <v>26.55744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102</v>
      </c>
      <c r="C25" s="304" t="s">
        <v>76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5" hidden="false" customHeight="false" outlineLevel="0" collapsed="false">
      <c r="B26" s="303"/>
      <c r="C26" s="305" t="s">
        <v>126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5" hidden="false" customHeight="false" outlineLevel="0" collapsed="false">
      <c r="B27" s="303"/>
      <c r="C27" s="306" t="s">
        <v>126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5" hidden="false" customHeight="false" outlineLevel="0" collapsed="false">
      <c r="B28" s="291" t="s">
        <v>103</v>
      </c>
      <c r="C28" s="304" t="s">
        <v>76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5" hidden="false" customHeight="false" outlineLevel="0" collapsed="false">
      <c r="B29" s="291"/>
      <c r="C29" s="305" t="s">
        <v>126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5" hidden="false" customHeight="false" outlineLevel="0" collapsed="false">
      <c r="B30" s="291"/>
      <c r="C30" s="302" t="s">
        <v>126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104</v>
      </c>
      <c r="C31" s="308" t="s">
        <v>76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5" hidden="false" customHeight="false" outlineLevel="0" collapsed="false">
      <c r="B32" s="307"/>
      <c r="C32" s="312" t="s">
        <v>126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5" hidden="false" customHeight="false" outlineLevel="0" collapsed="false">
      <c r="B33" s="307"/>
      <c r="C33" s="316" t="s">
        <v>126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5" hidden="false" customHeight="false" outlineLevel="0" collapsed="false">
      <c r="B34" s="317" t="s">
        <v>105</v>
      </c>
      <c r="C34" s="308" t="s">
        <v>76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5" hidden="false" customHeight="false" outlineLevel="0" collapsed="false">
      <c r="B35" s="317"/>
      <c r="C35" s="312" t="s">
        <v>126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5" hidden="false" customHeight="false" outlineLevel="0" collapsed="false">
      <c r="B36" s="317"/>
      <c r="C36" s="320" t="s">
        <v>126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5" hidden="false" customHeight="false" outlineLevel="0" collapsed="false">
      <c r="B37" s="321" t="s">
        <v>128</v>
      </c>
      <c r="C37" s="322" t="s">
        <v>76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5" hidden="false" customHeight="false" outlineLevel="0" collapsed="false">
      <c r="B38" s="321"/>
      <c r="C38" s="326" t="s">
        <v>126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5" hidden="false" customHeight="false" outlineLevel="0" collapsed="false">
      <c r="B39" s="321"/>
      <c r="C39" s="330" t="s">
        <v>126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5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7" activeCellId="0" sqref="C37"/>
    </sheetView>
  </sheetViews>
  <sheetFormatPr defaultRowHeight="14.5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3.45"/>
    <col collapsed="false" customWidth="true" hidden="false" outlineLevel="0" max="3" min="3" style="0" width="12.18"/>
    <col collapsed="false" customWidth="true" hidden="false" outlineLevel="0" max="4" min="4" style="0" width="12.83"/>
    <col collapsed="false" customWidth="true" hidden="false" outlineLevel="0" max="5" min="5" style="0" width="14.81"/>
    <col collapsed="false" customWidth="true" hidden="false" outlineLevel="0" max="6" min="6" style="0" width="16.82"/>
    <col collapsed="false" customWidth="true" hidden="false" outlineLevel="0" max="7" min="7" style="0" width="15.81"/>
    <col collapsed="false" customWidth="true" hidden="false" outlineLevel="0" max="8" min="8" style="0" width="19.27"/>
    <col collapsed="false" customWidth="true" hidden="false" outlineLevel="0" max="10" min="9" style="0" width="11.99"/>
    <col collapsed="false" customWidth="true" hidden="false" outlineLevel="0" max="11" min="11" style="0" width="16.09"/>
    <col collapsed="false" customWidth="true" hidden="false" outlineLevel="0" max="1025" min="12" style="0" width="8.63"/>
  </cols>
  <sheetData>
    <row r="1" customFormat="false" ht="52.1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14.5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4.5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18.5" hidden="false" customHeight="false" outlineLevel="0" collapsed="false">
      <c r="A4" s="331"/>
      <c r="B4" s="350" t="s">
        <v>148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153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4.5" hidden="false" customHeight="false" outlineLevel="0" collapsed="false">
      <c r="A9" s="361" t="s">
        <v>154</v>
      </c>
      <c r="B9" s="362" t="n">
        <v>43529</v>
      </c>
      <c r="C9" s="365" t="s">
        <v>155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156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4.5" hidden="false" customHeight="false" outlineLevel="0" collapsed="false">
      <c r="A11" s="361" t="s">
        <v>157</v>
      </c>
      <c r="B11" s="362" t="n">
        <v>43531</v>
      </c>
      <c r="C11" s="365" t="s">
        <v>158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159</v>
      </c>
      <c r="B12" s="362" t="n">
        <v>43532</v>
      </c>
      <c r="C12" s="365" t="s">
        <v>160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161</v>
      </c>
      <c r="B13" s="362" t="n">
        <v>43533</v>
      </c>
      <c r="C13" s="365" t="s">
        <v>162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4.5" hidden="false" customHeight="false" outlineLevel="0" collapsed="false">
      <c r="A14" s="361" t="s">
        <v>163</v>
      </c>
      <c r="B14" s="362" t="n">
        <v>43534</v>
      </c>
      <c r="C14" s="365" t="s">
        <v>164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5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4.5" hidden="false" customHeight="false" outlineLevel="0" collapsed="false">
      <c r="A18" s="372" t="s">
        <v>173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174</v>
      </c>
      <c r="B21" s="20" t="n">
        <v>43529</v>
      </c>
      <c r="C21" s="21" t="s">
        <v>175</v>
      </c>
      <c r="D21" s="21" t="s">
        <v>175</v>
      </c>
      <c r="E21" s="21" t="s">
        <v>176</v>
      </c>
      <c r="F21" s="378" t="s">
        <v>177</v>
      </c>
      <c r="G21" s="21"/>
      <c r="H21" s="21" t="s">
        <v>178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179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180</v>
      </c>
      <c r="B24" s="373" t="n">
        <v>43530</v>
      </c>
      <c r="C24" s="374"/>
      <c r="D24" s="374"/>
      <c r="E24" s="374"/>
      <c r="F24" s="380" t="s">
        <v>181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182</v>
      </c>
      <c r="B27" s="20" t="n">
        <v>43531</v>
      </c>
      <c r="C27" s="21"/>
      <c r="D27" s="21"/>
      <c r="E27" s="21" t="s">
        <v>183</v>
      </c>
      <c r="F27" s="21" t="n">
        <v>-10</v>
      </c>
      <c r="G27" s="21"/>
      <c r="H27" s="21" t="s">
        <v>178</v>
      </c>
      <c r="I27" s="21"/>
      <c r="J27" s="21"/>
      <c r="K27" s="21"/>
    </row>
    <row r="28" customFormat="false" ht="14.5" hidden="false" customHeight="false" outlineLevel="0" collapsed="false">
      <c r="A28" s="377"/>
      <c r="B28" s="377"/>
      <c r="C28" s="382" t="s">
        <v>184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5" hidden="false" customHeight="false" outlineLevel="0" collapsed="false">
      <c r="A30" s="372" t="s">
        <v>185</v>
      </c>
      <c r="B30" s="373" t="n">
        <v>43532</v>
      </c>
      <c r="C30" s="374" t="s">
        <v>175</v>
      </c>
      <c r="D30" s="374" t="s">
        <v>186</v>
      </c>
      <c r="E30" s="374" t="s">
        <v>183</v>
      </c>
      <c r="F30" s="380" t="s">
        <v>187</v>
      </c>
      <c r="G30" s="374"/>
      <c r="H30" s="374" t="s">
        <v>178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188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2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189</v>
      </c>
      <c r="B33" s="20" t="n">
        <v>43533</v>
      </c>
      <c r="C33" s="21" t="s">
        <v>175</v>
      </c>
      <c r="D33" s="21" t="s">
        <v>175</v>
      </c>
      <c r="E33" s="21" t="s">
        <v>176</v>
      </c>
      <c r="F33" s="378" t="s">
        <v>177</v>
      </c>
      <c r="G33" s="21"/>
      <c r="H33" s="21" t="s">
        <v>178</v>
      </c>
      <c r="I33" s="21"/>
      <c r="J33" s="21"/>
      <c r="K33" s="21"/>
    </row>
    <row r="34" customFormat="false" ht="14.5" hidden="false" customHeight="false" outlineLevel="0" collapsed="false">
      <c r="A34" s="377"/>
      <c r="B34" s="377"/>
      <c r="C34" s="384" t="s">
        <v>190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5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5" hidden="false" customHeight="false" outlineLevel="0" collapsed="false">
      <c r="A36" s="372" t="s">
        <v>191</v>
      </c>
      <c r="B36" s="373" t="n">
        <v>43534</v>
      </c>
      <c r="C36" s="374" t="s">
        <v>175</v>
      </c>
      <c r="D36" s="374" t="s">
        <v>175</v>
      </c>
      <c r="E36" s="374" t="s">
        <v>192</v>
      </c>
      <c r="F36" s="380" t="s">
        <v>187</v>
      </c>
      <c r="G36" s="374"/>
      <c r="H36" s="374" t="s">
        <v>193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85" t="s">
        <v>194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5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13" colorId="64" zoomScale="100" zoomScaleNormal="100" zoomScalePageLayoutView="100" workbookViewId="0">
      <selection pane="topLeft" activeCell="E13" activeCellId="0" sqref="E13"/>
    </sheetView>
  </sheetViews>
  <sheetFormatPr defaultRowHeight="14.5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16.63"/>
    <col collapsed="false" customWidth="true" hidden="false" outlineLevel="0" max="3" min="3" style="0" width="8.63"/>
    <col collapsed="false" customWidth="true" hidden="false" outlineLevel="0" max="4" min="4" style="0" width="15.63"/>
    <col collapsed="false" customWidth="true" hidden="false" outlineLevel="0" max="5" min="5" style="0" width="16"/>
    <col collapsed="false" customWidth="true" hidden="false" outlineLevel="0" max="6" min="6" style="0" width="17.36"/>
    <col collapsed="false" customWidth="true" hidden="false" outlineLevel="0" max="7" min="7" style="0" width="11.64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3"/>
    <col collapsed="false" customWidth="true" hidden="false" outlineLevel="0" max="11" min="11" style="0" width="8.82"/>
    <col collapsed="false" customWidth="true" hidden="false" outlineLevel="0" max="1025" min="12" style="0" width="8.63"/>
  </cols>
  <sheetData>
    <row r="1" customFormat="false" ht="58.7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14.5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4.5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29" hidden="false" customHeight="false" outlineLevel="0" collapsed="false">
      <c r="A4" s="331"/>
      <c r="B4" s="350" t="s">
        <v>148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153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4.5" hidden="false" customHeight="false" outlineLevel="0" collapsed="false">
      <c r="A9" s="361" t="s">
        <v>154</v>
      </c>
      <c r="B9" s="362" t="n">
        <v>43536</v>
      </c>
      <c r="C9" s="365" t="s">
        <v>195</v>
      </c>
      <c r="D9" s="365"/>
      <c r="E9" s="386" t="s">
        <v>196</v>
      </c>
      <c r="F9" s="386"/>
      <c r="G9" s="386"/>
      <c r="H9" s="386"/>
      <c r="I9" s="386"/>
      <c r="J9" s="386"/>
      <c r="K9" s="386"/>
    </row>
    <row r="10" customFormat="false" ht="14.5" hidden="false" customHeight="false" outlineLevel="0" collapsed="false">
      <c r="A10" s="361" t="s">
        <v>156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4.5" hidden="false" customHeight="false" outlineLevel="0" collapsed="false">
      <c r="A11" s="361" t="s">
        <v>157</v>
      </c>
      <c r="B11" s="362" t="n">
        <v>43538</v>
      </c>
      <c r="C11" s="365" t="s">
        <v>197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4.5" hidden="false" customHeight="false" outlineLevel="0" collapsed="false">
      <c r="A12" s="361" t="s">
        <v>159</v>
      </c>
      <c r="B12" s="362" t="n">
        <v>43539</v>
      </c>
      <c r="C12" s="365" t="s">
        <v>198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4.5" hidden="false" customHeight="false" outlineLevel="0" collapsed="false">
      <c r="A13" s="361" t="s">
        <v>161</v>
      </c>
      <c r="B13" s="362" t="n">
        <v>43540</v>
      </c>
      <c r="C13" s="365" t="s">
        <v>199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4.5" hidden="false" customHeight="false" outlineLevel="0" collapsed="false">
      <c r="A14" s="361" t="s">
        <v>163</v>
      </c>
      <c r="B14" s="362" t="n">
        <v>43541</v>
      </c>
      <c r="C14" s="365" t="s">
        <v>200</v>
      </c>
      <c r="D14" s="365"/>
      <c r="E14" s="386" t="s">
        <v>196</v>
      </c>
      <c r="F14" s="386"/>
      <c r="G14" s="386"/>
      <c r="H14" s="386"/>
      <c r="I14" s="386"/>
      <c r="J14" s="386"/>
      <c r="K14" s="386"/>
    </row>
    <row r="16" customFormat="false" ht="14.5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.5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4.5" hidden="false" customHeight="false" outlineLevel="0" collapsed="false">
      <c r="A18" s="372" t="s">
        <v>173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174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75" hidden="false" customHeight="true" outlineLevel="0" collapsed="false">
      <c r="A22" s="377"/>
      <c r="B22" s="373"/>
      <c r="C22" s="379" t="s">
        <v>201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5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180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5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182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5" hidden="false" customHeight="false" outlineLevel="0" collapsed="false">
      <c r="A28" s="377"/>
      <c r="B28" s="373"/>
      <c r="C28" s="22" t="s">
        <v>202</v>
      </c>
      <c r="D28" s="22"/>
      <c r="E28" s="22"/>
      <c r="F28" s="22"/>
      <c r="G28" s="22"/>
      <c r="H28" s="22"/>
      <c r="I28" s="22"/>
      <c r="J28" s="22"/>
      <c r="K28" s="22"/>
    </row>
    <row r="29" customFormat="false" ht="14.5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5" hidden="false" customHeight="false" outlineLevel="0" collapsed="false">
      <c r="A30" s="372" t="s">
        <v>185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5" hidden="false" customHeight="false" outlineLevel="0" collapsed="false">
      <c r="A31" s="372"/>
      <c r="B31" s="372"/>
      <c r="C31" s="387" t="s">
        <v>203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5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5" hidden="false" customHeight="false" outlineLevel="0" collapsed="false">
      <c r="A33" s="377" t="s">
        <v>189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5" hidden="false" customHeight="false" outlineLevel="0" collapsed="false">
      <c r="A34" s="377"/>
      <c r="B34" s="373"/>
      <c r="C34" s="22" t="s">
        <v>204</v>
      </c>
      <c r="D34" s="22"/>
      <c r="E34" s="22"/>
      <c r="F34" s="22"/>
      <c r="G34" s="22"/>
      <c r="H34" s="22"/>
      <c r="I34" s="22"/>
      <c r="J34" s="22"/>
      <c r="K34" s="22"/>
    </row>
    <row r="35" customFormat="false" ht="14.5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5" hidden="false" customHeight="false" outlineLevel="0" collapsed="false">
      <c r="A36" s="372" t="s">
        <v>191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5" hidden="false" customHeight="false" outlineLevel="0" collapsed="false">
      <c r="A37" s="372"/>
      <c r="B37" s="372"/>
      <c r="C37" s="387" t="s">
        <v>205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5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5" activeCellId="0" sqref="B25"/>
    </sheetView>
  </sheetViews>
  <sheetFormatPr defaultRowHeight="14.5" outlineLevelRow="0" outlineLevelCol="0"/>
  <cols>
    <col collapsed="false" customWidth="true" hidden="false" outlineLevel="0" max="1" min="1" style="0" width="14.09"/>
    <col collapsed="false" customWidth="false" hidden="false" outlineLevel="0" max="2" min="2" style="0" width="11.45"/>
    <col collapsed="false" customWidth="true" hidden="false" outlineLevel="0" max="9" min="3" style="0" width="8.63"/>
    <col collapsed="false" customWidth="true" hidden="false" outlineLevel="0" max="10" min="10" style="0" width="41.36"/>
    <col collapsed="false" customWidth="true" hidden="false" outlineLevel="0" max="1025" min="11" style="0" width="8.63"/>
  </cols>
  <sheetData>
    <row r="1" customFormat="false" ht="84" hidden="false" customHeight="false" outlineLevel="0" collapsed="false">
      <c r="A1" s="332" t="s">
        <v>130</v>
      </c>
      <c r="B1" s="333" t="s">
        <v>131</v>
      </c>
      <c r="C1" s="334" t="s">
        <v>98</v>
      </c>
      <c r="D1" s="335" t="s">
        <v>132</v>
      </c>
      <c r="E1" s="335" t="s">
        <v>133</v>
      </c>
      <c r="F1" s="335" t="s">
        <v>62</v>
      </c>
      <c r="G1" s="335" t="s">
        <v>134</v>
      </c>
      <c r="H1" s="336" t="s">
        <v>135</v>
      </c>
      <c r="I1" s="336" t="s">
        <v>105</v>
      </c>
      <c r="J1" s="337" t="s">
        <v>136</v>
      </c>
    </row>
    <row r="2" customFormat="false" ht="29" hidden="false" customHeight="false" outlineLevel="0" collapsed="false">
      <c r="A2" s="338" t="s">
        <v>137</v>
      </c>
      <c r="B2" s="339" t="s">
        <v>67</v>
      </c>
      <c r="C2" s="340" t="s">
        <v>68</v>
      </c>
      <c r="D2" s="341" t="s">
        <v>69</v>
      </c>
      <c r="E2" s="341" t="s">
        <v>70</v>
      </c>
      <c r="F2" s="341" t="s">
        <v>71</v>
      </c>
      <c r="G2" s="341" t="s">
        <v>72</v>
      </c>
      <c r="H2" s="342" t="s">
        <v>73</v>
      </c>
      <c r="I2" s="342" t="s">
        <v>74</v>
      </c>
      <c r="J2" s="343" t="s">
        <v>71</v>
      </c>
    </row>
    <row r="3" customFormat="false" ht="14.5" hidden="false" customHeight="false" outlineLevel="0" collapsed="false">
      <c r="A3" s="344" t="s">
        <v>138</v>
      </c>
      <c r="B3" s="345" t="s">
        <v>139</v>
      </c>
      <c r="C3" s="346" t="s">
        <v>140</v>
      </c>
      <c r="D3" s="347" t="s">
        <v>141</v>
      </c>
      <c r="E3" s="347" t="s">
        <v>142</v>
      </c>
      <c r="F3" s="347" t="s">
        <v>143</v>
      </c>
      <c r="G3" s="347" t="s">
        <v>144</v>
      </c>
      <c r="H3" s="348" t="s">
        <v>145</v>
      </c>
      <c r="I3" s="348" t="s">
        <v>146</v>
      </c>
      <c r="J3" s="349" t="s">
        <v>147</v>
      </c>
    </row>
    <row r="4" customFormat="false" ht="29" hidden="false" customHeight="false" outlineLevel="0" collapsed="false">
      <c r="A4" s="350" t="s">
        <v>148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31</v>
      </c>
      <c r="B7" s="360" t="s">
        <v>151</v>
      </c>
      <c r="C7" s="360"/>
      <c r="D7" s="360" t="s">
        <v>152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43543</v>
      </c>
      <c r="B9" s="365" t="s">
        <v>206</v>
      </c>
      <c r="C9" s="365"/>
      <c r="D9" s="386"/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43544</v>
      </c>
      <c r="B10" s="365" t="s">
        <v>207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43545</v>
      </c>
      <c r="B11" s="388" t="s">
        <v>208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43546</v>
      </c>
      <c r="B12" s="365" t="s">
        <v>207</v>
      </c>
      <c r="C12" s="365"/>
      <c r="D12" s="386" t="s">
        <v>196</v>
      </c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43547</v>
      </c>
      <c r="B13" s="365" t="s">
        <v>209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43548</v>
      </c>
      <c r="B14" s="365" t="s">
        <v>210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31</v>
      </c>
      <c r="B17" s="370" t="s">
        <v>166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1"/>
      <c r="J17" s="371"/>
    </row>
    <row r="18" customFormat="false" ht="14.5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211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4.5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212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5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75" hidden="false" customHeight="true" outlineLevel="0" collapsed="false">
      <c r="A28" s="373"/>
      <c r="B28" s="389" t="s">
        <v>213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2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4.5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true" outlineLevel="0" collapsed="false">
      <c r="A31" s="373"/>
      <c r="B31" s="391" t="s">
        <v>214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14.5" hidden="false" customHeight="fals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215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5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216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14.5" hidden="false" customHeight="fals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7" colorId="64" zoomScale="100" zoomScaleNormal="100" zoomScalePageLayoutView="100" workbookViewId="0">
      <selection pane="topLeft" activeCell="D12" activeCellId="0" sqref="D12"/>
    </sheetView>
  </sheetViews>
  <sheetFormatPr defaultRowHeight="14.5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8.63"/>
    <col collapsed="false" customWidth="true" hidden="false" outlineLevel="0" max="3" min="3" style="0" width="14.62"/>
    <col collapsed="false" customWidth="true" hidden="false" outlineLevel="0" max="1025" min="4" style="0" width="8.63"/>
  </cols>
  <sheetData>
    <row r="1" customFormat="false" ht="84" hidden="false" customHeight="false" outlineLevel="0" collapsed="false">
      <c r="A1" s="332" t="s">
        <v>130</v>
      </c>
      <c r="B1" s="333" t="s">
        <v>131</v>
      </c>
      <c r="C1" s="334" t="s">
        <v>98</v>
      </c>
      <c r="D1" s="335" t="s">
        <v>132</v>
      </c>
      <c r="E1" s="335" t="s">
        <v>133</v>
      </c>
      <c r="F1" s="335" t="s">
        <v>62</v>
      </c>
      <c r="G1" s="335" t="s">
        <v>134</v>
      </c>
      <c r="H1" s="336" t="s">
        <v>135</v>
      </c>
      <c r="I1" s="336" t="s">
        <v>105</v>
      </c>
      <c r="J1" s="337" t="s">
        <v>136</v>
      </c>
    </row>
    <row r="2" customFormat="false" ht="29" hidden="false" customHeight="false" outlineLevel="0" collapsed="false">
      <c r="A2" s="338" t="s">
        <v>137</v>
      </c>
      <c r="B2" s="339" t="s">
        <v>67</v>
      </c>
      <c r="C2" s="340" t="s">
        <v>68</v>
      </c>
      <c r="D2" s="341" t="s">
        <v>69</v>
      </c>
      <c r="E2" s="341" t="s">
        <v>70</v>
      </c>
      <c r="F2" s="341" t="s">
        <v>71</v>
      </c>
      <c r="G2" s="341" t="s">
        <v>72</v>
      </c>
      <c r="H2" s="342" t="s">
        <v>73</v>
      </c>
      <c r="I2" s="342" t="s">
        <v>74</v>
      </c>
      <c r="J2" s="343" t="s">
        <v>71</v>
      </c>
    </row>
    <row r="3" customFormat="false" ht="14.5" hidden="false" customHeight="false" outlineLevel="0" collapsed="false">
      <c r="A3" s="344" t="s">
        <v>138</v>
      </c>
      <c r="B3" s="345" t="s">
        <v>139</v>
      </c>
      <c r="C3" s="346" t="s">
        <v>140</v>
      </c>
      <c r="D3" s="347" t="s">
        <v>141</v>
      </c>
      <c r="E3" s="347" t="s">
        <v>142</v>
      </c>
      <c r="F3" s="347" t="s">
        <v>143</v>
      </c>
      <c r="G3" s="347" t="s">
        <v>144</v>
      </c>
      <c r="H3" s="348" t="s">
        <v>145</v>
      </c>
      <c r="I3" s="348" t="s">
        <v>146</v>
      </c>
      <c r="J3" s="349" t="s">
        <v>147</v>
      </c>
    </row>
    <row r="4" customFormat="false" ht="29" hidden="false" customHeight="false" outlineLevel="0" collapsed="false">
      <c r="A4" s="350" t="s">
        <v>148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8.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4.5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4.5" hidden="false" customHeight="false" outlineLevel="0" collapsed="false">
      <c r="A7" s="359" t="s">
        <v>31</v>
      </c>
      <c r="B7" s="360" t="s">
        <v>151</v>
      </c>
      <c r="C7" s="360"/>
      <c r="D7" s="360" t="s">
        <v>152</v>
      </c>
      <c r="E7" s="360"/>
      <c r="F7" s="360"/>
      <c r="G7" s="360"/>
      <c r="H7" s="360"/>
      <c r="I7" s="360"/>
      <c r="J7" s="360"/>
    </row>
    <row r="8" customFormat="false" ht="14.5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4.5" hidden="false" customHeight="false" outlineLevel="0" collapsed="false">
      <c r="A9" s="362" t="n">
        <v>43550</v>
      </c>
      <c r="B9" s="365" t="s">
        <v>217</v>
      </c>
      <c r="C9" s="365"/>
      <c r="D9" s="386" t="s">
        <v>218</v>
      </c>
      <c r="E9" s="386"/>
      <c r="F9" s="386"/>
      <c r="G9" s="386"/>
      <c r="H9" s="386"/>
      <c r="I9" s="386"/>
      <c r="J9" s="386"/>
    </row>
    <row r="10" customFormat="false" ht="14.5" hidden="false" customHeight="false" outlineLevel="0" collapsed="false">
      <c r="A10" s="362" t="n">
        <v>43551</v>
      </c>
      <c r="B10" s="365" t="s">
        <v>219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4.5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4.5" hidden="false" customHeight="false" outlineLevel="0" collapsed="false">
      <c r="A12" s="362" t="n">
        <v>43553</v>
      </c>
      <c r="B12" s="365" t="s">
        <v>220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4.5" hidden="false" customHeight="false" outlineLevel="0" collapsed="false">
      <c r="A13" s="362" t="n">
        <v>43554</v>
      </c>
      <c r="B13" s="365"/>
      <c r="C13" s="365"/>
      <c r="D13" s="386" t="s">
        <v>218</v>
      </c>
      <c r="E13" s="386"/>
      <c r="F13" s="386"/>
      <c r="G13" s="386"/>
      <c r="H13" s="386"/>
      <c r="I13" s="386"/>
      <c r="J13" s="386"/>
    </row>
    <row r="14" customFormat="false" ht="14.5" hidden="false" customHeight="false" outlineLevel="0" collapsed="false">
      <c r="A14" s="362" t="n">
        <v>43555</v>
      </c>
      <c r="B14" s="365" t="s">
        <v>221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4.5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116" hidden="false" customHeight="false" outlineLevel="0" collapsed="false">
      <c r="A17" s="369" t="s">
        <v>31</v>
      </c>
      <c r="B17" s="370" t="s">
        <v>166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1"/>
      <c r="J17" s="371"/>
    </row>
    <row r="18" customFormat="false" ht="14.5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4.5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4.5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4.5" hidden="false" customHeight="false" outlineLevel="0" collapsed="false">
      <c r="A21" s="373" t="n">
        <v>43550</v>
      </c>
      <c r="B21" s="21" t="s">
        <v>186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75" hidden="false" customHeight="true" outlineLevel="0" collapsed="false">
      <c r="A22" s="373"/>
      <c r="B22" s="379" t="s">
        <v>222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4.5" hidden="false" customHeight="false" outlineLevel="0" collapsed="false">
      <c r="A24" s="373" t="n">
        <v>43551</v>
      </c>
      <c r="B24" s="374" t="s">
        <v>186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75" hidden="false" customHeight="true" outlineLevel="0" collapsed="false">
      <c r="A25" s="373"/>
      <c r="B25" s="381" t="s">
        <v>223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4.5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4.5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4.5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4.5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4.5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75" hidden="false" customHeight="true" outlineLevel="0" collapsed="false">
      <c r="A31" s="373"/>
      <c r="B31" s="391" t="s">
        <v>224</v>
      </c>
      <c r="C31" s="391"/>
      <c r="D31" s="391"/>
      <c r="E31" s="391"/>
      <c r="F31" s="391"/>
      <c r="G31" s="391"/>
      <c r="H31" s="391"/>
      <c r="I31" s="391"/>
      <c r="J31" s="391"/>
    </row>
    <row r="32" customFormat="false" ht="48.75" hidden="false" customHeight="true" outlineLevel="0" collapsed="false">
      <c r="A32" s="373"/>
      <c r="B32" s="391"/>
      <c r="C32" s="391"/>
      <c r="D32" s="391"/>
      <c r="E32" s="391"/>
      <c r="F32" s="391"/>
      <c r="G32" s="391"/>
      <c r="H32" s="391"/>
      <c r="I32" s="391"/>
      <c r="J32" s="391"/>
    </row>
    <row r="33" customFormat="false" ht="14.5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75" hidden="false" customHeight="true" outlineLevel="0" collapsed="false">
      <c r="A34" s="373"/>
      <c r="B34" s="389" t="s">
        <v>225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5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4.5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75" hidden="false" customHeight="true" outlineLevel="0" collapsed="false">
      <c r="A37" s="373"/>
      <c r="B37" s="392" t="s">
        <v>226</v>
      </c>
      <c r="C37" s="392"/>
      <c r="D37" s="392"/>
      <c r="E37" s="392"/>
      <c r="F37" s="392"/>
      <c r="G37" s="392"/>
      <c r="H37" s="392"/>
      <c r="I37" s="392"/>
      <c r="J37" s="392"/>
    </row>
    <row r="38" customFormat="false" ht="24.75" hidden="false" customHeight="true" outlineLevel="0" collapsed="false">
      <c r="A38" s="373"/>
      <c r="B38" s="392"/>
      <c r="C38" s="392"/>
      <c r="D38" s="392"/>
      <c r="E38" s="392"/>
      <c r="F38" s="392"/>
      <c r="G38" s="392"/>
      <c r="H38" s="392"/>
      <c r="I38" s="392"/>
      <c r="J38" s="392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45" activeCellId="0" sqref="N45"/>
    </sheetView>
  </sheetViews>
  <sheetFormatPr defaultRowHeight="14.5" outlineLevelRow="0" outlineLevelCol="0"/>
  <cols>
    <col collapsed="false" customWidth="true" hidden="false" outlineLevel="0" max="1" min="1" style="0" width="12.56"/>
    <col collapsed="false" customWidth="true" hidden="false" outlineLevel="0" max="2" min="2" style="0" width="12.37"/>
    <col collapsed="false" customWidth="true" hidden="false" outlineLevel="0" max="3" min="3" style="0" width="8.63"/>
    <col collapsed="false" customWidth="true" hidden="false" outlineLevel="0" max="4" min="4" style="0" width="12.71"/>
    <col collapsed="false" customWidth="true" hidden="false" outlineLevel="0" max="6" min="5" style="0" width="8.63"/>
    <col collapsed="false" customWidth="true" hidden="false" outlineLevel="0" max="7" min="7" style="0" width="13.11"/>
    <col collapsed="false" customWidth="true" hidden="false" outlineLevel="0" max="8" min="8" style="0" width="14.95"/>
    <col collapsed="false" customWidth="true" hidden="false" outlineLevel="0" max="10" min="9" style="0" width="8.63"/>
    <col collapsed="false" customWidth="true" hidden="false" outlineLevel="0" max="11" min="11" style="0" width="12.27"/>
    <col collapsed="false" customWidth="true" hidden="false" outlineLevel="0" max="1025" min="12" style="0" width="8.63"/>
  </cols>
  <sheetData>
    <row r="1" customFormat="false" ht="46.5" hidden="false" customHeight="true" outlineLevel="0" collapsed="false">
      <c r="A1" s="331" t="s">
        <v>129</v>
      </c>
      <c r="B1" s="332" t="s">
        <v>130</v>
      </c>
      <c r="C1" s="333" t="s">
        <v>131</v>
      </c>
      <c r="D1" s="334" t="s">
        <v>98</v>
      </c>
      <c r="E1" s="335" t="s">
        <v>132</v>
      </c>
      <c r="F1" s="335" t="s">
        <v>133</v>
      </c>
      <c r="G1" s="335" t="s">
        <v>62</v>
      </c>
      <c r="H1" s="335" t="s">
        <v>134</v>
      </c>
      <c r="I1" s="336" t="s">
        <v>135</v>
      </c>
      <c r="J1" s="336" t="s">
        <v>105</v>
      </c>
      <c r="K1" s="337" t="s">
        <v>136</v>
      </c>
    </row>
    <row r="2" customFormat="false" ht="29" hidden="false" customHeight="false" outlineLevel="0" collapsed="false">
      <c r="A2" s="331"/>
      <c r="B2" s="338" t="s">
        <v>137</v>
      </c>
      <c r="C2" s="339" t="s">
        <v>67</v>
      </c>
      <c r="D2" s="340" t="s">
        <v>68</v>
      </c>
      <c r="E2" s="341" t="s">
        <v>69</v>
      </c>
      <c r="F2" s="341" t="s">
        <v>70</v>
      </c>
      <c r="G2" s="341" t="s">
        <v>71</v>
      </c>
      <c r="H2" s="341" t="s">
        <v>72</v>
      </c>
      <c r="I2" s="342" t="s">
        <v>73</v>
      </c>
      <c r="J2" s="342" t="s">
        <v>74</v>
      </c>
      <c r="K2" s="343" t="s">
        <v>71</v>
      </c>
    </row>
    <row r="3" customFormat="false" ht="14.5" hidden="false" customHeight="false" outlineLevel="0" collapsed="false">
      <c r="A3" s="331"/>
      <c r="B3" s="344" t="s">
        <v>138</v>
      </c>
      <c r="C3" s="345" t="s">
        <v>139</v>
      </c>
      <c r="D3" s="346" t="s">
        <v>140</v>
      </c>
      <c r="E3" s="347" t="s">
        <v>141</v>
      </c>
      <c r="F3" s="347" t="s">
        <v>142</v>
      </c>
      <c r="G3" s="347" t="s">
        <v>143</v>
      </c>
      <c r="H3" s="347" t="s">
        <v>144</v>
      </c>
      <c r="I3" s="348" t="s">
        <v>145</v>
      </c>
      <c r="J3" s="348" t="s">
        <v>146</v>
      </c>
      <c r="K3" s="349" t="s">
        <v>147</v>
      </c>
    </row>
    <row r="4" customFormat="false" ht="29" hidden="false" customHeight="false" outlineLevel="0" collapsed="false">
      <c r="A4" s="331"/>
      <c r="B4" s="350" t="s">
        <v>148</v>
      </c>
      <c r="C4" s="351" t="n">
        <v>136</v>
      </c>
      <c r="D4" s="352" t="n">
        <v>117</v>
      </c>
      <c r="E4" s="353" t="n">
        <f aca="false">'[1]понедельный план тр-к '!H21</f>
        <v>0</v>
      </c>
      <c r="F4" s="353" t="n">
        <f aca="false">'[1]понедельный план тр-к '!H24</f>
        <v>0</v>
      </c>
      <c r="G4" s="353" t="n">
        <f aca="false">'[1]понедельный план тр-к '!H27</f>
        <v>0</v>
      </c>
      <c r="H4" s="353" t="n">
        <v>12</v>
      </c>
      <c r="I4" s="354" t="n">
        <v>58</v>
      </c>
      <c r="J4" s="354" t="n">
        <v>39</v>
      </c>
      <c r="K4" s="355" t="n">
        <v>27.2</v>
      </c>
    </row>
    <row r="5" customFormat="false" ht="18.5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5" hidden="false" customHeight="false" outlineLevel="0" collapsed="false">
      <c r="A6" s="358" t="s">
        <v>149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5" hidden="false" customHeight="false" outlineLevel="0" collapsed="false">
      <c r="A7" s="359" t="s">
        <v>150</v>
      </c>
      <c r="B7" s="359" t="s">
        <v>31</v>
      </c>
      <c r="C7" s="360" t="s">
        <v>151</v>
      </c>
      <c r="D7" s="360"/>
      <c r="E7" s="360" t="s">
        <v>152</v>
      </c>
      <c r="F7" s="360"/>
      <c r="G7" s="360"/>
      <c r="H7" s="360"/>
      <c r="I7" s="360"/>
      <c r="J7" s="360"/>
      <c r="K7" s="360"/>
    </row>
    <row r="8" customFormat="false" ht="14.5" hidden="false" customHeight="false" outlineLevel="0" collapsed="false">
      <c r="A8" s="361" t="s">
        <v>153</v>
      </c>
      <c r="B8" s="362" t="n">
        <v>43556</v>
      </c>
      <c r="C8" s="363"/>
      <c r="D8" s="363"/>
      <c r="E8" s="363"/>
      <c r="F8" s="363"/>
      <c r="G8" s="363"/>
      <c r="H8" s="363"/>
      <c r="I8" s="363"/>
      <c r="J8" s="363"/>
      <c r="K8" s="363"/>
    </row>
    <row r="9" customFormat="false" ht="14.5" hidden="false" customHeight="false" outlineLevel="0" collapsed="false">
      <c r="A9" s="361" t="s">
        <v>154</v>
      </c>
      <c r="B9" s="362" t="n">
        <v>43557</v>
      </c>
      <c r="C9" s="365" t="s">
        <v>227</v>
      </c>
      <c r="D9" s="365"/>
      <c r="E9" s="366"/>
      <c r="F9" s="366"/>
      <c r="G9" s="366"/>
      <c r="H9" s="366"/>
      <c r="I9" s="366"/>
      <c r="J9" s="366"/>
      <c r="K9" s="366"/>
    </row>
    <row r="10" customFormat="false" ht="14.5" hidden="false" customHeight="false" outlineLevel="0" collapsed="false">
      <c r="A10" s="361" t="s">
        <v>156</v>
      </c>
      <c r="B10" s="362" t="n">
        <v>43558</v>
      </c>
      <c r="C10" s="365"/>
      <c r="D10" s="365"/>
      <c r="E10" s="367" t="s">
        <v>218</v>
      </c>
      <c r="F10" s="367"/>
      <c r="G10" s="367"/>
      <c r="H10" s="367"/>
      <c r="I10" s="367"/>
      <c r="J10" s="367"/>
      <c r="K10" s="367"/>
    </row>
    <row r="11" customFormat="false" ht="14.5" hidden="false" customHeight="false" outlineLevel="0" collapsed="false">
      <c r="A11" s="361" t="s">
        <v>157</v>
      </c>
      <c r="B11" s="362" t="n">
        <v>43559</v>
      </c>
      <c r="C11" s="365" t="s">
        <v>200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4.5" hidden="false" customHeight="false" outlineLevel="0" collapsed="false">
      <c r="A12" s="361" t="s">
        <v>159</v>
      </c>
      <c r="B12" s="362" t="n">
        <v>43560</v>
      </c>
      <c r="C12" s="365" t="s">
        <v>228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4.5" hidden="false" customHeight="false" outlineLevel="0" collapsed="false">
      <c r="A13" s="361" t="s">
        <v>161</v>
      </c>
      <c r="B13" s="362" t="n">
        <v>43561</v>
      </c>
      <c r="C13" s="393"/>
      <c r="D13" s="393"/>
      <c r="E13" s="367"/>
      <c r="F13" s="367"/>
      <c r="G13" s="367"/>
      <c r="H13" s="367"/>
      <c r="I13" s="367"/>
      <c r="J13" s="367"/>
      <c r="K13" s="367"/>
    </row>
    <row r="14" customFormat="false" ht="14.5" hidden="false" customHeight="false" outlineLevel="0" collapsed="false">
      <c r="A14" s="361" t="s">
        <v>163</v>
      </c>
      <c r="B14" s="362" t="n">
        <v>43562</v>
      </c>
      <c r="C14" s="365" t="s">
        <v>229</v>
      </c>
      <c r="D14" s="365"/>
      <c r="E14" s="367"/>
      <c r="F14" s="367"/>
      <c r="G14" s="367"/>
      <c r="H14" s="367"/>
      <c r="I14" s="367"/>
      <c r="J14" s="367"/>
      <c r="K14" s="367"/>
    </row>
    <row r="16" customFormat="false" ht="14.5" hidden="false" customHeight="false" outlineLevel="0" collapsed="false">
      <c r="A16" s="368" t="s">
        <v>165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116" hidden="false" customHeight="false" outlineLevel="0" collapsed="false">
      <c r="A17" s="369" t="s">
        <v>150</v>
      </c>
      <c r="B17" s="369" t="s">
        <v>31</v>
      </c>
      <c r="C17" s="370" t="s">
        <v>166</v>
      </c>
      <c r="D17" s="370" t="s">
        <v>167</v>
      </c>
      <c r="E17" s="370" t="s">
        <v>168</v>
      </c>
      <c r="F17" s="370" t="s">
        <v>169</v>
      </c>
      <c r="G17" s="370" t="s">
        <v>170</v>
      </c>
      <c r="H17" s="370" t="s">
        <v>171</v>
      </c>
      <c r="I17" s="370" t="s">
        <v>172</v>
      </c>
      <c r="J17" s="371"/>
      <c r="K17" s="371"/>
    </row>
    <row r="18" customFormat="false" ht="14.5" hidden="false" customHeight="false" outlineLevel="0" collapsed="false">
      <c r="A18" s="372" t="s">
        <v>173</v>
      </c>
      <c r="B18" s="373" t="n">
        <v>43556</v>
      </c>
      <c r="C18" s="374"/>
      <c r="D18" s="374"/>
      <c r="E18" s="374"/>
      <c r="F18" s="374" t="n">
        <v>-1</v>
      </c>
      <c r="G18" s="374" t="n">
        <v>56.6</v>
      </c>
      <c r="H18" s="374" t="n">
        <v>8.14</v>
      </c>
      <c r="I18" s="374"/>
      <c r="J18" s="375"/>
      <c r="K18" s="375"/>
    </row>
    <row r="19" customFormat="false" ht="14.5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5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5" hidden="false" customHeight="false" outlineLevel="0" collapsed="false">
      <c r="A21" s="377" t="s">
        <v>174</v>
      </c>
      <c r="B21" s="373" t="n">
        <v>43557</v>
      </c>
      <c r="C21" s="21"/>
      <c r="D21" s="21"/>
      <c r="E21" s="21"/>
      <c r="F21" s="378" t="s">
        <v>230</v>
      </c>
      <c r="G21" s="21" t="n">
        <v>56.3</v>
      </c>
      <c r="H21" s="21" t="n">
        <v>7.25</v>
      </c>
      <c r="I21" s="394"/>
      <c r="J21" s="394"/>
      <c r="K21" s="394"/>
    </row>
    <row r="22" customFormat="false" ht="13.75" hidden="false" customHeight="true" outlineLevel="0" collapsed="false">
      <c r="A22" s="377"/>
      <c r="B22" s="373"/>
      <c r="C22" s="379" t="s">
        <v>231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26.25" hidden="false" customHeight="tru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5" hidden="false" customHeight="false" outlineLevel="0" collapsed="false">
      <c r="A24" s="372" t="s">
        <v>180</v>
      </c>
      <c r="B24" s="373" t="n">
        <v>43558</v>
      </c>
      <c r="C24" s="374"/>
      <c r="D24" s="374"/>
      <c r="E24" s="374"/>
      <c r="F24" s="395"/>
      <c r="G24" s="374" t="n">
        <v>56.2</v>
      </c>
      <c r="H24" s="374" t="n">
        <v>6.42</v>
      </c>
      <c r="I24" s="374"/>
      <c r="J24" s="374"/>
      <c r="K24" s="374"/>
    </row>
    <row r="25" customFormat="false" ht="13.75" hidden="false" customHeight="true" outlineLevel="0" collapsed="false">
      <c r="A25" s="372"/>
      <c r="B25" s="372"/>
      <c r="C25" s="381" t="s">
        <v>232</v>
      </c>
      <c r="D25" s="381"/>
      <c r="E25" s="381"/>
      <c r="F25" s="381"/>
      <c r="G25" s="381"/>
      <c r="H25" s="381"/>
      <c r="I25" s="381"/>
      <c r="J25" s="381"/>
      <c r="K25" s="381"/>
    </row>
    <row r="26" customFormat="false" ht="14.5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5" hidden="false" customHeight="false" outlineLevel="0" collapsed="false">
      <c r="A27" s="377" t="s">
        <v>182</v>
      </c>
      <c r="B27" s="373" t="n">
        <v>43559</v>
      </c>
      <c r="C27" s="21"/>
      <c r="D27" s="21"/>
      <c r="E27" s="21"/>
      <c r="F27" s="21" t="n">
        <v>12</v>
      </c>
      <c r="G27" s="21" t="n">
        <v>56.2</v>
      </c>
      <c r="H27" s="21" t="n">
        <v>7.02</v>
      </c>
      <c r="I27" s="21"/>
      <c r="J27" s="21"/>
      <c r="K27" s="21"/>
    </row>
    <row r="28" customFormat="false" ht="13.75" hidden="false" customHeight="true" outlineLevel="0" collapsed="false">
      <c r="A28" s="377"/>
      <c r="B28" s="373"/>
      <c r="C28" s="389" t="s">
        <v>233</v>
      </c>
      <c r="D28" s="389"/>
      <c r="E28" s="389"/>
      <c r="F28" s="389"/>
      <c r="G28" s="389"/>
      <c r="H28" s="389"/>
      <c r="I28" s="389"/>
      <c r="J28" s="389"/>
      <c r="K28" s="389"/>
    </row>
    <row r="29" customFormat="false" ht="14.5" hidden="false" customHeight="false" outlineLevel="0" collapsed="false">
      <c r="A29" s="377"/>
      <c r="B29" s="373"/>
      <c r="C29" s="389"/>
      <c r="D29" s="389"/>
      <c r="E29" s="389"/>
      <c r="F29" s="389"/>
      <c r="G29" s="389"/>
      <c r="H29" s="389"/>
      <c r="I29" s="389"/>
      <c r="J29" s="389"/>
      <c r="K29" s="389"/>
    </row>
    <row r="30" customFormat="false" ht="14.5" hidden="false" customHeight="false" outlineLevel="0" collapsed="false">
      <c r="A30" s="372" t="s">
        <v>185</v>
      </c>
      <c r="B30" s="373" t="n">
        <v>43560</v>
      </c>
      <c r="C30" s="374"/>
      <c r="D30" s="374"/>
      <c r="E30" s="374"/>
      <c r="F30" s="395"/>
      <c r="G30" s="374" t="n">
        <v>56.3</v>
      </c>
      <c r="H30" s="374" t="n">
        <v>8.15</v>
      </c>
      <c r="I30" s="383"/>
      <c r="J30" s="383"/>
      <c r="K30" s="383"/>
    </row>
    <row r="31" customFormat="false" ht="14.5" hidden="false" customHeight="true" outlineLevel="0" collapsed="false">
      <c r="A31" s="372"/>
      <c r="B31" s="372"/>
      <c r="C31" s="381" t="s">
        <v>234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23.95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5" hidden="false" customHeight="false" outlineLevel="0" collapsed="false">
      <c r="A33" s="377" t="s">
        <v>189</v>
      </c>
      <c r="B33" s="373" t="n">
        <v>43561</v>
      </c>
      <c r="C33" s="21"/>
      <c r="D33" s="21"/>
      <c r="E33" s="21"/>
      <c r="F33" s="378"/>
      <c r="G33" s="21" t="n">
        <v>56.3</v>
      </c>
      <c r="H33" s="21" t="n">
        <v>6.53</v>
      </c>
      <c r="I33" s="21"/>
      <c r="J33" s="21"/>
      <c r="K33" s="21"/>
    </row>
    <row r="34" customFormat="false" ht="14.5" hidden="false" customHeight="false" outlineLevel="0" collapsed="false">
      <c r="A34" s="377"/>
      <c r="B34" s="373"/>
      <c r="C34" s="396"/>
      <c r="D34" s="396"/>
      <c r="E34" s="396"/>
      <c r="F34" s="396"/>
      <c r="G34" s="396"/>
      <c r="H34" s="396"/>
      <c r="I34" s="396"/>
      <c r="J34" s="396"/>
      <c r="K34" s="396"/>
    </row>
    <row r="35" customFormat="false" ht="14.5" hidden="false" customHeight="false" outlineLevel="0" collapsed="false">
      <c r="A35" s="377"/>
      <c r="B35" s="373"/>
      <c r="C35" s="396"/>
      <c r="D35" s="396"/>
      <c r="E35" s="396"/>
      <c r="F35" s="396"/>
      <c r="G35" s="396"/>
      <c r="H35" s="396"/>
      <c r="I35" s="396"/>
      <c r="J35" s="396"/>
      <c r="K35" s="396"/>
    </row>
    <row r="36" customFormat="false" ht="14.5" hidden="false" customHeight="false" outlineLevel="0" collapsed="false">
      <c r="A36" s="372" t="s">
        <v>191</v>
      </c>
      <c r="B36" s="373" t="n">
        <v>43562</v>
      </c>
      <c r="C36" s="374"/>
      <c r="D36" s="374"/>
      <c r="E36" s="374"/>
      <c r="F36" s="395"/>
      <c r="G36" s="374" t="n">
        <v>56.5</v>
      </c>
      <c r="H36" s="374" t="n">
        <v>7.33</v>
      </c>
      <c r="I36" s="374"/>
      <c r="J36" s="374"/>
      <c r="K36" s="374"/>
    </row>
    <row r="37" customFormat="false" ht="13.8" hidden="false" customHeight="true" outlineLevel="0" collapsed="false">
      <c r="A37" s="372"/>
      <c r="B37" s="372"/>
      <c r="C37" s="385" t="s">
        <v>235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57.7" hidden="false" customHeight="tru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Electus Lux</dc:creator>
  <dc:description/>
  <dc:language>en-US</dc:language>
  <cp:lastModifiedBy/>
  <dcterms:modified xsi:type="dcterms:W3CDTF">2019-04-12T10:40:36Z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