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7.xml" ContentType="application/vnd.openxmlformats-officedocument.drawingml.chart+xml"/>
  <Override PartName="/xl/sharedStrings.xml" ContentType="application/vnd.openxmlformats-officedocument.spreadsheetml.sharedStrings+xml"/>
  <Override PartName="/xl/externalLinks/_rels/externalLink1.xml.rels" ContentType="application/vnd.openxmlformats-package.relationships+xml"/>
  <Override PartName="/xl/externalLinks/externalLink1.xml" ContentType="application/vnd.openxmlformats-officedocument.spreadsheetml.externalLink+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_rels/sheet20.xml.rels" ContentType="application/vnd.openxmlformats-package.relationships+xml"/>
  <Override PartName="/xl/worksheets/_rels/sheet2.xml.rels" ContentType="application/vnd.openxmlformats-package.relationships+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tyles.xml" ContentType="application/vnd.openxmlformats-officedocument.spreadsheetml.style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7"/>
  </bookViews>
  <sheets>
    <sheet name="цели на сезон" sheetId="1" state="visible" r:id="rId2"/>
    <sheet name="сезонный объем" sheetId="2" state="visible" r:id="rId3"/>
    <sheet name="структура 4-х недельного цикла" sheetId="3" state="visible" r:id="rId4"/>
    <sheet name="понедельный план тр-к " sheetId="4" state="visible" r:id="rId5"/>
    <sheet name="Ц1Н1" sheetId="5" state="visible" r:id="rId6"/>
    <sheet name="Ц1Н2" sheetId="6" state="visible" r:id="rId7"/>
    <sheet name="Ц1Н3" sheetId="7" state="visible" r:id="rId8"/>
    <sheet name="Ц1Н4" sheetId="8" state="visible" r:id="rId9"/>
    <sheet name="Ц2Н1" sheetId="9" state="visible" r:id="rId10"/>
    <sheet name="Ц2Н2" sheetId="10" state="visible" r:id="rId11"/>
    <sheet name="Ц2Н3" sheetId="11" state="visible" r:id="rId12"/>
    <sheet name="Ц2Н4" sheetId="12" state="visible" r:id="rId13"/>
    <sheet name="Ц3Н1" sheetId="13" state="visible" r:id="rId14"/>
    <sheet name="Ц3Н2" sheetId="14" state="visible" r:id="rId15"/>
    <sheet name="Ц3Н3" sheetId="15" state="visible" r:id="rId16"/>
    <sheet name="Ц3Н4" sheetId="16" state="visible" r:id="rId17"/>
    <sheet name="Ц4Н1" sheetId="17" state="visible" r:id="rId18"/>
    <sheet name="Ц4Н2" sheetId="18" state="visible" r:id="rId19"/>
    <sheet name="СИ комплексы" sheetId="19" state="visible" r:id="rId20"/>
    <sheet name="Лист2" sheetId="20" state="visible" r:id="rId21"/>
  </sheets>
  <externalReferences>
    <externalReference r:id="rId22"/>
  </externalReferenc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<sst xmlns="http://schemas.openxmlformats.org/spreadsheetml/2006/main" count="2698" uniqueCount="472">
  <si>
    <t xml:space="preserve">мои цели на сезон 2019</t>
  </si>
  <si>
    <t xml:space="preserve">A</t>
  </si>
  <si>
    <t xml:space="preserve">Московский марафон 22.09.2019 - время 3:50. Уверенно бегать на 3 разряд по легкой атлетике на всех дистанциях.</t>
  </si>
  <si>
    <t xml:space="preserve">04.13.2019</t>
  </si>
  <si>
    <t xml:space="preserve">москва</t>
  </si>
  <si>
    <t xml:space="preserve">???</t>
  </si>
  <si>
    <t xml:space="preserve">Б</t>
  </si>
  <si>
    <t xml:space="preserve">Постановка базовой техники плавания, увеличение времени безостановочного плавания. Интенсивность низкая. Попытки плавания на открытой воде.</t>
  </si>
  <si>
    <t xml:space="preserve">04.28.2019</t>
  </si>
  <si>
    <t xml:space="preserve">зеленоград</t>
  </si>
  <si>
    <t xml:space="preserve">05.19.2010</t>
  </si>
  <si>
    <t xml:space="preserve">В</t>
  </si>
  <si>
    <t xml:space="preserve">Поиск хороших маршрутов для тренировки на велосипеде. По возможности накатывать сверхдистанции в низкой интенсивности. Постановка аэродинамической посадки привыкание к контактным педалям.</t>
  </si>
  <si>
    <t xml:space="preserve">06.02.2019</t>
  </si>
  <si>
    <t xml:space="preserve">!!!!</t>
  </si>
  <si>
    <t xml:space="preserve">06.29.2019</t>
  </si>
  <si>
    <t xml:space="preserve">завидово</t>
  </si>
  <si>
    <t xml:space="preserve">IRONSTAR</t>
  </si>
  <si>
    <t xml:space="preserve">Г</t>
  </si>
  <si>
    <t xml:space="preserve">Для КрСкСил и КрСил разработка комплексов упражнений для разных погодных условий и  инвентаря с упором на специальную подготовку. Проработать заминку.</t>
  </si>
  <si>
    <t xml:space="preserve">07.28.2019</t>
  </si>
  <si>
    <t xml:space="preserve">казань</t>
  </si>
  <si>
    <t xml:space="preserve">08.25.2019</t>
  </si>
  <si>
    <t xml:space="preserve">Д</t>
  </si>
  <si>
    <t xml:space="preserve">Поиск маршрутов/меcт для проведения контрольных тренировок</t>
  </si>
  <si>
    <t xml:space="preserve">E</t>
  </si>
  <si>
    <t xml:space="preserve">Научится работать с планом тренировок, приучить себя вести тренировочные дневниковые записи, повозможности оптимизировать и дополнять тренировочный план прорабатывать и дополнять комплесы упражнений</t>
  </si>
  <si>
    <t xml:space="preserve">Ё</t>
  </si>
  <si>
    <t xml:space="preserve">Больше эксперементировать и искать для разработки полноценного тренировочного плана на сезон 2020</t>
  </si>
  <si>
    <t xml:space="preserve">главные соревнования</t>
  </si>
  <si>
    <t xml:space="preserve">количество тренировочных часов в неделю </t>
  </si>
  <si>
    <t xml:space="preserve">дата</t>
  </si>
  <si>
    <t xml:space="preserve">дистанция</t>
  </si>
  <si>
    <t xml:space="preserve">где</t>
  </si>
  <si>
    <t xml:space="preserve">цель</t>
  </si>
  <si>
    <t xml:space="preserve">!цифры написанные зеленым цветом можно менять</t>
  </si>
  <si>
    <t xml:space="preserve">количество недель в цикле</t>
  </si>
  <si>
    <t xml:space="preserve">&lt;1:50 или вся гонка в 3-4й зоне</t>
  </si>
  <si>
    <t xml:space="preserve">количестов циклов</t>
  </si>
  <si>
    <t xml:space="preserve">&lt; 1:50 или вся гонка в 3-4й зоне</t>
  </si>
  <si>
    <t xml:space="preserve">общее количество тренировочных недель</t>
  </si>
  <si>
    <t xml:space="preserve">купавна</t>
  </si>
  <si>
    <t xml:space="preserve">пробежать в 3-й зоне</t>
  </si>
  <si>
    <t xml:space="preserve">общее количество тренировочных дней</t>
  </si>
  <si>
    <t xml:space="preserve">&lt;1:45 или вся гонка в 3-4й зоне</t>
  </si>
  <si>
    <t xml:space="preserve">общее количество тренировочных часов</t>
  </si>
  <si>
    <t xml:space="preserve">Пробежать &lt; 3:50</t>
  </si>
  <si>
    <t xml:space="preserve">общее количество тренировочных минут</t>
  </si>
  <si>
    <t xml:space="preserve">Процент фундаментальных тренировок в 4-х недельном цикле </t>
  </si>
  <si>
    <t xml:space="preserve">циклы</t>
  </si>
  <si>
    <t xml:space="preserve">даты</t>
  </si>
  <si>
    <t xml:space="preserve">этап</t>
  </si>
  <si>
    <t xml:space="preserve">
годовой объём</t>
  </si>
  <si>
    <t xml:space="preserve">главные элементы</t>
  </si>
  <si>
    <t xml:space="preserve">аэробная выносливость</t>
  </si>
  <si>
    <t xml:space="preserve">скорость</t>
  </si>
  <si>
    <t xml:space="preserve">сила</t>
  </si>
  <si>
    <t xml:space="preserve">АнП</t>
  </si>
  <si>
    <t xml:space="preserve">сверх. дистанционная
тренировка
(от 1 до 6 часов)</t>
  </si>
  <si>
    <t xml:space="preserve">дистанционная
тренировка</t>
  </si>
  <si>
    <t xml:space="preserve">ускорения
(рывки по 15-20 сек.) </t>
  </si>
  <si>
    <t xml:space="preserve">скоростные интервалы
(на время/на дистацию)</t>
  </si>
  <si>
    <t xml:space="preserve">пиковые
спринты</t>
  </si>
  <si>
    <t xml:space="preserve">соревновательная/контрольная тренировка</t>
  </si>
  <si>
    <t xml:space="preserve">общая 
силовая тренировка</t>
  </si>
  <si>
    <t xml:space="preserve">специальная силовая тренировка</t>
  </si>
  <si>
    <t xml:space="preserve">горные/равниные
интервалы
 (от 1-10 мин)</t>
  </si>
  <si>
    <t xml:space="preserve"> I зона</t>
  </si>
  <si>
    <t xml:space="preserve"> II-III зона</t>
  </si>
  <si>
    <t xml:space="preserve">IV-V-зона</t>
  </si>
  <si>
    <t xml:space="preserve">II-III-IV-зона*</t>
  </si>
  <si>
    <t xml:space="preserve">IV-V зона</t>
  </si>
  <si>
    <t xml:space="preserve">III-IV-зона</t>
  </si>
  <si>
    <t xml:space="preserve">I-III зоны</t>
  </si>
  <si>
    <t xml:space="preserve">I-IV зона</t>
  </si>
  <si>
    <t xml:space="preserve">%</t>
  </si>
  <si>
    <t xml:space="preserve">час</t>
  </si>
  <si>
    <t xml:space="preserve">час.</t>
  </si>
  <si>
    <t xml:space="preserve"> час.</t>
  </si>
  <si>
    <t xml:space="preserve">CRC %</t>
  </si>
  <si>
    <t xml:space="preserve">CRC час</t>
  </si>
  <si>
    <t xml:space="preserve">04.03-31.03</t>
  </si>
  <si>
    <t xml:space="preserve">базовый</t>
  </si>
  <si>
    <t xml:space="preserve">01.04-28.04</t>
  </si>
  <si>
    <t xml:space="preserve">29.04-26.05</t>
  </si>
  <si>
    <t xml:space="preserve">27.05-23.06</t>
  </si>
  <si>
    <t xml:space="preserve">интенсивный</t>
  </si>
  <si>
    <t xml:space="preserve">24.06-21.07</t>
  </si>
  <si>
    <t xml:space="preserve">22.07-18.08</t>
  </si>
  <si>
    <t xml:space="preserve">19.08-15.09</t>
  </si>
  <si>
    <t xml:space="preserve">подводящий</t>
  </si>
  <si>
    <t xml:space="preserve">16.09-13.10</t>
  </si>
  <si>
    <t xml:space="preserve">соревновательный</t>
  </si>
  <si>
    <t xml:space="preserve">час. за сезон</t>
  </si>
  <si>
    <t xml:space="preserve">% за сезон</t>
  </si>
  <si>
    <t xml:space="preserve">тренировка</t>
  </si>
  <si>
    <t xml:space="preserve">час </t>
  </si>
  <si>
    <t xml:space="preserve">сверх. дистанционная  (от 1 до 6 часов)</t>
  </si>
  <si>
    <t xml:space="preserve">дистанционная</t>
  </si>
  <si>
    <t xml:space="preserve">ускорения (рывки по 15-20 сек.) </t>
  </si>
  <si>
    <t xml:space="preserve">АиП</t>
  </si>
  <si>
    <t xml:space="preserve">скоростные интервалы (на время/на дистацию)</t>
  </si>
  <si>
    <t xml:space="preserve">пиковые спринты</t>
  </si>
  <si>
    <t xml:space="preserve">соревновательная/контрольная </t>
  </si>
  <si>
    <t xml:space="preserve">общая силовая</t>
  </si>
  <si>
    <t xml:space="preserve">специальная силовая </t>
  </si>
  <si>
    <t xml:space="preserve">горные/равнинные интервалы (от 1-10 мин)</t>
  </si>
  <si>
    <t xml:space="preserve"> от 
сезонного объема</t>
  </si>
  <si>
    <t xml:space="preserve">периодизация</t>
  </si>
  <si>
    <t xml:space="preserve">неделя</t>
  </si>
  <si>
    <t xml:space="preserve">CRC%</t>
  </si>
  <si>
    <t xml:space="preserve">CRCчас</t>
  </si>
  <si>
    <t xml:space="preserve">4-х недельный цикл</t>
  </si>
  <si>
    <t xml:space="preserve">недели</t>
  </si>
  <si>
    <t xml:space="preserve">1-4</t>
  </si>
  <si>
    <t xml:space="preserve">5-8</t>
  </si>
  <si>
    <t xml:space="preserve">9-12</t>
  </si>
  <si>
    <t xml:space="preserve">13-16</t>
  </si>
  <si>
    <t xml:space="preserve">17-20</t>
  </si>
  <si>
    <t xml:space="preserve">21-24</t>
  </si>
  <si>
    <t xml:space="preserve">25-28</t>
  </si>
  <si>
    <t xml:space="preserve">29-32</t>
  </si>
  <si>
    <t xml:space="preserve">% от годового объема</t>
  </si>
  <si>
    <t xml:space="preserve">объем цикла в (час)</t>
  </si>
  <si>
    <t xml:space="preserve">периодизация (%)</t>
  </si>
  <si>
    <t xml:space="preserve">недельный объем (ч)</t>
  </si>
  <si>
    <t xml:space="preserve">мин</t>
  </si>
  <si>
    <t xml:space="preserve">скоростные интервалы (на время/на дистанцию)</t>
  </si>
  <si>
    <t xml:space="preserve">горные/равниные интервалы (от 1-10 мин)</t>
  </si>
  <si>
    <t xml:space="preserve">планируемый недельный объем каждого элемента</t>
  </si>
  <si>
    <t xml:space="preserve">главный 
элемент</t>
  </si>
  <si>
    <t xml:space="preserve">сверх. дистанционная 
 (от 1 до 6 часов)</t>
  </si>
  <si>
    <t xml:space="preserve">ускорения
 (рывки по 15-20 сек.) </t>
  </si>
  <si>
    <t xml:space="preserve">скоростные интервалы
 (на время/на дистанцию)</t>
  </si>
  <si>
    <t xml:space="preserve">соревновательная
(контрольная)</t>
  </si>
  <si>
    <t xml:space="preserve">общая 
силовая</t>
  </si>
  <si>
    <t xml:space="preserve">горные/равниные интервалы
 (от 1-10 мин)</t>
  </si>
  <si>
    <t xml:space="preserve">зона ЧСС</t>
  </si>
  <si>
    <t xml:space="preserve">сокр. название</t>
  </si>
  <si>
    <t xml:space="preserve">СВД</t>
  </si>
  <si>
    <t xml:space="preserve">ДИС</t>
  </si>
  <si>
    <t xml:space="preserve">УСК</t>
  </si>
  <si>
    <t xml:space="preserve">СКИдист/СКИврм</t>
  </si>
  <si>
    <t xml:space="preserve">ПСР</t>
  </si>
  <si>
    <t xml:space="preserve">СОР</t>
  </si>
  <si>
    <t xml:space="preserve">ОСИ</t>
  </si>
  <si>
    <t xml:space="preserve">ССИ</t>
  </si>
  <si>
    <t xml:space="preserve">ГРИ</t>
  </si>
  <si>
    <t xml:space="preserve">недельный объем (мин)</t>
  </si>
  <si>
    <t xml:space="preserve">тренировочный план на неделю</t>
  </si>
  <si>
    <t xml:space="preserve">день недели</t>
  </si>
  <si>
    <t xml:space="preserve">элемент (мин)</t>
  </si>
  <si>
    <t xml:space="preserve">комментарий к тренировке или её описание</t>
  </si>
  <si>
    <t xml:space="preserve">Понедельник</t>
  </si>
  <si>
    <t xml:space="preserve">Вторник</t>
  </si>
  <si>
    <t xml:space="preserve">ДИС(42)+ГРИ(18)+бассеин</t>
  </si>
  <si>
    <t xml:space="preserve">Среда</t>
  </si>
  <si>
    <t xml:space="preserve">Четверг</t>
  </si>
  <si>
    <t xml:space="preserve">ДИС(72)+ОСИ(25)</t>
  </si>
  <si>
    <t xml:space="preserve">Пятница</t>
  </si>
  <si>
    <t xml:space="preserve">ОСИ(26)+ССИ(22)</t>
  </si>
  <si>
    <t xml:space="preserve">Суббота</t>
  </si>
  <si>
    <t xml:space="preserve">СВД(124)</t>
  </si>
  <si>
    <t xml:space="preserve">Воскресенье</t>
  </si>
  <si>
    <t xml:space="preserve">ОСИ(27)+ССИ(13)</t>
  </si>
  <si>
    <t xml:space="preserve">дневник тренировки</t>
  </si>
  <si>
    <t xml:space="preserve">наличие
разминки Да/Нет</t>
  </si>
  <si>
    <t xml:space="preserve">наличие 
заминки
Да/Нет</t>
  </si>
  <si>
    <t xml:space="preserve">самочуствие 
от 2 до 5
2-плохо/3-удовл/4-хор/5-отлично</t>
  </si>
  <si>
    <t xml:space="preserve">погода</t>
  </si>
  <si>
    <t xml:space="preserve">утренний вес (кг)</t>
  </si>
  <si>
    <t xml:space="preserve">продолжительность сна (час)</t>
  </si>
  <si>
    <t xml:space="preserve">утренний средний пульс</t>
  </si>
  <si>
    <t xml:space="preserve">понедельник</t>
  </si>
  <si>
    <t xml:space="preserve">вторник</t>
  </si>
  <si>
    <t xml:space="preserve">нет</t>
  </si>
  <si>
    <t xml:space="preserve">хорошо</t>
  </si>
  <si>
    <t xml:space="preserve">+1, скользко</t>
  </si>
  <si>
    <t xml:space="preserve">~7</t>
  </si>
  <si>
    <t xml:space="preserve">На старте в 19:45. Общая продолжительность бега 50 мин, интенсивность без пульсометра отслеживать сложно, но по ощущениям  3-4 зона.  Днем шёл дождь со снегом, поэтому в лесу бегать было очень скользко, часть маршрута была по асфальту. ГРИ в таких погодных условиях в лесу бегать невозможно и на этой тренировке пришлось отменить запланированный ГРИ. 
</t>
  </si>
  <si>
    <t xml:space="preserve">среда</t>
  </si>
  <si>
    <t xml:space="preserve">-3, сил. ветер</t>
  </si>
  <si>
    <t xml:space="preserve">четверг</t>
  </si>
  <si>
    <t xml:space="preserve">отлично</t>
  </si>
  <si>
    <t xml:space="preserve">Пробежка + ГРИ. Интенсив – бежала в 4/5 зоне. Ощущения отличные. Дома вечером запланированные ССИ и ОСИ ~ полчаса. Мышцы не болят.</t>
  </si>
  <si>
    <t xml:space="preserve">пятница</t>
  </si>
  <si>
    <t xml:space="preserve">да</t>
  </si>
  <si>
    <t xml:space="preserve">+1</t>
  </si>
  <si>
    <t xml:space="preserve">ОСИ(26)+ССИ(22). Тренировку провела в 23 районе на workout площадке. Тренироваля по комплексу №1. Отлична площадка, прорезиненное покрытие, навес от дождя, помимо турников и брусьев есть рукоход, шведка, низкая перекладина, которую можно использовать для перепрыгивания. Нужно собрать комплекс с учётом этих снарядов. Площадку можно использовать при плохих погодных условиях.</t>
  </si>
  <si>
    <t xml:space="preserve">суббота</t>
  </si>
  <si>
    <t xml:space="preserve">СВД(120). Ноют мышцы. Собралась, пробежалась в лесу. Стало легче. Ноги не болят. </t>
  </si>
  <si>
    <t xml:space="preserve">воскресенье</t>
  </si>
  <si>
    <t xml:space="preserve">плохо</t>
  </si>
  <si>
    <t xml:space="preserve">~10</t>
  </si>
  <si>
    <t xml:space="preserve">ОСИ+CCB ~ 55 минут. Делала дома. Со слезами на глазах. Тело болит. Ломит кости. С трудом встала утром с постели. В основном занималась йогой и растяжкой на разные группы мышц.  Стало полегче с мышцами после проработки связок. </t>
  </si>
  <si>
    <t xml:space="preserve">ДИС(45)</t>
  </si>
  <si>
    <t xml:space="preserve">+бассейн</t>
  </si>
  <si>
    <t xml:space="preserve">ДИС(45)+ГРИ(19)</t>
  </si>
  <si>
    <t xml:space="preserve">ОСИ(26)+ССИ(26)</t>
  </si>
  <si>
    <t xml:space="preserve">СВД(120)</t>
  </si>
  <si>
    <t xml:space="preserve">ДИС(60)</t>
  </si>
  <si>
    <t xml:space="preserve">ДИС 45 минут в лесу за работой. Легко. Затем Бассейн. Отрабатывала технику движения рук.</t>
  </si>
  <si>
    <t xml:space="preserve">ГРИ и ДИС в лесу за работой. Подъемы были круты. Очень понравилось, чувствовала себя легко.</t>
  </si>
  <si>
    <t xml:space="preserve">Занималась на площадке в 23 мкр. 4 круга. </t>
  </si>
  <si>
    <t xml:space="preserve">Бегала около 2 часов. Бежала легко, слушала сказки на английском и enya)) Немного болят мышцы после пятницы.</t>
  </si>
  <si>
    <t xml:space="preserve">Бегала в лесу за домом, час – ДИС. Вечером съездила в бассейн. Мышцы не болят. </t>
  </si>
  <si>
    <t xml:space="preserve">ССИ/ОСИ(20) + ДИС (75)</t>
  </si>
  <si>
    <t xml:space="preserve">ОСИ/ССИ(80)</t>
  </si>
  <si>
    <t xml:space="preserve">ДИС(67) + ОСИ/ССИ(15)</t>
  </si>
  <si>
    <t xml:space="preserve">СВД(160)</t>
  </si>
  <si>
    <t xml:space="preserve">СВД(20)+ДИС(50)</t>
  </si>
  <si>
    <t xml:space="preserve">Бег в лесу за работой. Огромная луна. Бежать было легко. Пробежала 12 км.</t>
  </si>
  <si>
    <t xml:space="preserve">Была на площадке в 23 мкр, занималась около часа. Далось легко. Делала стандартную программу, только гриф заменила на отжимания.</t>
  </si>
  <si>
    <t xml:space="preserve">Бегала в лесу за работой, делала подъемы в горку, спуски. Бежать некомфортно, каша. Тяжело и не было света. К концу включила ускорение и удрала оттуда) </t>
  </si>
  <si>
    <t xml:space="preserve">Как обычно, 23 мкр. Чувствовала себя комфортно. Все 4 повторения дались легко. Затем поехала в бассейн. Много плавала под водой.</t>
  </si>
  <si>
    <t xml:space="preserve">Бегала в лесу 2 часа и 50 минут, пробежала около 22 км. Было не сложно. Только доставлял неудобства живот, который скручивало.</t>
  </si>
  <si>
    <t xml:space="preserve">Пробежала первые 20 минут – очень легким темпом, разогрелась, затем бежала ускорения 30/60 сек. Около 30 минут, и затем просто 10 минут ДИС, поняла что нужно 30/90. А то после 20 минуты бежать становится тяжело.</t>
  </si>
  <si>
    <t xml:space="preserve">ГРИ(18) + ДИС(35)</t>
  </si>
  <si>
    <t xml:space="preserve">бассейн</t>
  </si>
  <si>
    <t xml:space="preserve">СВД(30) + ССИ/ОСИ (27)</t>
  </si>
  <si>
    <t xml:space="preserve">ДИС(50) + ССИ/ОСИ(50)</t>
  </si>
  <si>
    <t xml:space="preserve">СВД(140)</t>
  </si>
  <si>
    <t xml:space="preserve">До начала бега была разминка, 20 минут. Растяжка, качала пресс, наклоны. Затем бег ДИС + ГРИ (примерно час). Горка понравилась. Пульс скачками, забавно смотреть. Вроде успевает успокоиться, пока добегаю до начала горки. Чувствовала себя легко. Потом бассейн. В Бассейне 20 гребков на 25 метров.</t>
  </si>
  <si>
    <t xml:space="preserve">Утром пробежалась, недолго, 33 минуты – 5,5 км. Пульс до 140. Светило солнце) Вечером ССИ+ОСИ, 23 мк, 2 круга. </t>
  </si>
  <si>
    <t xml:space="preserve">Пробежка на 9,2 км. Скорость 5 минут на километр. Бежала в 23 мк. По асфальту приятно, но дым от машин – фууууу, гадость какая. Перебарывать себя не приходилось, бежалось довольно легко. На 6 км вспомнила про работу ног и частоту шагов, после чего бежать стало легче, пульс перестал зашкаливать. Потом 3 круга ССИ+ОСИ и работа на пресс. Довольна собой, подтягивалась лучше обычного.  </t>
  </si>
  <si>
    <t xml:space="preserve">бассейн, следила за гребками, 18 гребков на 15 метров, правда при усиленной работе ног</t>
  </si>
  <si>
    <t xml:space="preserve">Пробежка -  свд, бежала под ритм 180. Ноги привыкли к такой частоте шагов на 3-5 км. Потом просто сами двигались. Бежалось легко. Почувствовала усталость только на 18 км. Голода не чувствовала, хотя ничего не ела с утра.</t>
  </si>
  <si>
    <t xml:space="preserve">ДИС(51)+ГРИ(20)</t>
  </si>
  <si>
    <t xml:space="preserve">ДИС(20) +ССИ/ОСИ (45)</t>
  </si>
  <si>
    <t xml:space="preserve">СВД(135) +ССИ/ОСИ (120)</t>
  </si>
  <si>
    <t xml:space="preserve">0</t>
  </si>
  <si>
    <t xml:space="preserve">Бежалось легко, погода отличная. Затем горные интервалы – как всегда: не успели начаться – уже закончились. Пульсометр сняла после первого подъема, сдавливает грудную клетку. Надо что-то придумать.  </t>
  </si>
  <si>
    <t xml:space="preserve">Бассейн, 16 гребков! В худшем случае 18. В среднем 17. Наконец к плаванию стали подключаться ноги. </t>
  </si>
  <si>
    <t xml:space="preserve">Понравилось бегать днем. Правда очень жарко. Бежалось тяжелее чем обычно. Не знаю с чем это связано. Пробежала 10 км, чувствую себя отлично, ноги не болят.</t>
  </si>
  <si>
    <t xml:space="preserve">Бег 5 км - 22 минуты, на стадионе! Ура, ура. Темп 4.30 мин/км. Бежалось легко, если бы не ограниченное время, еще бы бегала. Затем ОФП - 23мкр. Примерно 45 минут + 15 минут заминка.</t>
  </si>
  <si>
    <t xml:space="preserve">Утром силовая 20 минут, затем пробежка 20 км в лесу за работой. Бежать было тяжело. Долго, нудно. Не знаю в чем причина, не бежалось. После пробежки проехала в 23 мкр, и сделала новую программу. 3 круга + пресс, руки, подтягивания и т.д. Все вместе – час с лишним. Кушать пересталось хотеть после 3 часов тренировок. Аппетит вернулся только ночью, хотя была без обеда. </t>
  </si>
  <si>
    <t xml:space="preserve">ДИС(50)+ГРИ(20)</t>
  </si>
  <si>
    <t xml:space="preserve">ДИС(20)+СКИ(20)</t>
  </si>
  <si>
    <t xml:space="preserve">ДИС(46)+СКИ (4)+ССИ/ОСИ (25)</t>
  </si>
  <si>
    <t xml:space="preserve">ССИ/ОСИ (60)</t>
  </si>
  <si>
    <t xml:space="preserve">СВД(166)</t>
  </si>
  <si>
    <t xml:space="preserve">ССИ/ОСИ (35)+ГРИ(15)+СОР(14)</t>
  </si>
  <si>
    <t xml:space="preserve">Местами гололед, но бежать  можно. ГРИ были особенно веселыми, проскальзывают ноги. Пульсом в принципе довольна. Ни разу не перевалил за 190, максим 183. В среднем 159. Бежать при таком пульсе вполне комфортно. Потом бассейн, как-то было тяжеловато. Нужно чаще туда ходить.</t>
  </si>
  <si>
    <t xml:space="preserve">Пробежка ДИС 40 минут на стадионе. Бег 2 км легкой трусцой, затем 20 минут по времени – 15 сек ускорение, 45 сек легко. И заминка, 1 км. Суммарно вышло 40 минут – 8,5 км, средний темп на все время 4,39. Бежать вполне комфортно 15/45, но буду пробовать дальнейшие варианты.</t>
  </si>
  <si>
    <t xml:space="preserve">Дис 50 минут. Темп 5.00 минут на км, пульс не выше 160. Очень комфортно бежать, из 3 зоны не выходила. Так 9 км. На последнем км ускорилась, итого 4,12 мин/км – с пульсом 180. Затем ССИ и ОСИ – 25 минут. Прыжки на шины, толкание шин, много работы с голеностопом обеих ног, всевозможные упражнения на суставы ног. Заминка – 400 метров, прыжки с опорой на одну ногу, на другую, бег задом наперед.</t>
  </si>
  <si>
    <t xml:space="preserve">Я от себя не в восторге. 4 круга дались тяжко, не хватало сил выложиться на все 100. Рада что была не одна на площадке)</t>
  </si>
  <si>
    <t xml:space="preserve">Пробежка в лесу за домом. Низкий пульс. Помню, что два месяца назад был чуть ли не на 20 ударов больше чем сейчас. Грязно, снова провалилась нога под лед. Бежалось легко, никакой усталости. Закончила из-за того что сел телефон(( ну и время подошло к концу</t>
  </si>
  <si>
    <t xml:space="preserve">Утренняя пробежка в лесу за работой. 1 км разминка, легкий бег, затем по таймеру 14 минут соревнований - пробежала 3 км с пульсом до 170. Затем по таймеру 15 минут ГРИ. Льда уже нет, бежать легче. Люблю ГРИ))) Потом несколько легких кругов для заминки. Итого вышел час тренировки, 10 км.</t>
  </si>
  <si>
    <t xml:space="preserve">ДИС(40)+ГРИ(27)</t>
  </si>
  <si>
    <t xml:space="preserve">ДИС(25)+СКИ(15)+ССИ/ОСИ(20)</t>
  </si>
  <si>
    <t xml:space="preserve">ДИС(52)+ССИ/ОСИ (25)</t>
  </si>
  <si>
    <t xml:space="preserve">СВД(177)</t>
  </si>
  <si>
    <t xml:space="preserve">ССИ/ОСИ (20)+СКИ(10)+ГРИ(9)</t>
  </si>
  <si>
    <t xml:space="preserve">СОР (15) на след. Неделю</t>
  </si>
  <si>
    <t xml:space="preserve">Бег в лесу, разминка, затем 40 минут ДИС и ГРИ 27 минут. Итого отбегала 16 км, чувствовала себя хорошо. Луна светила как фонарь, моя тень бежала со мной)) В бассейн не успела. Ну и ладно. Очень много народу, не тянет туда в последнее время.</t>
  </si>
  <si>
    <t xml:space="preserve">Разминка, следом СКИ 15 минут – хотела 25, но не хватило сил. После вторника напряжно, мышцы расстраиваются. Затем просто ДИС. И все равно, как бы тяжеловато не было, ГРИ и СКИ мои любимые. Поставила случайно рекорд во время СКИ: 1км – 4.05мин. Затем ССИ/ОСИ 20 минут.</t>
  </si>
  <si>
    <t xml:space="preserve">Силовая в 23 мкр – 20 минут, никого не было, погода самый класс. Свежо и прохладно. Потом пробежалась ДИС, ровно 52 минуты, вышло 10 км с небольшим и снова:  1км – 4.05 мин, но это не было СКИ, была просто ДИС. Видимо пошло хорошо)) Бежалось вообще очень легко. Пульс ровный. Местами поднимался до 170, но это не критично.</t>
  </si>
  <si>
    <t xml:space="preserve">Час тренировки в 23 мкр, по моей программе. Было легко, ничего не болело во время тренировки. Затем бег наперегонки до столбиков и назад. </t>
  </si>
  <si>
    <t xml:space="preserve">Вечером доехала до атака в 18 мкр, оставила машину и побежала в старый город. Вспомнила что не включила страву после первых нескольких км, когда уже бежала у школьного озера. Было очень обидно.  По факту я пробежала больше чем 21 км, около 26км. На последних км стала чувствовать стопу. Боялась, что будет болеть. Хорошо, что к вск все симптомы ушли. Пульс средний 140 – вторая зона (выше 160 ни разу не поднимался). Частота шагов колеблется 162-170.</t>
  </si>
  <si>
    <t xml:space="preserve">Первые несколько км – разминка. Затем добежала до свого поля, a оно – оттаяло!! по нему можно бегать! Ура! Ура! Там сделала ГРИ – не как обычно вышло, а тяжелые подъемы почти в вертикальную гору. И добегала СКИ, 10 минут. Затем заминка – несколько км. Бегала в новых спортивных очках)) Вечером ОСИ/ССИ (30 минут). План выполнила.</t>
  </si>
  <si>
    <t xml:space="preserve">ДИС(40)+ГРИ(23)</t>
  </si>
  <si>
    <t xml:space="preserve">ДИС(40)+СКИ(26)</t>
  </si>
  <si>
    <t xml:space="preserve">ССИ/ОСИ (40)</t>
  </si>
  <si>
    <t xml:space="preserve">СВД(112)+СОР(25)</t>
  </si>
  <si>
    <t xml:space="preserve">+13</t>
  </si>
  <si>
    <t xml:space="preserve">Впервые в этом году- бегала в футболке! Домой ехала тоже в футболке, с удивлением обнаружила что на улице +13, а мне тепло. Радуюсь. Скоро еще болото согреется, и можно будет туда нырять с разбега)) Пробежка далась легко, сердце после первых пяти км успокоилось,ЧСС почти не выходила из третьей зоны, даже во время ГРИ.</t>
  </si>
  <si>
    <t xml:space="preserve">+18</t>
  </si>
  <si>
    <t xml:space="preserve">Вечерняя прогулка. Как тренировку не засчитываю. Мышцы размяла после ГРИ, это главное. Легкая пробежка в лесу за работой с элементами офп. Итого вышло -6км с темпом 7минут.</t>
  </si>
  <si>
    <t xml:space="preserve">Поехала в лес изучить трассу для паркрана. Первые три км бегала по трасе с телефоном в руке. Затем, поняв как и куда бежать, засекла время, включила табата таймер и рванула. Пробежала пять км. Изо всех сил. Добежала до финиша, нажала стоп и – мой любимый ваху глюканул. Показал что я пробежала 24 км...В общем время я не знаю, результатов нет. Я так устала после первых пяти км, когда выложилась, что решила что на сегодня хватит. Но любопытство – за сколько же я пробегу пять км даже не спеша, взяло вверх. Я снова поставила музыку, и побежала уже не спеша – снова 5 км. Итог от второго забега – 4,50 мин за км. Сойдет для второй пятерки. Итого и ДИС и СКИ отбегала.</t>
  </si>
  <si>
    <t xml:space="preserve">ОСИ/ССИ в 23 мкр. Тепло)) Всего два круга. Затем бассейн. Злая на Алексея. </t>
  </si>
  <si>
    <t xml:space="preserve">Разминка, 5 км соревнований, затем 15.3 - СВД. Соревнования прошли - время на сайте мне поставили 22,45 (4,33 на км) - что неплохо, если это так. Собой вполне довольна. Бежать СВД было тепло и приятно. </t>
  </si>
  <si>
    <t xml:space="preserve">Силовая после поездки, больше похоже на разминку/заминку. Зато размялась.</t>
  </si>
  <si>
    <t xml:space="preserve">ДИС(60)+ГРИ(10)+СКИ(20)</t>
  </si>
  <si>
    <t xml:space="preserve">ГРИ(10) +ДИС(30)</t>
  </si>
  <si>
    <t xml:space="preserve">СКИ(12)+ДИС(34)+СОР(23)+ГРИ(12)</t>
  </si>
  <si>
    <t xml:space="preserve">поход</t>
  </si>
  <si>
    <t xml:space="preserve">ОСИ/ССИ</t>
  </si>
  <si>
    <t xml:space="preserve">СВД(156)+ГРИ (11)</t>
  </si>
  <si>
    <t xml:space="preserve">56.3</t>
  </si>
  <si>
    <t xml:space="preserve">7'50</t>
  </si>
  <si>
    <t xml:space="preserve">Бежать было очень тяжело. Заныл голеностоп!!! Мышцы не слушались, ступни болели. Программу всю выполнила. СКИ сделала, но не подряд 20 минут, а 10 минут, затем передышка (разминка на турниках), затем еще 10. Не знаю с чем это связано, может быть тело еще не отдохнуло после субботы? </t>
  </si>
  <si>
    <t xml:space="preserve">56.1</t>
  </si>
  <si>
    <t xml:space="preserve">8'35</t>
  </si>
  <si>
    <t xml:space="preserve">Съездила в бассейн в ЧГПУ с мамой. Поплавала. В конце занятия наняла тренера. Вечером рассчитывала пробежать СВД, но мне позвонили и попросили бежать домой по делам. Потому пришлось развернуться. ГРИ выполнила на обратном пути. Засчитала за ДИС и ГРИ. </t>
  </si>
  <si>
    <t xml:space="preserve">Выполнила пробежкe - вокруг московского района. Через Герцена. Тут и подъем в гору - крутой, и темп отличный вышел. Погода замечательная была.</t>
  </si>
  <si>
    <t xml:space="preserve">ПОХОД</t>
  </si>
  <si>
    <t xml:space="preserve">ПОХОД. Вечером приехали. Пробежала СВД. Я молодец! Закат потрясающий. Казалось, что я бегаю по Испании, а не по Чебам. Теплый летний ветерок, воздух - с частицами воды с берега. Никто не мешает, специальные дорожки. Даже подумала что ради такой красоты и чистого воздуха можно и назад вернуться. План по тренировкам я выполнила))</t>
  </si>
  <si>
    <t xml:space="preserve">Бассейн</t>
  </si>
  <si>
    <t xml:space="preserve">ОСИ+ССИ(1час)+велосипед 1,20</t>
  </si>
  <si>
    <t xml:space="preserve">ДИС(70) + ГРИ(10)</t>
  </si>
  <si>
    <t xml:space="preserve">ДИС(37)+СКИ(10)</t>
  </si>
  <si>
    <t xml:space="preserve">ОСИ+ССИ(45 минут)</t>
  </si>
  <si>
    <t xml:space="preserve">Велосипед </t>
  </si>
  <si>
    <t xml:space="preserve">Сор переношу, итого +28 минут, на прошлой неделе выполнила</t>
  </si>
  <si>
    <t xml:space="preserve">55.3</t>
  </si>
  <si>
    <t xml:space="preserve">6'25</t>
  </si>
  <si>
    <t xml:space="preserve">Плавала в бассейне с тренером! Это офигенно! Супер. Колоссальный прорый за одно занятие. Особенно понравилось упражнение с кандалами на ногах.</t>
  </si>
  <si>
    <t xml:space="preserve">56.2</t>
  </si>
  <si>
    <t xml:space="preserve">8'40</t>
  </si>
  <si>
    <t xml:space="preserve">Велосипед до турников, там офп - 4 круга. Спина болит, очень мешает. Затем домой, через весь район. Устают плечи и шея, затекают мышцы. Видимо посадка неверная. Может следует поднять седушку. </t>
  </si>
  <si>
    <t xml:space="preserve">55.8</t>
  </si>
  <si>
    <t xml:space="preserve">7'45</t>
  </si>
  <si>
    <t xml:space="preserve">Бег вечером, ничего так, после 9км начала чувствовать себя нормально, до этого ноги с трудом переставляла, очень мышцы бедра болели. Только ДИС, ни на что другое сил не было. 15 км вышло.</t>
  </si>
  <si>
    <t xml:space="preserve">5'15</t>
  </si>
  <si>
    <t xml:space="preserve">Плавала утром с тренером. Круто, абожаю, хоть с собой тренера забирай. Заставила плавать 1.10, вместо 45 минут. Здорово конечно, но и устала я больше. Вечером пробежка дис, сколько успела - 37 минут. </t>
  </si>
  <si>
    <t xml:space="preserve">6'40</t>
  </si>
  <si>
    <t xml:space="preserve">Плавала утром с тренером. Снова кандалы. Отлично))) Поставила мне технику, более-менее. В принципе буду дальше отрабатывать навыки. Готовила меня для открытой воды, особенно следила за положением головы, чтобы справлялась с волнами. Я довольна как слон) Жалко было с ней расставаться. Вечером с папой позанималась на турниках. Три круга по новой программе. Программой довольна, комбинация упражнений идеальна. Самочувствие ставлю 4 - болит лопатка.</t>
  </si>
  <si>
    <t xml:space="preserve">5’40</t>
  </si>
  <si>
    <t xml:space="preserve">Поездка из Чебоксар в Москву. Ехала одна, 13’5 часов, с двумя остановками по пять минут. Очень устала.</t>
  </si>
  <si>
    <t xml:space="preserve">9’50</t>
  </si>
  <si>
    <t xml:space="preserve">Поездка на велике, 25 км. Легко, никакой усталости. На пробежку была не способка после целого дня в машине, чувствовала себя точно не для пробежки. План не знаю засчитывать или нет. Если засчитать за СВД – поездку на велеке, то в принципе  план выполнен. Велик конечно добавляет много времени. Что с ним делать – не знаю.</t>
  </si>
  <si>
    <t xml:space="preserve">ДИС(60)+ГРИ(30)</t>
  </si>
  <si>
    <t xml:space="preserve">СИЛ(48)</t>
  </si>
  <si>
    <t xml:space="preserve">ДИС(60)+ГРИ(24)</t>
  </si>
  <si>
    <t xml:space="preserve">СКИ(12)+СИЛ(60)</t>
  </si>
  <si>
    <t xml:space="preserve">отмена (перенос на субботу и вск)</t>
  </si>
  <si>
    <t xml:space="preserve">СКИ(42)+ДИС(42)</t>
  </si>
  <si>
    <t xml:space="preserve">СВД(204)+СИЛ(60)</t>
  </si>
  <si>
    <t xml:space="preserve">нет СВД</t>
  </si>
  <si>
    <t xml:space="preserve">7’05</t>
  </si>
  <si>
    <t xml:space="preserve">Бег в лесу за работой, ДИС(60) и ГРИ(30), очень понравилось, бегать становится светло. Познакомилась с парнем, стоял улыбался, очень милый. </t>
  </si>
  <si>
    <t xml:space="preserve">7’00</t>
  </si>
  <si>
    <t xml:space="preserve">Вечером заставила себя сделать ЭТО!! Сначала вышла на улицу, но там ливень, так что пришлось вернуться, переделать программу – убрать турники, и начать. Сначала было ооочень лень, но потом ничего, втянулась, разогрелась.</t>
  </si>
  <si>
    <t xml:space="preserve">6’50</t>
  </si>
  <si>
    <t xml:space="preserve">Плохое самочувствие, температура. Пробежалась в лесу за работой, так себе вышло. И ГРИ конечно поделала, но хватило меня явно не на 24 минуты. Чуть сознание не потеряла. Пешком пришлось до машины идти.</t>
  </si>
  <si>
    <t xml:space="preserve">15 мин</t>
  </si>
  <si>
    <t xml:space="preserve">Отменилась тренировка из-за болезни.</t>
  </si>
  <si>
    <t xml:space="preserve">11’00</t>
  </si>
  <si>
    <t xml:space="preserve">Бег по полю в Голубом – дис и ускорения. Жара, отличное настроение, топик и шорты)) Также покаталась на велике 20 км. </t>
  </si>
  <si>
    <t xml:space="preserve">8’00</t>
  </si>
  <si>
    <t xml:space="preserve">Силовая. 4 круга у дома. План на неделю выполнила – кроме СВД (3часа). Отменилось из-за болезни.</t>
  </si>
  <si>
    <t xml:space="preserve">ГРИ(11)+ДИС(30)</t>
  </si>
  <si>
    <t xml:space="preserve">ГРИ(15)+ДИС(25)</t>
  </si>
  <si>
    <t xml:space="preserve">ГРИ(9)+ДИС(47)</t>
  </si>
  <si>
    <t xml:space="preserve">Да – ДИС, ГРИ -нет</t>
  </si>
  <si>
    <t xml:space="preserve">СИЛ(30)+СВД(129)</t>
  </si>
  <si>
    <t xml:space="preserve">да в субботу</t>
  </si>
  <si>
    <t xml:space="preserve">СОР(19+28)</t>
  </si>
  <si>
    <t xml:space="preserve">да в вск</t>
  </si>
  <si>
    <t xml:space="preserve">СИЛ(40)</t>
  </si>
  <si>
    <t xml:space="preserve">7’15</t>
  </si>
  <si>
    <t xml:space="preserve">Отличная пробежка, перед финалом игры престолов, который меня разочаровал((</t>
  </si>
  <si>
    <t xml:space="preserve">7’38</t>
  </si>
  <si>
    <t xml:space="preserve">Хорошее самочувствие, разве что остатки болезни напоминают о себе. Темп ДИС 4.50-5.00 минут, нормально для меня. Правда не знаю как долго смогла бы так бежать. Голеностоп еще ноет. Радует что была не одна. </t>
  </si>
  <si>
    <t xml:space="preserve">7’30</t>
  </si>
  <si>
    <t xml:space="preserve">7’50</t>
  </si>
  <si>
    <t xml:space="preserve">7’20</t>
  </si>
  <si>
    <t xml:space="preserve">Пробежка, 28 км по пересеченке, средний темп 5.54. Бежать понравилось. Под конец накрапывал дождь, что было крайне приятно. Вот если бы ливануло, то совсем счастье )) но увы. Последние три км периодически останавливалась на несколько секунд, отдохнуть. Хотелось перейти на шаг. Но ничего, добежала. </t>
  </si>
  <si>
    <t xml:space="preserve">8’15</t>
  </si>
  <si>
    <t xml:space="preserve">Силовая вечером у дома) Люблю делать силовую вечером. Смотришь на небо, дышишь свежим воздухом, тренируешься, кайф.</t>
  </si>
  <si>
    <t xml:space="preserve">УСК (9) + СКИ(13)+ДИС(20) + СИЛ(20)</t>
  </si>
  <si>
    <t xml:space="preserve">ДИС(50)</t>
  </si>
  <si>
    <t xml:space="preserve">Нет – ушло на пятницу</t>
  </si>
  <si>
    <t xml:space="preserve">ГРИ(25)+ДИС(22)+СКИ(10)+УСК(9)</t>
  </si>
  <si>
    <t xml:space="preserve">Ускорения на стадионе 20 мин</t>
  </si>
  <si>
    <t xml:space="preserve">СОР(28)+СВД(60)+ГРИ(25)</t>
  </si>
  <si>
    <t xml:space="preserve">ГРИ нет, СВД -да, СОР перенесла</t>
  </si>
  <si>
    <t xml:space="preserve">СИЛ(40)+СВД(124)</t>
  </si>
  <si>
    <t xml:space="preserve">55’5</t>
  </si>
  <si>
    <t xml:space="preserve">7’0</t>
  </si>
  <si>
    <t xml:space="preserve">7’40</t>
  </si>
  <si>
    <t xml:space="preserve">На стадионе, все было сложно, но я сделала. После ускорений пришлось полежать на скамейке, сердце долго отходило.</t>
  </si>
  <si>
    <t xml:space="preserve">54’4</t>
  </si>
  <si>
    <t xml:space="preserve">6’55</t>
  </si>
  <si>
    <t xml:space="preserve">копала огород!</t>
  </si>
  <si>
    <t xml:space="preserve">54’8</t>
  </si>
  <si>
    <t xml:space="preserve">6’58</t>
  </si>
  <si>
    <t xml:space="preserve">Пробежалась – было не очень, тяжеловато после субботы. ГРИ так вообще не пошли. Сделала через не могу.</t>
  </si>
  <si>
    <t xml:space="preserve">Ускорения на стадионе. 50 -8, 100 -4, 200  -2, 400 -1, 600 -1, 800 -1, 1000 -1, 1200 -1.  Время на 1200 – 4.08</t>
  </si>
  <si>
    <t xml:space="preserve">9’40</t>
  </si>
  <si>
    <t xml:space="preserve">ДИС (60) +СКИ (15) + ГРИ(20)</t>
  </si>
  <si>
    <t xml:space="preserve">СИЛ(20)</t>
  </si>
  <si>
    <t xml:space="preserve">УСК(22)+ГРИ(20)</t>
  </si>
  <si>
    <t xml:space="preserve">СКИ(15)+ДИС(60)</t>
  </si>
  <si>
    <t xml:space="preserve">СИЛ(58)</t>
  </si>
  <si>
    <t xml:space="preserve">СОР + СВД (60)</t>
  </si>
  <si>
    <t xml:space="preserve">6’46</t>
  </si>
  <si>
    <t xml:space="preserve">Бежалась отлично, познакомилась с Аллой, было немного прохладно вечером, но расчитываю что буду купаться к концу недели.</t>
  </si>
  <si>
    <t xml:space="preserve">№1</t>
  </si>
  <si>
    <t xml:space="preserve">множ.</t>
  </si>
  <si>
    <t xml:space="preserve">кругов</t>
  </si>
  <si>
    <t xml:space="preserve">общее 
время</t>
  </si>
  <si>
    <t xml:space="preserve">инвентарь</t>
  </si>
  <si>
    <t xml:space="preserve">время на ОСИ на одном круге (мин)</t>
  </si>
  <si>
    <t xml:space="preserve">X</t>
  </si>
  <si>
    <t xml:space="preserve">гриф</t>
  </si>
  <si>
    <t xml:space="preserve">время на ССИ на одном круге (мин)</t>
  </si>
  <si>
    <t xml:space="preserve">блин 15-20кг</t>
  </si>
  <si>
    <t xml:space="preserve">общее время одного круга (мин)</t>
  </si>
  <si>
    <t xml:space="preserve">турник</t>
  </si>
  <si>
    <t xml:space="preserve">отдых между кругами 2+3+4(мин)</t>
  </si>
  <si>
    <t xml:space="preserve">брусья</t>
  </si>
  <si>
    <t xml:space="preserve">общее время тренировки (мин)</t>
  </si>
  <si>
    <t xml:space="preserve">пенка</t>
  </si>
  <si>
    <t xml:space="preserve">место</t>
  </si>
  <si>
    <t xml:space="preserve">23й район, workout площадка</t>
  </si>
  <si>
    <t xml:space="preserve">упражнения в круге</t>
  </si>
  <si>
    <t xml:space="preserve">количество</t>
  </si>
  <si>
    <t xml:space="preserve">подтягивание</t>
  </si>
  <si>
    <t xml:space="preserve">сек</t>
  </si>
  <si>
    <t xml:space="preserve">отдых</t>
  </si>
  <si>
    <t xml:space="preserve">отжимание</t>
  </si>
  <si>
    <t xml:space="preserve">высед+взмах на правую ногу</t>
  </si>
  <si>
    <t xml:space="preserve">высед+взмах на левую ногу</t>
  </si>
  <si>
    <t xml:space="preserve">гриф от груди</t>
  </si>
  <si>
    <t xml:space="preserve">выпригивание из низкого седа</t>
  </si>
  <si>
    <t xml:space="preserve">берпи</t>
  </si>
  <si>
    <t xml:space="preserve">подтягивание обратный хват</t>
  </si>
  <si>
    <t xml:space="preserve">блин вокруг</t>
  </si>
  <si>
    <t xml:space="preserve">разножка</t>
  </si>
  <si>
    <t xml:space="preserve">планка</t>
  </si>
  <si>
    <t xml:space="preserve">ok</t>
  </si>
  <si>
    <t xml:space="preserve">№3</t>
  </si>
  <si>
    <t xml:space="preserve">рукаход</t>
  </si>
  <si>
    <t xml:space="preserve">низкая перекладина</t>
  </si>
  <si>
    <t xml:space="preserve">ок</t>
  </si>
  <si>
    <t xml:space="preserve">гриф за головой узк. хват</t>
  </si>
  <si>
    <t xml:space="preserve">прыжки лв/пр через перекладину</t>
  </si>
  <si>
    <t xml:space="preserve">отжимания</t>
  </si>
  <si>
    <t xml:space="preserve">№4</t>
  </si>
  <si>
    <t xml:space="preserve">блин 20кг</t>
  </si>
  <si>
    <t xml:space="preserve">гриф вперед </t>
  </si>
  <si>
    <t xml:space="preserve">отжимание на руках вниз головой</t>
  </si>
  <si>
    <t xml:space="preserve">№5</t>
  </si>
  <si>
    <t xml:space="preserve">отдых между кругами 2+3(мин)</t>
  </si>
  <si>
    <t xml:space="preserve">2+3</t>
  </si>
  <si>
    <t xml:space="preserve">отжимания с хлопками</t>
  </si>
  <si>
    <t xml:space="preserve">подтягивание на рукоходе</t>
  </si>
  <si>
    <t xml:space="preserve">прыжки на правой ноге</t>
  </si>
  <si>
    <t xml:space="preserve">прыжки на левой ноге</t>
  </si>
  <si>
    <t xml:space="preserve">брусья + пресс</t>
  </si>
  <si>
    <t xml:space="preserve">прыжки в длину</t>
  </si>
  <si>
    <t xml:space="preserve">подъем переворот</t>
  </si>
  <si>
    <t xml:space="preserve">берпи с грифом</t>
  </si>
  <si>
    <t xml:space="preserve">шведская стенка подъем ног</t>
  </si>
  <si>
    <t xml:space="preserve">блин 10кг</t>
  </si>
  <si>
    <t xml:space="preserve">присед+прыжок(пятки до попы)</t>
  </si>
  <si>
    <t xml:space="preserve">подтягивание параллельный хват</t>
  </si>
  <si>
    <t xml:space="preserve">кидаем ногу+присед правая</t>
  </si>
  <si>
    <t xml:space="preserve">кидаем ногу+присед левая</t>
  </si>
  <si>
    <t xml:space="preserve">прыжки на шведской стенке</t>
  </si>
  <si>
    <t xml:space="preserve">отжимания (узкий хват)</t>
  </si>
  <si>
    <t xml:space="preserve">разножка + бедро заднее</t>
  </si>
  <si>
    <t xml:space="preserve">турник - подъем ног</t>
  </si>
  <si>
    <t xml:space="preserve">отжимания + крисс кросс</t>
  </si>
  <si>
    <t xml:space="preserve">пресс</t>
  </si>
  <si>
    <t xml:space="preserve">вис на левой руке</t>
  </si>
  <si>
    <t xml:space="preserve">вис на правой руке</t>
  </si>
  <si>
    <t xml:space="preserve">2+3+4</t>
  </si>
  <si>
    <t xml:space="preserve">прыжки коленки к локтю</t>
  </si>
  <si>
    <t xml:space="preserve">шаги альпиниста</t>
  </si>
  <si>
    <t xml:space="preserve">подъем руки обратный хват левая</t>
  </si>
  <si>
    <t xml:space="preserve">подъем руки обратный хва тправая</t>
  </si>
  <si>
    <t xml:space="preserve">шведская стенка подъем ног задний</t>
  </si>
  <si>
    <t xml:space="preserve">отжимания узкий хват</t>
  </si>
  <si>
    <t xml:space="preserve">пресс на брусьях</t>
  </si>
  <si>
    <t xml:space="preserve">13,06</t>
  </si>
  <si>
    <t xml:space="preserve">26,12</t>
  </si>
  <si>
    <t xml:space="preserve">шведская стенка подъем ног задний </t>
  </si>
  <si>
    <t xml:space="preserve">подтягивание параллельный  хват</t>
  </si>
  <si>
    <t xml:space="preserve">прыжки лягушкой </t>
  </si>
  <si>
    <t xml:space="preserve">54.6</t>
  </si>
  <si>
    <t xml:space="preserve">Чебоксары, workout площадка</t>
  </si>
  <si>
    <t xml:space="preserve">пресс с турника</t>
  </si>
  <si>
    <t xml:space="preserve">прыжки лягушкой</t>
  </si>
  <si>
    <t xml:space="preserve">Голубое, workout площадка возле дома</t>
  </si>
  <si>
    <t xml:space="preserve">Приседания в выпаде с поднятыми руками и грузом</t>
  </si>
  <si>
    <t xml:space="preserve">https://www.youtube.com/watch?v=qGSlehRBBMM</t>
  </si>
  <si>
    <t xml:space="preserve">четырёхглавые мышцы бедра, подколенные сухожилия, ягодицы, плечи и мышцы кора</t>
  </si>
  <si>
    <t xml:space="preserve">Разножка</t>
  </si>
  <si>
    <t xml:space="preserve">https://marathonec.ru/10-strength-exercises-for-runners/</t>
  </si>
  <si>
    <t xml:space="preserve">При выполнении этого упражнения с прямой спиной активнее всего работают мышцы задней поверхности бедра. </t>
  </si>
</sst>
</file>

<file path=xl/styles.xml><?xml version="1.0" encoding="utf-8"?>
<styleSheet xmlns="http://schemas.openxmlformats.org/spreadsheetml/2006/main">
  <numFmts count="10">
    <numFmt numFmtId="164" formatCode="General"/>
    <numFmt numFmtId="165" formatCode="M/D/YYYY"/>
    <numFmt numFmtId="166" formatCode="H:MM"/>
    <numFmt numFmtId="167" formatCode="MMM\-YY"/>
    <numFmt numFmtId="168" formatCode="0%"/>
    <numFmt numFmtId="169" formatCode="#,##0.00"/>
    <numFmt numFmtId="170" formatCode="0.00"/>
    <numFmt numFmtId="171" formatCode="@"/>
    <numFmt numFmtId="172" formatCode="0"/>
    <numFmt numFmtId="173" formatCode="0.0"/>
  </numFmts>
  <fonts count="33">
    <font>
      <sz val="11"/>
      <color rgb="FF000000"/>
      <name val="Calibri"/>
      <family val="2"/>
      <charset val="1"/>
    </font>
    <font>
      <sz val="10"/>
      <name val="Arial"/>
      <family val="0"/>
    </font>
    <font>
      <sz val="10"/>
      <name val="Arial"/>
      <family val="0"/>
    </font>
    <font>
      <sz val="10"/>
      <name val="Arial"/>
      <family val="0"/>
    </font>
    <font>
      <b val="true"/>
      <sz val="16"/>
      <color rgb="FF000000"/>
      <name val="Calibri"/>
      <family val="2"/>
      <charset val="204"/>
    </font>
    <font>
      <b val="true"/>
      <sz val="11"/>
      <color rgb="FFFFFFFF"/>
      <name val="Calibri"/>
      <family val="2"/>
      <charset val="204"/>
    </font>
    <font>
      <sz val="11"/>
      <color rgb="FFFFFFFF"/>
      <name val="Calibri"/>
      <family val="2"/>
      <charset val="204"/>
    </font>
    <font>
      <b val="true"/>
      <sz val="11"/>
      <color rgb="FF70AD47"/>
      <name val="Calibri"/>
      <family val="2"/>
      <charset val="204"/>
    </font>
    <font>
      <b val="true"/>
      <sz val="11"/>
      <color rgb="FF000000"/>
      <name val="Calibri"/>
      <family val="2"/>
      <charset val="204"/>
    </font>
    <font>
      <b val="true"/>
      <sz val="11"/>
      <color rgb="FFED7D31"/>
      <name val="Calibri"/>
      <family val="2"/>
      <charset val="204"/>
    </font>
    <font>
      <u val="single"/>
      <sz val="11"/>
      <color rgb="FF0563C1"/>
      <name val="Calibri"/>
      <family val="2"/>
      <charset val="1"/>
    </font>
    <font>
      <b val="true"/>
      <sz val="11"/>
      <color rgb="FF2E75B6"/>
      <name val="Calibri"/>
      <family val="2"/>
      <charset val="204"/>
    </font>
    <font>
      <b val="true"/>
      <sz val="11"/>
      <color rgb="FFA6A6A6"/>
      <name val="Calibri"/>
      <family val="2"/>
      <charset val="204"/>
    </font>
    <font>
      <sz val="11"/>
      <name val="Calibri"/>
      <family val="2"/>
      <charset val="1"/>
    </font>
    <font>
      <sz val="11"/>
      <color rgb="FF000000"/>
      <name val="Calibri"/>
      <family val="2"/>
      <charset val="204"/>
    </font>
    <font>
      <sz val="11"/>
      <color rgb="FF70AD47"/>
      <name val="Calibri"/>
      <family val="2"/>
      <charset val="204"/>
    </font>
    <font>
      <sz val="11"/>
      <name val="Calibri"/>
      <family val="2"/>
      <charset val="204"/>
    </font>
    <font>
      <sz val="11"/>
      <color rgb="FFFFFFFF"/>
      <name val="Calibri"/>
      <family val="2"/>
      <charset val="1"/>
    </font>
    <font>
      <sz val="10"/>
      <name val="Arial"/>
      <family val="2"/>
    </font>
    <font>
      <sz val="9"/>
      <color rgb="FFD9D9D9"/>
      <name val="Calibri"/>
      <family val="2"/>
    </font>
    <font>
      <b val="true"/>
      <sz val="9"/>
      <color rgb="FFD9D9D9"/>
      <name val="Calibri"/>
      <family val="2"/>
    </font>
    <font>
      <sz val="22"/>
      <color rgb="FF000000"/>
      <name val="Calibri"/>
      <family val="2"/>
      <charset val="1"/>
    </font>
    <font>
      <b val="true"/>
      <sz val="12"/>
      <color rgb="FF000000"/>
      <name val="Calibri"/>
      <family val="2"/>
      <charset val="204"/>
    </font>
    <font>
      <sz val="12"/>
      <color rgb="FF000000"/>
      <name val="Calibri"/>
      <family val="2"/>
      <charset val="1"/>
    </font>
    <font>
      <sz val="11"/>
      <color rgb="FFC00000"/>
      <name val="Calibri"/>
      <family val="2"/>
      <charset val="1"/>
    </font>
    <font>
      <b val="true"/>
      <sz val="9"/>
      <color rgb="FF000000"/>
      <name val="Calibri"/>
      <family val="2"/>
      <charset val="204"/>
    </font>
    <font>
      <b val="true"/>
      <sz val="10"/>
      <color rgb="FF000000"/>
      <name val="Calibri"/>
      <family val="2"/>
      <charset val="204"/>
    </font>
    <font>
      <b val="true"/>
      <sz val="11"/>
      <color rgb="FF00B050"/>
      <name val="Calibri"/>
      <family val="2"/>
      <charset val="204"/>
    </font>
    <font>
      <b val="true"/>
      <sz val="10"/>
      <color rgb="FF00B050"/>
      <name val="Calibri"/>
      <family val="2"/>
      <charset val="204"/>
    </font>
    <font>
      <sz val="14"/>
      <color rgb="FFFF0000"/>
      <name val="Calibri"/>
      <family val="2"/>
      <charset val="1"/>
    </font>
    <font>
      <sz val="11"/>
      <color rgb="FF70AD47"/>
      <name val="Calibri"/>
      <family val="2"/>
      <charset val="1"/>
    </font>
    <font>
      <sz val="11"/>
      <color rgb="FFC55A11"/>
      <name val="Calibri"/>
      <family val="2"/>
      <charset val="1"/>
    </font>
    <font>
      <sz val="8"/>
      <color rgb="FF000000"/>
      <name val="Arial"/>
      <family val="2"/>
      <charset val="204"/>
    </font>
  </fonts>
  <fills count="24">
    <fill>
      <patternFill patternType="none"/>
    </fill>
    <fill>
      <patternFill patternType="gray125"/>
    </fill>
    <fill>
      <patternFill patternType="solid">
        <fgColor rgb="FFC5E0B4"/>
        <bgColor rgb="FFD9D9D9"/>
      </patternFill>
    </fill>
    <fill>
      <patternFill patternType="solid">
        <fgColor rgb="FFFFE699"/>
        <bgColor rgb="FFFFF2CC"/>
      </patternFill>
    </fill>
    <fill>
      <patternFill patternType="solid">
        <fgColor rgb="FF000000"/>
        <bgColor rgb="FF003300"/>
      </patternFill>
    </fill>
    <fill>
      <patternFill patternType="solid">
        <fgColor rgb="FFE7E6E6"/>
        <bgColor rgb="FFDEEBF7"/>
      </patternFill>
    </fill>
    <fill>
      <patternFill patternType="solid">
        <fgColor rgb="FFF4B183"/>
        <bgColor rgb="FFF8CBAD"/>
      </patternFill>
    </fill>
    <fill>
      <patternFill patternType="solid">
        <fgColor rgb="FFDEEBF7"/>
        <bgColor rgb="FFE7E6E6"/>
      </patternFill>
    </fill>
    <fill>
      <patternFill patternType="solid">
        <fgColor rgb="FFFBE5D6"/>
        <bgColor rgb="FFFFF2CC"/>
      </patternFill>
    </fill>
    <fill>
      <patternFill patternType="solid">
        <fgColor rgb="FFE2F0D9"/>
        <bgColor rgb="FFE7E6E6"/>
      </patternFill>
    </fill>
    <fill>
      <patternFill patternType="solid">
        <fgColor rgb="FFF2F2F2"/>
        <bgColor rgb="FFE7E6E6"/>
      </patternFill>
    </fill>
    <fill>
      <patternFill patternType="solid">
        <fgColor rgb="FFFFFFFF"/>
        <bgColor rgb="FFF2F2F2"/>
      </patternFill>
    </fill>
    <fill>
      <patternFill patternType="solid">
        <fgColor rgb="FF9DC3E6"/>
        <bgColor rgb="FFBDD7EE"/>
      </patternFill>
    </fill>
    <fill>
      <patternFill patternType="solid">
        <fgColor rgb="FFF8CBAD"/>
        <bgColor rgb="FFFFE699"/>
      </patternFill>
    </fill>
    <fill>
      <patternFill patternType="solid">
        <fgColor rgb="FFA9D18E"/>
        <bgColor rgb="FFC5E0B4"/>
      </patternFill>
    </fill>
    <fill>
      <patternFill patternType="solid">
        <fgColor rgb="FFFFC000"/>
        <bgColor rgb="FFFFD966"/>
      </patternFill>
    </fill>
    <fill>
      <patternFill patternType="solid">
        <fgColor rgb="FF70AD47"/>
        <bgColor rgb="FF808080"/>
      </patternFill>
    </fill>
    <fill>
      <patternFill patternType="solid">
        <fgColor rgb="FFBF9000"/>
        <bgColor rgb="FFED7D31"/>
      </patternFill>
    </fill>
    <fill>
      <patternFill patternType="solid">
        <fgColor rgb="FFC55A11"/>
        <bgColor rgb="FFED7D31"/>
      </patternFill>
    </fill>
    <fill>
      <patternFill patternType="solid">
        <fgColor rgb="FFED7D31"/>
        <bgColor rgb="FFBF9000"/>
      </patternFill>
    </fill>
    <fill>
      <patternFill patternType="solid">
        <fgColor rgb="FF5B9BD5"/>
        <bgColor rgb="FF2E75B6"/>
      </patternFill>
    </fill>
    <fill>
      <patternFill patternType="solid">
        <fgColor rgb="FFBDD7EE"/>
        <bgColor rgb="FFD9D9D9"/>
      </patternFill>
    </fill>
    <fill>
      <patternFill patternType="solid">
        <fgColor rgb="FFFFD966"/>
        <bgColor rgb="FFFFE699"/>
      </patternFill>
    </fill>
    <fill>
      <patternFill patternType="solid">
        <fgColor rgb="FFFFF2CC"/>
        <bgColor rgb="FFFBE5D6"/>
      </patternFill>
    </fill>
  </fills>
  <borders count="60">
    <border diagonalUp="false" diagonalDown="false">
      <left/>
      <right/>
      <top/>
      <bottom/>
      <diagonal/>
    </border>
    <border diagonalUp="false" diagonalDown="false">
      <left style="thin"/>
      <right style="thin"/>
      <top style="thin"/>
      <bottom style="thin"/>
      <diagonal/>
    </border>
    <border diagonalUp="false" diagonalDown="false">
      <left/>
      <right style="medium"/>
      <top style="medium"/>
      <bottom style="medium"/>
      <diagonal/>
    </border>
    <border diagonalUp="false" diagonalDown="false">
      <left style="medium"/>
      <right style="thin"/>
      <top style="medium"/>
      <bottom style="medium"/>
      <diagonal/>
    </border>
    <border diagonalUp="false" diagonalDown="false">
      <left style="thin"/>
      <right style="medium"/>
      <top style="medium"/>
      <bottom style="medium"/>
      <diagonal/>
    </border>
    <border diagonalUp="false" diagonalDown="false">
      <left/>
      <right style="thin"/>
      <top/>
      <bottom style="thin"/>
      <diagonal/>
    </border>
    <border diagonalUp="false" diagonalDown="false">
      <left style="thin"/>
      <right style="medium"/>
      <top/>
      <bottom style="thin"/>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right style="thin"/>
      <top style="thin"/>
      <bottom style="medium"/>
      <diagonal/>
    </border>
    <border diagonalUp="false" diagonalDown="false">
      <left/>
      <right/>
      <top style="thin"/>
      <bottom style="medium"/>
      <diagonal/>
    </border>
    <border diagonalUp="false" diagonalDown="false">
      <left style="thin"/>
      <right style="medium"/>
      <top style="thin"/>
      <bottom style="medium"/>
      <diagonal/>
    </border>
    <border diagonalUp="false" diagonalDown="false">
      <left/>
      <right style="medium"/>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thin"/>
      <right/>
      <top style="thin"/>
      <bottom style="thin"/>
      <diagonal/>
    </border>
    <border diagonalUp="false" diagonalDown="false">
      <left style="thin"/>
      <right/>
      <top/>
      <bottom style="thin"/>
      <diagonal/>
    </border>
    <border diagonalUp="false" diagonalDown="false">
      <left style="thin"/>
      <right style="thin"/>
      <top style="thin"/>
      <bottom/>
      <diagonal/>
    </border>
    <border diagonalUp="false" diagonalDown="false">
      <left style="medium"/>
      <right style="medium"/>
      <top style="medium"/>
      <bottom style="thin"/>
      <diagonal/>
    </border>
    <border diagonalUp="false" diagonalDown="false">
      <left/>
      <right/>
      <top style="medium"/>
      <bottom style="thin"/>
      <diagonal/>
    </border>
    <border diagonalUp="false" diagonalDown="false">
      <left style="medium"/>
      <right/>
      <top style="medium"/>
      <bottom style="thin"/>
      <diagonal/>
    </border>
    <border diagonalUp="false" diagonalDown="false">
      <left style="medium"/>
      <right style="medium"/>
      <top style="thin"/>
      <bottom style="thin"/>
      <diagonal/>
    </border>
    <border diagonalUp="false" diagonalDown="false">
      <left/>
      <right/>
      <top style="thin"/>
      <bottom style="thin"/>
      <diagonal/>
    </border>
    <border diagonalUp="false" diagonalDown="false">
      <left style="medium"/>
      <right/>
      <top style="thin"/>
      <bottom style="thin"/>
      <diagonal/>
    </border>
    <border diagonalUp="false" diagonalDown="false">
      <left style="medium"/>
      <right style="medium"/>
      <top style="thin"/>
      <bottom style="medium"/>
      <diagonal/>
    </border>
    <border diagonalUp="false" diagonalDown="false">
      <left style="thin"/>
      <right/>
      <top style="medium"/>
      <bottom style="thin"/>
      <diagonal/>
    </border>
    <border diagonalUp="false" diagonalDown="false">
      <left style="medium"/>
      <right style="thin">
        <color rgb="FFFFFFFF"/>
      </right>
      <top style="medium"/>
      <bottom style="medium"/>
      <diagonal/>
    </border>
    <border diagonalUp="false" diagonalDown="false">
      <left/>
      <right style="medium"/>
      <top style="medium"/>
      <bottom style="thin">
        <color rgb="FFFFFFFF"/>
      </bottom>
      <diagonal/>
    </border>
    <border diagonalUp="false" diagonalDown="false">
      <left style="medium"/>
      <right style="medium"/>
      <top style="medium"/>
      <bottom style="double"/>
      <diagonal/>
    </border>
    <border diagonalUp="false" diagonalDown="false">
      <left/>
      <right style="medium"/>
      <top style="medium"/>
      <bottom style="double"/>
      <diagonal/>
    </border>
    <border diagonalUp="false" diagonalDown="false">
      <left style="medium"/>
      <right style="medium"/>
      <top/>
      <bottom/>
      <diagonal/>
    </border>
    <border diagonalUp="false" diagonalDown="false">
      <left/>
      <right style="medium"/>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right style="medium"/>
      <top/>
      <bottom style="medium"/>
      <diagonal/>
    </border>
    <border diagonalUp="false" diagonalDown="false">
      <left style="medium"/>
      <right style="medium"/>
      <top/>
      <bottom style="medium"/>
      <diagonal/>
    </border>
    <border diagonalUp="false" diagonalDown="false">
      <left/>
      <right style="thin">
        <color rgb="FFFFFFFF"/>
      </right>
      <top style="thin">
        <color rgb="FFFFFFFF"/>
      </top>
      <bottom style="thin">
        <color rgb="FFFFFFFF"/>
      </bottom>
      <diagonal/>
    </border>
    <border diagonalUp="false" diagonalDown="false">
      <left style="medium"/>
      <right style="medium"/>
      <top style="medium"/>
      <bottom style="medium"/>
      <diagonal/>
    </border>
    <border diagonalUp="false" diagonalDown="false">
      <left/>
      <right style="medium"/>
      <top style="medium"/>
      <bottom style="thin"/>
      <diagonal/>
    </border>
    <border diagonalUp="false" diagonalDown="false">
      <left style="medium"/>
      <right style="medium"/>
      <top style="medium"/>
      <bottom/>
      <diagonal/>
    </border>
    <border diagonalUp="false" diagonalDown="false">
      <left/>
      <right style="medium"/>
      <top style="thin"/>
      <bottom style="thin"/>
      <diagonal/>
    </border>
    <border diagonalUp="false" diagonalDown="false">
      <left/>
      <right/>
      <top/>
      <bottom style="thin"/>
      <diagonal/>
    </border>
    <border diagonalUp="false" diagonalDown="false">
      <left style="thin"/>
      <right style="thin"/>
      <top/>
      <bottom/>
      <diagonal/>
    </border>
    <border diagonalUp="false" diagonalDown="false">
      <left style="medium"/>
      <right/>
      <top style="medium"/>
      <bottom style="medium"/>
      <diagonal/>
    </border>
    <border diagonalUp="false" diagonalDown="false">
      <left style="thin"/>
      <right style="thin"/>
      <top style="medium"/>
      <bottom style="mediu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thin"/>
      <right style="thin"/>
      <top/>
      <bottom style="medium"/>
      <diagonal/>
    </border>
    <border diagonalUp="false" diagonalDown="false">
      <left style="hair"/>
      <right style="hair"/>
      <top style="hair"/>
      <bottom style="hair"/>
      <diagonal/>
    </border>
    <border diagonalUp="false" diagonalDown="false">
      <left style="hair"/>
      <right style="thin"/>
      <top style="hair"/>
      <bottom style="hair"/>
      <diagonal/>
    </border>
    <border diagonalUp="false" diagonalDown="false">
      <left style="thin"/>
      <right style="hair"/>
      <top style="hair"/>
      <bottom style="hair"/>
      <diagonal/>
    </border>
    <border diagonalUp="false" diagonalDown="false">
      <left style="medium"/>
      <right style="thin"/>
      <top/>
      <bottom style="medium"/>
      <diagonal/>
    </border>
    <border diagonalUp="false" diagonalDown="false">
      <left style="thin"/>
      <right style="medium"/>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cellStyleXfs>
  <cellXfs count="46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left" vertical="center"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left" vertical="center" textRotation="0" wrapText="tru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5"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10" fillId="0" borderId="1" xfId="20" applyFont="true" applyBorder="true" applyAlignment="true" applyProtection="true">
      <alignment horizontal="left" vertical="center" textRotation="0" wrapText="false" indent="0" shrinkToFit="false"/>
      <protection locked="true" hidden="false"/>
    </xf>
    <xf numFmtId="165" fontId="0" fillId="5" borderId="1" xfId="0" applyFont="false" applyBorder="true" applyAlignment="true" applyProtection="false">
      <alignment horizontal="center" vertical="center" textRotation="0" wrapText="false" indent="0" shrinkToFit="false"/>
      <protection locked="true" hidden="false"/>
    </xf>
    <xf numFmtId="164" fontId="0" fillId="5" borderId="1" xfId="0" applyFont="false" applyBorder="true" applyAlignment="true" applyProtection="false">
      <alignment horizontal="center" vertical="center"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5" fontId="0" fillId="6" borderId="1" xfId="0" applyFont="false" applyBorder="true" applyAlignment="true" applyProtection="false">
      <alignment horizontal="center" vertical="center" textRotation="0" wrapText="false" indent="0" shrinkToFit="false"/>
      <protection locked="true" hidden="false"/>
    </xf>
    <xf numFmtId="164" fontId="0" fillId="6" borderId="1" xfId="0" applyFont="false" applyBorder="true" applyAlignment="true" applyProtection="false">
      <alignment horizontal="center" vertical="center" textRotation="0" wrapText="false" indent="0" shrinkToFit="false"/>
      <protection locked="true" hidden="false"/>
    </xf>
    <xf numFmtId="164" fontId="0" fillId="6" borderId="1" xfId="0" applyFont="true" applyBorder="true" applyAlignment="true" applyProtection="false">
      <alignment horizontal="center" vertical="bottom" textRotation="0" wrapText="false" indent="0" shrinkToFit="false"/>
      <protection locked="true" hidden="false"/>
    </xf>
    <xf numFmtId="164" fontId="0" fillId="6" borderId="1"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left" vertical="bottom" textRotation="0" wrapText="false" indent="0" shrinkToFit="false"/>
      <protection locked="true" hidden="false"/>
    </xf>
    <xf numFmtId="164" fontId="8" fillId="5" borderId="1" xfId="0" applyFont="true" applyBorder="true" applyAlignment="true" applyProtection="false">
      <alignment horizontal="center" vertical="center" textRotation="0" wrapText="false" indent="0" shrinkToFit="false"/>
      <protection locked="true" hidden="false"/>
    </xf>
    <xf numFmtId="164" fontId="8" fillId="5" borderId="1" xfId="0" applyFont="true" applyBorder="true" applyAlignment="true" applyProtection="false">
      <alignment horizontal="center" vertical="center" textRotation="0" wrapText="true" indent="0" shrinkToFit="false"/>
      <protection locked="true" hidden="false"/>
    </xf>
    <xf numFmtId="164" fontId="8" fillId="5" borderId="2" xfId="0" applyFont="true" applyBorder="true" applyAlignment="true" applyProtection="false">
      <alignment horizontal="center" vertical="bottom" textRotation="0" wrapText="false" indent="0" shrinkToFit="false"/>
      <protection locked="true" hidden="false"/>
    </xf>
    <xf numFmtId="164" fontId="11" fillId="7" borderId="2" xfId="0" applyFont="true" applyBorder="true" applyAlignment="true" applyProtection="false">
      <alignment horizontal="center" vertical="bottom" textRotation="0" wrapText="false" indent="0" shrinkToFit="false"/>
      <protection locked="true" hidden="false"/>
    </xf>
    <xf numFmtId="164" fontId="11" fillId="8" borderId="2" xfId="0" applyFont="true" applyBorder="true" applyAlignment="true" applyProtection="false">
      <alignment horizontal="center" vertical="bottom" textRotation="0" wrapText="false" indent="0" shrinkToFit="false"/>
      <protection locked="true" hidden="false"/>
    </xf>
    <xf numFmtId="164" fontId="11" fillId="9" borderId="3" xfId="0" applyFont="true" applyBorder="true" applyAlignment="true" applyProtection="false">
      <alignment horizontal="center" vertical="bottom" textRotation="0" wrapText="false" indent="0" shrinkToFit="false"/>
      <protection locked="true" hidden="false"/>
    </xf>
    <xf numFmtId="164" fontId="11" fillId="3" borderId="4" xfId="0" applyFont="true" applyBorder="true" applyAlignment="true" applyProtection="false">
      <alignment horizontal="center" vertical="bottom" textRotation="0" wrapText="false" indent="0" shrinkToFit="false"/>
      <protection locked="true" hidden="false"/>
    </xf>
    <xf numFmtId="164" fontId="8" fillId="7" borderId="5" xfId="0" applyFont="true" applyBorder="true" applyAlignment="true" applyProtection="false">
      <alignment horizontal="center" vertical="top" textRotation="0" wrapText="true" indent="0" shrinkToFit="false"/>
      <protection locked="true" hidden="false"/>
    </xf>
    <xf numFmtId="164" fontId="8" fillId="7" borderId="6" xfId="0" applyFont="true" applyBorder="true" applyAlignment="true" applyProtection="false">
      <alignment horizontal="center" vertical="top" textRotation="0" wrapText="true" indent="0" shrinkToFit="false"/>
      <protection locked="true" hidden="false"/>
    </xf>
    <xf numFmtId="164" fontId="8" fillId="8" borderId="7" xfId="0" applyFont="true" applyBorder="true" applyAlignment="true" applyProtection="false">
      <alignment horizontal="center" vertical="top" textRotation="0" wrapText="true" indent="0" shrinkToFit="false"/>
      <protection locked="true" hidden="false"/>
    </xf>
    <xf numFmtId="164" fontId="8" fillId="8" borderId="8" xfId="0" applyFont="true" applyBorder="true" applyAlignment="true" applyProtection="false">
      <alignment horizontal="center" vertical="top" textRotation="0" wrapText="true" indent="0" shrinkToFit="false"/>
      <protection locked="true" hidden="false"/>
    </xf>
    <xf numFmtId="164" fontId="8" fillId="8" borderId="9" xfId="0" applyFont="true" applyBorder="true" applyAlignment="true" applyProtection="false">
      <alignment horizontal="center" vertical="top" textRotation="0" wrapText="true" indent="0" shrinkToFit="false"/>
      <protection locked="true" hidden="false"/>
    </xf>
    <xf numFmtId="164" fontId="8" fillId="9" borderId="10" xfId="0" applyFont="true" applyBorder="true" applyAlignment="true" applyProtection="false">
      <alignment horizontal="center" vertical="top" textRotation="0" wrapText="true" indent="0" shrinkToFit="false"/>
      <protection locked="true" hidden="false"/>
    </xf>
    <xf numFmtId="164" fontId="8" fillId="9" borderId="11" xfId="0" applyFont="true" applyBorder="true" applyAlignment="true" applyProtection="false">
      <alignment horizontal="center" vertical="top" textRotation="0" wrapText="true" indent="0" shrinkToFit="false"/>
      <protection locked="true" hidden="false"/>
    </xf>
    <xf numFmtId="164" fontId="8" fillId="3" borderId="6" xfId="0" applyFont="true" applyBorder="true" applyAlignment="true" applyProtection="false">
      <alignment horizontal="center" vertical="top" textRotation="0" wrapText="true" indent="0" shrinkToFit="false"/>
      <protection locked="true" hidden="false"/>
    </xf>
    <xf numFmtId="164" fontId="8" fillId="7" borderId="12" xfId="0" applyFont="true" applyBorder="true" applyAlignment="true" applyProtection="false">
      <alignment horizontal="center" vertical="top" textRotation="0" wrapText="true" indent="0" shrinkToFit="false"/>
      <protection locked="true" hidden="false"/>
    </xf>
    <xf numFmtId="164" fontId="8" fillId="7" borderId="13" xfId="0" applyFont="true" applyBorder="true" applyAlignment="true" applyProtection="false">
      <alignment horizontal="center" vertical="top" textRotation="0" wrapText="true" indent="0" shrinkToFit="false"/>
      <protection locked="true" hidden="false"/>
    </xf>
    <xf numFmtId="164" fontId="8" fillId="8" borderId="14" xfId="0" applyFont="true" applyBorder="true" applyAlignment="true" applyProtection="false">
      <alignment horizontal="center" vertical="top" textRotation="0" wrapText="true" indent="0" shrinkToFit="false"/>
      <protection locked="true" hidden="false"/>
    </xf>
    <xf numFmtId="164" fontId="8" fillId="8" borderId="1" xfId="0" applyFont="true" applyBorder="true" applyAlignment="true" applyProtection="false">
      <alignment horizontal="center" vertical="top" textRotation="0" wrapText="true" indent="0" shrinkToFit="false"/>
      <protection locked="true" hidden="false"/>
    </xf>
    <xf numFmtId="164" fontId="8" fillId="8" borderId="13" xfId="0" applyFont="true" applyBorder="true" applyAlignment="true" applyProtection="false">
      <alignment horizontal="center" vertical="top" textRotation="0" wrapText="true" indent="0" shrinkToFit="false"/>
      <protection locked="true" hidden="false"/>
    </xf>
    <xf numFmtId="164" fontId="8" fillId="9" borderId="14" xfId="0" applyFont="true" applyBorder="true" applyAlignment="true" applyProtection="false">
      <alignment horizontal="center" vertical="top" textRotation="0" wrapText="true" indent="0" shrinkToFit="false"/>
      <protection locked="true" hidden="false"/>
    </xf>
    <xf numFmtId="164" fontId="8" fillId="9" borderId="1" xfId="0" applyFont="true" applyBorder="true" applyAlignment="true" applyProtection="false">
      <alignment horizontal="center" vertical="top" textRotation="0" wrapText="true" indent="0" shrinkToFit="false"/>
      <protection locked="true" hidden="false"/>
    </xf>
    <xf numFmtId="164" fontId="8" fillId="3" borderId="13" xfId="0" applyFont="true" applyBorder="true" applyAlignment="true" applyProtection="false">
      <alignment horizontal="center" vertical="top" textRotation="0" wrapText="true" indent="0" shrinkToFit="false"/>
      <protection locked="true" hidden="false"/>
    </xf>
    <xf numFmtId="164" fontId="12" fillId="7" borderId="15" xfId="0" applyFont="true" applyBorder="true" applyAlignment="true" applyProtection="false">
      <alignment horizontal="center" vertical="bottom" textRotation="0" wrapText="false" indent="0" shrinkToFit="false"/>
      <protection locked="true" hidden="false"/>
    </xf>
    <xf numFmtId="164" fontId="12" fillId="7" borderId="16" xfId="0" applyFont="true" applyBorder="true" applyAlignment="true" applyProtection="false">
      <alignment horizontal="center" vertical="bottom" textRotation="0" wrapText="false" indent="0" shrinkToFit="false"/>
      <protection locked="true" hidden="false"/>
    </xf>
    <xf numFmtId="164" fontId="12" fillId="7" borderId="17" xfId="0" applyFont="true" applyBorder="true" applyAlignment="true" applyProtection="false">
      <alignment horizontal="center" vertical="bottom" textRotation="0" wrapText="false" indent="0" shrinkToFit="false"/>
      <protection locked="true" hidden="false"/>
    </xf>
    <xf numFmtId="164" fontId="12" fillId="7" borderId="18" xfId="0" applyFont="true" applyBorder="true" applyAlignment="true" applyProtection="false">
      <alignment horizontal="center" vertical="bottom" textRotation="0" wrapText="false" indent="0" shrinkToFit="false"/>
      <protection locked="true" hidden="false"/>
    </xf>
    <xf numFmtId="164" fontId="12" fillId="8" borderId="19" xfId="0" applyFont="true" applyBorder="true" applyAlignment="true" applyProtection="false">
      <alignment horizontal="center" vertical="bottom" textRotation="0" wrapText="false" indent="0" shrinkToFit="false"/>
      <protection locked="true" hidden="false"/>
    </xf>
    <xf numFmtId="164" fontId="12" fillId="8" borderId="15" xfId="0" applyFont="true" applyBorder="true" applyAlignment="true" applyProtection="false">
      <alignment horizontal="center" vertical="bottom" textRotation="0" wrapText="false" indent="0" shrinkToFit="false"/>
      <protection locked="true" hidden="false"/>
    </xf>
    <xf numFmtId="164" fontId="12" fillId="8" borderId="20" xfId="0" applyFont="true" applyBorder="true" applyAlignment="true" applyProtection="false">
      <alignment horizontal="center" vertical="bottom" textRotation="0" wrapText="false" indent="0" shrinkToFit="false"/>
      <protection locked="true" hidden="false"/>
    </xf>
    <xf numFmtId="164" fontId="12" fillId="8" borderId="21" xfId="0" applyFont="true" applyBorder="true" applyAlignment="true" applyProtection="false">
      <alignment horizontal="center" vertical="bottom" textRotation="0" wrapText="false" indent="0" shrinkToFit="false"/>
      <protection locked="true" hidden="false"/>
    </xf>
    <xf numFmtId="164" fontId="12" fillId="8" borderId="17" xfId="0" applyFont="true" applyBorder="true" applyAlignment="true" applyProtection="false">
      <alignment horizontal="center" vertical="bottom" textRotation="0" wrapText="false" indent="0" shrinkToFit="false"/>
      <protection locked="true" hidden="false"/>
    </xf>
    <xf numFmtId="164" fontId="12" fillId="8" borderId="18" xfId="0" applyFont="true" applyBorder="true" applyAlignment="true" applyProtection="false">
      <alignment horizontal="center" vertical="bottom" textRotation="0" wrapText="false" indent="0" shrinkToFit="false"/>
      <protection locked="true" hidden="false"/>
    </xf>
    <xf numFmtId="164" fontId="12" fillId="9" borderId="19" xfId="0" applyFont="true" applyBorder="true" applyAlignment="true" applyProtection="false">
      <alignment horizontal="center" vertical="bottom" textRotation="0" wrapText="false" indent="0" shrinkToFit="false"/>
      <protection locked="true" hidden="false"/>
    </xf>
    <xf numFmtId="164" fontId="12" fillId="9" borderId="15" xfId="0" applyFont="true" applyBorder="true" applyAlignment="true" applyProtection="false">
      <alignment horizontal="center" vertical="bottom" textRotation="0" wrapText="false" indent="0" shrinkToFit="false"/>
      <protection locked="true" hidden="false"/>
    </xf>
    <xf numFmtId="164" fontId="12" fillId="9" borderId="20" xfId="0" applyFont="true" applyBorder="true" applyAlignment="true" applyProtection="false">
      <alignment horizontal="center" vertical="bottom" textRotation="0" wrapText="false" indent="0" shrinkToFit="false"/>
      <protection locked="true" hidden="false"/>
    </xf>
    <xf numFmtId="164" fontId="12" fillId="9" borderId="21" xfId="0" applyFont="true" applyBorder="true" applyAlignment="true" applyProtection="false">
      <alignment horizontal="center" vertical="bottom" textRotation="0" wrapText="false" indent="0" shrinkToFit="false"/>
      <protection locked="true" hidden="false"/>
    </xf>
    <xf numFmtId="164" fontId="12" fillId="3" borderId="21" xfId="0" applyFont="true" applyBorder="true" applyAlignment="true" applyProtection="false">
      <alignment horizontal="center" vertical="bottom" textRotation="0" wrapText="false" indent="0" shrinkToFit="false"/>
      <protection locked="true" hidden="false"/>
    </xf>
    <xf numFmtId="164" fontId="12" fillId="9" borderId="1" xfId="0" applyFont="true" applyBorder="true" applyAlignment="true" applyProtection="false">
      <alignment horizontal="center" vertical="bottom" textRotation="0" wrapText="false" indent="0" shrinkToFit="false"/>
      <protection locked="true" hidden="false"/>
    </xf>
    <xf numFmtId="164" fontId="0" fillId="10" borderId="1" xfId="0" applyFont="false" applyBorder="true" applyAlignment="true" applyProtection="false">
      <alignment horizontal="center" vertical="center" textRotation="0" wrapText="false" indent="0" shrinkToFit="false"/>
      <protection locked="true" hidden="false"/>
    </xf>
    <xf numFmtId="164" fontId="0" fillId="10" borderId="1" xfId="0" applyFont="true" applyBorder="true" applyAlignment="false" applyProtection="false">
      <alignment horizontal="general" vertical="bottom" textRotation="0" wrapText="false" indent="0" shrinkToFit="false"/>
      <protection locked="true" hidden="false"/>
    </xf>
    <xf numFmtId="164" fontId="0" fillId="10" borderId="1" xfId="0" applyFont="true" applyBorder="true" applyAlignment="true" applyProtection="false">
      <alignment horizontal="center" vertical="bottom" textRotation="0" wrapText="false" indent="0" shrinkToFit="false"/>
      <protection locked="true" hidden="false"/>
    </xf>
    <xf numFmtId="168" fontId="7" fillId="10" borderId="22" xfId="19" applyFont="true" applyBorder="true" applyAlignment="true" applyProtection="true">
      <alignment horizontal="center" vertical="center" textRotation="0" wrapText="false" indent="0" shrinkToFit="false"/>
      <protection locked="true" hidden="false"/>
    </xf>
    <xf numFmtId="169" fontId="0" fillId="10" borderId="1" xfId="0" applyFont="false" applyBorder="true" applyAlignment="false" applyProtection="false">
      <alignment horizontal="general" vertical="bottom" textRotation="0" wrapText="false" indent="0" shrinkToFit="false"/>
      <protection locked="true" hidden="false"/>
    </xf>
    <xf numFmtId="168" fontId="7" fillId="10" borderId="5" xfId="19" applyFont="true" applyBorder="true" applyAlignment="true" applyProtection="true">
      <alignment horizontal="general" vertical="bottom" textRotation="0" wrapText="false" indent="0" shrinkToFit="false"/>
      <protection locked="true" hidden="false"/>
    </xf>
    <xf numFmtId="170" fontId="13" fillId="10" borderId="11" xfId="0" applyFont="true" applyBorder="true" applyAlignment="false" applyProtection="false">
      <alignment horizontal="general" vertical="bottom" textRotation="0" wrapText="false" indent="0" shrinkToFit="false"/>
      <protection locked="true" hidden="false"/>
    </xf>
    <xf numFmtId="168" fontId="7" fillId="10" borderId="11" xfId="19" applyFont="true" applyBorder="true" applyAlignment="true" applyProtection="true">
      <alignment horizontal="general" vertical="bottom" textRotation="0" wrapText="false" indent="0" shrinkToFit="false"/>
      <protection locked="true" hidden="false"/>
    </xf>
    <xf numFmtId="169" fontId="0" fillId="10" borderId="6" xfId="0" applyFont="false" applyBorder="true" applyAlignment="false" applyProtection="false">
      <alignment horizontal="general" vertical="bottom" textRotation="0" wrapText="false" indent="0" shrinkToFit="false"/>
      <protection locked="true" hidden="false"/>
    </xf>
    <xf numFmtId="168" fontId="7" fillId="10" borderId="10" xfId="0" applyFont="true" applyBorder="true" applyAlignment="false" applyProtection="false">
      <alignment horizontal="general" vertical="bottom" textRotation="0" wrapText="false" indent="0" shrinkToFit="false"/>
      <protection locked="true" hidden="false"/>
    </xf>
    <xf numFmtId="170" fontId="0" fillId="10" borderId="11" xfId="0" applyFont="false" applyBorder="true" applyAlignment="false" applyProtection="false">
      <alignment horizontal="general" vertical="bottom" textRotation="0" wrapText="false" indent="0" shrinkToFit="false"/>
      <protection locked="true" hidden="false"/>
    </xf>
    <xf numFmtId="170" fontId="0" fillId="10" borderId="6" xfId="0" applyFont="false" applyBorder="true" applyAlignment="false" applyProtection="false">
      <alignment horizontal="general" vertical="bottom" textRotation="0" wrapText="false" indent="0" shrinkToFit="false"/>
      <protection locked="true" hidden="false"/>
    </xf>
    <xf numFmtId="168" fontId="7" fillId="10" borderId="10" xfId="19" applyFont="true" applyBorder="true" applyAlignment="true" applyProtection="true">
      <alignment horizontal="general" vertical="bottom" textRotation="0" wrapText="false" indent="0" shrinkToFit="false"/>
      <protection locked="true" hidden="false"/>
    </xf>
    <xf numFmtId="170" fontId="0" fillId="10" borderId="23" xfId="0" applyFont="false" applyBorder="true" applyAlignment="false" applyProtection="false">
      <alignment horizontal="general" vertical="bottom" textRotation="0" wrapText="false" indent="0" shrinkToFit="false"/>
      <protection locked="true" hidden="false"/>
    </xf>
    <xf numFmtId="168" fontId="0" fillId="10" borderId="1" xfId="0" applyFont="false" applyBorder="true" applyAlignment="false" applyProtection="false">
      <alignment horizontal="general" vertical="bottom" textRotation="0" wrapText="false" indent="0" shrinkToFit="false"/>
      <protection locked="true" hidden="false"/>
    </xf>
    <xf numFmtId="170" fontId="0" fillId="10"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8" fontId="7" fillId="0" borderId="22" xfId="19" applyFont="true" applyBorder="true" applyAlignment="true" applyProtection="true">
      <alignment horizontal="center" vertical="center" textRotation="0" wrapText="false" indent="0" shrinkToFit="false"/>
      <protection locked="true" hidden="false"/>
    </xf>
    <xf numFmtId="169" fontId="0" fillId="0" borderId="1" xfId="0" applyFont="false" applyBorder="true" applyAlignment="false" applyProtection="false">
      <alignment horizontal="general" vertical="bottom" textRotation="0" wrapText="false" indent="0" shrinkToFit="false"/>
      <protection locked="true" hidden="false"/>
    </xf>
    <xf numFmtId="168" fontId="7" fillId="11" borderId="12" xfId="19" applyFont="true" applyBorder="true" applyAlignment="true" applyProtection="true">
      <alignment horizontal="general" vertical="bottom" textRotation="0" wrapText="false" indent="0" shrinkToFit="false"/>
      <protection locked="true" hidden="false"/>
    </xf>
    <xf numFmtId="170" fontId="13" fillId="11" borderId="11" xfId="0" applyFont="true" applyBorder="true" applyAlignment="false" applyProtection="false">
      <alignment horizontal="general" vertical="bottom" textRotation="0" wrapText="false" indent="0" shrinkToFit="false"/>
      <protection locked="true" hidden="false"/>
    </xf>
    <xf numFmtId="168" fontId="7" fillId="11" borderId="1" xfId="19" applyFont="true" applyBorder="true" applyAlignment="true" applyProtection="true">
      <alignment horizontal="general" vertical="bottom" textRotation="0" wrapText="false" indent="0" shrinkToFit="false"/>
      <protection locked="true" hidden="false"/>
    </xf>
    <xf numFmtId="169" fontId="0" fillId="11" borderId="6" xfId="0" applyFont="false" applyBorder="true" applyAlignment="false" applyProtection="false">
      <alignment horizontal="general" vertical="bottom" textRotation="0" wrapText="false" indent="0" shrinkToFit="false"/>
      <protection locked="true" hidden="false"/>
    </xf>
    <xf numFmtId="168" fontId="7" fillId="11" borderId="14" xfId="0" applyFont="true" applyBorder="true" applyAlignment="false" applyProtection="false">
      <alignment horizontal="general" vertical="bottom" textRotation="0" wrapText="false" indent="0" shrinkToFit="false"/>
      <protection locked="true" hidden="false"/>
    </xf>
    <xf numFmtId="170" fontId="0" fillId="11" borderId="11" xfId="0" applyFont="false" applyBorder="true" applyAlignment="false" applyProtection="false">
      <alignment horizontal="general" vertical="bottom" textRotation="0" wrapText="false" indent="0" shrinkToFit="false"/>
      <protection locked="true" hidden="false"/>
    </xf>
    <xf numFmtId="170" fontId="0" fillId="11" borderId="6" xfId="0" applyFont="false" applyBorder="true" applyAlignment="false" applyProtection="false">
      <alignment horizontal="general" vertical="bottom" textRotation="0" wrapText="false" indent="0" shrinkToFit="false"/>
      <protection locked="true" hidden="false"/>
    </xf>
    <xf numFmtId="168" fontId="7" fillId="11" borderId="14" xfId="19" applyFont="true" applyBorder="true" applyAlignment="true" applyProtection="true">
      <alignment horizontal="general" vertical="bottom" textRotation="0" wrapText="false" indent="0" shrinkToFit="false"/>
      <protection locked="true" hidden="false"/>
    </xf>
    <xf numFmtId="170" fontId="0" fillId="11" borderId="23" xfId="0" applyFont="false" applyBorder="true" applyAlignment="false" applyProtection="false">
      <alignment horizontal="general" vertical="bottom" textRotation="0" wrapText="false" indent="0" shrinkToFit="false"/>
      <protection locked="true" hidden="false"/>
    </xf>
    <xf numFmtId="168" fontId="0" fillId="0" borderId="1" xfId="0" applyFont="false" applyBorder="true" applyAlignment="false" applyProtection="false">
      <alignment horizontal="general" vertical="bottom" textRotation="0" wrapText="false" indent="0" shrinkToFit="false"/>
      <protection locked="true" hidden="false"/>
    </xf>
    <xf numFmtId="170" fontId="0" fillId="0" borderId="1" xfId="0" applyFont="false" applyBorder="true" applyAlignment="false" applyProtection="false">
      <alignment horizontal="general" vertical="bottom" textRotation="0" wrapText="false" indent="0" shrinkToFit="false"/>
      <protection locked="true" hidden="false"/>
    </xf>
    <xf numFmtId="168" fontId="7" fillId="10" borderId="12" xfId="19" applyFont="true" applyBorder="true" applyAlignment="true" applyProtection="true">
      <alignment horizontal="general" vertical="bottom" textRotation="0" wrapText="false" indent="0" shrinkToFit="false"/>
      <protection locked="true" hidden="false"/>
    </xf>
    <xf numFmtId="168" fontId="7" fillId="10" borderId="1" xfId="19" applyFont="true" applyBorder="true" applyAlignment="true" applyProtection="true">
      <alignment horizontal="general" vertical="bottom" textRotation="0" wrapText="false" indent="0" shrinkToFit="false"/>
      <protection locked="true" hidden="false"/>
    </xf>
    <xf numFmtId="168" fontId="7" fillId="10" borderId="14" xfId="0" applyFont="true" applyBorder="true" applyAlignment="false" applyProtection="false">
      <alignment horizontal="general" vertical="bottom" textRotation="0" wrapText="false" indent="0" shrinkToFit="false"/>
      <protection locked="true" hidden="false"/>
    </xf>
    <xf numFmtId="168" fontId="7" fillId="10" borderId="14" xfId="19" applyFont="true" applyBorder="true" applyAlignment="true" applyProtection="true">
      <alignment horizontal="general" vertical="bottom" textRotation="0" wrapText="false" indent="0" shrinkToFit="false"/>
      <protection locked="true" hidden="false"/>
    </xf>
    <xf numFmtId="164" fontId="14" fillId="0" borderId="1" xfId="0" applyFont="true" applyBorder="true" applyAlignment="true" applyProtection="false">
      <alignment horizontal="center" vertical="center" textRotation="0" wrapText="fals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xf numFmtId="164" fontId="14" fillId="0" borderId="1" xfId="0" applyFont="true" applyBorder="true" applyAlignment="true" applyProtection="false">
      <alignment horizontal="center" vertical="bottom" textRotation="0" wrapText="false" indent="0" shrinkToFit="false"/>
      <protection locked="true" hidden="false"/>
    </xf>
    <xf numFmtId="168" fontId="15" fillId="11" borderId="22" xfId="19" applyFont="true" applyBorder="true" applyAlignment="true" applyProtection="true">
      <alignment horizontal="center" vertical="center" textRotation="0" wrapText="false" indent="0" shrinkToFit="false"/>
      <protection locked="true" hidden="false"/>
    </xf>
    <xf numFmtId="169" fontId="14" fillId="0" borderId="1" xfId="0" applyFont="true" applyBorder="true" applyAlignment="false" applyProtection="false">
      <alignment horizontal="general" vertical="bottom" textRotation="0" wrapText="false" indent="0" shrinkToFit="false"/>
      <protection locked="true" hidden="false"/>
    </xf>
    <xf numFmtId="168" fontId="15" fillId="11" borderId="12" xfId="19" applyFont="true" applyBorder="true" applyAlignment="true" applyProtection="true">
      <alignment horizontal="general" vertical="bottom" textRotation="0" wrapText="false" indent="0" shrinkToFit="false"/>
      <protection locked="true" hidden="false"/>
    </xf>
    <xf numFmtId="170" fontId="16" fillId="11" borderId="11" xfId="0" applyFont="true" applyBorder="true" applyAlignment="false" applyProtection="false">
      <alignment horizontal="general" vertical="bottom" textRotation="0" wrapText="false" indent="0" shrinkToFit="false"/>
      <protection locked="true" hidden="false"/>
    </xf>
    <xf numFmtId="168" fontId="15" fillId="11" borderId="1" xfId="19" applyFont="true" applyBorder="true" applyAlignment="true" applyProtection="true">
      <alignment horizontal="general" vertical="bottom" textRotation="0" wrapText="false" indent="0" shrinkToFit="false"/>
      <protection locked="true" hidden="false"/>
    </xf>
    <xf numFmtId="169" fontId="14" fillId="11" borderId="6" xfId="0" applyFont="true" applyBorder="true" applyAlignment="false" applyProtection="false">
      <alignment horizontal="general" vertical="bottom" textRotation="0" wrapText="false" indent="0" shrinkToFit="false"/>
      <protection locked="true" hidden="false"/>
    </xf>
    <xf numFmtId="168" fontId="15" fillId="11" borderId="14" xfId="0" applyFont="true" applyBorder="true" applyAlignment="false" applyProtection="false">
      <alignment horizontal="general" vertical="bottom" textRotation="0" wrapText="false" indent="0" shrinkToFit="false"/>
      <protection locked="true" hidden="false"/>
    </xf>
    <xf numFmtId="170" fontId="14" fillId="11" borderId="11" xfId="0" applyFont="true" applyBorder="true" applyAlignment="false" applyProtection="false">
      <alignment horizontal="general" vertical="bottom" textRotation="0" wrapText="false" indent="0" shrinkToFit="false"/>
      <protection locked="true" hidden="false"/>
    </xf>
    <xf numFmtId="170" fontId="14" fillId="11" borderId="6" xfId="0" applyFont="true" applyBorder="true" applyAlignment="false" applyProtection="false">
      <alignment horizontal="general" vertical="bottom" textRotation="0" wrapText="false" indent="0" shrinkToFit="false"/>
      <protection locked="true" hidden="false"/>
    </xf>
    <xf numFmtId="168" fontId="15" fillId="11" borderId="14" xfId="19" applyFont="true" applyBorder="true" applyAlignment="true" applyProtection="true">
      <alignment horizontal="general" vertical="bottom" textRotation="0" wrapText="false" indent="0" shrinkToFit="false"/>
      <protection locked="true" hidden="false"/>
    </xf>
    <xf numFmtId="170" fontId="14" fillId="11" borderId="23" xfId="0" applyFont="true" applyBorder="true" applyAlignment="false" applyProtection="false">
      <alignment horizontal="general" vertical="bottom" textRotation="0" wrapText="false" indent="0" shrinkToFit="false"/>
      <protection locked="true" hidden="false"/>
    </xf>
    <xf numFmtId="168" fontId="14" fillId="0" borderId="1" xfId="0" applyFont="true" applyBorder="true" applyAlignment="false" applyProtection="false">
      <alignment horizontal="general" vertical="bottom" textRotation="0" wrapText="false" indent="0" shrinkToFit="false"/>
      <protection locked="true" hidden="false"/>
    </xf>
    <xf numFmtId="170" fontId="14"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4" fillId="10" borderId="1" xfId="0" applyFont="true" applyBorder="true" applyAlignment="true" applyProtection="false">
      <alignment horizontal="center" vertical="center" textRotation="0" wrapText="false" indent="0" shrinkToFit="false"/>
      <protection locked="true" hidden="false"/>
    </xf>
    <xf numFmtId="164" fontId="14" fillId="10" borderId="1" xfId="0" applyFont="true" applyBorder="true" applyAlignment="false" applyProtection="false">
      <alignment horizontal="general" vertical="bottom" textRotation="0" wrapText="false" indent="0" shrinkToFit="false"/>
      <protection locked="true" hidden="false"/>
    </xf>
    <xf numFmtId="164" fontId="14" fillId="10" borderId="1" xfId="0" applyFont="true" applyBorder="true" applyAlignment="true" applyProtection="false">
      <alignment horizontal="center" vertical="bottom" textRotation="0" wrapText="false" indent="0" shrinkToFit="false"/>
      <protection locked="true" hidden="false"/>
    </xf>
    <xf numFmtId="168" fontId="15" fillId="10" borderId="22" xfId="19" applyFont="true" applyBorder="true" applyAlignment="true" applyProtection="true">
      <alignment horizontal="center" vertical="center" textRotation="0" wrapText="false" indent="0" shrinkToFit="false"/>
      <protection locked="true" hidden="false"/>
    </xf>
    <xf numFmtId="169" fontId="14" fillId="10" borderId="1" xfId="0" applyFont="true" applyBorder="true" applyAlignment="false" applyProtection="false">
      <alignment horizontal="general" vertical="bottom" textRotation="0" wrapText="false" indent="0" shrinkToFit="false"/>
      <protection locked="true" hidden="false"/>
    </xf>
    <xf numFmtId="168" fontId="15" fillId="10" borderId="12" xfId="19" applyFont="true" applyBorder="true" applyAlignment="true" applyProtection="true">
      <alignment horizontal="general" vertical="bottom" textRotation="0" wrapText="false" indent="0" shrinkToFit="false"/>
      <protection locked="true" hidden="false"/>
    </xf>
    <xf numFmtId="170" fontId="16" fillId="10" borderId="11" xfId="0" applyFont="true" applyBorder="true" applyAlignment="false" applyProtection="false">
      <alignment horizontal="general" vertical="bottom" textRotation="0" wrapText="false" indent="0" shrinkToFit="false"/>
      <protection locked="true" hidden="false"/>
    </xf>
    <xf numFmtId="168" fontId="15" fillId="10" borderId="1" xfId="19" applyFont="true" applyBorder="true" applyAlignment="true" applyProtection="true">
      <alignment horizontal="general" vertical="bottom" textRotation="0" wrapText="false" indent="0" shrinkToFit="false"/>
      <protection locked="true" hidden="false"/>
    </xf>
    <xf numFmtId="169" fontId="14" fillId="10" borderId="6" xfId="0" applyFont="true" applyBorder="true" applyAlignment="false" applyProtection="false">
      <alignment horizontal="general" vertical="bottom" textRotation="0" wrapText="false" indent="0" shrinkToFit="false"/>
      <protection locked="true" hidden="false"/>
    </xf>
    <xf numFmtId="168" fontId="15" fillId="10" borderId="14" xfId="0" applyFont="true" applyBorder="true" applyAlignment="false" applyProtection="false">
      <alignment horizontal="general" vertical="bottom" textRotation="0" wrapText="false" indent="0" shrinkToFit="false"/>
      <protection locked="true" hidden="false"/>
    </xf>
    <xf numFmtId="170" fontId="14" fillId="10" borderId="11" xfId="0" applyFont="true" applyBorder="true" applyAlignment="false" applyProtection="false">
      <alignment horizontal="general" vertical="bottom" textRotation="0" wrapText="false" indent="0" shrinkToFit="false"/>
      <protection locked="true" hidden="false"/>
    </xf>
    <xf numFmtId="170" fontId="14" fillId="10" borderId="6" xfId="0" applyFont="true" applyBorder="true" applyAlignment="false" applyProtection="false">
      <alignment horizontal="general" vertical="bottom" textRotation="0" wrapText="false" indent="0" shrinkToFit="false"/>
      <protection locked="true" hidden="false"/>
    </xf>
    <xf numFmtId="168" fontId="15" fillId="10" borderId="14" xfId="19" applyFont="true" applyBorder="true" applyAlignment="true" applyProtection="true">
      <alignment horizontal="general" vertical="bottom" textRotation="0" wrapText="false" indent="0" shrinkToFit="false"/>
      <protection locked="true" hidden="false"/>
    </xf>
    <xf numFmtId="170" fontId="14" fillId="10" borderId="23" xfId="0" applyFont="true" applyBorder="true" applyAlignment="false" applyProtection="false">
      <alignment horizontal="general" vertical="bottom" textRotation="0" wrapText="false" indent="0" shrinkToFit="false"/>
      <protection locked="true" hidden="false"/>
    </xf>
    <xf numFmtId="168" fontId="14" fillId="10" borderId="1" xfId="0" applyFont="true" applyBorder="true" applyAlignment="false" applyProtection="false">
      <alignment horizontal="general" vertical="bottom" textRotation="0" wrapText="false" indent="0" shrinkToFit="false"/>
      <protection locked="true" hidden="false"/>
    </xf>
    <xf numFmtId="170" fontId="14" fillId="10" borderId="1"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8" fontId="7" fillId="11" borderId="22" xfId="19" applyFont="true" applyBorder="true" applyAlignment="true" applyProtection="true">
      <alignment horizontal="center" vertical="center" textRotation="0" wrapText="false" indent="0" shrinkToFit="false"/>
      <protection locked="true" hidden="false"/>
    </xf>
    <xf numFmtId="168" fontId="7" fillId="11" borderId="15" xfId="19" applyFont="true" applyBorder="true" applyAlignment="true" applyProtection="true">
      <alignment horizontal="general" vertical="bottom" textRotation="0" wrapText="false" indent="0" shrinkToFit="false"/>
      <protection locked="true" hidden="false"/>
    </xf>
    <xf numFmtId="168" fontId="7" fillId="11" borderId="20" xfId="19" applyFont="true" applyBorder="true" applyAlignment="true" applyProtection="true">
      <alignment horizontal="general" vertical="bottom" textRotation="0" wrapText="false" indent="0" shrinkToFit="false"/>
      <protection locked="true" hidden="false"/>
    </xf>
    <xf numFmtId="168" fontId="7" fillId="11" borderId="19" xfId="0" applyFont="true" applyBorder="true" applyAlignment="false" applyProtection="false">
      <alignment horizontal="general" vertical="bottom" textRotation="0" wrapText="false" indent="0" shrinkToFit="false"/>
      <protection locked="true" hidden="false"/>
    </xf>
    <xf numFmtId="168" fontId="7" fillId="11" borderId="19" xfId="19" applyFont="true" applyBorder="true" applyAlignment="true" applyProtection="true">
      <alignment horizontal="general" vertical="bottom" textRotation="0" wrapText="false" indent="0" shrinkToFit="false"/>
      <protection locked="true" hidden="false"/>
    </xf>
    <xf numFmtId="164" fontId="13" fillId="4" borderId="1" xfId="0" applyFont="true" applyBorder="true" applyAlignment="false" applyProtection="false">
      <alignment horizontal="general" vertical="bottom" textRotation="0" wrapText="false" indent="0" shrinkToFit="false"/>
      <protection locked="true" hidden="false"/>
    </xf>
    <xf numFmtId="168" fontId="17" fillId="4" borderId="22" xfId="19" applyFont="true" applyBorder="true" applyAlignment="true" applyProtection="true">
      <alignment horizontal="center" vertical="center" textRotation="0" wrapText="false" indent="0" shrinkToFit="false"/>
      <protection locked="true" hidden="false"/>
    </xf>
    <xf numFmtId="169" fontId="17" fillId="4" borderId="1" xfId="0" applyFont="true" applyBorder="true" applyAlignment="false" applyProtection="false">
      <alignment horizontal="general" vertical="bottom" textRotation="0" wrapText="false" indent="0" shrinkToFit="false"/>
      <protection locked="true" hidden="false"/>
    </xf>
    <xf numFmtId="164" fontId="13" fillId="4" borderId="5" xfId="0" applyFont="true" applyBorder="true" applyAlignment="false" applyProtection="false">
      <alignment horizontal="general" vertical="bottom" textRotation="0" wrapText="false" indent="0" shrinkToFit="false"/>
      <protection locked="true" hidden="false"/>
    </xf>
    <xf numFmtId="170" fontId="17" fillId="4" borderId="11" xfId="0" applyFont="true" applyBorder="true" applyAlignment="false" applyProtection="false">
      <alignment horizontal="general" vertical="bottom" textRotation="0" wrapText="false" indent="0" shrinkToFit="false"/>
      <protection locked="true" hidden="false"/>
    </xf>
    <xf numFmtId="168" fontId="13" fillId="4" borderId="11" xfId="19" applyFont="true" applyBorder="true" applyAlignment="true" applyProtection="true">
      <alignment horizontal="general" vertical="bottom" textRotation="0" wrapText="false" indent="0" shrinkToFit="false"/>
      <protection locked="true" hidden="false"/>
    </xf>
    <xf numFmtId="169" fontId="17" fillId="4" borderId="11" xfId="0" applyFont="true" applyBorder="true" applyAlignment="false" applyProtection="false">
      <alignment horizontal="general" vertical="bottom" textRotation="0" wrapText="false" indent="0" shrinkToFit="false"/>
      <protection locked="true" hidden="false"/>
    </xf>
    <xf numFmtId="168" fontId="13" fillId="4" borderId="11" xfId="0" applyFont="true" applyBorder="true" applyAlignment="false" applyProtection="false">
      <alignment horizontal="general" vertical="bottom" textRotation="0" wrapText="false" indent="0" shrinkToFit="false"/>
      <protection locked="true" hidden="false"/>
    </xf>
    <xf numFmtId="164" fontId="13" fillId="4" borderId="11" xfId="0" applyFont="true" applyBorder="true" applyAlignment="false" applyProtection="false">
      <alignment horizontal="general" vertical="bottom" textRotation="0" wrapText="false" indent="0" shrinkToFit="false"/>
      <protection locked="true" hidden="false"/>
    </xf>
    <xf numFmtId="170" fontId="17" fillId="4" borderId="23" xfId="0" applyFont="true" applyBorder="true" applyAlignment="false" applyProtection="false">
      <alignment horizontal="general" vertical="bottom" textRotation="0" wrapText="false" indent="0" shrinkToFit="false"/>
      <protection locked="true" hidden="false"/>
    </xf>
    <xf numFmtId="164" fontId="17" fillId="4" borderId="1" xfId="0" applyFont="true" applyBorder="true" applyAlignment="false" applyProtection="false">
      <alignment horizontal="general" vertical="bottom" textRotation="0" wrapText="false" indent="0" shrinkToFit="false"/>
      <protection locked="true" hidden="false"/>
    </xf>
    <xf numFmtId="170" fontId="17" fillId="4" borderId="1" xfId="0" applyFont="true" applyBorder="true" applyAlignment="false" applyProtection="false">
      <alignment horizontal="general" vertical="bottom" textRotation="0" wrapText="false" indent="0" shrinkToFit="false"/>
      <protection locked="true" hidden="false"/>
    </xf>
    <xf numFmtId="164" fontId="0" fillId="12" borderId="1" xfId="0" applyFont="true" applyBorder="true" applyAlignment="true" applyProtection="false">
      <alignment horizontal="left" vertical="bottom" textRotation="0" wrapText="false" indent="0" shrinkToFit="false"/>
      <protection locked="true" hidden="false"/>
    </xf>
    <xf numFmtId="170" fontId="0" fillId="12" borderId="1" xfId="0" applyFont="false" applyBorder="true" applyAlignment="true" applyProtection="false">
      <alignment horizontal="center" vertical="bottom" textRotation="0" wrapText="false" indent="0" shrinkToFit="false"/>
      <protection locked="true" hidden="false"/>
    </xf>
    <xf numFmtId="164" fontId="0" fillId="12" borderId="1" xfId="0" applyFont="fals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70" fontId="0" fillId="0" borderId="1" xfId="0" applyFont="false" applyBorder="true" applyAlignment="true" applyProtection="false">
      <alignment horizontal="center" vertical="center" textRotation="0" wrapText="false" indent="0" shrinkToFit="false"/>
      <protection locked="true" hidden="false"/>
    </xf>
    <xf numFmtId="164" fontId="0" fillId="13" borderId="1" xfId="0" applyFont="true" applyBorder="true" applyAlignment="true" applyProtection="false">
      <alignment horizontal="left" vertical="bottom" textRotation="0" wrapText="false" indent="0" shrinkToFit="false"/>
      <protection locked="true" hidden="false"/>
    </xf>
    <xf numFmtId="170" fontId="0" fillId="13" borderId="1" xfId="0" applyFont="false" applyBorder="true" applyAlignment="true" applyProtection="false">
      <alignment horizontal="center" vertical="bottom" textRotation="0" wrapText="false" indent="0" shrinkToFit="false"/>
      <protection locked="true" hidden="false"/>
    </xf>
    <xf numFmtId="164" fontId="0" fillId="13" borderId="1" xfId="0" applyFont="false" applyBorder="true" applyAlignment="true" applyProtection="false">
      <alignment horizontal="center" vertical="bottom" textRotation="0" wrapText="false" indent="0" shrinkToFit="false"/>
      <protection locked="true" hidden="false"/>
    </xf>
    <xf numFmtId="169" fontId="0" fillId="0" borderId="1" xfId="0" applyFont="false" applyBorder="true" applyAlignment="true" applyProtection="false">
      <alignment horizontal="center" vertical="center" textRotation="0" wrapText="false" indent="0" shrinkToFit="false"/>
      <protection locked="true" hidden="false"/>
    </xf>
    <xf numFmtId="164" fontId="0" fillId="14" borderId="1" xfId="0" applyFont="true" applyBorder="true" applyAlignment="true" applyProtection="false">
      <alignment horizontal="left" vertical="bottom" textRotation="0" wrapText="false" indent="0" shrinkToFit="false"/>
      <protection locked="true" hidden="false"/>
    </xf>
    <xf numFmtId="170" fontId="0" fillId="14" borderId="1" xfId="0" applyFont="false" applyBorder="true" applyAlignment="true" applyProtection="false">
      <alignment horizontal="center" vertical="bottom" textRotation="0" wrapText="false" indent="0" shrinkToFit="false"/>
      <protection locked="true" hidden="false"/>
    </xf>
    <xf numFmtId="164" fontId="0" fillId="14" borderId="1" xfId="0" applyFont="false" applyBorder="true" applyAlignment="true" applyProtection="false">
      <alignment horizontal="center" vertical="bottom" textRotation="0" wrapText="false" indent="0" shrinkToFit="false"/>
      <protection locked="true" hidden="false"/>
    </xf>
    <xf numFmtId="164" fontId="0" fillId="15" borderId="1" xfId="0" applyFont="true" applyBorder="true" applyAlignment="true" applyProtection="false">
      <alignment horizontal="left" vertical="bottom" textRotation="0" wrapText="false" indent="0" shrinkToFit="false"/>
      <protection locked="true" hidden="false"/>
    </xf>
    <xf numFmtId="170" fontId="0" fillId="15" borderId="1" xfId="0" applyFont="false" applyBorder="true" applyAlignment="true" applyProtection="false">
      <alignment horizontal="center" vertical="bottom" textRotation="0" wrapText="false" indent="0" shrinkToFit="false"/>
      <protection locked="true" hidden="false"/>
    </xf>
    <xf numFmtId="164" fontId="0" fillId="15" borderId="1" xfId="0" applyFont="false" applyBorder="true" applyAlignment="true" applyProtection="false">
      <alignment horizontal="center"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70" fontId="5" fillId="4"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false" applyAlignment="true" applyProtection="false">
      <alignment horizontal="center" vertical="center" textRotation="0" wrapText="false" indent="0" shrinkToFit="false"/>
      <protection locked="true" hidden="false"/>
    </xf>
    <xf numFmtId="164" fontId="5" fillId="4" borderId="1" xfId="0" applyFont="true" applyBorder="true" applyAlignment="true" applyProtection="false">
      <alignment horizontal="center" vertical="center" textRotation="0" wrapText="false" indent="0" shrinkToFit="false"/>
      <protection locked="true" hidden="false"/>
    </xf>
    <xf numFmtId="164" fontId="5" fillId="4" borderId="1" xfId="0" applyFont="true" applyBorder="true" applyAlignment="true" applyProtection="false">
      <alignment horizontal="center" vertical="center" textRotation="0" wrapText="true" indent="0" shrinkToFit="false"/>
      <protection locked="true" hidden="false"/>
    </xf>
    <xf numFmtId="164" fontId="5" fillId="4" borderId="24" xfId="0" applyFont="true" applyBorder="true" applyAlignment="true" applyProtection="false">
      <alignment horizontal="center" vertical="bottom" textRotation="0" wrapText="false" indent="0" shrinkToFit="false"/>
      <protection locked="true" hidden="false"/>
    </xf>
    <xf numFmtId="164" fontId="5" fillId="4" borderId="22" xfId="0" applyFont="true" applyBorder="true" applyAlignment="true" applyProtection="false">
      <alignment horizontal="center" vertical="center" textRotation="0" wrapText="true" indent="0" shrinkToFit="false"/>
      <protection locked="true" hidden="false"/>
    </xf>
    <xf numFmtId="164" fontId="21" fillId="0" borderId="25" xfId="0" applyFont="true" applyBorder="true" applyAlignment="true" applyProtection="false">
      <alignment horizontal="center" vertical="center" textRotation="0" wrapText="false" indent="0" shrinkToFit="false"/>
      <protection locked="true" hidden="false"/>
    </xf>
    <xf numFmtId="164" fontId="22" fillId="0" borderId="14" xfId="0" applyFont="true" applyBorder="true" applyAlignment="true" applyProtection="false">
      <alignment horizontal="center" vertical="center" textRotation="0" wrapText="false" indent="0" shrinkToFit="false"/>
      <protection locked="true" hidden="false"/>
    </xf>
    <xf numFmtId="164" fontId="22" fillId="0" borderId="13" xfId="0" applyFont="true" applyBorder="true" applyAlignment="true" applyProtection="false">
      <alignment horizontal="center" vertical="center" textRotation="0" wrapText="false" indent="0" shrinkToFit="false"/>
      <protection locked="true" hidden="false"/>
    </xf>
    <xf numFmtId="164" fontId="23" fillId="0" borderId="12" xfId="0" applyFont="true" applyBorder="true" applyAlignment="true" applyProtection="false">
      <alignment horizontal="center" vertical="center" textRotation="0" wrapText="false" indent="0" shrinkToFit="false"/>
      <protection locked="true" hidden="false"/>
    </xf>
    <xf numFmtId="164" fontId="23" fillId="0" borderId="1" xfId="0" applyFont="true" applyBorder="true" applyAlignment="true" applyProtection="false">
      <alignment horizontal="center" vertical="center" textRotation="0" wrapText="false" indent="0" shrinkToFit="false"/>
      <protection locked="true" hidden="false"/>
    </xf>
    <xf numFmtId="164" fontId="0" fillId="9" borderId="1" xfId="0" applyFont="false" applyBorder="true" applyAlignment="true" applyProtection="false">
      <alignment horizontal="center" vertical="center"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center" vertical="bottom" textRotation="0" wrapText="false" indent="0" shrinkToFit="false"/>
      <protection locked="true" hidden="false"/>
    </xf>
    <xf numFmtId="168" fontId="24" fillId="9" borderId="1" xfId="0" applyFont="true" applyBorder="true" applyAlignment="true" applyProtection="false">
      <alignment horizontal="center" vertical="center" textRotation="0" wrapText="false" indent="0" shrinkToFit="false"/>
      <protection locked="true" hidden="false"/>
    </xf>
    <xf numFmtId="169" fontId="24" fillId="9" borderId="22" xfId="0" applyFont="true" applyBorder="true" applyAlignment="true" applyProtection="false">
      <alignment horizontal="center" vertical="center" textRotation="0" wrapText="false" indent="0" shrinkToFit="false"/>
      <protection locked="true" hidden="false"/>
    </xf>
    <xf numFmtId="168" fontId="7" fillId="9" borderId="14" xfId="19" applyFont="true" applyBorder="true" applyAlignment="true" applyProtection="true">
      <alignment horizontal="center" vertical="center" textRotation="0" wrapText="false" indent="0" shrinkToFit="false"/>
      <protection locked="true" hidden="false"/>
    </xf>
    <xf numFmtId="170" fontId="0" fillId="9" borderId="13" xfId="19" applyFont="true" applyBorder="true" applyAlignment="true" applyProtection="true">
      <alignment horizontal="center" vertical="center" textRotation="0" wrapText="false" indent="0" shrinkToFit="false"/>
      <protection locked="true" hidden="false"/>
    </xf>
    <xf numFmtId="170" fontId="0" fillId="9" borderId="13" xfId="0" applyFont="false" applyBorder="true" applyAlignment="true" applyProtection="false">
      <alignment horizontal="center" vertical="center" textRotation="0" wrapText="false" indent="0" shrinkToFit="false"/>
      <protection locked="true" hidden="false"/>
    </xf>
    <xf numFmtId="168" fontId="0" fillId="9" borderId="12" xfId="0" applyFont="false" applyBorder="true" applyAlignment="false" applyProtection="false">
      <alignment horizontal="general" vertical="bottom" textRotation="0" wrapText="false" indent="0" shrinkToFit="false"/>
      <protection locked="true" hidden="false"/>
    </xf>
    <xf numFmtId="170" fontId="0" fillId="9" borderId="1" xfId="0" applyFont="false" applyBorder="true" applyAlignment="false" applyProtection="false">
      <alignment horizontal="general" vertical="bottom" textRotation="0" wrapText="false" indent="0" shrinkToFit="false"/>
      <protection locked="true" hidden="false"/>
    </xf>
    <xf numFmtId="168" fontId="24" fillId="0" borderId="1" xfId="0" applyFont="true" applyBorder="true" applyAlignment="true" applyProtection="false">
      <alignment horizontal="center" vertical="center" textRotation="0" wrapText="false" indent="0" shrinkToFit="false"/>
      <protection locked="true" hidden="false"/>
    </xf>
    <xf numFmtId="169" fontId="24" fillId="0" borderId="22" xfId="0" applyFont="true" applyBorder="true" applyAlignment="true" applyProtection="false">
      <alignment horizontal="center" vertical="center" textRotation="0" wrapText="false" indent="0" shrinkToFit="false"/>
      <protection locked="true" hidden="false"/>
    </xf>
    <xf numFmtId="168" fontId="7" fillId="0" borderId="14" xfId="19" applyFont="true" applyBorder="true" applyAlignment="true" applyProtection="true">
      <alignment horizontal="center" vertical="center" textRotation="0" wrapText="false" indent="0" shrinkToFit="false"/>
      <protection locked="true" hidden="false"/>
    </xf>
    <xf numFmtId="170" fontId="0" fillId="0" borderId="13" xfId="19" applyFont="true" applyBorder="true" applyAlignment="true" applyProtection="true">
      <alignment horizontal="center" vertical="center" textRotation="0" wrapText="false" indent="0" shrinkToFit="false"/>
      <protection locked="true" hidden="false"/>
    </xf>
    <xf numFmtId="170" fontId="0" fillId="0" borderId="13" xfId="0" applyFont="false" applyBorder="true" applyAlignment="true" applyProtection="false">
      <alignment horizontal="center" vertical="center" textRotation="0" wrapText="false" indent="0" shrinkToFit="false"/>
      <protection locked="true" hidden="false"/>
    </xf>
    <xf numFmtId="168" fontId="0" fillId="0" borderId="12" xfId="0" applyFont="false" applyBorder="true" applyAlignment="false" applyProtection="false">
      <alignment horizontal="general" vertical="bottom" textRotation="0" wrapText="false" indent="0" shrinkToFit="false"/>
      <protection locked="true" hidden="false"/>
    </xf>
    <xf numFmtId="168" fontId="7" fillId="0" borderId="19" xfId="19" applyFont="true" applyBorder="true" applyAlignment="true" applyProtection="true">
      <alignment horizontal="center" vertical="center" textRotation="0" wrapText="false" indent="0" shrinkToFit="false"/>
      <protection locked="true" hidden="false"/>
    </xf>
    <xf numFmtId="170" fontId="0" fillId="0" borderId="17" xfId="19" applyFont="true" applyBorder="true" applyAlignment="true" applyProtection="true">
      <alignment horizontal="center" vertical="center" textRotation="0" wrapText="false" indent="0" shrinkToFit="false"/>
      <protection locked="true" hidden="false"/>
    </xf>
    <xf numFmtId="170" fontId="0" fillId="0" borderId="17" xfId="0" applyFont="false" applyBorder="true" applyAlignment="true" applyProtection="false">
      <alignment horizontal="center" vertical="center" textRotation="0" wrapText="false" indent="0" shrinkToFit="false"/>
      <protection locked="true" hidden="false"/>
    </xf>
    <xf numFmtId="164" fontId="8" fillId="0" borderId="25" xfId="0" applyFont="true" applyBorder="true" applyAlignment="true" applyProtection="false">
      <alignment horizontal="right" vertical="bottom" textRotation="0" wrapText="false" indent="0" shrinkToFit="false"/>
      <protection locked="true" hidden="false"/>
    </xf>
    <xf numFmtId="164" fontId="0" fillId="16" borderId="26" xfId="0" applyFont="false" applyBorder="true" applyAlignment="true" applyProtection="false">
      <alignment horizontal="center" vertical="center" textRotation="0" wrapText="false" indent="0" shrinkToFit="false"/>
      <protection locked="true" hidden="false"/>
    </xf>
    <xf numFmtId="164" fontId="0" fillId="16" borderId="27" xfId="0" applyFont="false" applyBorder="true" applyAlignment="true" applyProtection="false">
      <alignment horizontal="center" vertical="center" textRotation="0" wrapText="false" indent="0" shrinkToFit="false"/>
      <protection locked="true" hidden="false"/>
    </xf>
    <xf numFmtId="164" fontId="0" fillId="16" borderId="25" xfId="0" applyFont="false" applyBorder="true" applyAlignment="true" applyProtection="false">
      <alignment horizontal="center" vertical="center" textRotation="0" wrapText="false" indent="0" shrinkToFit="false"/>
      <protection locked="true" hidden="false"/>
    </xf>
    <xf numFmtId="164" fontId="8" fillId="0" borderId="28" xfId="0" applyFont="true" applyBorder="true" applyAlignment="true" applyProtection="false">
      <alignment horizontal="right" vertical="bottom" textRotation="0" wrapText="false" indent="0" shrinkToFit="false"/>
      <protection locked="true" hidden="false"/>
    </xf>
    <xf numFmtId="164" fontId="0" fillId="2" borderId="29" xfId="0" applyFont="true" applyBorder="true" applyAlignment="true" applyProtection="false">
      <alignment horizontal="center" vertical="center" textRotation="0" wrapText="false" indent="0" shrinkToFit="false"/>
      <protection locked="true" hidden="false"/>
    </xf>
    <xf numFmtId="164" fontId="0" fillId="2" borderId="30" xfId="0" applyFont="true" applyBorder="true" applyAlignment="true" applyProtection="false">
      <alignment horizontal="center" vertical="center" textRotation="0" wrapText="false" indent="0" shrinkToFit="false"/>
      <protection locked="true" hidden="false"/>
    </xf>
    <xf numFmtId="164" fontId="0" fillId="13" borderId="30" xfId="0" applyFont="true" applyBorder="true" applyAlignment="true" applyProtection="false">
      <alignment horizontal="center" vertical="center" textRotation="0" wrapText="false" indent="0" shrinkToFit="false"/>
      <protection locked="true" hidden="false"/>
    </xf>
    <xf numFmtId="164" fontId="0" fillId="17" borderId="30" xfId="0" applyFont="true" applyBorder="true" applyAlignment="true" applyProtection="false">
      <alignment horizontal="center" vertical="center" textRotation="0" wrapText="false" indent="0" shrinkToFit="false"/>
      <protection locked="true" hidden="false"/>
    </xf>
    <xf numFmtId="164" fontId="0" fillId="18" borderId="28" xfId="0" applyFont="true" applyBorder="true" applyAlignment="true" applyProtection="false">
      <alignment horizontal="center" vertical="center" textRotation="0" wrapText="false" indent="0" shrinkToFit="false"/>
      <protection locked="true" hidden="false"/>
    </xf>
    <xf numFmtId="171" fontId="0" fillId="2" borderId="29" xfId="0" applyFont="true" applyBorder="true" applyAlignment="true" applyProtection="false">
      <alignment horizontal="center" vertical="center" textRotation="0" wrapText="false" indent="0" shrinkToFit="false"/>
      <protection locked="true" hidden="false"/>
    </xf>
    <xf numFmtId="171" fontId="0" fillId="2" borderId="30" xfId="0" applyFont="true" applyBorder="true" applyAlignment="true" applyProtection="false">
      <alignment horizontal="center" vertical="center" textRotation="0" wrapText="false" indent="0" shrinkToFit="false"/>
      <protection locked="true" hidden="false"/>
    </xf>
    <xf numFmtId="171" fontId="0" fillId="13" borderId="30" xfId="0" applyFont="true" applyBorder="true" applyAlignment="true" applyProtection="false">
      <alignment horizontal="center" vertical="center" textRotation="0" wrapText="false" indent="0" shrinkToFit="false"/>
      <protection locked="true" hidden="false"/>
    </xf>
    <xf numFmtId="171" fontId="0" fillId="17" borderId="30" xfId="0" applyFont="true" applyBorder="true" applyAlignment="true" applyProtection="false">
      <alignment horizontal="center" vertical="center" textRotation="0" wrapText="false" indent="0" shrinkToFit="false"/>
      <protection locked="true" hidden="false"/>
    </xf>
    <xf numFmtId="171" fontId="0" fillId="18" borderId="28" xfId="0" applyFont="true" applyBorder="true" applyAlignment="true" applyProtection="false">
      <alignment horizontal="center" vertical="center" textRotation="0" wrapText="false" indent="0" shrinkToFit="false"/>
      <protection locked="true" hidden="false"/>
    </xf>
    <xf numFmtId="168" fontId="0" fillId="2" borderId="29" xfId="0" applyFont="false" applyBorder="true" applyAlignment="true" applyProtection="false">
      <alignment horizontal="center" vertical="bottom" textRotation="0" wrapText="false" indent="0" shrinkToFit="false"/>
      <protection locked="true" hidden="false"/>
    </xf>
    <xf numFmtId="168" fontId="0" fillId="2" borderId="30" xfId="0" applyFont="false" applyBorder="true" applyAlignment="true" applyProtection="false">
      <alignment horizontal="center" vertical="bottom" textRotation="0" wrapText="false" indent="0" shrinkToFit="false"/>
      <protection locked="true" hidden="false"/>
    </xf>
    <xf numFmtId="168" fontId="0" fillId="13" borderId="30" xfId="0" applyFont="false" applyBorder="true" applyAlignment="true" applyProtection="false">
      <alignment horizontal="center" vertical="bottom" textRotation="0" wrapText="false" indent="0" shrinkToFit="false"/>
      <protection locked="true" hidden="false"/>
    </xf>
    <xf numFmtId="168" fontId="0" fillId="17" borderId="30" xfId="0" applyFont="false" applyBorder="true" applyAlignment="true" applyProtection="false">
      <alignment horizontal="center" vertical="bottom" textRotation="0" wrapText="false" indent="0" shrinkToFit="false"/>
      <protection locked="true" hidden="false"/>
    </xf>
    <xf numFmtId="168" fontId="0" fillId="18" borderId="28" xfId="0" applyFont="false" applyBorder="true" applyAlignment="true" applyProtection="false">
      <alignment horizontal="center" vertical="bottom" textRotation="0" wrapText="false" indent="0" shrinkToFit="false"/>
      <protection locked="true" hidden="false"/>
    </xf>
    <xf numFmtId="169" fontId="0" fillId="2" borderId="29" xfId="0" applyFont="false" applyBorder="true" applyAlignment="true" applyProtection="false">
      <alignment horizontal="center" vertical="bottom" textRotation="0" wrapText="false" indent="0" shrinkToFit="false"/>
      <protection locked="true" hidden="false"/>
    </xf>
    <xf numFmtId="169" fontId="0" fillId="2" borderId="30" xfId="0" applyFont="false" applyBorder="true" applyAlignment="true" applyProtection="false">
      <alignment horizontal="center" vertical="bottom" textRotation="0" wrapText="false" indent="0" shrinkToFit="false"/>
      <protection locked="true" hidden="false"/>
    </xf>
    <xf numFmtId="169" fontId="0" fillId="13" borderId="30" xfId="0" applyFont="false" applyBorder="true" applyAlignment="true" applyProtection="false">
      <alignment horizontal="center" vertical="bottom" textRotation="0" wrapText="false" indent="0" shrinkToFit="false"/>
      <protection locked="true" hidden="false"/>
    </xf>
    <xf numFmtId="169" fontId="0" fillId="17" borderId="30" xfId="0" applyFont="false" applyBorder="true" applyAlignment="true" applyProtection="false">
      <alignment horizontal="center" vertical="bottom" textRotation="0" wrapText="false" indent="0" shrinkToFit="false"/>
      <protection locked="true" hidden="false"/>
    </xf>
    <xf numFmtId="169" fontId="0" fillId="18" borderId="28" xfId="0" applyFont="false" applyBorder="true" applyAlignment="true" applyProtection="false">
      <alignment horizontal="center" vertical="bottom" textRotation="0" wrapText="false" indent="0" shrinkToFit="false"/>
      <protection locked="true" hidden="false"/>
    </xf>
    <xf numFmtId="164" fontId="8" fillId="19" borderId="12" xfId="0" applyFont="true" applyBorder="true" applyAlignment="true" applyProtection="false">
      <alignment horizontal="center" vertical="center" textRotation="0" wrapText="false" indent="0" shrinkToFit="false"/>
      <protection locked="true" hidden="false"/>
    </xf>
    <xf numFmtId="164" fontId="8" fillId="20" borderId="1" xfId="0" applyFont="true" applyBorder="true" applyAlignment="true" applyProtection="false">
      <alignment horizontal="center" vertical="center" textRotation="0" wrapText="false" indent="0" shrinkToFit="false"/>
      <protection locked="true" hidden="false"/>
    </xf>
    <xf numFmtId="164" fontId="8" fillId="19" borderId="1" xfId="0" applyFont="true" applyBorder="true" applyAlignment="true" applyProtection="false">
      <alignment horizontal="center" vertical="center" textRotation="0" wrapText="false" indent="0" shrinkToFit="false"/>
      <protection locked="true" hidden="false"/>
    </xf>
    <xf numFmtId="164" fontId="8" fillId="20" borderId="22" xfId="0" applyFont="true" applyBorder="true" applyAlignment="true" applyProtection="false">
      <alignment horizontal="center" vertical="center" textRotation="0" wrapText="false" indent="0" shrinkToFit="false"/>
      <protection locked="true" hidden="false"/>
    </xf>
    <xf numFmtId="164" fontId="8" fillId="19" borderId="14" xfId="0" applyFont="true" applyBorder="true" applyAlignment="true" applyProtection="false">
      <alignment horizontal="center" vertical="center" textRotation="0" wrapText="false" indent="0" shrinkToFit="false"/>
      <protection locked="true" hidden="false"/>
    </xf>
    <xf numFmtId="164" fontId="8" fillId="20" borderId="13" xfId="0" applyFont="true" applyBorder="true" applyAlignment="true" applyProtection="false">
      <alignment horizontal="center" vertical="center" textRotation="0" wrapText="false" indent="0" shrinkToFit="false"/>
      <protection locked="true" hidden="false"/>
    </xf>
    <xf numFmtId="168" fontId="0" fillId="19" borderId="12" xfId="0" applyFont="false" applyBorder="true" applyAlignment="false" applyProtection="false">
      <alignment horizontal="general" vertical="bottom" textRotation="0" wrapText="false" indent="0" shrinkToFit="false"/>
      <protection locked="true" hidden="false"/>
    </xf>
    <xf numFmtId="168" fontId="0" fillId="20" borderId="1" xfId="0" applyFont="false" applyBorder="true" applyAlignment="false" applyProtection="false">
      <alignment horizontal="general" vertical="bottom" textRotation="0" wrapText="false" indent="0" shrinkToFit="false"/>
      <protection locked="true" hidden="false"/>
    </xf>
    <xf numFmtId="168" fontId="0" fillId="19" borderId="1" xfId="0" applyFont="false" applyBorder="true" applyAlignment="false" applyProtection="false">
      <alignment horizontal="general" vertical="bottom" textRotation="0" wrapText="false" indent="0" shrinkToFit="false"/>
      <protection locked="true" hidden="false"/>
    </xf>
    <xf numFmtId="168" fontId="0" fillId="20" borderId="22" xfId="0" applyFont="false" applyBorder="true" applyAlignment="false" applyProtection="false">
      <alignment horizontal="general" vertical="bottom" textRotation="0" wrapText="false" indent="0" shrinkToFit="false"/>
      <protection locked="true" hidden="false"/>
    </xf>
    <xf numFmtId="168" fontId="0" fillId="19" borderId="14" xfId="0" applyFont="false" applyBorder="true" applyAlignment="false" applyProtection="false">
      <alignment horizontal="general" vertical="bottom" textRotation="0" wrapText="false" indent="0" shrinkToFit="false"/>
      <protection locked="true" hidden="false"/>
    </xf>
    <xf numFmtId="168" fontId="0" fillId="20" borderId="13" xfId="0" applyFont="false" applyBorder="true" applyAlignment="false" applyProtection="false">
      <alignment horizontal="general" vertical="bottom" textRotation="0" wrapText="false" indent="0" shrinkToFit="false"/>
      <protection locked="true" hidden="false"/>
    </xf>
    <xf numFmtId="164" fontId="8" fillId="0" borderId="31" xfId="0" applyFont="true" applyBorder="true" applyAlignment="true" applyProtection="false">
      <alignment horizontal="right" vertical="bottom" textRotation="0" wrapText="false" indent="0" shrinkToFit="false"/>
      <protection locked="true" hidden="false"/>
    </xf>
    <xf numFmtId="164" fontId="0" fillId="19" borderId="15" xfId="0" applyFont="false" applyBorder="true" applyAlignment="false" applyProtection="false">
      <alignment horizontal="general" vertical="bottom" textRotation="0" wrapText="false" indent="0" shrinkToFit="false"/>
      <protection locked="true" hidden="false"/>
    </xf>
    <xf numFmtId="164" fontId="0" fillId="20" borderId="20" xfId="0" applyFont="false" applyBorder="true" applyAlignment="false" applyProtection="false">
      <alignment horizontal="general" vertical="bottom" textRotation="0" wrapText="false" indent="0" shrinkToFit="false"/>
      <protection locked="true" hidden="false"/>
    </xf>
    <xf numFmtId="164" fontId="0" fillId="19" borderId="20" xfId="0" applyFont="false" applyBorder="true" applyAlignment="false" applyProtection="false">
      <alignment horizontal="general" vertical="bottom" textRotation="0" wrapText="false" indent="0" shrinkToFit="false"/>
      <protection locked="true" hidden="false"/>
    </xf>
    <xf numFmtId="164" fontId="0" fillId="20" borderId="21" xfId="0" applyFont="false" applyBorder="true" applyAlignment="false" applyProtection="false">
      <alignment horizontal="general" vertical="bottom" textRotation="0" wrapText="false" indent="0" shrinkToFit="false"/>
      <protection locked="true" hidden="false"/>
    </xf>
    <xf numFmtId="164" fontId="0" fillId="19" borderId="19" xfId="0" applyFont="false" applyBorder="true" applyAlignment="false" applyProtection="false">
      <alignment horizontal="general" vertical="bottom" textRotation="0" wrapText="false" indent="0" shrinkToFit="false"/>
      <protection locked="true" hidden="false"/>
    </xf>
    <xf numFmtId="170" fontId="0" fillId="19" borderId="19" xfId="0" applyFont="false" applyBorder="true" applyAlignment="false" applyProtection="false">
      <alignment horizontal="general" vertical="bottom" textRotation="0" wrapText="false" indent="0" shrinkToFit="false"/>
      <protection locked="true" hidden="false"/>
    </xf>
    <xf numFmtId="164" fontId="0" fillId="20" borderId="17"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0" fillId="18" borderId="0" xfId="0" applyFont="false" applyBorder="false" applyAlignment="false" applyProtection="false">
      <alignment horizontal="general" vertical="bottom" textRotation="0" wrapText="false" indent="0" shrinkToFit="false"/>
      <protection locked="true" hidden="false"/>
    </xf>
    <xf numFmtId="164" fontId="8" fillId="21" borderId="3" xfId="0" applyFont="true" applyBorder="true" applyAlignment="true" applyProtection="false">
      <alignment horizontal="left" vertical="center" textRotation="0" wrapText="true" indent="0" shrinkToFit="false"/>
      <protection locked="true" hidden="false"/>
    </xf>
    <xf numFmtId="164" fontId="0" fillId="21" borderId="32" xfId="0" applyFont="true" applyBorder="true" applyAlignment="true" applyProtection="false">
      <alignment horizontal="left" vertical="center" textRotation="0" wrapText="true" indent="0" shrinkToFit="false"/>
      <protection locked="true" hidden="false"/>
    </xf>
    <xf numFmtId="170" fontId="0" fillId="21" borderId="27" xfId="0" applyFont="false" applyBorder="true" applyAlignment="true" applyProtection="false">
      <alignment horizontal="center" vertical="center" textRotation="0" wrapText="false" indent="0" shrinkToFit="false"/>
      <protection locked="true" hidden="false"/>
    </xf>
    <xf numFmtId="170" fontId="0" fillId="21" borderId="27" xfId="0" applyFont="false" applyBorder="true" applyAlignment="true" applyProtection="false">
      <alignment horizontal="center" vertical="bottom" textRotation="0" wrapText="false" indent="0" shrinkToFit="false"/>
      <protection locked="true" hidden="false"/>
    </xf>
    <xf numFmtId="170" fontId="0" fillId="21" borderId="25" xfId="0" applyFont="false" applyBorder="true" applyAlignment="true" applyProtection="false">
      <alignment horizontal="center" vertical="bottom" textRotation="0" wrapText="false" indent="0" shrinkToFit="false"/>
      <protection locked="true" hidden="false"/>
    </xf>
    <xf numFmtId="164" fontId="0" fillId="21" borderId="22" xfId="0" applyFont="true" applyBorder="true" applyAlignment="true" applyProtection="false">
      <alignment horizontal="left" vertical="center" textRotation="0" wrapText="true" indent="0" shrinkToFit="false"/>
      <protection locked="true" hidden="false"/>
    </xf>
    <xf numFmtId="170" fontId="0" fillId="21" borderId="30" xfId="0" applyFont="false" applyBorder="true" applyAlignment="true" applyProtection="false">
      <alignment horizontal="center" vertical="center" textRotation="0" wrapText="false" indent="0" shrinkToFit="false"/>
      <protection locked="true" hidden="false"/>
    </xf>
    <xf numFmtId="164" fontId="0" fillId="21" borderId="30" xfId="0" applyFont="false" applyBorder="true" applyAlignment="true" applyProtection="false">
      <alignment horizontal="center" vertical="bottom" textRotation="0" wrapText="false" indent="0" shrinkToFit="false"/>
      <protection locked="true" hidden="false"/>
    </xf>
    <xf numFmtId="170" fontId="0" fillId="21" borderId="30" xfId="0" applyFont="false" applyBorder="true" applyAlignment="true" applyProtection="false">
      <alignment horizontal="center" vertical="bottom" textRotation="0" wrapText="false" indent="0" shrinkToFit="false"/>
      <protection locked="true" hidden="false"/>
    </xf>
    <xf numFmtId="164" fontId="0" fillId="21" borderId="28" xfId="0" applyFont="false" applyBorder="true" applyAlignment="true" applyProtection="false">
      <alignment horizontal="center" vertical="bottom" textRotation="0" wrapText="false" indent="0" shrinkToFit="false"/>
      <protection locked="true" hidden="false"/>
    </xf>
    <xf numFmtId="164" fontId="0" fillId="21" borderId="21" xfId="0" applyFont="true" applyBorder="true" applyAlignment="true" applyProtection="false">
      <alignment horizontal="left" vertical="center" textRotation="0" wrapText="true" indent="0" shrinkToFit="false"/>
      <protection locked="true" hidden="false"/>
    </xf>
    <xf numFmtId="164" fontId="0" fillId="19" borderId="19" xfId="0" applyFont="false" applyBorder="true" applyAlignment="true" applyProtection="false">
      <alignment horizontal="center" vertical="center" textRotation="0" wrapText="false" indent="0" shrinkToFit="false"/>
      <protection locked="true" hidden="false"/>
    </xf>
    <xf numFmtId="164" fontId="0" fillId="20" borderId="20" xfId="0" applyFont="false" applyBorder="true" applyAlignment="true" applyProtection="false">
      <alignment horizontal="center" vertical="center" textRotation="0" wrapText="false" indent="0" shrinkToFit="false"/>
      <protection locked="true" hidden="false"/>
    </xf>
    <xf numFmtId="164" fontId="0" fillId="19" borderId="20" xfId="0" applyFont="false" applyBorder="true" applyAlignment="true" applyProtection="false">
      <alignment horizontal="center" vertical="center" textRotation="0" wrapText="false" indent="0" shrinkToFit="false"/>
      <protection locked="true" hidden="false"/>
    </xf>
    <xf numFmtId="164" fontId="0" fillId="20" borderId="21" xfId="0" applyFont="false" applyBorder="true" applyAlignment="true" applyProtection="false">
      <alignment horizontal="center" vertical="center" textRotation="0" wrapText="false" indent="0" shrinkToFit="false"/>
      <protection locked="true" hidden="false"/>
    </xf>
    <xf numFmtId="164" fontId="0" fillId="19" borderId="19" xfId="0" applyFont="false" applyBorder="true" applyAlignment="true" applyProtection="false">
      <alignment horizontal="general" vertical="center" textRotation="0" wrapText="false" indent="0" shrinkToFit="false"/>
      <protection locked="true" hidden="false"/>
    </xf>
    <xf numFmtId="164" fontId="8" fillId="21" borderId="3" xfId="0" applyFont="true" applyBorder="true" applyAlignment="true" applyProtection="false">
      <alignment horizontal="left" vertical="center" textRotation="0" wrapText="false" indent="0" shrinkToFit="false"/>
      <protection locked="true" hidden="false"/>
    </xf>
    <xf numFmtId="164" fontId="0" fillId="21" borderId="32" xfId="0" applyFont="true" applyBorder="true" applyAlignment="true" applyProtection="false">
      <alignment horizontal="left" vertical="center" textRotation="0" wrapText="false" indent="0" shrinkToFit="false"/>
      <protection locked="true" hidden="false"/>
    </xf>
    <xf numFmtId="169" fontId="0" fillId="21" borderId="27" xfId="0" applyFont="false" applyBorder="true" applyAlignment="true" applyProtection="false">
      <alignment horizontal="center" vertical="center" textRotation="0" wrapText="false" indent="0" shrinkToFit="false"/>
      <protection locked="true" hidden="false"/>
    </xf>
    <xf numFmtId="169" fontId="0" fillId="21" borderId="27" xfId="0" applyFont="false" applyBorder="true" applyAlignment="true" applyProtection="false">
      <alignment horizontal="center" vertical="bottom" textRotation="0" wrapText="false" indent="0" shrinkToFit="false"/>
      <protection locked="true" hidden="false"/>
    </xf>
    <xf numFmtId="169" fontId="0" fillId="21" borderId="25" xfId="0" applyFont="false" applyBorder="true" applyAlignment="true" applyProtection="false">
      <alignment horizontal="center" vertical="bottom" textRotation="0" wrapText="false" indent="0" shrinkToFit="false"/>
      <protection locked="true" hidden="false"/>
    </xf>
    <xf numFmtId="164" fontId="0" fillId="21" borderId="22" xfId="0" applyFont="true" applyBorder="true" applyAlignment="true" applyProtection="false">
      <alignment horizontal="left" vertical="center" textRotation="0" wrapText="false" indent="0" shrinkToFit="false"/>
      <protection locked="true" hidden="false"/>
    </xf>
    <xf numFmtId="172" fontId="0" fillId="21" borderId="30" xfId="0" applyFont="false" applyBorder="true" applyAlignment="true" applyProtection="false">
      <alignment horizontal="center" vertical="center" textRotation="0" wrapText="false" indent="0" shrinkToFit="false"/>
      <protection locked="true" hidden="false"/>
    </xf>
    <xf numFmtId="172" fontId="0" fillId="21" borderId="30" xfId="0" applyFont="false" applyBorder="true" applyAlignment="true" applyProtection="false">
      <alignment horizontal="center" vertical="bottom" textRotation="0" wrapText="false" indent="0" shrinkToFit="false"/>
      <protection locked="true" hidden="false"/>
    </xf>
    <xf numFmtId="172" fontId="0" fillId="21" borderId="28" xfId="0" applyFont="false" applyBorder="true" applyAlignment="true" applyProtection="false">
      <alignment horizontal="center" vertical="bottom" textRotation="0" wrapText="false" indent="0" shrinkToFit="false"/>
      <protection locked="true" hidden="false"/>
    </xf>
    <xf numFmtId="164" fontId="0" fillId="21" borderId="21" xfId="0" applyFont="true" applyBorder="true" applyAlignment="true" applyProtection="false">
      <alignment horizontal="left" vertical="center" textRotation="0" wrapText="false" indent="0" shrinkToFit="false"/>
      <protection locked="true" hidden="false"/>
    </xf>
    <xf numFmtId="172" fontId="0" fillId="19" borderId="19" xfId="0" applyFont="false" applyBorder="true" applyAlignment="true" applyProtection="false">
      <alignment horizontal="center" vertical="center" textRotation="0" wrapText="false" indent="0" shrinkToFit="false"/>
      <protection locked="true" hidden="false"/>
    </xf>
    <xf numFmtId="172" fontId="0" fillId="20" borderId="20" xfId="0" applyFont="false" applyBorder="true" applyAlignment="true" applyProtection="false">
      <alignment horizontal="center" vertical="center" textRotation="0" wrapText="false" indent="0" shrinkToFit="false"/>
      <protection locked="true" hidden="false"/>
    </xf>
    <xf numFmtId="172" fontId="0" fillId="19" borderId="20" xfId="0" applyFont="false" applyBorder="true" applyAlignment="true" applyProtection="false">
      <alignment horizontal="center" vertical="center" textRotation="0" wrapText="false" indent="0" shrinkToFit="false"/>
      <protection locked="true" hidden="false"/>
    </xf>
    <xf numFmtId="172" fontId="0" fillId="20" borderId="21" xfId="0" applyFont="false" applyBorder="true" applyAlignment="true" applyProtection="false">
      <alignment horizontal="center" vertical="center" textRotation="0" wrapText="false" indent="0" shrinkToFit="false"/>
      <protection locked="true" hidden="false"/>
    </xf>
    <xf numFmtId="172" fontId="0" fillId="19" borderId="19" xfId="0" applyFont="false" applyBorder="true" applyAlignment="true" applyProtection="false">
      <alignment horizontal="general" vertical="center" textRotation="0" wrapText="false" indent="0" shrinkToFit="false"/>
      <protection locked="true" hidden="false"/>
    </xf>
    <xf numFmtId="172" fontId="0" fillId="20" borderId="20" xfId="0" applyFont="false" applyBorder="true" applyAlignment="false" applyProtection="false">
      <alignment horizontal="general" vertical="bottom" textRotation="0" wrapText="false" indent="0" shrinkToFit="false"/>
      <protection locked="true" hidden="false"/>
    </xf>
    <xf numFmtId="172" fontId="0" fillId="19" borderId="20" xfId="0" applyFont="false" applyBorder="true" applyAlignment="false" applyProtection="false">
      <alignment horizontal="general" vertical="bottom" textRotation="0" wrapText="false" indent="0" shrinkToFit="false"/>
      <protection locked="true" hidden="false"/>
    </xf>
    <xf numFmtId="172" fontId="0" fillId="20" borderId="21" xfId="0" applyFont="false" applyBorder="true" applyAlignment="false" applyProtection="false">
      <alignment horizontal="general" vertical="bottom" textRotation="0" wrapText="false" indent="0" shrinkToFit="false"/>
      <protection locked="true" hidden="false"/>
    </xf>
    <xf numFmtId="172" fontId="0" fillId="19" borderId="19" xfId="0" applyFont="false" applyBorder="true" applyAlignment="false" applyProtection="false">
      <alignment horizontal="general" vertical="bottom" textRotation="0" wrapText="false" indent="0" shrinkToFit="false"/>
      <protection locked="true" hidden="false"/>
    </xf>
    <xf numFmtId="172" fontId="0" fillId="20" borderId="17" xfId="0" applyFont="false" applyBorder="true" applyAlignment="false" applyProtection="false">
      <alignment horizontal="general" vertical="bottom" textRotation="0" wrapText="false" indent="0" shrinkToFit="false"/>
      <protection locked="true" hidden="false"/>
    </xf>
    <xf numFmtId="164" fontId="8" fillId="13" borderId="3" xfId="0" applyFont="true" applyBorder="true" applyAlignment="true" applyProtection="false">
      <alignment horizontal="left" vertical="center" textRotation="0" wrapText="false" indent="0" shrinkToFit="false"/>
      <protection locked="true" hidden="false"/>
    </xf>
    <xf numFmtId="164" fontId="0" fillId="13" borderId="32" xfId="0" applyFont="true" applyBorder="true" applyAlignment="true" applyProtection="false">
      <alignment horizontal="left" vertical="center" textRotation="0" wrapText="false" indent="0" shrinkToFit="false"/>
      <protection locked="true" hidden="false"/>
    </xf>
    <xf numFmtId="170" fontId="0" fillId="13" borderId="27" xfId="0" applyFont="false" applyBorder="true" applyAlignment="true" applyProtection="false">
      <alignment horizontal="center" vertical="center" textRotation="0" wrapText="false" indent="0" shrinkToFit="false"/>
      <protection locked="true" hidden="false"/>
    </xf>
    <xf numFmtId="170" fontId="0" fillId="13" borderId="27" xfId="0" applyFont="false" applyBorder="true" applyAlignment="true" applyProtection="false">
      <alignment horizontal="center" vertical="bottom" textRotation="0" wrapText="false" indent="0" shrinkToFit="false"/>
      <protection locked="true" hidden="false"/>
    </xf>
    <xf numFmtId="170" fontId="0" fillId="13" borderId="25" xfId="0" applyFont="false" applyBorder="true" applyAlignment="true" applyProtection="false">
      <alignment horizontal="center" vertical="bottom" textRotation="0" wrapText="false" indent="0" shrinkToFit="false"/>
      <protection locked="true" hidden="false"/>
    </xf>
    <xf numFmtId="164" fontId="0" fillId="13" borderId="22" xfId="0" applyFont="true" applyBorder="true" applyAlignment="true" applyProtection="false">
      <alignment horizontal="left" vertical="center" textRotation="0" wrapText="false" indent="0" shrinkToFit="false"/>
      <protection locked="true" hidden="false"/>
    </xf>
    <xf numFmtId="172" fontId="0" fillId="13" borderId="30" xfId="0" applyFont="false" applyBorder="true" applyAlignment="true" applyProtection="false">
      <alignment horizontal="center" vertical="center" textRotation="0" wrapText="false" indent="0" shrinkToFit="false"/>
      <protection locked="true" hidden="false"/>
    </xf>
    <xf numFmtId="172" fontId="0" fillId="13" borderId="30" xfId="0" applyFont="false" applyBorder="true" applyAlignment="true" applyProtection="false">
      <alignment horizontal="center" vertical="bottom" textRotation="0" wrapText="false" indent="0" shrinkToFit="false"/>
      <protection locked="true" hidden="false"/>
    </xf>
    <xf numFmtId="172" fontId="0" fillId="13" borderId="28" xfId="0" applyFont="false" applyBorder="true" applyAlignment="true" applyProtection="false">
      <alignment horizontal="center" vertical="bottom" textRotation="0" wrapText="false" indent="0" shrinkToFit="false"/>
      <protection locked="true" hidden="false"/>
    </xf>
    <xf numFmtId="164" fontId="0" fillId="13" borderId="21" xfId="0" applyFont="true" applyBorder="true" applyAlignment="true" applyProtection="false">
      <alignment horizontal="left" vertical="center" textRotation="0" wrapText="false" indent="0" shrinkToFit="false"/>
      <protection locked="true" hidden="false"/>
    </xf>
    <xf numFmtId="164" fontId="0" fillId="13" borderId="22" xfId="0" applyFont="true" applyBorder="true" applyAlignment="true" applyProtection="false">
      <alignment horizontal="general" vertical="center" textRotation="0" wrapText="false" indent="0" shrinkToFit="false"/>
      <protection locked="true" hidden="false"/>
    </xf>
    <xf numFmtId="164" fontId="0" fillId="13" borderId="21" xfId="0" applyFont="true" applyBorder="true" applyAlignment="true" applyProtection="false">
      <alignment horizontal="general" vertical="center" textRotation="0" wrapText="false" indent="0" shrinkToFit="false"/>
      <protection locked="true" hidden="false"/>
    </xf>
    <xf numFmtId="164" fontId="8" fillId="13" borderId="3" xfId="0" applyFont="true" applyBorder="true" applyAlignment="true" applyProtection="false">
      <alignment horizontal="left" vertical="center" textRotation="0" wrapText="true" indent="0" shrinkToFit="false"/>
      <protection locked="true" hidden="false"/>
    </xf>
    <xf numFmtId="164" fontId="0" fillId="13" borderId="32" xfId="0" applyFont="true" applyBorder="true" applyAlignment="true" applyProtection="false">
      <alignment horizontal="general" vertical="center" textRotation="0" wrapText="true" indent="0" shrinkToFit="false"/>
      <protection locked="true" hidden="false"/>
    </xf>
    <xf numFmtId="164" fontId="0" fillId="13" borderId="22" xfId="0" applyFont="true" applyBorder="true" applyAlignment="true" applyProtection="false">
      <alignment horizontal="general" vertical="center" textRotation="0" wrapText="true" indent="0" shrinkToFit="false"/>
      <protection locked="true" hidden="false"/>
    </xf>
    <xf numFmtId="164" fontId="0" fillId="13" borderId="21" xfId="0" applyFont="true" applyBorder="true" applyAlignment="true" applyProtection="false">
      <alignment horizontal="general" vertical="center" textRotation="0" wrapText="true" indent="0" shrinkToFit="false"/>
      <protection locked="true" hidden="false"/>
    </xf>
    <xf numFmtId="164" fontId="8" fillId="2" borderId="3" xfId="0" applyFont="true" applyBorder="true" applyAlignment="true" applyProtection="false">
      <alignment horizontal="left" vertical="center" textRotation="0" wrapText="true" indent="0" shrinkToFit="false"/>
      <protection locked="true" hidden="false"/>
    </xf>
    <xf numFmtId="164" fontId="0" fillId="2" borderId="32" xfId="0" applyFont="true" applyBorder="true" applyAlignment="true" applyProtection="false">
      <alignment horizontal="general" vertical="center" textRotation="0" wrapText="true" indent="0" shrinkToFit="false"/>
      <protection locked="true" hidden="false"/>
    </xf>
    <xf numFmtId="170" fontId="0" fillId="2" borderId="27" xfId="0" applyFont="false" applyBorder="true" applyAlignment="true" applyProtection="false">
      <alignment horizontal="center" vertical="center" textRotation="0" wrapText="false" indent="0" shrinkToFit="false"/>
      <protection locked="true" hidden="false"/>
    </xf>
    <xf numFmtId="170" fontId="0" fillId="2" borderId="27" xfId="0" applyFont="false" applyBorder="true" applyAlignment="true" applyProtection="false">
      <alignment horizontal="center" vertical="bottom" textRotation="0" wrapText="false" indent="0" shrinkToFit="false"/>
      <protection locked="true" hidden="false"/>
    </xf>
    <xf numFmtId="170" fontId="0" fillId="2" borderId="25" xfId="0" applyFont="false" applyBorder="true" applyAlignment="true" applyProtection="false">
      <alignment horizontal="center" vertical="bottom" textRotation="0" wrapText="false" indent="0" shrinkToFit="false"/>
      <protection locked="true" hidden="false"/>
    </xf>
    <xf numFmtId="164" fontId="0" fillId="2" borderId="22" xfId="0" applyFont="true" applyBorder="true" applyAlignment="true" applyProtection="false">
      <alignment horizontal="general" vertical="center" textRotation="0" wrapText="true" indent="0" shrinkToFit="false"/>
      <protection locked="true" hidden="false"/>
    </xf>
    <xf numFmtId="172" fontId="0" fillId="2" borderId="30" xfId="0" applyFont="false" applyBorder="true" applyAlignment="true" applyProtection="false">
      <alignment horizontal="center" vertical="center" textRotation="0" wrapText="false" indent="0" shrinkToFit="false"/>
      <protection locked="true" hidden="false"/>
    </xf>
    <xf numFmtId="172" fontId="0" fillId="2" borderId="30" xfId="0" applyFont="false" applyBorder="true" applyAlignment="true" applyProtection="false">
      <alignment horizontal="center" vertical="bottom" textRotation="0" wrapText="false" indent="0" shrinkToFit="false"/>
      <protection locked="true" hidden="false"/>
    </xf>
    <xf numFmtId="172" fontId="0" fillId="2" borderId="28" xfId="0" applyFont="false" applyBorder="true" applyAlignment="true" applyProtection="false">
      <alignment horizontal="center" vertical="bottom" textRotation="0" wrapText="false" indent="0" shrinkToFit="false"/>
      <protection locked="true" hidden="false"/>
    </xf>
    <xf numFmtId="164" fontId="0" fillId="2" borderId="21" xfId="0" applyFont="true" applyBorder="true" applyAlignment="true" applyProtection="false">
      <alignment horizontal="general" vertical="center" textRotation="0" wrapText="true" indent="0" shrinkToFit="false"/>
      <protection locked="true" hidden="false"/>
    </xf>
    <xf numFmtId="164" fontId="8" fillId="2" borderId="3" xfId="0" applyFont="true" applyBorder="true" applyAlignment="true" applyProtection="false">
      <alignment horizontal="left" vertical="center" textRotation="0" wrapText="false" indent="0" shrinkToFit="false"/>
      <protection locked="true" hidden="false"/>
    </xf>
    <xf numFmtId="170" fontId="0" fillId="2" borderId="32" xfId="0" applyFont="false" applyBorder="true" applyAlignment="true" applyProtection="false">
      <alignment horizontal="center" vertical="center" textRotation="0" wrapText="false" indent="0" shrinkToFit="false"/>
      <protection locked="true" hidden="false"/>
    </xf>
    <xf numFmtId="172" fontId="0" fillId="2" borderId="22" xfId="0" applyFont="false" applyBorder="true" applyAlignment="true" applyProtection="false">
      <alignment horizontal="center" vertical="center" textRotation="0" wrapText="false" indent="0" shrinkToFit="false"/>
      <protection locked="true" hidden="false"/>
    </xf>
    <xf numFmtId="164" fontId="0" fillId="2" borderId="21" xfId="0" applyFont="true" applyBorder="true" applyAlignment="true" applyProtection="false">
      <alignment horizontal="general" vertical="center" textRotation="0" wrapText="false" indent="0" shrinkToFit="false"/>
      <protection locked="true" hidden="false"/>
    </xf>
    <xf numFmtId="164" fontId="8" fillId="22" borderId="3" xfId="0" applyFont="true" applyBorder="true" applyAlignment="true" applyProtection="false">
      <alignment horizontal="left" vertical="center" textRotation="0" wrapText="false" indent="0" shrinkToFit="false"/>
      <protection locked="true" hidden="false"/>
    </xf>
    <xf numFmtId="164" fontId="0" fillId="22" borderId="32" xfId="0" applyFont="true" applyBorder="true" applyAlignment="true" applyProtection="false">
      <alignment horizontal="general" vertical="center" textRotation="0" wrapText="false" indent="0" shrinkToFit="false"/>
      <protection locked="true" hidden="false"/>
    </xf>
    <xf numFmtId="170" fontId="0" fillId="22" borderId="27" xfId="0" applyFont="false" applyBorder="true" applyAlignment="true" applyProtection="false">
      <alignment horizontal="center" vertical="center" textRotation="0" wrapText="false" indent="0" shrinkToFit="false"/>
      <protection locked="true" hidden="false"/>
    </xf>
    <xf numFmtId="170" fontId="0" fillId="22" borderId="27" xfId="0" applyFont="false" applyBorder="true" applyAlignment="true" applyProtection="false">
      <alignment horizontal="center" vertical="bottom" textRotation="0" wrapText="false" indent="0" shrinkToFit="false"/>
      <protection locked="true" hidden="false"/>
    </xf>
    <xf numFmtId="170" fontId="0" fillId="22" borderId="25" xfId="0" applyFont="false" applyBorder="true" applyAlignment="true" applyProtection="false">
      <alignment horizontal="center" vertical="bottom" textRotation="0" wrapText="false" indent="0" shrinkToFit="false"/>
      <protection locked="true" hidden="false"/>
    </xf>
    <xf numFmtId="164" fontId="0" fillId="22" borderId="22" xfId="0" applyFont="true" applyBorder="true" applyAlignment="true" applyProtection="false">
      <alignment horizontal="general" vertical="center" textRotation="0" wrapText="false" indent="0" shrinkToFit="false"/>
      <protection locked="true" hidden="false"/>
    </xf>
    <xf numFmtId="164" fontId="0" fillId="22" borderId="30" xfId="0" applyFont="false" applyBorder="true" applyAlignment="true" applyProtection="false">
      <alignment horizontal="center" vertical="center" textRotation="0" wrapText="false" indent="0" shrinkToFit="false"/>
      <protection locked="true" hidden="false"/>
    </xf>
    <xf numFmtId="164" fontId="0" fillId="22" borderId="30" xfId="0" applyFont="false" applyBorder="true" applyAlignment="true" applyProtection="false">
      <alignment horizontal="center" vertical="bottom" textRotation="0" wrapText="false" indent="0" shrinkToFit="false"/>
      <protection locked="true" hidden="false"/>
    </xf>
    <xf numFmtId="164" fontId="0" fillId="22" borderId="28" xfId="0" applyFont="false" applyBorder="true" applyAlignment="true" applyProtection="false">
      <alignment horizontal="center" vertical="bottom" textRotation="0" wrapText="false" indent="0" shrinkToFit="false"/>
      <protection locked="true" hidden="false"/>
    </xf>
    <xf numFmtId="164" fontId="0" fillId="22" borderId="21" xfId="0" applyFont="true" applyBorder="true" applyAlignment="true" applyProtection="false">
      <alignment horizontal="general" vertical="center" textRotation="0" wrapText="false" indent="0" shrinkToFit="false"/>
      <protection locked="true" hidden="false"/>
    </xf>
    <xf numFmtId="164" fontId="5" fillId="4" borderId="33" xfId="0" applyFont="true" applyBorder="true" applyAlignment="true" applyProtection="false">
      <alignment horizontal="center" vertical="center" textRotation="0" wrapText="true" indent="0" shrinkToFit="false"/>
      <protection locked="true" hidden="false"/>
    </xf>
    <xf numFmtId="164" fontId="5" fillId="4" borderId="34" xfId="0" applyFont="true" applyBorder="true" applyAlignment="true" applyProtection="false">
      <alignment horizontal="left" vertical="center" textRotation="0" wrapText="true" indent="0" shrinkToFit="false"/>
      <protection locked="true" hidden="false"/>
    </xf>
    <xf numFmtId="164" fontId="25" fillId="21" borderId="35" xfId="0" applyFont="true" applyBorder="true" applyAlignment="true" applyProtection="false">
      <alignment horizontal="center" vertical="center" textRotation="0" wrapText="true" indent="0" shrinkToFit="false"/>
      <protection locked="true" hidden="false"/>
    </xf>
    <xf numFmtId="164" fontId="25" fillId="21" borderId="35" xfId="0" applyFont="true" applyBorder="true" applyAlignment="true" applyProtection="false">
      <alignment horizontal="center" vertical="center" textRotation="0" wrapText="false" indent="0" shrinkToFit="false"/>
      <protection locked="true" hidden="false"/>
    </xf>
    <xf numFmtId="164" fontId="25" fillId="8" borderId="35" xfId="0" applyFont="true" applyBorder="true" applyAlignment="true" applyProtection="false">
      <alignment horizontal="center" vertical="center" textRotation="0" wrapText="true" indent="0" shrinkToFit="false"/>
      <protection locked="true" hidden="false"/>
    </xf>
    <xf numFmtId="164" fontId="25" fillId="2" borderId="35" xfId="0" applyFont="true" applyBorder="true" applyAlignment="true" applyProtection="false">
      <alignment horizontal="center" vertical="center" textRotation="0" wrapText="true" indent="0" shrinkToFit="false"/>
      <protection locked="true" hidden="false"/>
    </xf>
    <xf numFmtId="164" fontId="25" fillId="22" borderId="36" xfId="0" applyFont="true" applyBorder="true" applyAlignment="true" applyProtection="false">
      <alignment horizontal="center" vertical="center" textRotation="0" wrapText="true" indent="0" shrinkToFit="false"/>
      <protection locked="true" hidden="false"/>
    </xf>
    <xf numFmtId="164" fontId="5" fillId="4" borderId="0" xfId="0" applyFont="true" applyBorder="true" applyAlignment="true" applyProtection="false">
      <alignment horizontal="left" vertical="center" textRotation="0" wrapText="false" indent="0" shrinkToFit="false"/>
      <protection locked="true" hidden="false"/>
    </xf>
    <xf numFmtId="164" fontId="8" fillId="21" borderId="37" xfId="0" applyFont="true" applyBorder="true" applyAlignment="true" applyProtection="false">
      <alignment horizontal="center" vertical="center" textRotation="0" wrapText="true" indent="0" shrinkToFit="false"/>
      <protection locked="true" hidden="false"/>
    </xf>
    <xf numFmtId="164" fontId="8" fillId="21" borderId="37" xfId="0" applyFont="true" applyBorder="true" applyAlignment="true" applyProtection="false">
      <alignment horizontal="center" vertical="center" textRotation="0" wrapText="false" indent="0" shrinkToFit="false"/>
      <protection locked="true" hidden="false"/>
    </xf>
    <xf numFmtId="164" fontId="8" fillId="8" borderId="37" xfId="0" applyFont="true" applyBorder="true" applyAlignment="true" applyProtection="false">
      <alignment horizontal="center" vertical="center" textRotation="0" wrapText="true" indent="0" shrinkToFit="false"/>
      <protection locked="true" hidden="false"/>
    </xf>
    <xf numFmtId="164" fontId="26" fillId="2" borderId="37" xfId="0" applyFont="true" applyBorder="true" applyAlignment="true" applyProtection="false">
      <alignment horizontal="center" vertical="center" textRotation="0" wrapText="true" indent="0" shrinkToFit="false"/>
      <protection locked="true" hidden="false"/>
    </xf>
    <xf numFmtId="164" fontId="8" fillId="22" borderId="38" xfId="0" applyFont="true" applyBorder="true" applyAlignment="true" applyProtection="false">
      <alignment horizontal="center" vertical="center" textRotation="0" wrapText="true" indent="0" shrinkToFit="false"/>
      <protection locked="true" hidden="false"/>
    </xf>
    <xf numFmtId="164" fontId="5" fillId="4" borderId="39" xfId="0" applyFont="true" applyBorder="true" applyAlignment="true" applyProtection="false">
      <alignment horizontal="left" vertical="center" textRotation="0" wrapText="false" indent="0" shrinkToFit="false"/>
      <protection locked="true" hidden="false"/>
    </xf>
    <xf numFmtId="164" fontId="27" fillId="21" borderId="40" xfId="0" applyFont="true" applyBorder="true" applyAlignment="true" applyProtection="false">
      <alignment horizontal="center" vertical="center" textRotation="0" wrapText="false" indent="0" shrinkToFit="false"/>
      <protection locked="true" hidden="false"/>
    </xf>
    <xf numFmtId="164" fontId="27" fillId="21" borderId="41" xfId="0" applyFont="true" applyBorder="true" applyAlignment="true" applyProtection="false">
      <alignment horizontal="center" vertical="center" textRotation="0" wrapText="false" indent="0" shrinkToFit="false"/>
      <protection locked="true" hidden="false"/>
    </xf>
    <xf numFmtId="164" fontId="27" fillId="8" borderId="41" xfId="0" applyFont="true" applyBorder="true" applyAlignment="true" applyProtection="false">
      <alignment horizontal="center" vertical="center" textRotation="0" wrapText="false" indent="0" shrinkToFit="false"/>
      <protection locked="true" hidden="false"/>
    </xf>
    <xf numFmtId="164" fontId="28" fillId="2" borderId="41" xfId="0" applyFont="true" applyBorder="true" applyAlignment="true" applyProtection="false">
      <alignment horizontal="center" vertical="center" textRotation="0" wrapText="false" indent="0" shrinkToFit="false"/>
      <protection locked="true" hidden="false"/>
    </xf>
    <xf numFmtId="164" fontId="27" fillId="22" borderId="38" xfId="0" applyFont="true" applyBorder="true" applyAlignment="true" applyProtection="false">
      <alignment horizontal="center" vertical="center" textRotation="0" wrapText="false" indent="0" shrinkToFit="false"/>
      <protection locked="true" hidden="false"/>
    </xf>
    <xf numFmtId="164" fontId="5" fillId="4" borderId="42" xfId="0" applyFont="true" applyBorder="true" applyAlignment="true" applyProtection="false">
      <alignment horizontal="left" vertical="center" textRotation="0" wrapText="true" indent="0" shrinkToFit="false"/>
      <protection locked="true" hidden="false"/>
    </xf>
    <xf numFmtId="172" fontId="29" fillId="21" borderId="2" xfId="0" applyFont="true" applyBorder="true" applyAlignment="true" applyProtection="false">
      <alignment horizontal="center" vertical="center" textRotation="0" wrapText="false" indent="0" shrinkToFit="false"/>
      <protection locked="true" hidden="false"/>
    </xf>
    <xf numFmtId="172" fontId="29" fillId="21" borderId="43" xfId="0" applyFont="true" applyBorder="true" applyAlignment="true" applyProtection="false">
      <alignment horizontal="center" vertical="center" textRotation="0" wrapText="false" indent="0" shrinkToFit="false"/>
      <protection locked="true" hidden="false"/>
    </xf>
    <xf numFmtId="172" fontId="29" fillId="8" borderId="43" xfId="0" applyFont="true" applyBorder="true" applyAlignment="true" applyProtection="false">
      <alignment horizontal="center" vertical="center" textRotation="0" wrapText="false" indent="0" shrinkToFit="false"/>
      <protection locked="true" hidden="false"/>
    </xf>
    <xf numFmtId="172" fontId="29" fillId="2" borderId="43" xfId="0" applyFont="true" applyBorder="true" applyAlignment="true" applyProtection="false">
      <alignment horizontal="center" vertical="center" textRotation="0" wrapText="false" indent="0" shrinkToFit="false"/>
      <protection locked="true" hidden="false"/>
    </xf>
    <xf numFmtId="172" fontId="29" fillId="22" borderId="43"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72" fontId="29" fillId="0"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true" applyAlignment="true" applyProtection="false">
      <alignment horizontal="center" vertical="center" textRotation="0" wrapText="false" indent="0" shrinkToFit="false"/>
      <protection locked="true" hidden="false"/>
    </xf>
    <xf numFmtId="171" fontId="5" fillId="4" borderId="0" xfId="0" applyFont="true" applyBorder="false" applyAlignment="true" applyProtection="false">
      <alignment horizontal="center" vertical="bottom" textRotation="0" wrapText="false" indent="0" shrinkToFit="false"/>
      <protection locked="true" hidden="false"/>
    </xf>
    <xf numFmtId="171" fontId="5" fillId="4" borderId="0" xfId="0" applyFont="true" applyBorder="true" applyAlignment="true" applyProtection="false">
      <alignment horizontal="center" vertical="bottom" textRotation="0" wrapText="false" indent="0" shrinkToFit="false"/>
      <protection locked="true" hidden="false"/>
    </xf>
    <xf numFmtId="164" fontId="11" fillId="2" borderId="1" xfId="0" applyFont="true" applyBorder="true" applyAlignment="true" applyProtection="false">
      <alignment horizontal="center" vertical="center" textRotation="0" wrapText="false" indent="0" shrinkToFit="false"/>
      <protection locked="true" hidden="false"/>
    </xf>
    <xf numFmtId="165" fontId="0" fillId="2" borderId="1" xfId="0" applyFont="false" applyBorder="true" applyAlignment="true" applyProtection="false">
      <alignment horizontal="center" vertical="center" textRotation="0" wrapText="false" indent="0" shrinkToFit="false"/>
      <protection locked="true" hidden="false"/>
    </xf>
    <xf numFmtId="164" fontId="0" fillId="2" borderId="1" xfId="0" applyFont="false" applyBorder="true" applyAlignment="true" applyProtection="false">
      <alignment horizontal="left" vertical="center" textRotation="0" wrapText="false" indent="0" shrinkToFit="false"/>
      <protection locked="true" hidden="false"/>
    </xf>
    <xf numFmtId="164" fontId="0" fillId="2" borderId="1" xfId="0" applyFont="fals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left" vertical="bottom" textRotation="0" wrapText="false" indent="0" shrinkToFit="false"/>
      <protection locked="true" hidden="false"/>
    </xf>
    <xf numFmtId="164" fontId="0" fillId="2" borderId="1" xfId="0" applyFont="false" applyBorder="true" applyAlignment="true" applyProtection="false">
      <alignment horizontal="center" vertical="bottom" textRotation="0" wrapText="false" indent="0" shrinkToFit="false"/>
      <protection locked="true" hidden="false"/>
    </xf>
    <xf numFmtId="164" fontId="0" fillId="2" borderId="1" xfId="0" applyFont="false" applyBorder="true" applyAlignment="true" applyProtection="false">
      <alignment horizontal="left" vertical="bottom" textRotation="0" wrapText="false" indent="0" shrinkToFit="false"/>
      <protection locked="true" hidden="false"/>
    </xf>
    <xf numFmtId="164" fontId="5" fillId="4" borderId="0" xfId="0" applyFont="true" applyBorder="true" applyAlignment="true" applyProtection="false">
      <alignment horizontal="center" vertical="bottom" textRotation="0" wrapText="false" indent="0" shrinkToFit="false"/>
      <protection locked="true" hidden="false"/>
    </xf>
    <xf numFmtId="171" fontId="5" fillId="4"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false" applyAlignment="true" applyProtection="false">
      <alignment horizontal="center" vertical="center" textRotation="0" wrapText="tru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23" borderId="1" xfId="0" applyFont="true" applyBorder="true" applyAlignment="true" applyProtection="false">
      <alignment horizontal="center" vertical="center" textRotation="0" wrapText="false" indent="0" shrinkToFit="false"/>
      <protection locked="true" hidden="false"/>
    </xf>
    <xf numFmtId="165" fontId="0" fillId="23" borderId="1" xfId="0" applyFont="false" applyBorder="true" applyAlignment="true" applyProtection="false">
      <alignment horizontal="center" vertical="center" textRotation="0" wrapText="false" indent="0" shrinkToFit="false"/>
      <protection locked="true" hidden="false"/>
    </xf>
    <xf numFmtId="164" fontId="0" fillId="23" borderId="1" xfId="0" applyFont="false" applyBorder="true" applyAlignment="true" applyProtection="false">
      <alignment horizontal="center" vertical="center" textRotation="0" wrapText="false" indent="0" shrinkToFit="false"/>
      <protection locked="true" hidden="false"/>
    </xf>
    <xf numFmtId="164" fontId="0" fillId="23" borderId="1" xfId="0" applyFont="false" applyBorder="true" applyAlignment="true" applyProtection="false">
      <alignment horizontal="general" vertical="bottom" textRotation="0" wrapText="false" indent="0" shrinkToFit="false"/>
      <protection locked="true" hidden="false"/>
    </xf>
    <xf numFmtId="164" fontId="0" fillId="23" borderId="1" xfId="0" applyFont="false" applyBorder="true" applyAlignment="true" applyProtection="false">
      <alignment horizontal="left" vertical="top"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71"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71" fontId="0" fillId="23" borderId="1" xfId="0" applyFont="true" applyBorder="true" applyAlignment="true" applyProtection="false">
      <alignment horizontal="center" vertical="center" textRotation="0" wrapText="false" indent="0" shrinkToFit="false"/>
      <protection locked="true" hidden="false"/>
    </xf>
    <xf numFmtId="171" fontId="0" fillId="23"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center" vertical="top" textRotation="0" wrapText="false" indent="0" shrinkToFit="false"/>
      <protection locked="true" hidden="false"/>
    </xf>
    <xf numFmtId="164" fontId="0" fillId="23"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0" fillId="23" borderId="1" xfId="0" applyFont="true" applyBorder="true" applyAlignment="true" applyProtection="false">
      <alignment horizontal="left" vertical="center" textRotation="0" wrapText="true" indent="0" shrinkToFit="false"/>
      <protection locked="true" hidden="false"/>
    </xf>
    <xf numFmtId="164" fontId="0" fillId="2" borderId="1" xfId="0" applyFont="false" applyBorder="true" applyAlignment="true" applyProtection="false">
      <alignment horizontal="left" vertical="top" textRotation="0" wrapText="false" indent="0" shrinkToFit="false"/>
      <protection locked="true" hidden="false"/>
    </xf>
    <xf numFmtId="164" fontId="0" fillId="23"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top" textRotation="0" wrapText="true" indent="0" shrinkToFit="false"/>
      <protection locked="true" hidden="false"/>
    </xf>
    <xf numFmtId="164" fontId="0" fillId="23" borderId="1" xfId="0" applyFont="false" applyBorder="true" applyAlignment="true" applyProtection="false">
      <alignment horizontal="center" vertical="bottom" textRotation="0" wrapText="false" indent="0" shrinkToFit="false"/>
      <protection locked="true" hidden="false"/>
    </xf>
    <xf numFmtId="164" fontId="0" fillId="23" borderId="1" xfId="0" applyFont="true" applyBorder="true" applyAlignment="true" applyProtection="false">
      <alignment horizontal="center" vertical="bottom" textRotation="0" wrapText="true" indent="0" shrinkToFit="false"/>
      <protection locked="true" hidden="false"/>
    </xf>
    <xf numFmtId="164" fontId="0" fillId="23" borderId="1" xfId="0" applyFont="true" applyBorder="true" applyAlignment="true" applyProtection="false">
      <alignment horizontal="center" vertical="top" textRotation="0" wrapText="true" indent="0" shrinkToFit="false"/>
      <protection locked="true" hidden="false"/>
    </xf>
    <xf numFmtId="164" fontId="0" fillId="2" borderId="1" xfId="0" applyFont="fals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71" fontId="0" fillId="23" borderId="1" xfId="0" applyFont="fals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left" vertical="top" textRotation="0" wrapText="false" indent="0" shrinkToFit="false"/>
      <protection locked="true" hidden="false"/>
    </xf>
    <xf numFmtId="167" fontId="0" fillId="23" borderId="1" xfId="0" applyFont="true" applyBorder="true" applyAlignment="true" applyProtection="false">
      <alignment horizontal="center" vertical="center" textRotation="0" wrapText="false" indent="0" shrinkToFit="false"/>
      <protection locked="true" hidden="false"/>
    </xf>
    <xf numFmtId="164" fontId="0" fillId="23" borderId="1" xfId="0" applyFont="true" applyBorder="true" applyAlignment="true" applyProtection="false">
      <alignment horizontal="left" vertical="top" textRotation="0" wrapText="true" indent="0" shrinkToFit="false"/>
      <protection locked="true" hidden="false"/>
    </xf>
    <xf numFmtId="171" fontId="0" fillId="23" borderId="1" xfId="0" applyFont="true" applyBorder="true" applyAlignment="true" applyProtection="false">
      <alignment horizontal="center" vertical="top" textRotation="0" wrapText="true" indent="0" shrinkToFit="false"/>
      <protection locked="true" hidden="false"/>
    </xf>
    <xf numFmtId="167" fontId="0" fillId="0" borderId="1" xfId="0" applyFont="true" applyBorder="true" applyAlignment="true" applyProtection="false">
      <alignment horizontal="center" vertical="center" textRotation="0" wrapText="false" indent="0" shrinkToFit="false"/>
      <protection locked="true" hidden="false"/>
    </xf>
    <xf numFmtId="164" fontId="5" fillId="4" borderId="0" xfId="0" applyFont="true" applyBorder="true" applyAlignment="true" applyProtection="false">
      <alignment horizontal="center" vertical="bottom" textRotation="0" wrapText="true" indent="0" shrinkToFit="false"/>
      <protection locked="true" hidden="false"/>
    </xf>
    <xf numFmtId="164" fontId="8" fillId="0" borderId="25" xfId="0" applyFont="true" applyBorder="true" applyAlignment="true" applyProtection="false">
      <alignment horizontal="left" vertical="bottom" textRotation="0" wrapText="false" indent="0" shrinkToFit="false"/>
      <protection locked="true" hidden="false"/>
    </xf>
    <xf numFmtId="173" fontId="0" fillId="0" borderId="44" xfId="0" applyFont="false" applyBorder="true" applyAlignment="false" applyProtection="false">
      <alignment horizontal="general" vertical="bottom" textRotation="0" wrapText="false" indent="0" shrinkToFit="false"/>
      <protection locked="true" hidden="false"/>
    </xf>
    <xf numFmtId="164" fontId="0" fillId="0" borderId="43" xfId="0" applyFont="true" applyBorder="true" applyAlignment="true" applyProtection="false">
      <alignment horizontal="center" vertical="center" textRotation="0" wrapText="false" indent="0" shrinkToFit="false"/>
      <protection locked="true" hidden="false"/>
    </xf>
    <xf numFmtId="173" fontId="0" fillId="0" borderId="25" xfId="0" applyFont="false" applyBorder="true" applyAlignment="true" applyProtection="false">
      <alignment horizontal="center" vertical="bottom" textRotation="0" wrapText="false" indent="0" shrinkToFit="false"/>
      <protection locked="true" hidden="false"/>
    </xf>
    <xf numFmtId="173" fontId="14" fillId="0" borderId="45" xfId="0" applyFont="true" applyBorder="true" applyAlignment="true" applyProtection="false">
      <alignment horizontal="left" vertical="bottom" textRotation="0" wrapText="false" indent="0" shrinkToFit="false"/>
      <protection locked="true" hidden="false"/>
    </xf>
    <xf numFmtId="164" fontId="8" fillId="0" borderId="28" xfId="0" applyFont="true" applyBorder="true" applyAlignment="true" applyProtection="false">
      <alignment horizontal="left" vertical="bottom" textRotation="0" wrapText="false" indent="0" shrinkToFit="false"/>
      <protection locked="true" hidden="false"/>
    </xf>
    <xf numFmtId="173" fontId="0" fillId="0" borderId="46" xfId="0" applyFont="false" applyBorder="true" applyAlignment="false" applyProtection="false">
      <alignment horizontal="general" vertical="bottom" textRotation="0" wrapText="false" indent="0" shrinkToFit="false"/>
      <protection locked="true" hidden="false"/>
    </xf>
    <xf numFmtId="173" fontId="0" fillId="0" borderId="28" xfId="0" applyFont="false" applyBorder="true" applyAlignment="true" applyProtection="false">
      <alignment horizontal="center" vertical="bottom" textRotation="0" wrapText="false" indent="0" shrinkToFit="false"/>
      <protection locked="true" hidden="false"/>
    </xf>
    <xf numFmtId="173" fontId="14" fillId="0" borderId="37" xfId="0" applyFont="true" applyBorder="true" applyAlignment="true" applyProtection="false">
      <alignment horizontal="left" vertical="bottom" textRotation="0" wrapText="false" indent="0" shrinkToFit="false"/>
      <protection locked="true" hidden="false"/>
    </xf>
    <xf numFmtId="173" fontId="0" fillId="0" borderId="18" xfId="0" applyFont="false" applyBorder="true" applyAlignment="false" applyProtection="false">
      <alignment horizontal="general" vertical="bottom" textRotation="0" wrapText="false" indent="0" shrinkToFit="false"/>
      <protection locked="true" hidden="false"/>
    </xf>
    <xf numFmtId="173" fontId="8" fillId="0" borderId="31" xfId="0" applyFont="true" applyBorder="true" applyAlignment="true" applyProtection="false">
      <alignment horizontal="center" vertical="bottom" textRotation="0" wrapText="false" indent="0" shrinkToFit="false"/>
      <protection locked="true" hidden="false"/>
    </xf>
    <xf numFmtId="164" fontId="8" fillId="0" borderId="47" xfId="0" applyFont="true" applyBorder="true" applyAlignment="true" applyProtection="false">
      <alignment horizontal="center" vertical="bottom" textRotation="0" wrapText="false" indent="0" shrinkToFit="false"/>
      <protection locked="true" hidden="false"/>
    </xf>
    <xf numFmtId="164" fontId="14" fillId="0" borderId="37" xfId="0" applyFont="true" applyBorder="true" applyAlignment="true" applyProtection="false">
      <alignment horizontal="left" vertical="bottom" textRotation="0" wrapText="false" indent="0" shrinkToFit="false"/>
      <protection locked="true" hidden="false"/>
    </xf>
    <xf numFmtId="164" fontId="8" fillId="0" borderId="14" xfId="0" applyFont="true" applyBorder="true" applyAlignment="true" applyProtection="false">
      <alignment horizontal="left" vertical="bottom" textRotation="0" wrapText="false" indent="0" shrinkToFit="false"/>
      <protection locked="true" hidden="false"/>
    </xf>
    <xf numFmtId="164" fontId="8" fillId="0" borderId="13" xfId="0" applyFont="true" applyBorder="true" applyAlignment="true" applyProtection="false">
      <alignment horizontal="left" vertical="bottom" textRotation="0" wrapText="false" indent="0" shrinkToFit="false"/>
      <protection locked="true" hidden="false"/>
    </xf>
    <xf numFmtId="173" fontId="8" fillId="0" borderId="29" xfId="0" applyFont="true" applyBorder="true" applyAlignment="true" applyProtection="false">
      <alignment horizontal="center" vertical="bottom" textRotation="0" wrapText="false" indent="0" shrinkToFit="false"/>
      <protection locked="true" hidden="false"/>
    </xf>
    <xf numFmtId="165" fontId="8" fillId="0" borderId="46" xfId="0" applyFont="true" applyBorder="true" applyAlignment="true" applyProtection="false">
      <alignment horizontal="center" vertical="bottom" textRotation="0" wrapText="false" indent="0" shrinkToFit="false"/>
      <protection locked="true" hidden="false"/>
    </xf>
    <xf numFmtId="173" fontId="14" fillId="0" borderId="37" xfId="0" applyFont="true" applyBorder="true" applyAlignment="true" applyProtection="false">
      <alignment horizontal="center" vertical="bottom" textRotation="0" wrapText="false" indent="0" shrinkToFit="false"/>
      <protection locked="true" hidden="false"/>
    </xf>
    <xf numFmtId="164" fontId="8" fillId="0" borderId="31" xfId="0" applyFont="true" applyBorder="true" applyAlignment="true" applyProtection="false">
      <alignment horizontal="left" vertical="center" textRotation="0" wrapText="false" indent="0" shrinkToFit="false"/>
      <protection locked="true" hidden="false"/>
    </xf>
    <xf numFmtId="173" fontId="8" fillId="0" borderId="46" xfId="0" applyFont="true" applyBorder="true" applyAlignment="true" applyProtection="false">
      <alignment horizontal="center" vertical="center" textRotation="0" wrapText="false" indent="0" shrinkToFit="false"/>
      <protection locked="true" hidden="false"/>
    </xf>
    <xf numFmtId="173" fontId="14" fillId="0" borderId="41" xfId="0" applyFont="true" applyBorder="true" applyAlignment="true" applyProtection="false">
      <alignment horizontal="center" vertical="bottom" textRotation="0" wrapText="false" indent="0" shrinkToFit="false"/>
      <protection locked="true" hidden="false"/>
    </xf>
    <xf numFmtId="164" fontId="0" fillId="4" borderId="48" xfId="0" applyFont="false" applyBorder="true" applyAlignment="false" applyProtection="false">
      <alignment horizontal="general" vertical="bottom" textRotation="0" wrapText="false" indent="0" shrinkToFit="false"/>
      <protection locked="true" hidden="false"/>
    </xf>
    <xf numFmtId="164" fontId="5" fillId="4" borderId="48" xfId="0" applyFont="true" applyBorder="true" applyAlignment="true" applyProtection="false">
      <alignment horizontal="center" vertical="bottom" textRotation="0" wrapText="false" indent="0" shrinkToFit="false"/>
      <protection locked="true" hidden="false"/>
    </xf>
    <xf numFmtId="164" fontId="8" fillId="0" borderId="49" xfId="0" applyFont="true" applyBorder="true" applyAlignment="true" applyProtection="false">
      <alignment horizontal="center" vertical="center" textRotation="0" wrapText="false" indent="0" shrinkToFit="false"/>
      <protection locked="true" hidden="false"/>
    </xf>
    <xf numFmtId="164" fontId="13" fillId="0" borderId="7" xfId="0" applyFont="true" applyBorder="true" applyAlignment="false" applyProtection="false">
      <alignment horizontal="general" vertical="bottom" textRotation="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64" fontId="30" fillId="0" borderId="50" xfId="0" applyFont="true" applyBorder="true" applyAlignment="true" applyProtection="false">
      <alignment horizontal="center" vertical="center" textRotation="0" wrapText="false" indent="0" shrinkToFit="false"/>
      <protection locked="true" hidden="false"/>
    </xf>
    <xf numFmtId="164" fontId="0" fillId="0" borderId="50" xfId="0" applyFont="false" applyBorder="true" applyAlignment="true" applyProtection="false">
      <alignment horizontal="center" vertical="center" textRotation="0" wrapText="false" indent="0" shrinkToFit="false"/>
      <protection locked="true" hidden="false"/>
    </xf>
    <xf numFmtId="164" fontId="0" fillId="0" borderId="4" xfId="0" applyFont="false" applyBorder="true" applyAlignment="true" applyProtection="false">
      <alignment horizontal="center" vertical="center" textRotation="0" wrapText="false" indent="0" shrinkToFit="false"/>
      <protection locked="true" hidden="false"/>
    </xf>
    <xf numFmtId="164" fontId="30" fillId="7" borderId="19" xfId="0" applyFont="true" applyBorder="true" applyAlignment="false" applyProtection="false">
      <alignment horizontal="general" vertical="bottom" textRotation="0" wrapText="false" indent="0" shrinkToFit="false"/>
      <protection locked="true" hidden="false"/>
    </xf>
    <xf numFmtId="164" fontId="30" fillId="7" borderId="20" xfId="0" applyFont="true" applyBorder="true" applyAlignment="false" applyProtection="false">
      <alignment horizontal="general" vertical="bottom" textRotation="0" wrapText="false" indent="0" shrinkToFit="false"/>
      <protection locked="true" hidden="false"/>
    </xf>
    <xf numFmtId="164" fontId="8" fillId="0" borderId="51" xfId="0" applyFont="true" applyBorder="true" applyAlignment="true" applyProtection="false">
      <alignment horizontal="center" vertical="center" textRotation="0" wrapText="false" indent="0" shrinkToFit="false"/>
      <protection locked="true" hidden="false"/>
    </xf>
    <xf numFmtId="164" fontId="30" fillId="0" borderId="52" xfId="0" applyFont="true" applyBorder="true" applyAlignment="true" applyProtection="false">
      <alignment horizontal="center" vertical="center" textRotation="0" wrapText="false" indent="0" shrinkToFit="false"/>
      <protection locked="true" hidden="false"/>
    </xf>
    <xf numFmtId="164" fontId="0" fillId="0" borderId="52" xfId="0" applyFont="false" applyBorder="true" applyAlignment="true" applyProtection="false">
      <alignment horizontal="center" vertical="center" textRotation="0" wrapText="false" indent="0" shrinkToFit="false"/>
      <protection locked="true" hidden="false"/>
    </xf>
    <xf numFmtId="164" fontId="0" fillId="0" borderId="52" xfId="0" applyFont="false" applyBorder="true" applyAlignment="true" applyProtection="false">
      <alignment horizontal="center" vertical="bottom" textRotation="0" wrapText="false" indent="0" shrinkToFit="false"/>
      <protection locked="true" hidden="false"/>
    </xf>
    <xf numFmtId="164" fontId="0" fillId="0" borderId="53" xfId="0" applyFont="false" applyBorder="true" applyAlignment="true" applyProtection="false">
      <alignment horizontal="center" vertical="bottom" textRotation="0" wrapText="false" indent="0" shrinkToFit="false"/>
      <protection locked="true" hidden="false"/>
    </xf>
    <xf numFmtId="164" fontId="30" fillId="7" borderId="24" xfId="0" applyFont="true" applyBorder="true" applyAlignment="false" applyProtection="false">
      <alignment horizontal="general" vertical="bottom" textRotation="0" wrapText="false" indent="0" shrinkToFit="false"/>
      <protection locked="true" hidden="false"/>
    </xf>
    <xf numFmtId="164" fontId="8" fillId="0" borderId="3" xfId="0" applyFont="true" applyBorder="true" applyAlignment="true" applyProtection="false">
      <alignment horizontal="center" vertical="center" textRotation="0" wrapText="false" indent="0" shrinkToFit="false"/>
      <protection locked="true" hidden="false"/>
    </xf>
    <xf numFmtId="164" fontId="31" fillId="0" borderId="50" xfId="0" applyFont="true" applyBorder="true" applyAlignment="true" applyProtection="false">
      <alignment horizontal="center" vertical="center" textRotation="0" wrapText="false" indent="0" shrinkToFit="false"/>
      <protection locked="true" hidden="false"/>
    </xf>
    <xf numFmtId="164" fontId="0" fillId="0" borderId="50" xfId="0" applyFont="false" applyBorder="true" applyAlignment="true" applyProtection="false">
      <alignment horizontal="center" vertical="bottom" textRotation="0" wrapText="fals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xf numFmtId="164" fontId="31" fillId="7" borderId="20" xfId="0" applyFont="true" applyBorder="true" applyAlignment="false" applyProtection="false">
      <alignment horizontal="general" vertical="bottom" textRotation="0" wrapText="false" indent="0" shrinkToFit="false"/>
      <protection locked="true" hidden="false"/>
    </xf>
    <xf numFmtId="164" fontId="0" fillId="7" borderId="20" xfId="0" applyFont="false" applyBorder="true" applyAlignment="false" applyProtection="false">
      <alignment horizontal="general" vertical="bottom" textRotation="0" wrapText="false" indent="0" shrinkToFit="false"/>
      <protection locked="true" hidden="false"/>
    </xf>
    <xf numFmtId="164" fontId="13" fillId="11" borderId="8" xfId="0" applyFont="true" applyBorder="true" applyAlignment="false" applyProtection="false">
      <alignment horizontal="general" vertical="bottom" textRotation="0" wrapText="false" indent="0" shrinkToFit="false"/>
      <protection locked="true" hidden="false"/>
    </xf>
    <xf numFmtId="164" fontId="31" fillId="0" borderId="8" xfId="0" applyFont="true" applyBorder="true" applyAlignment="true" applyProtection="false">
      <alignment horizontal="general" vertical="bottom" textRotation="0" wrapText="false" indent="0" shrinkToFit="false"/>
      <protection locked="true" hidden="false"/>
    </xf>
    <xf numFmtId="164" fontId="31" fillId="0" borderId="8" xfId="0" applyFont="true" applyBorder="true" applyAlignment="false" applyProtection="false">
      <alignment horizontal="general" vertical="bottom" textRotation="0" wrapText="false" indent="0" shrinkToFit="false"/>
      <protection locked="true" hidden="false"/>
    </xf>
    <xf numFmtId="164" fontId="0" fillId="0" borderId="50" xfId="0" applyFont="true" applyBorder="true" applyAlignment="true" applyProtection="false">
      <alignment horizontal="center" vertical="center" textRotation="0" wrapText="false" indent="0" shrinkToFit="false"/>
      <protection locked="true" hidden="false"/>
    </xf>
    <xf numFmtId="164" fontId="30" fillId="0" borderId="54" xfId="0" applyFont="true" applyBorder="true" applyAlignment="true" applyProtection="false">
      <alignment horizontal="center" vertical="center" textRotation="0" wrapText="false" indent="0" shrinkToFit="false"/>
      <protection locked="true" hidden="false"/>
    </xf>
    <xf numFmtId="164" fontId="0" fillId="0" borderId="54" xfId="0" applyFont="false" applyBorder="true" applyAlignment="true" applyProtection="false">
      <alignment horizontal="center" vertical="center" textRotation="0" wrapText="false" indent="0" shrinkToFit="false"/>
      <protection locked="true" hidden="false"/>
    </xf>
    <xf numFmtId="164" fontId="0" fillId="0" borderId="54" xfId="0" applyFont="false" applyBorder="true" applyAlignment="true" applyProtection="false">
      <alignment horizontal="center" vertical="bottom" textRotation="0" wrapText="false" indent="0" shrinkToFit="false"/>
      <protection locked="true" hidden="false"/>
    </xf>
    <xf numFmtId="164" fontId="31" fillId="0" borderId="52" xfId="0" applyFont="true" applyBorder="true" applyAlignment="true" applyProtection="false">
      <alignment horizontal="center" vertical="center" textRotation="0" wrapText="false" indent="0" shrinkToFit="false"/>
      <protection locked="true" hidden="false"/>
    </xf>
    <xf numFmtId="164" fontId="31" fillId="0" borderId="54" xfId="0" applyFont="true" applyBorder="true" applyAlignment="true" applyProtection="false">
      <alignment horizontal="center" vertical="center" textRotation="0" wrapText="false" indent="0" shrinkToFit="false"/>
      <protection locked="true" hidden="false"/>
    </xf>
    <xf numFmtId="164" fontId="0" fillId="0" borderId="52" xfId="0" applyFont="true" applyBorder="true" applyAlignment="true" applyProtection="false">
      <alignment horizontal="center" vertical="center" textRotation="0" wrapText="false" indent="0" shrinkToFit="false"/>
      <protection locked="true" hidden="false"/>
    </xf>
    <xf numFmtId="164" fontId="0" fillId="0" borderId="54" xfId="0" applyFont="true" applyBorder="true" applyAlignment="true" applyProtection="false">
      <alignment horizontal="center" vertical="center" textRotation="0" wrapText="false" indent="0" shrinkToFit="false"/>
      <protection locked="true" hidden="false"/>
    </xf>
    <xf numFmtId="164" fontId="0" fillId="0" borderId="55" xfId="0" applyFont="true" applyBorder="true" applyAlignment="true" applyProtection="false">
      <alignment horizontal="center" vertical="center" textRotation="0" wrapText="false" indent="0" shrinkToFit="false"/>
      <protection locked="true" hidden="false"/>
    </xf>
    <xf numFmtId="164" fontId="0" fillId="0" borderId="56" xfId="0" applyFont="true" applyBorder="true" applyAlignment="true" applyProtection="false">
      <alignment horizontal="center" vertical="center" textRotation="0" wrapText="false" indent="0" shrinkToFit="false"/>
      <protection locked="true" hidden="false"/>
    </xf>
    <xf numFmtId="164" fontId="0" fillId="0" borderId="57" xfId="0" applyFont="true" applyBorder="true" applyAlignment="true" applyProtection="false">
      <alignment horizontal="center" vertical="center" textRotation="0" wrapText="false" indent="0" shrinkToFit="false"/>
      <protection locked="true" hidden="false"/>
    </xf>
    <xf numFmtId="164" fontId="8" fillId="0" borderId="58" xfId="0" applyFont="true" applyBorder="true" applyAlignment="true" applyProtection="false">
      <alignment horizontal="center" vertical="center" textRotation="0" wrapText="false" indent="0" shrinkToFit="false"/>
      <protection locked="true" hidden="false"/>
    </xf>
    <xf numFmtId="164" fontId="0" fillId="0" borderId="59" xfId="0" applyFont="false" applyBorder="true" applyAlignment="true" applyProtection="false">
      <alignment horizontal="center" vertical="bottom" textRotation="0" wrapText="false" indent="0" shrinkToFit="false"/>
      <protection locked="true" hidden="false"/>
    </xf>
    <xf numFmtId="164" fontId="0" fillId="7" borderId="20"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general" vertical="bottom" textRotation="0" wrapText="false" indent="0" shrinkToFit="false"/>
      <protection locked="true" hidden="false"/>
    </xf>
    <xf numFmtId="164" fontId="32" fillId="0" borderId="0" xfId="0" applyFont="true" applyBorder="false" applyAlignment="true" applyProtection="false">
      <alignment horizontal="left" vertical="center" textRotation="0" wrapText="true" indent="0" shrinkToFit="false"/>
      <protection locked="true" hidden="false"/>
    </xf>
    <xf numFmtId="164" fontId="10" fillId="0" borderId="0" xfId="20" applyFont="true" applyBorder="true" applyAlignment="true" applyProtection="tru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D966"/>
      <rgbColor rgb="FFFF00FF"/>
      <rgbColor rgb="FF00FFFF"/>
      <rgbColor rgb="FFC00000"/>
      <rgbColor rgb="FF008000"/>
      <rgbColor rgb="FF000080"/>
      <rgbColor rgb="FFE7E6E6"/>
      <rgbColor rgb="FF800080"/>
      <rgbColor rgb="FF008080"/>
      <rgbColor rgb="FFB3B3B3"/>
      <rgbColor rgb="FF808080"/>
      <rgbColor rgb="FF5B9BD5"/>
      <rgbColor rgb="FF993366"/>
      <rgbColor rgb="FFFFF2CC"/>
      <rgbColor rgb="FFDEEBF7"/>
      <rgbColor rgb="FF660066"/>
      <rgbColor rgb="FFFBE5D6"/>
      <rgbColor rgb="FF0563C1"/>
      <rgbColor rgb="FFBDD7EE"/>
      <rgbColor rgb="FF000080"/>
      <rgbColor rgb="FFFF00FF"/>
      <rgbColor rgb="FFC5E0B4"/>
      <rgbColor rgb="FF00FFFF"/>
      <rgbColor rgb="FF800080"/>
      <rgbColor rgb="FF800000"/>
      <rgbColor rgb="FF008080"/>
      <rgbColor rgb="FF0000FF"/>
      <rgbColor rgb="FF00CCFF"/>
      <rgbColor rgb="FFF2F2F2"/>
      <rgbColor rgb="FFE2F0D9"/>
      <rgbColor rgb="FFFFE699"/>
      <rgbColor rgb="FF9DC3E6"/>
      <rgbColor rgb="FFF4B183"/>
      <rgbColor rgb="FFD9D9D9"/>
      <rgbColor rgb="FFF8CBAD"/>
      <rgbColor rgb="FF2E75B6"/>
      <rgbColor rgb="FFA9D18E"/>
      <rgbColor rgb="FF70AD47"/>
      <rgbColor rgb="FFFFC000"/>
      <rgbColor rgb="FFBF9000"/>
      <rgbColor rgb="FFED7D31"/>
      <rgbColor rgb="FF666699"/>
      <rgbColor rgb="FFA6A6A6"/>
      <rgbColor rgb="FF003366"/>
      <rgbColor rgb="FF00B050"/>
      <rgbColor rgb="FF003300"/>
      <rgbColor rgb="FF333300"/>
      <rgbColor rgb="FFC55A11"/>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externalLink" Target="externalLinks/externalLink1.xml"/><Relationship Id="rId23" Type="http://schemas.openxmlformats.org/officeDocument/2006/relationships/sharedStrings" Target="sharedStrings.xml"/>
</Relationships>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view3D>
      <c:rotX val="15"/>
      <c:rotY val="20"/>
      <c:rAngAx val="1"/>
      <c:perspective val="30"/>
    </c:view3D>
    <c:floor>
      <c:spPr>
        <a:noFill/>
        <a:ln w="6480">
          <a:noFill/>
        </a:ln>
      </c:spPr>
    </c:floor>
    <c:backWall>
      <c:spPr>
        <a:noFill/>
        <a:ln w="6480">
          <a:noFill/>
        </a:ln>
      </c:spPr>
    </c:backWall>
    <c:plotArea>
      <c:bar3DChart>
        <c:barDir val="col"/>
        <c:grouping val="percentStacked"/>
        <c:varyColors val="0"/>
        <c:ser>
          <c:idx val="0"/>
          <c:order val="0"/>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объем'!$F$28:$G$28</c:f>
              <c:numCache>
                <c:formatCode>General</c:formatCode>
                <c:ptCount val="2"/>
                <c:pt idx="0">
                  <c:v>59.93</c:v>
                </c:pt>
                <c:pt idx="1">
                  <c:v/>
                </c:pt>
              </c:numCache>
            </c:numRef>
          </c:val>
        </c:ser>
        <c:ser>
          <c:idx val="1"/>
          <c:order val="1"/>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объем'!$F$29:$G$29</c:f>
              <c:numCache>
                <c:formatCode>General</c:formatCode>
                <c:ptCount val="2"/>
                <c:pt idx="0">
                  <c:v>16.13</c:v>
                </c:pt>
                <c:pt idx="1">
                  <c:v/>
                </c:pt>
              </c:numCache>
            </c:numRef>
          </c:val>
        </c:ser>
        <c:ser>
          <c:idx val="2"/>
          <c:order val="2"/>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объем'!$F$30:$G$30</c:f>
              <c:numCache>
                <c:formatCode>General</c:formatCode>
                <c:ptCount val="2"/>
                <c:pt idx="0">
                  <c:v>13.51</c:v>
                </c:pt>
                <c:pt idx="1">
                  <c:v/>
                </c:pt>
              </c:numCache>
            </c:numRef>
          </c:val>
        </c:ser>
        <c:ser>
          <c:idx val="3"/>
          <c:order val="3"/>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объем'!$F$31:$G$31</c:f>
              <c:numCache>
                <c:formatCode>General</c:formatCode>
                <c:ptCount val="2"/>
                <c:pt idx="0">
                  <c:v>10.43</c:v>
                </c:pt>
                <c:pt idx="1">
                  <c:v/>
                </c:pt>
              </c:numCache>
            </c:numRef>
          </c:val>
        </c:ser>
        <c:gapWidth val="150"/>
        <c:shape val="cylinder"/>
        <c:axId val="48591531"/>
        <c:axId val="45738944"/>
        <c:axId val="0"/>
      </c:bar3DChart>
      <c:catAx>
        <c:axId val="48591531"/>
        <c:scaling>
          <c:orientation val="minMax"/>
        </c:scaling>
        <c:delete val="0"/>
        <c:axPos val="b"/>
        <c:numFmt formatCode="General" sourceLinked="1"/>
        <c:majorTickMark val="none"/>
        <c:minorTickMark val="none"/>
        <c:tickLblPos val="nextTo"/>
        <c:spPr>
          <a:ln w="6480">
            <a:noFill/>
          </a:ln>
        </c:spPr>
        <c:txPr>
          <a:bodyPr/>
          <a:p>
            <a:pPr>
              <a:defRPr b="0" sz="900" spc="-1" strike="noStrike">
                <a:solidFill>
                  <a:srgbClr val="d9d9d9"/>
                </a:solidFill>
                <a:uFill>
                  <a:solidFill>
                    <a:srgbClr val="ffffff"/>
                  </a:solidFill>
                </a:uFill>
                <a:latin typeface="Calibri"/>
              </a:defRPr>
            </a:pPr>
          </a:p>
        </c:txPr>
        <c:crossAx val="45738944"/>
        <c:crosses val="autoZero"/>
        <c:auto val="1"/>
        <c:lblAlgn val="ctr"/>
        <c:lblOffset val="100"/>
      </c:catAx>
      <c:valAx>
        <c:axId val="45738944"/>
        <c:scaling>
          <c:orientation val="minMax"/>
        </c:scaling>
        <c:delete val="0"/>
        <c:axPos val="l"/>
        <c:majorGridlines>
          <c:spPr>
            <a:ln w="9360">
              <a:solidFill>
                <a:srgbClr val="808080"/>
              </a:solidFill>
              <a:round/>
            </a:ln>
          </c:spPr>
        </c:majorGridlines>
        <c:title>
          <c:tx>
            <c:rich>
              <a:bodyPr rot="-5400000"/>
              <a:lstStyle/>
              <a:p>
                <a:pPr>
                  <a:defRPr b="1" sz="900" spc="-1" strike="noStrike">
                    <a:solidFill>
                      <a:srgbClr val="d9d9d9"/>
                    </a:solidFill>
                    <a:uFill>
                      <a:solidFill>
                        <a:srgbClr val="ffffff"/>
                      </a:solidFill>
                    </a:uFill>
                    <a:latin typeface="Calibri"/>
                  </a:defRPr>
                </a:pPr>
                <a:r>
                  <a:rPr b="1" sz="900" spc="-1" strike="noStrike">
                    <a:solidFill>
                      <a:srgbClr val="d9d9d9"/>
                    </a:solidFill>
                    <a:uFill>
                      <a:solidFill>
                        <a:srgbClr val="ffffff"/>
                      </a:solidFill>
                    </a:uFill>
                    <a:latin typeface="Calibri"/>
                  </a:rPr>
                  <a:t>% в сезоне</a:t>
                </a:r>
              </a:p>
            </c:rich>
          </c:tx>
          <c:overlay val="0"/>
        </c:title>
        <c:numFmt formatCode="0%" sourceLinked="0"/>
        <c:majorTickMark val="none"/>
        <c:minorTickMark val="none"/>
        <c:tickLblPos val="nextTo"/>
        <c:spPr>
          <a:ln w="6480">
            <a:noFill/>
          </a:ln>
        </c:spPr>
        <c:txPr>
          <a:bodyPr/>
          <a:p>
            <a:pPr>
              <a:defRPr b="0" sz="900" spc="-1" strike="noStrike">
                <a:solidFill>
                  <a:srgbClr val="d9d9d9"/>
                </a:solidFill>
                <a:uFill>
                  <a:solidFill>
                    <a:srgbClr val="ffffff"/>
                  </a:solidFill>
                </a:uFill>
                <a:latin typeface="Calibri"/>
              </a:defRPr>
            </a:pPr>
          </a:p>
        </c:txPr>
        <c:crossAx val="48591531"/>
        <c:crosses val="autoZero"/>
      </c:valAx>
      <c:spPr>
        <a:noFill/>
        <a:ln w="6480">
          <a:noFill/>
        </a:ln>
      </c:spPr>
    </c:plotArea>
    <c:legend>
      <c:legendPos val="b"/>
      <c:overlay val="0"/>
      <c:spPr>
        <a:noFill/>
        <a:ln>
          <a:noFill/>
        </a:ln>
      </c:spPr>
    </c:legend>
    <c:plotVisOnly val="1"/>
    <c:dispBlanksAs val="gap"/>
  </c:chart>
  <c:spPr>
    <a:no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7.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31</xdr:row>
      <xdr:rowOff>1800</xdr:rowOff>
    </xdr:from>
    <xdr:to>
      <xdr:col>6</xdr:col>
      <xdr:colOff>597960</xdr:colOff>
      <xdr:row>45</xdr:row>
      <xdr:rowOff>60840</xdr:rowOff>
    </xdr:to>
    <xdr:graphicFrame>
      <xdr:nvGraphicFramePr>
        <xdr:cNvPr id="0" name="Диаграмма 3"/>
        <xdr:cNvGraphicFramePr/>
      </xdr:nvGraphicFramePr>
      <xdr:xfrm>
        <a:off x="0" y="6434280"/>
        <a:ext cx="4365720" cy="27118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plan2018%20(3).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цели на сезон"/>
      <sheetName val="сезонный объем"/>
      <sheetName val="структура 4-х недельного цикла"/>
      <sheetName val="понедельный план тр-к "/>
      <sheetName val="СИ комплексы"/>
      <sheetName val="Ц1Н1"/>
      <sheetName val="Ц1Н2"/>
      <sheetName val="Ц1Н3"/>
      <sheetName val="Ц1Н4"/>
      <sheetName val="Ц2Н5"/>
      <sheetName val="Ц2Н6"/>
      <sheetName val="Ц2Н7"/>
      <sheetName val="ссылки"/>
    </sheetNames>
    <sheetDataSet>
      <sheetData sheetId="0"/>
      <sheetData sheetId="1"/>
      <sheetData sheetId="2"/>
      <sheetData sheetId="3">
        <row r="21">
          <cell r="H21">
            <v>0</v>
          </cell>
        </row>
        <row r="24">
          <cell r="H24">
            <v>0</v>
          </cell>
        </row>
        <row r="27">
          <cell r="H27">
            <v>0</v>
          </cell>
        </row>
      </sheetData>
      <sheetData sheetId="4"/>
      <sheetData sheetId="5"/>
      <sheetData sheetId="6"/>
      <sheetData sheetId="7"/>
      <sheetData sheetId="8"/>
      <sheetData sheetId="9"/>
      <sheetData sheetId="10"/>
      <sheetData sheetId="11"/>
      <sheetData sheetId="12"/>
    </sheetDataSet>
  </externalBook>
</externalLink>
</file>

<file path=xl/worksheets/_rels/sheet2.xml.rels><?xml version="1.0" encoding="UTF-8"?>
<Relationships xmlns="http://schemas.openxmlformats.org/package/2006/relationships"><Relationship Id="rId1" Type="http://schemas.openxmlformats.org/officeDocument/2006/relationships/hyperlink" Target="https://fincalculator.ru/kalkulyator-dnej" TargetMode="External"/><Relationship Id="rId2" Type="http://schemas.openxmlformats.org/officeDocument/2006/relationships/drawing" Target="../drawings/drawing1.xml"/>
</Relationships>
</file>

<file path=xl/worksheets/_rels/sheet20.xml.rels><?xml version="1.0" encoding="UTF-8"?>
<Relationships xmlns="http://schemas.openxmlformats.org/package/2006/relationships"><Relationship Id="rId1" Type="http://schemas.openxmlformats.org/officeDocument/2006/relationships/hyperlink" Target="https://www.youtube.com/watch?v=qGSlehRBBMM" TargetMode="External"/><Relationship Id="rId2" Type="http://schemas.openxmlformats.org/officeDocument/2006/relationships/hyperlink" Target="https://marathonec.ru/10-strength-exercises-for-runner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U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19" activeCellId="0" sqref="Q19"/>
    </sheetView>
  </sheetViews>
  <sheetFormatPr defaultRowHeight="15" outlineLevelRow="0" outlineLevelCol="0"/>
  <cols>
    <col collapsed="false" customWidth="true" hidden="false" outlineLevel="0" max="16" min="1" style="0" width="8.57"/>
    <col collapsed="false" customWidth="true" hidden="false" outlineLevel="0" max="17" min="17" style="0" width="11.71"/>
    <col collapsed="false" customWidth="true" hidden="false" outlineLevel="0" max="18" min="18" style="0" width="8.57"/>
    <col collapsed="false" customWidth="true" hidden="false" outlineLevel="0" max="19" min="19" style="0" width="11.99"/>
    <col collapsed="false" customWidth="true" hidden="false" outlineLevel="0" max="1025" min="20" style="0" width="8.57"/>
  </cols>
  <sheetData>
    <row r="1" customFormat="false" ht="21" hidden="false" customHeight="false" outlineLevel="0" collapsed="false">
      <c r="A1" s="1" t="s">
        <v>0</v>
      </c>
      <c r="B1" s="1"/>
      <c r="C1" s="1"/>
      <c r="D1" s="1"/>
      <c r="E1" s="1"/>
      <c r="F1" s="1"/>
      <c r="G1" s="1"/>
      <c r="H1" s="1"/>
      <c r="I1" s="1"/>
      <c r="J1" s="1"/>
      <c r="K1" s="1"/>
      <c r="L1" s="1"/>
      <c r="M1" s="1"/>
    </row>
    <row r="2" customFormat="false" ht="15" hidden="false" customHeight="false" outlineLevel="0" collapsed="false">
      <c r="A2" s="2" t="s">
        <v>1</v>
      </c>
      <c r="B2" s="3" t="s">
        <v>2</v>
      </c>
      <c r="C2" s="3"/>
      <c r="D2" s="3"/>
      <c r="E2" s="3"/>
      <c r="F2" s="3"/>
      <c r="G2" s="3"/>
      <c r="H2" s="3"/>
      <c r="I2" s="3"/>
      <c r="J2" s="3"/>
      <c r="K2" s="3"/>
      <c r="L2" s="3"/>
      <c r="M2" s="3"/>
      <c r="O2" s="4"/>
      <c r="Q2" s="5"/>
      <c r="R2" s="6"/>
    </row>
    <row r="3" customFormat="false" ht="15" hidden="false" customHeight="false" outlineLevel="0" collapsed="false">
      <c r="A3" s="2"/>
      <c r="B3" s="3"/>
      <c r="C3" s="3"/>
      <c r="D3" s="3"/>
      <c r="E3" s="3"/>
      <c r="F3" s="3"/>
      <c r="G3" s="3"/>
      <c r="H3" s="3"/>
      <c r="I3" s="3"/>
      <c r="J3" s="3"/>
      <c r="K3" s="3"/>
      <c r="L3" s="3"/>
      <c r="M3" s="3"/>
      <c r="P3" s="5"/>
      <c r="Q3" s="5" t="s">
        <v>3</v>
      </c>
      <c r="R3" s="7" t="n">
        <v>21</v>
      </c>
      <c r="S3" s="0" t="s">
        <v>4</v>
      </c>
      <c r="T3" s="0" t="s">
        <v>5</v>
      </c>
    </row>
    <row r="4" customFormat="false" ht="13.7" hidden="false" customHeight="true" outlineLevel="0" collapsed="false">
      <c r="A4" s="8" t="s">
        <v>6</v>
      </c>
      <c r="B4" s="9" t="s">
        <v>7</v>
      </c>
      <c r="C4" s="9"/>
      <c r="D4" s="9"/>
      <c r="E4" s="9"/>
      <c r="F4" s="9"/>
      <c r="G4" s="9"/>
      <c r="H4" s="9"/>
      <c r="I4" s="9"/>
      <c r="J4" s="9"/>
      <c r="K4" s="9"/>
      <c r="L4" s="9"/>
      <c r="M4" s="9"/>
      <c r="Q4" s="5" t="s">
        <v>8</v>
      </c>
      <c r="R4" s="7" t="n">
        <v>15</v>
      </c>
      <c r="S4" s="0" t="s">
        <v>9</v>
      </c>
      <c r="T4" s="10" t="n">
        <v>0.0555555555555556</v>
      </c>
    </row>
    <row r="5" customFormat="false" ht="15" hidden="false" customHeight="false" outlineLevel="0" collapsed="false">
      <c r="A5" s="8"/>
      <c r="B5" s="9"/>
      <c r="C5" s="9"/>
      <c r="D5" s="9"/>
      <c r="E5" s="9"/>
      <c r="F5" s="9"/>
      <c r="G5" s="9"/>
      <c r="H5" s="9"/>
      <c r="I5" s="9"/>
      <c r="J5" s="9"/>
      <c r="K5" s="9"/>
      <c r="L5" s="9"/>
      <c r="M5" s="9"/>
      <c r="Q5" s="5" t="s">
        <v>10</v>
      </c>
      <c r="R5" s="7" t="n">
        <v>21</v>
      </c>
      <c r="S5" s="11" t="s">
        <v>4</v>
      </c>
      <c r="T5" s="10" t="n">
        <v>0.0763888888888889</v>
      </c>
    </row>
    <row r="6" customFormat="false" ht="13.7" hidden="false" customHeight="true" outlineLevel="0" collapsed="false">
      <c r="A6" s="2" t="s">
        <v>11</v>
      </c>
      <c r="B6" s="12" t="s">
        <v>12</v>
      </c>
      <c r="C6" s="12"/>
      <c r="D6" s="12"/>
      <c r="E6" s="12"/>
      <c r="F6" s="12"/>
      <c r="G6" s="12"/>
      <c r="H6" s="12"/>
      <c r="I6" s="12"/>
      <c r="J6" s="12"/>
      <c r="K6" s="12"/>
      <c r="L6" s="12"/>
      <c r="M6" s="12"/>
      <c r="Q6" s="5" t="s">
        <v>13</v>
      </c>
      <c r="R6" s="7" t="n">
        <v>21</v>
      </c>
      <c r="S6" s="0" t="s">
        <v>9</v>
      </c>
      <c r="T6" s="10" t="n">
        <v>0.0763888888888889</v>
      </c>
    </row>
    <row r="7" customFormat="false" ht="15" hidden="false" customHeight="false" outlineLevel="0" collapsed="false">
      <c r="A7" s="2"/>
      <c r="B7" s="12"/>
      <c r="C7" s="12"/>
      <c r="D7" s="12"/>
      <c r="E7" s="12"/>
      <c r="F7" s="12"/>
      <c r="G7" s="12"/>
      <c r="H7" s="12"/>
      <c r="I7" s="12"/>
      <c r="J7" s="12"/>
      <c r="K7" s="12"/>
      <c r="L7" s="12"/>
      <c r="M7" s="12"/>
      <c r="P7" s="0" t="s">
        <v>14</v>
      </c>
      <c r="Q7" s="5" t="s">
        <v>15</v>
      </c>
      <c r="S7" s="0" t="s">
        <v>16</v>
      </c>
      <c r="U7" s="0" t="s">
        <v>17</v>
      </c>
    </row>
    <row r="8" customFormat="false" ht="13.7" hidden="false" customHeight="true" outlineLevel="0" collapsed="false">
      <c r="A8" s="8" t="s">
        <v>18</v>
      </c>
      <c r="B8" s="9" t="s">
        <v>19</v>
      </c>
      <c r="C8" s="9"/>
      <c r="D8" s="9"/>
      <c r="E8" s="9"/>
      <c r="F8" s="9"/>
      <c r="G8" s="9"/>
      <c r="H8" s="9"/>
      <c r="I8" s="9"/>
      <c r="J8" s="9"/>
      <c r="K8" s="9"/>
      <c r="L8" s="9"/>
      <c r="M8" s="9"/>
      <c r="Q8" s="5" t="s">
        <v>20</v>
      </c>
      <c r="S8" s="0" t="s">
        <v>21</v>
      </c>
      <c r="U8" s="0" t="s">
        <v>17</v>
      </c>
    </row>
    <row r="9" customFormat="false" ht="15" hidden="false" customHeight="false" outlineLevel="0" collapsed="false">
      <c r="A9" s="8"/>
      <c r="B9" s="9"/>
      <c r="C9" s="9"/>
      <c r="D9" s="9"/>
      <c r="E9" s="9"/>
      <c r="F9" s="9"/>
      <c r="G9" s="9"/>
      <c r="H9" s="9"/>
      <c r="I9" s="9"/>
      <c r="J9" s="9"/>
      <c r="K9" s="9"/>
      <c r="L9" s="9"/>
      <c r="M9" s="9"/>
      <c r="Q9" s="5" t="s">
        <v>22</v>
      </c>
      <c r="S9" s="0" t="s">
        <v>4</v>
      </c>
      <c r="U9" s="0" t="s">
        <v>17</v>
      </c>
    </row>
    <row r="10" customFormat="false" ht="15" hidden="false" customHeight="false" outlineLevel="0" collapsed="false">
      <c r="A10" s="2" t="s">
        <v>23</v>
      </c>
      <c r="B10" s="3" t="s">
        <v>24</v>
      </c>
      <c r="C10" s="3"/>
      <c r="D10" s="3"/>
      <c r="E10" s="3"/>
      <c r="F10" s="3"/>
      <c r="G10" s="3"/>
      <c r="H10" s="3"/>
      <c r="I10" s="3"/>
      <c r="J10" s="3"/>
      <c r="K10" s="3"/>
      <c r="L10" s="3"/>
      <c r="M10" s="3"/>
    </row>
    <row r="11" customFormat="false" ht="15" hidden="false" customHeight="false" outlineLevel="0" collapsed="false">
      <c r="A11" s="2"/>
      <c r="B11" s="3"/>
      <c r="C11" s="3"/>
      <c r="D11" s="3"/>
      <c r="E11" s="3"/>
      <c r="F11" s="3"/>
      <c r="G11" s="3"/>
      <c r="H11" s="3"/>
      <c r="I11" s="3"/>
      <c r="J11" s="3"/>
      <c r="K11" s="3"/>
      <c r="L11" s="3"/>
      <c r="M11" s="3"/>
    </row>
    <row r="12" customFormat="false" ht="13.7" hidden="false" customHeight="true" outlineLevel="0" collapsed="false">
      <c r="A12" s="8" t="s">
        <v>25</v>
      </c>
      <c r="B12" s="9" t="s">
        <v>26</v>
      </c>
      <c r="C12" s="9"/>
      <c r="D12" s="9"/>
      <c r="E12" s="9"/>
      <c r="F12" s="9"/>
      <c r="G12" s="9"/>
      <c r="H12" s="9"/>
      <c r="I12" s="9"/>
      <c r="J12" s="9"/>
      <c r="K12" s="9"/>
      <c r="L12" s="9"/>
      <c r="M12" s="9"/>
    </row>
    <row r="13" customFormat="false" ht="15" hidden="false" customHeight="false" outlineLevel="0" collapsed="false">
      <c r="A13" s="8"/>
      <c r="B13" s="9"/>
      <c r="C13" s="9"/>
      <c r="D13" s="9"/>
      <c r="E13" s="9"/>
      <c r="F13" s="9"/>
      <c r="G13" s="9"/>
      <c r="H13" s="9"/>
      <c r="I13" s="9"/>
      <c r="J13" s="9"/>
      <c r="K13" s="9"/>
      <c r="L13" s="9"/>
      <c r="M13" s="9"/>
    </row>
    <row r="14" customFormat="false" ht="15" hidden="false" customHeight="false" outlineLevel="0" collapsed="false">
      <c r="A14" s="2" t="s">
        <v>27</v>
      </c>
      <c r="B14" s="3" t="s">
        <v>28</v>
      </c>
      <c r="C14" s="3"/>
      <c r="D14" s="3"/>
      <c r="E14" s="3"/>
      <c r="F14" s="3"/>
      <c r="G14" s="3"/>
      <c r="H14" s="3"/>
      <c r="I14" s="3"/>
      <c r="J14" s="3"/>
      <c r="K14" s="3"/>
      <c r="L14" s="3"/>
      <c r="M14" s="3"/>
    </row>
    <row r="15" customFormat="false" ht="15" hidden="false" customHeight="false" outlineLevel="0" collapsed="false">
      <c r="A15" s="2"/>
      <c r="B15" s="3"/>
      <c r="C15" s="3"/>
      <c r="D15" s="3"/>
      <c r="E15" s="3"/>
      <c r="F15" s="3"/>
      <c r="G15" s="3"/>
      <c r="H15" s="3"/>
      <c r="I15" s="3"/>
      <c r="J15" s="3"/>
      <c r="K15" s="3"/>
      <c r="L15" s="3"/>
      <c r="M15" s="3"/>
    </row>
  </sheetData>
  <mergeCells count="15">
    <mergeCell ref="A1:M1"/>
    <mergeCell ref="A2:A3"/>
    <mergeCell ref="B2:M3"/>
    <mergeCell ref="A4:A5"/>
    <mergeCell ref="B4:M5"/>
    <mergeCell ref="A6:A7"/>
    <mergeCell ref="B6:M7"/>
    <mergeCell ref="A8:A9"/>
    <mergeCell ref="B8:M9"/>
    <mergeCell ref="A10:A11"/>
    <mergeCell ref="B10:M11"/>
    <mergeCell ref="A12:A13"/>
    <mergeCell ref="B12:M13"/>
    <mergeCell ref="A14:A15"/>
    <mergeCell ref="B14:M1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C34" activeCellId="0" sqref="C34"/>
    </sheetView>
  </sheetViews>
  <sheetFormatPr defaultRowHeight="15" outlineLevelRow="0" outlineLevelCol="0"/>
  <cols>
    <col collapsed="false" customWidth="true" hidden="false" outlineLevel="0" max="1" min="1" style="0" width="14.01"/>
    <col collapsed="false" customWidth="true" hidden="false" outlineLevel="0" max="2" min="2" style="0" width="15.57"/>
    <col collapsed="false" customWidth="true" hidden="false" outlineLevel="0" max="3" min="3" style="0" width="8.57"/>
    <col collapsed="false" customWidth="true" hidden="false" outlineLevel="0" max="4" min="4" style="0" width="25.4"/>
    <col collapsed="false" customWidth="true" hidden="false" outlineLevel="0" max="5" min="5" style="0" width="14.01"/>
    <col collapsed="false" customWidth="true" hidden="false" outlineLevel="0" max="6" min="6" style="0" width="21.57"/>
    <col collapsed="false" customWidth="true" hidden="false" outlineLevel="0" max="7" min="7" style="0" width="8.57"/>
    <col collapsed="false" customWidth="true" hidden="false" outlineLevel="0" max="8" min="8" style="0" width="13.57"/>
    <col collapsed="false" customWidth="true" hidden="false" outlineLevel="0" max="1025" min="9" style="0" width="8.57"/>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30"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0" hidden="false" customHeight="false" outlineLevel="0" collapsed="false">
      <c r="A4" s="331"/>
      <c r="B4" s="350" t="s">
        <v>148</v>
      </c>
      <c r="C4" s="351" t="n">
        <v>166</v>
      </c>
      <c r="D4" s="352" t="n">
        <v>118</v>
      </c>
      <c r="E4" s="353" t="n">
        <f aca="false">'[1]понедельный план тр-к '!H21</f>
        <v>0</v>
      </c>
      <c r="F4" s="353" t="n">
        <v>24</v>
      </c>
      <c r="G4" s="353" t="n">
        <f aca="false">'[1]понедельный план тр-к '!H27</f>
        <v>0</v>
      </c>
      <c r="H4" s="353" t="n">
        <v>14</v>
      </c>
      <c r="I4" s="354" t="n">
        <v>71</v>
      </c>
      <c r="J4" s="354" t="n">
        <v>47</v>
      </c>
      <c r="K4" s="355" t="n">
        <v>33</v>
      </c>
    </row>
    <row r="5" customFormat="false" ht="18.75" hidden="false" customHeight="false" outlineLevel="0" collapsed="false">
      <c r="B5" s="356"/>
      <c r="C5" s="357"/>
      <c r="D5" s="357"/>
      <c r="E5" s="357"/>
      <c r="F5" s="357"/>
      <c r="G5" s="357"/>
      <c r="H5" s="357"/>
      <c r="I5" s="357"/>
      <c r="J5" s="357"/>
      <c r="K5" s="357"/>
    </row>
    <row r="6" customFormat="false" ht="15" hidden="false" customHeight="false" outlineLevel="0" collapsed="false">
      <c r="A6" s="358" t="s">
        <v>149</v>
      </c>
      <c r="B6" s="358"/>
      <c r="C6" s="358"/>
      <c r="D6" s="358"/>
      <c r="E6" s="358"/>
      <c r="F6" s="358"/>
      <c r="G6" s="358"/>
      <c r="H6" s="358"/>
      <c r="I6" s="358"/>
      <c r="J6" s="358"/>
      <c r="K6" s="358"/>
    </row>
    <row r="7" customFormat="false" ht="15" hidden="false" customHeight="false" outlineLevel="0" collapsed="false">
      <c r="A7" s="359" t="s">
        <v>150</v>
      </c>
      <c r="B7" s="359" t="s">
        <v>31</v>
      </c>
      <c r="C7" s="360" t="s">
        <v>151</v>
      </c>
      <c r="D7" s="360"/>
      <c r="E7" s="360" t="s">
        <v>152</v>
      </c>
      <c r="F7" s="360"/>
      <c r="G7" s="360"/>
      <c r="H7" s="360"/>
      <c r="I7" s="360"/>
      <c r="J7" s="360"/>
      <c r="K7" s="360"/>
    </row>
    <row r="8" customFormat="false" ht="15" hidden="false" customHeight="false" outlineLevel="0" collapsed="false">
      <c r="A8" s="361" t="s">
        <v>153</v>
      </c>
      <c r="B8" s="362" t="n">
        <v>43556</v>
      </c>
      <c r="C8" s="363"/>
      <c r="D8" s="363"/>
      <c r="E8" s="363"/>
      <c r="F8" s="363"/>
      <c r="G8" s="363"/>
      <c r="H8" s="363"/>
      <c r="I8" s="363"/>
      <c r="J8" s="363"/>
      <c r="K8" s="363"/>
    </row>
    <row r="9" customFormat="false" ht="15" hidden="false" customHeight="false" outlineLevel="0" collapsed="false">
      <c r="A9" s="361" t="s">
        <v>154</v>
      </c>
      <c r="B9" s="362" t="n">
        <v>43557</v>
      </c>
      <c r="C9" s="365" t="s">
        <v>236</v>
      </c>
      <c r="D9" s="365"/>
      <c r="E9" s="367" t="s">
        <v>218</v>
      </c>
      <c r="F9" s="367"/>
      <c r="G9" s="367"/>
      <c r="H9" s="367"/>
      <c r="I9" s="367"/>
      <c r="J9" s="367"/>
      <c r="K9" s="367"/>
    </row>
    <row r="10" customFormat="false" ht="15" hidden="false" customHeight="false" outlineLevel="0" collapsed="false">
      <c r="A10" s="361" t="s">
        <v>156</v>
      </c>
      <c r="B10" s="362" t="n">
        <v>43558</v>
      </c>
      <c r="C10" s="365" t="s">
        <v>237</v>
      </c>
      <c r="D10" s="365"/>
      <c r="E10" s="367"/>
      <c r="F10" s="367"/>
      <c r="G10" s="367"/>
      <c r="H10" s="367"/>
      <c r="I10" s="367"/>
      <c r="J10" s="367"/>
      <c r="K10" s="367"/>
    </row>
    <row r="11" customFormat="false" ht="15" hidden="false" customHeight="false" outlineLevel="0" collapsed="false">
      <c r="A11" s="361" t="s">
        <v>157</v>
      </c>
      <c r="B11" s="362" t="n">
        <v>43559</v>
      </c>
      <c r="C11" s="365" t="s">
        <v>238</v>
      </c>
      <c r="D11" s="365"/>
      <c r="E11" s="366"/>
      <c r="F11" s="366"/>
      <c r="G11" s="366"/>
      <c r="H11" s="366"/>
      <c r="I11" s="366"/>
      <c r="J11" s="366"/>
      <c r="K11" s="366"/>
    </row>
    <row r="12" customFormat="false" ht="15" hidden="false" customHeight="false" outlineLevel="0" collapsed="false">
      <c r="A12" s="361" t="s">
        <v>159</v>
      </c>
      <c r="B12" s="362" t="n">
        <v>43560</v>
      </c>
      <c r="C12" s="365" t="s">
        <v>239</v>
      </c>
      <c r="D12" s="365"/>
      <c r="E12" s="367"/>
      <c r="F12" s="367"/>
      <c r="G12" s="367"/>
      <c r="H12" s="367"/>
      <c r="I12" s="367"/>
      <c r="J12" s="367"/>
      <c r="K12" s="367"/>
    </row>
    <row r="13" customFormat="false" ht="15" hidden="false" customHeight="false" outlineLevel="0" collapsed="false">
      <c r="A13" s="361" t="s">
        <v>161</v>
      </c>
      <c r="B13" s="362" t="n">
        <v>43561</v>
      </c>
      <c r="C13" s="393" t="s">
        <v>240</v>
      </c>
      <c r="D13" s="393"/>
      <c r="E13" s="367"/>
      <c r="F13" s="367"/>
      <c r="G13" s="367"/>
      <c r="H13" s="367"/>
      <c r="I13" s="367"/>
      <c r="J13" s="367"/>
      <c r="K13" s="367"/>
    </row>
    <row r="14" customFormat="false" ht="15" hidden="false" customHeight="false" outlineLevel="0" collapsed="false">
      <c r="A14" s="361" t="s">
        <v>163</v>
      </c>
      <c r="B14" s="362" t="n">
        <v>43562</v>
      </c>
      <c r="C14" s="365" t="s">
        <v>241</v>
      </c>
      <c r="D14" s="365"/>
      <c r="E14" s="367"/>
      <c r="F14" s="367"/>
      <c r="G14" s="367"/>
      <c r="H14" s="367"/>
      <c r="I14" s="367"/>
      <c r="J14" s="367"/>
      <c r="K14" s="367"/>
    </row>
    <row r="16" customFormat="false" ht="15" hidden="false" customHeight="false" outlineLevel="0" collapsed="false">
      <c r="A16" s="368" t="s">
        <v>165</v>
      </c>
      <c r="B16" s="368"/>
      <c r="C16" s="368"/>
      <c r="D16" s="368"/>
      <c r="E16" s="368"/>
      <c r="F16" s="368"/>
      <c r="G16" s="368"/>
      <c r="H16" s="368"/>
      <c r="I16" s="368"/>
      <c r="J16" s="368"/>
      <c r="K16" s="368"/>
    </row>
    <row r="17" customFormat="false" ht="90"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5" hidden="false" customHeight="false" outlineLevel="0" collapsed="false">
      <c r="A18" s="372" t="s">
        <v>173</v>
      </c>
      <c r="B18" s="373" t="n">
        <v>43563</v>
      </c>
      <c r="C18" s="374"/>
      <c r="D18" s="374"/>
      <c r="E18" s="374"/>
      <c r="F18" s="374"/>
      <c r="G18" s="374" t="n">
        <v>57.3</v>
      </c>
      <c r="H18" s="374" t="n">
        <v>6.35</v>
      </c>
      <c r="I18" s="374"/>
      <c r="J18" s="375"/>
      <c r="K18" s="375"/>
    </row>
    <row r="19" customFormat="false" ht="15" hidden="false" customHeight="false" outlineLevel="0" collapsed="false">
      <c r="A19" s="372"/>
      <c r="B19" s="372"/>
      <c r="C19" s="376"/>
      <c r="D19" s="376"/>
      <c r="E19" s="376"/>
      <c r="F19" s="376"/>
      <c r="G19" s="376"/>
      <c r="H19" s="376"/>
      <c r="I19" s="376"/>
      <c r="J19" s="376"/>
      <c r="K19" s="376"/>
    </row>
    <row r="20" customFormat="false" ht="15" hidden="false" customHeight="false" outlineLevel="0" collapsed="false">
      <c r="A20" s="372"/>
      <c r="B20" s="372"/>
      <c r="C20" s="376"/>
      <c r="D20" s="376"/>
      <c r="E20" s="376"/>
      <c r="F20" s="376"/>
      <c r="G20" s="376"/>
      <c r="H20" s="376"/>
      <c r="I20" s="376"/>
      <c r="J20" s="376"/>
      <c r="K20" s="376"/>
    </row>
    <row r="21" customFormat="false" ht="15" hidden="false" customHeight="false" outlineLevel="0" collapsed="false">
      <c r="A21" s="377" t="s">
        <v>174</v>
      </c>
      <c r="B21" s="373" t="n">
        <v>43564</v>
      </c>
      <c r="C21" s="21"/>
      <c r="D21" s="21"/>
      <c r="E21" s="21"/>
      <c r="F21" s="378"/>
      <c r="G21" s="21" t="n">
        <v>58.7</v>
      </c>
      <c r="H21" s="21" t="n">
        <v>7.09</v>
      </c>
      <c r="I21" s="394"/>
      <c r="J21" s="394"/>
      <c r="K21" s="394"/>
    </row>
    <row r="22" customFormat="false" ht="13.7" hidden="false" customHeight="true" outlineLevel="0" collapsed="false">
      <c r="A22" s="377"/>
      <c r="B22" s="373"/>
      <c r="C22" s="379" t="s">
        <v>242</v>
      </c>
      <c r="D22" s="379"/>
      <c r="E22" s="379"/>
      <c r="F22" s="379"/>
      <c r="G22" s="379"/>
      <c r="H22" s="379"/>
      <c r="I22" s="379"/>
      <c r="J22" s="379"/>
      <c r="K22" s="379"/>
    </row>
    <row r="23" customFormat="false" ht="35.25" hidden="false" customHeight="true" outlineLevel="0" collapsed="false">
      <c r="A23" s="377"/>
      <c r="B23" s="373"/>
      <c r="C23" s="379"/>
      <c r="D23" s="379"/>
      <c r="E23" s="379"/>
      <c r="F23" s="379"/>
      <c r="G23" s="379"/>
      <c r="H23" s="379"/>
      <c r="I23" s="379"/>
      <c r="J23" s="379"/>
      <c r="K23" s="379"/>
    </row>
    <row r="24" customFormat="false" ht="15" hidden="false" customHeight="false" outlineLevel="0" collapsed="false">
      <c r="A24" s="372" t="s">
        <v>180</v>
      </c>
      <c r="B24" s="373" t="n">
        <v>43565</v>
      </c>
      <c r="C24" s="374"/>
      <c r="D24" s="374"/>
      <c r="E24" s="374"/>
      <c r="F24" s="395"/>
      <c r="G24" s="374" t="n">
        <v>57.3</v>
      </c>
      <c r="H24" s="374" t="n">
        <v>6.29</v>
      </c>
      <c r="I24" s="374"/>
      <c r="J24" s="374"/>
      <c r="K24" s="374"/>
    </row>
    <row r="25" customFormat="false" ht="13.7" hidden="false" customHeight="true" outlineLevel="0" collapsed="false">
      <c r="A25" s="372"/>
      <c r="B25" s="372"/>
      <c r="C25" s="381" t="s">
        <v>243</v>
      </c>
      <c r="D25" s="381"/>
      <c r="E25" s="381"/>
      <c r="F25" s="381"/>
      <c r="G25" s="381"/>
      <c r="H25" s="381"/>
      <c r="I25" s="381"/>
      <c r="J25" s="381"/>
      <c r="K25" s="381"/>
    </row>
    <row r="26" customFormat="false" ht="25.5" hidden="false" customHeight="true" outlineLevel="0" collapsed="false">
      <c r="A26" s="372"/>
      <c r="B26" s="372"/>
      <c r="C26" s="381"/>
      <c r="D26" s="381"/>
      <c r="E26" s="381"/>
      <c r="F26" s="381"/>
      <c r="G26" s="381"/>
      <c r="H26" s="381"/>
      <c r="I26" s="381"/>
      <c r="J26" s="381"/>
      <c r="K26" s="381"/>
    </row>
    <row r="27" customFormat="false" ht="15" hidden="false" customHeight="false" outlineLevel="0" collapsed="false">
      <c r="A27" s="377" t="s">
        <v>182</v>
      </c>
      <c r="B27" s="373" t="n">
        <v>43566</v>
      </c>
      <c r="C27" s="21"/>
      <c r="D27" s="21"/>
      <c r="E27" s="21"/>
      <c r="F27" s="21"/>
      <c r="G27" s="21" t="n">
        <v>57.8</v>
      </c>
      <c r="H27" s="21" t="n">
        <v>8.22</v>
      </c>
      <c r="I27" s="21"/>
      <c r="J27" s="21"/>
      <c r="K27" s="21"/>
    </row>
    <row r="28" customFormat="false" ht="13.7" hidden="false" customHeight="true" outlineLevel="0" collapsed="false">
      <c r="A28" s="377"/>
      <c r="B28" s="373"/>
      <c r="C28" s="389" t="s">
        <v>244</v>
      </c>
      <c r="D28" s="389"/>
      <c r="E28" s="389"/>
      <c r="F28" s="389"/>
      <c r="G28" s="389"/>
      <c r="H28" s="389"/>
      <c r="I28" s="389"/>
      <c r="J28" s="389"/>
      <c r="K28" s="389"/>
    </row>
    <row r="29" customFormat="false" ht="45" hidden="false" customHeight="true" outlineLevel="0" collapsed="false">
      <c r="A29" s="377"/>
      <c r="B29" s="373"/>
      <c r="C29" s="389"/>
      <c r="D29" s="389"/>
      <c r="E29" s="389"/>
      <c r="F29" s="389"/>
      <c r="G29" s="389"/>
      <c r="H29" s="389"/>
      <c r="I29" s="389"/>
      <c r="J29" s="389"/>
      <c r="K29" s="389"/>
    </row>
    <row r="30" customFormat="false" ht="15" hidden="false" customHeight="false" outlineLevel="0" collapsed="false">
      <c r="A30" s="372" t="s">
        <v>185</v>
      </c>
      <c r="B30" s="373" t="n">
        <v>43567</v>
      </c>
      <c r="C30" s="374"/>
      <c r="D30" s="374"/>
      <c r="E30" s="374"/>
      <c r="F30" s="395"/>
      <c r="G30" s="374" t="n">
        <v>58.2</v>
      </c>
      <c r="H30" s="374" t="n">
        <v>6.54</v>
      </c>
      <c r="I30" s="383"/>
      <c r="J30" s="383"/>
      <c r="K30" s="383"/>
    </row>
    <row r="31" customFormat="false" ht="14.45" hidden="false" customHeight="true" outlineLevel="0" collapsed="false">
      <c r="A31" s="372"/>
      <c r="B31" s="372"/>
      <c r="C31" s="381" t="s">
        <v>245</v>
      </c>
      <c r="D31" s="381"/>
      <c r="E31" s="381"/>
      <c r="F31" s="381"/>
      <c r="G31" s="381"/>
      <c r="H31" s="381"/>
      <c r="I31" s="381"/>
      <c r="J31" s="381"/>
      <c r="K31" s="381"/>
    </row>
    <row r="32" customFormat="false" ht="15" hidden="false" customHeight="false" outlineLevel="0" collapsed="false">
      <c r="A32" s="372"/>
      <c r="B32" s="372"/>
      <c r="C32" s="381"/>
      <c r="D32" s="381"/>
      <c r="E32" s="381"/>
      <c r="F32" s="381"/>
      <c r="G32" s="381"/>
      <c r="H32" s="381"/>
      <c r="I32" s="381"/>
      <c r="J32" s="381"/>
      <c r="K32" s="381"/>
    </row>
    <row r="33" customFormat="false" ht="15" hidden="false" customHeight="false" outlineLevel="0" collapsed="false">
      <c r="A33" s="377" t="s">
        <v>189</v>
      </c>
      <c r="B33" s="373" t="n">
        <v>43568</v>
      </c>
      <c r="C33" s="21"/>
      <c r="D33" s="21"/>
      <c r="E33" s="21"/>
      <c r="F33" s="378"/>
      <c r="G33" s="21" t="n">
        <v>57.8</v>
      </c>
      <c r="H33" s="21" t="n">
        <v>8.1</v>
      </c>
      <c r="I33" s="21"/>
      <c r="J33" s="21"/>
      <c r="K33" s="21"/>
    </row>
    <row r="34" customFormat="false" ht="14.45" hidden="false" customHeight="true" outlineLevel="0" collapsed="false">
      <c r="A34" s="377"/>
      <c r="B34" s="373"/>
      <c r="C34" s="379" t="s">
        <v>246</v>
      </c>
      <c r="D34" s="379"/>
      <c r="E34" s="379"/>
      <c r="F34" s="379"/>
      <c r="G34" s="379"/>
      <c r="H34" s="379"/>
      <c r="I34" s="379"/>
      <c r="J34" s="379"/>
      <c r="K34" s="379"/>
    </row>
    <row r="35" customFormat="false" ht="27" hidden="false" customHeight="true" outlineLevel="0" collapsed="false">
      <c r="A35" s="377"/>
      <c r="B35" s="373"/>
      <c r="C35" s="379"/>
      <c r="D35" s="379"/>
      <c r="E35" s="379"/>
      <c r="F35" s="379"/>
      <c r="G35" s="379"/>
      <c r="H35" s="379"/>
      <c r="I35" s="379"/>
      <c r="J35" s="379"/>
      <c r="K35" s="379"/>
    </row>
    <row r="36" customFormat="false" ht="15" hidden="false" customHeight="false" outlineLevel="0" collapsed="false">
      <c r="A36" s="372" t="s">
        <v>191</v>
      </c>
      <c r="B36" s="373" t="n">
        <v>43569</v>
      </c>
      <c r="C36" s="374"/>
      <c r="D36" s="374"/>
      <c r="E36" s="374"/>
      <c r="F36" s="395"/>
      <c r="G36" s="374" t="n">
        <v>57.6</v>
      </c>
      <c r="H36" s="374" t="n">
        <v>5.16</v>
      </c>
      <c r="I36" s="374"/>
      <c r="J36" s="374"/>
      <c r="K36" s="374"/>
    </row>
    <row r="37" customFormat="false" ht="13.9" hidden="false" customHeight="true" outlineLevel="0" collapsed="false">
      <c r="A37" s="372"/>
      <c r="B37" s="372"/>
      <c r="C37" s="385" t="s">
        <v>247</v>
      </c>
      <c r="D37" s="385"/>
      <c r="E37" s="385"/>
      <c r="F37" s="385"/>
      <c r="G37" s="385"/>
      <c r="H37" s="385"/>
      <c r="I37" s="385"/>
      <c r="J37" s="385"/>
      <c r="K37" s="385"/>
    </row>
    <row r="38" customFormat="false" ht="29.25"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C34" activeCellId="0" sqref="C34"/>
    </sheetView>
  </sheetViews>
  <sheetFormatPr defaultRowHeight="15" outlineLevelRow="0" outlineLevelCol="0"/>
  <cols>
    <col collapsed="false" customWidth="true" hidden="false" outlineLevel="0" max="1" min="1" style="0" width="15.88"/>
    <col collapsed="false" customWidth="true" hidden="false" outlineLevel="0" max="2" min="2" style="0" width="15.15"/>
    <col collapsed="false" customWidth="true" hidden="false" outlineLevel="0" max="3" min="3" style="0" width="8.71"/>
    <col collapsed="false" customWidth="true" hidden="false" outlineLevel="0" max="4" min="4" style="0" width="30.86"/>
    <col collapsed="false" customWidth="true" hidden="false" outlineLevel="0" max="5" min="5" style="0" width="8.71"/>
    <col collapsed="false" customWidth="true" hidden="false" outlineLevel="0" max="6" min="6" style="0" width="18.29"/>
    <col collapsed="false" customWidth="true" hidden="false" outlineLevel="0" max="1025" min="7" style="0" width="8.71"/>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30"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0" hidden="false" customHeight="false" outlineLevel="0" collapsed="false">
      <c r="A4" s="331"/>
      <c r="B4" s="350" t="s">
        <v>148</v>
      </c>
      <c r="C4" s="351" t="n">
        <v>177</v>
      </c>
      <c r="D4" s="352" t="n">
        <v>127</v>
      </c>
      <c r="E4" s="353" t="n">
        <f aca="false">'[1]понедельный план тр-к '!H21</f>
        <v>0</v>
      </c>
      <c r="F4" s="353" t="n">
        <v>25</v>
      </c>
      <c r="G4" s="353" t="n">
        <f aca="false">'[1]понедельный план тр-к '!H27</f>
        <v>0</v>
      </c>
      <c r="H4" s="353" t="n">
        <v>15</v>
      </c>
      <c r="I4" s="354" t="n">
        <v>76</v>
      </c>
      <c r="J4" s="354" t="n">
        <v>51</v>
      </c>
      <c r="K4" s="355" t="n">
        <v>35.5</v>
      </c>
    </row>
    <row r="5" customFormat="false" ht="18.75" hidden="false" customHeight="false" outlineLevel="0" collapsed="false">
      <c r="B5" s="356"/>
      <c r="C5" s="357"/>
      <c r="D5" s="357"/>
      <c r="E5" s="357"/>
      <c r="F5" s="357"/>
      <c r="G5" s="357"/>
      <c r="H5" s="357"/>
      <c r="I5" s="357"/>
      <c r="J5" s="357"/>
      <c r="K5" s="357"/>
    </row>
    <row r="6" customFormat="false" ht="15" hidden="false" customHeight="false" outlineLevel="0" collapsed="false">
      <c r="A6" s="358" t="s">
        <v>149</v>
      </c>
      <c r="B6" s="358"/>
      <c r="C6" s="358"/>
      <c r="D6" s="358"/>
      <c r="E6" s="358"/>
      <c r="F6" s="358"/>
      <c r="G6" s="358"/>
      <c r="H6" s="358"/>
      <c r="I6" s="358"/>
      <c r="J6" s="358"/>
      <c r="K6" s="358"/>
    </row>
    <row r="7" customFormat="false" ht="15" hidden="false" customHeight="false" outlineLevel="0" collapsed="false">
      <c r="A7" s="359" t="s">
        <v>150</v>
      </c>
      <c r="B7" s="359" t="s">
        <v>31</v>
      </c>
      <c r="C7" s="360" t="s">
        <v>151</v>
      </c>
      <c r="D7" s="360"/>
      <c r="E7" s="360" t="s">
        <v>152</v>
      </c>
      <c r="F7" s="360"/>
      <c r="G7" s="360"/>
      <c r="H7" s="360"/>
      <c r="I7" s="360"/>
      <c r="J7" s="360"/>
      <c r="K7" s="360"/>
    </row>
    <row r="8" customFormat="false" ht="15" hidden="false" customHeight="false" outlineLevel="0" collapsed="false">
      <c r="A8" s="361" t="s">
        <v>153</v>
      </c>
      <c r="B8" s="362" t="n">
        <v>43570</v>
      </c>
      <c r="C8" s="363"/>
      <c r="D8" s="363"/>
      <c r="E8" s="363"/>
      <c r="F8" s="363"/>
      <c r="G8" s="363"/>
      <c r="H8" s="363"/>
      <c r="I8" s="363"/>
      <c r="J8" s="363"/>
      <c r="K8" s="363"/>
    </row>
    <row r="9" customFormat="false" ht="15" hidden="false" customHeight="false" outlineLevel="0" collapsed="false">
      <c r="A9" s="361" t="s">
        <v>154</v>
      </c>
      <c r="B9" s="362" t="n">
        <v>43571</v>
      </c>
      <c r="C9" s="365" t="s">
        <v>248</v>
      </c>
      <c r="D9" s="365"/>
      <c r="E9" s="367"/>
      <c r="F9" s="367"/>
      <c r="G9" s="367"/>
      <c r="H9" s="367"/>
      <c r="I9" s="367"/>
      <c r="J9" s="367"/>
      <c r="K9" s="367"/>
    </row>
    <row r="10" customFormat="false" ht="15" hidden="false" customHeight="false" outlineLevel="0" collapsed="false">
      <c r="A10" s="361" t="s">
        <v>156</v>
      </c>
      <c r="B10" s="362" t="n">
        <v>43572</v>
      </c>
      <c r="C10" s="365" t="s">
        <v>249</v>
      </c>
      <c r="D10" s="365"/>
      <c r="E10" s="367"/>
      <c r="F10" s="367"/>
      <c r="G10" s="367"/>
      <c r="H10" s="367"/>
      <c r="I10" s="367"/>
      <c r="J10" s="367"/>
      <c r="K10" s="367"/>
    </row>
    <row r="11" customFormat="false" ht="15" hidden="false" customHeight="false" outlineLevel="0" collapsed="false">
      <c r="A11" s="361" t="s">
        <v>157</v>
      </c>
      <c r="B11" s="362" t="n">
        <v>43573</v>
      </c>
      <c r="C11" s="365" t="s">
        <v>250</v>
      </c>
      <c r="D11" s="365"/>
      <c r="E11" s="366"/>
      <c r="F11" s="366"/>
      <c r="G11" s="366"/>
      <c r="H11" s="366"/>
      <c r="I11" s="366"/>
      <c r="J11" s="366"/>
      <c r="K11" s="366"/>
    </row>
    <row r="12" customFormat="false" ht="15" hidden="false" customHeight="false" outlineLevel="0" collapsed="false">
      <c r="A12" s="361" t="s">
        <v>159</v>
      </c>
      <c r="B12" s="362" t="n">
        <v>43574</v>
      </c>
      <c r="C12" s="365" t="s">
        <v>239</v>
      </c>
      <c r="D12" s="365"/>
      <c r="E12" s="367"/>
      <c r="F12" s="367"/>
      <c r="G12" s="367"/>
      <c r="H12" s="367"/>
      <c r="I12" s="367"/>
      <c r="J12" s="367"/>
      <c r="K12" s="367"/>
    </row>
    <row r="13" customFormat="false" ht="15" hidden="false" customHeight="false" outlineLevel="0" collapsed="false">
      <c r="A13" s="361" t="s">
        <v>161</v>
      </c>
      <c r="B13" s="362" t="n">
        <v>43575</v>
      </c>
      <c r="C13" s="393" t="s">
        <v>251</v>
      </c>
      <c r="D13" s="393"/>
      <c r="E13" s="367"/>
      <c r="F13" s="367"/>
      <c r="G13" s="367"/>
      <c r="H13" s="367"/>
      <c r="I13" s="367"/>
      <c r="J13" s="367"/>
      <c r="K13" s="367"/>
    </row>
    <row r="14" customFormat="false" ht="15" hidden="false" customHeight="false" outlineLevel="0" collapsed="false">
      <c r="A14" s="361" t="s">
        <v>163</v>
      </c>
      <c r="B14" s="362" t="n">
        <v>43576</v>
      </c>
      <c r="C14" s="365" t="s">
        <v>252</v>
      </c>
      <c r="D14" s="365"/>
      <c r="E14" s="367" t="s">
        <v>253</v>
      </c>
      <c r="F14" s="367"/>
      <c r="G14" s="367"/>
      <c r="H14" s="367"/>
      <c r="I14" s="367"/>
      <c r="J14" s="367"/>
      <c r="K14" s="367"/>
    </row>
    <row r="16" customFormat="false" ht="15" hidden="false" customHeight="false" outlineLevel="0" collapsed="false">
      <c r="A16" s="368" t="s">
        <v>165</v>
      </c>
      <c r="B16" s="368"/>
      <c r="C16" s="368"/>
      <c r="D16" s="368"/>
      <c r="E16" s="368"/>
      <c r="F16" s="368"/>
      <c r="G16" s="368"/>
      <c r="H16" s="368"/>
      <c r="I16" s="368"/>
      <c r="J16" s="368"/>
      <c r="K16" s="368"/>
    </row>
    <row r="17" customFormat="false" ht="120"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5" hidden="false" customHeight="false" outlineLevel="0" collapsed="false">
      <c r="A18" s="372" t="s">
        <v>173</v>
      </c>
      <c r="B18" s="373" t="n">
        <v>43570</v>
      </c>
      <c r="C18" s="374"/>
      <c r="D18" s="374"/>
      <c r="E18" s="374"/>
      <c r="F18" s="374"/>
      <c r="G18" s="374" t="n">
        <v>57.5</v>
      </c>
      <c r="H18" s="374" t="n">
        <v>7.21</v>
      </c>
      <c r="I18" s="374"/>
      <c r="J18" s="375"/>
      <c r="K18" s="375"/>
    </row>
    <row r="19" customFormat="false" ht="15" hidden="false" customHeight="false" outlineLevel="0" collapsed="false">
      <c r="A19" s="372"/>
      <c r="B19" s="372"/>
      <c r="C19" s="376"/>
      <c r="D19" s="376"/>
      <c r="E19" s="376"/>
      <c r="F19" s="376"/>
      <c r="G19" s="376"/>
      <c r="H19" s="376"/>
      <c r="I19" s="376"/>
      <c r="J19" s="376"/>
      <c r="K19" s="376"/>
    </row>
    <row r="20" customFormat="false" ht="15" hidden="false" customHeight="false" outlineLevel="0" collapsed="false">
      <c r="A20" s="372"/>
      <c r="B20" s="372"/>
      <c r="C20" s="376"/>
      <c r="D20" s="376"/>
      <c r="E20" s="376"/>
      <c r="F20" s="376"/>
      <c r="G20" s="376"/>
      <c r="H20" s="376"/>
      <c r="I20" s="376"/>
      <c r="J20" s="376"/>
      <c r="K20" s="376"/>
    </row>
    <row r="21" customFormat="false" ht="15" hidden="false" customHeight="false" outlineLevel="0" collapsed="false">
      <c r="A21" s="377" t="s">
        <v>174</v>
      </c>
      <c r="B21" s="373" t="n">
        <v>43571</v>
      </c>
      <c r="C21" s="21"/>
      <c r="D21" s="21"/>
      <c r="E21" s="21"/>
      <c r="F21" s="378"/>
      <c r="G21" s="21" t="n">
        <v>57.8</v>
      </c>
      <c r="H21" s="21" t="n">
        <v>7.57</v>
      </c>
      <c r="I21" s="394"/>
      <c r="J21" s="394"/>
      <c r="K21" s="394"/>
    </row>
    <row r="22" customFormat="false" ht="13.9" hidden="false" customHeight="true" outlineLevel="0" collapsed="false">
      <c r="A22" s="377"/>
      <c r="B22" s="373"/>
      <c r="C22" s="379" t="s">
        <v>254</v>
      </c>
      <c r="D22" s="379"/>
      <c r="E22" s="379"/>
      <c r="F22" s="379"/>
      <c r="G22" s="379"/>
      <c r="H22" s="379"/>
      <c r="I22" s="379"/>
      <c r="J22" s="379"/>
      <c r="K22" s="379"/>
    </row>
    <row r="23" customFormat="false" ht="27" hidden="false" customHeight="true" outlineLevel="0" collapsed="false">
      <c r="A23" s="377"/>
      <c r="B23" s="373"/>
      <c r="C23" s="379"/>
      <c r="D23" s="379"/>
      <c r="E23" s="379"/>
      <c r="F23" s="379"/>
      <c r="G23" s="379"/>
      <c r="H23" s="379"/>
      <c r="I23" s="379"/>
      <c r="J23" s="379"/>
      <c r="K23" s="379"/>
    </row>
    <row r="24" customFormat="false" ht="15" hidden="false" customHeight="false" outlineLevel="0" collapsed="false">
      <c r="A24" s="372" t="s">
        <v>180</v>
      </c>
      <c r="B24" s="373" t="n">
        <v>43572</v>
      </c>
      <c r="C24" s="374"/>
      <c r="D24" s="374"/>
      <c r="E24" s="374"/>
      <c r="F24" s="395"/>
      <c r="G24" s="374" t="n">
        <v>56.2</v>
      </c>
      <c r="H24" s="374" t="n">
        <v>7.33</v>
      </c>
      <c r="I24" s="374"/>
      <c r="J24" s="374"/>
      <c r="K24" s="374"/>
    </row>
    <row r="25" customFormat="false" ht="13.9" hidden="false" customHeight="true" outlineLevel="0" collapsed="false">
      <c r="A25" s="372"/>
      <c r="B25" s="372"/>
      <c r="C25" s="381" t="s">
        <v>255</v>
      </c>
      <c r="D25" s="381"/>
      <c r="E25" s="381"/>
      <c r="F25" s="381"/>
      <c r="G25" s="381"/>
      <c r="H25" s="381"/>
      <c r="I25" s="381"/>
      <c r="J25" s="381"/>
      <c r="K25" s="381"/>
    </row>
    <row r="26" customFormat="false" ht="23.25" hidden="false" customHeight="true" outlineLevel="0" collapsed="false">
      <c r="A26" s="372"/>
      <c r="B26" s="372"/>
      <c r="C26" s="381"/>
      <c r="D26" s="381"/>
      <c r="E26" s="381"/>
      <c r="F26" s="381"/>
      <c r="G26" s="381"/>
      <c r="H26" s="381"/>
      <c r="I26" s="381"/>
      <c r="J26" s="381"/>
      <c r="K26" s="381"/>
    </row>
    <row r="27" customFormat="false" ht="15" hidden="false" customHeight="false" outlineLevel="0" collapsed="false">
      <c r="A27" s="377" t="s">
        <v>182</v>
      </c>
      <c r="B27" s="373" t="n">
        <v>43573</v>
      </c>
      <c r="C27" s="21"/>
      <c r="D27" s="21"/>
      <c r="E27" s="21"/>
      <c r="F27" s="21" t="n">
        <v>4</v>
      </c>
      <c r="G27" s="21" t="n">
        <v>56.5</v>
      </c>
      <c r="H27" s="21" t="n">
        <v>7.26</v>
      </c>
      <c r="I27" s="21"/>
      <c r="J27" s="21"/>
      <c r="K27" s="21"/>
    </row>
    <row r="28" customFormat="false" ht="13.9" hidden="false" customHeight="true" outlineLevel="0" collapsed="false">
      <c r="A28" s="377"/>
      <c r="B28" s="373"/>
      <c r="C28" s="389" t="s">
        <v>256</v>
      </c>
      <c r="D28" s="389"/>
      <c r="E28" s="389"/>
      <c r="F28" s="389"/>
      <c r="G28" s="389"/>
      <c r="H28" s="389"/>
      <c r="I28" s="389"/>
      <c r="J28" s="389"/>
      <c r="K28" s="389"/>
    </row>
    <row r="29" customFormat="false" ht="39" hidden="false" customHeight="true" outlineLevel="0" collapsed="false">
      <c r="A29" s="377"/>
      <c r="B29" s="373"/>
      <c r="C29" s="389"/>
      <c r="D29" s="389"/>
      <c r="E29" s="389"/>
      <c r="F29" s="389"/>
      <c r="G29" s="389"/>
      <c r="H29" s="389"/>
      <c r="I29" s="389"/>
      <c r="J29" s="389"/>
      <c r="K29" s="389"/>
    </row>
    <row r="30" customFormat="false" ht="15" hidden="false" customHeight="false" outlineLevel="0" collapsed="false">
      <c r="A30" s="372" t="s">
        <v>185</v>
      </c>
      <c r="B30" s="373" t="n">
        <v>43574</v>
      </c>
      <c r="C30" s="374"/>
      <c r="D30" s="374"/>
      <c r="E30" s="374"/>
      <c r="F30" s="395"/>
      <c r="G30" s="374" t="n">
        <v>56.4</v>
      </c>
      <c r="H30" s="374" t="n">
        <v>6.32</v>
      </c>
      <c r="I30" s="383"/>
      <c r="J30" s="383"/>
      <c r="K30" s="383"/>
    </row>
    <row r="31" customFormat="false" ht="13.9" hidden="false" customHeight="true" outlineLevel="0" collapsed="false">
      <c r="A31" s="372"/>
      <c r="B31" s="372"/>
      <c r="C31" s="381" t="s">
        <v>257</v>
      </c>
      <c r="D31" s="381"/>
      <c r="E31" s="381"/>
      <c r="F31" s="381"/>
      <c r="G31" s="381"/>
      <c r="H31" s="381"/>
      <c r="I31" s="381"/>
      <c r="J31" s="381"/>
      <c r="K31" s="381"/>
    </row>
    <row r="32" customFormat="false" ht="15" hidden="false" customHeight="false" outlineLevel="0" collapsed="false">
      <c r="A32" s="372"/>
      <c r="B32" s="372"/>
      <c r="C32" s="381"/>
      <c r="D32" s="381"/>
      <c r="E32" s="381"/>
      <c r="F32" s="381"/>
      <c r="G32" s="381"/>
      <c r="H32" s="381"/>
      <c r="I32" s="381"/>
      <c r="J32" s="381"/>
      <c r="K32" s="381"/>
    </row>
    <row r="33" customFormat="false" ht="15" hidden="false" customHeight="false" outlineLevel="0" collapsed="false">
      <c r="A33" s="377" t="s">
        <v>189</v>
      </c>
      <c r="B33" s="373" t="n">
        <v>43575</v>
      </c>
      <c r="C33" s="21"/>
      <c r="D33" s="21"/>
      <c r="E33" s="21"/>
      <c r="F33" s="378"/>
      <c r="G33" s="21" t="n">
        <v>56.6</v>
      </c>
      <c r="H33" s="21" t="n">
        <v>9.24</v>
      </c>
      <c r="I33" s="21"/>
      <c r="J33" s="21"/>
      <c r="K33" s="21"/>
    </row>
    <row r="34" customFormat="false" ht="13.9" hidden="false" customHeight="true" outlineLevel="0" collapsed="false">
      <c r="A34" s="377"/>
      <c r="B34" s="373"/>
      <c r="C34" s="379" t="s">
        <v>258</v>
      </c>
      <c r="D34" s="379"/>
      <c r="E34" s="379"/>
      <c r="F34" s="379"/>
      <c r="G34" s="379"/>
      <c r="H34" s="379"/>
      <c r="I34" s="379"/>
      <c r="J34" s="379"/>
      <c r="K34" s="379"/>
    </row>
    <row r="35" customFormat="false" ht="40.5" hidden="false" customHeight="true" outlineLevel="0" collapsed="false">
      <c r="A35" s="377"/>
      <c r="B35" s="373"/>
      <c r="C35" s="379"/>
      <c r="D35" s="379"/>
      <c r="E35" s="379"/>
      <c r="F35" s="379"/>
      <c r="G35" s="379"/>
      <c r="H35" s="379"/>
      <c r="I35" s="379"/>
      <c r="J35" s="379"/>
      <c r="K35" s="379"/>
    </row>
    <row r="36" customFormat="false" ht="15" hidden="false" customHeight="false" outlineLevel="0" collapsed="false">
      <c r="A36" s="372" t="s">
        <v>191</v>
      </c>
      <c r="B36" s="373" t="n">
        <v>43576</v>
      </c>
      <c r="C36" s="374"/>
      <c r="D36" s="374"/>
      <c r="E36" s="374"/>
      <c r="F36" s="395"/>
      <c r="G36" s="374" t="n">
        <v>57.2</v>
      </c>
      <c r="H36" s="374" t="n">
        <v>7.17</v>
      </c>
      <c r="I36" s="374"/>
      <c r="J36" s="374"/>
      <c r="K36" s="374"/>
    </row>
    <row r="37" customFormat="false" ht="13.9" hidden="false" customHeight="true" outlineLevel="0" collapsed="false">
      <c r="A37" s="372"/>
      <c r="B37" s="372"/>
      <c r="C37" s="385" t="s">
        <v>259</v>
      </c>
      <c r="D37" s="385"/>
      <c r="E37" s="385"/>
      <c r="F37" s="385"/>
      <c r="G37" s="385"/>
      <c r="H37" s="385"/>
      <c r="I37" s="385"/>
      <c r="J37" s="385"/>
      <c r="K37" s="385"/>
    </row>
    <row r="38" customFormat="false" ht="28.5"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C31" activeCellId="0" sqref="C31"/>
    </sheetView>
  </sheetViews>
  <sheetFormatPr defaultRowHeight="15" outlineLevelRow="0" outlineLevelCol="0"/>
  <cols>
    <col collapsed="false" customWidth="true" hidden="false" outlineLevel="0" max="1" min="1" style="0" width="13.02"/>
    <col collapsed="false" customWidth="true" hidden="false" outlineLevel="0" max="2" min="2" style="0" width="16.87"/>
    <col collapsed="false" customWidth="true" hidden="false" outlineLevel="0" max="3" min="3" style="0" width="8.71"/>
    <col collapsed="false" customWidth="true" hidden="false" outlineLevel="0" max="4" min="4" style="0" width="18.42"/>
    <col collapsed="false" customWidth="true" hidden="false" outlineLevel="0" max="5" min="5" style="0" width="11.99"/>
    <col collapsed="false" customWidth="true" hidden="false" outlineLevel="0" max="6" min="6" style="0" width="19.71"/>
    <col collapsed="false" customWidth="true" hidden="false" outlineLevel="0" max="1025" min="7" style="0" width="8.71"/>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30"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0" hidden="false" customHeight="false" outlineLevel="0" collapsed="false">
      <c r="A4" s="331"/>
      <c r="B4" s="350" t="s">
        <v>148</v>
      </c>
      <c r="C4" s="351" t="n">
        <v>112</v>
      </c>
      <c r="D4" s="352" t="n">
        <v>80</v>
      </c>
      <c r="E4" s="353" t="n">
        <f aca="false">'[1]понедельный план тр-к '!H21</f>
        <v>0</v>
      </c>
      <c r="F4" s="353" t="n">
        <v>16</v>
      </c>
      <c r="G4" s="353" t="n">
        <f aca="false">'[1]понедельный план тр-к '!H27</f>
        <v>0</v>
      </c>
      <c r="H4" s="353" t="n">
        <v>10</v>
      </c>
      <c r="I4" s="354" t="n">
        <v>48</v>
      </c>
      <c r="J4" s="354" t="n">
        <v>32</v>
      </c>
      <c r="K4" s="355" t="n">
        <v>22.5</v>
      </c>
    </row>
    <row r="5" customFormat="false" ht="18.75" hidden="false" customHeight="false" outlineLevel="0" collapsed="false">
      <c r="B5" s="356"/>
      <c r="C5" s="357"/>
      <c r="D5" s="357"/>
      <c r="E5" s="357"/>
      <c r="F5" s="357"/>
      <c r="G5" s="357"/>
      <c r="H5" s="357"/>
      <c r="I5" s="357"/>
      <c r="J5" s="357"/>
      <c r="K5" s="357"/>
    </row>
    <row r="6" customFormat="false" ht="15" hidden="false" customHeight="false" outlineLevel="0" collapsed="false">
      <c r="A6" s="358" t="s">
        <v>149</v>
      </c>
      <c r="B6" s="358"/>
      <c r="C6" s="358"/>
      <c r="D6" s="358"/>
      <c r="E6" s="358"/>
      <c r="F6" s="358"/>
      <c r="G6" s="358"/>
      <c r="H6" s="358"/>
      <c r="I6" s="358"/>
      <c r="J6" s="358"/>
      <c r="K6" s="358"/>
    </row>
    <row r="7" customFormat="false" ht="15" hidden="false" customHeight="false" outlineLevel="0" collapsed="false">
      <c r="A7" s="359" t="s">
        <v>150</v>
      </c>
      <c r="B7" s="359" t="s">
        <v>31</v>
      </c>
      <c r="C7" s="360" t="s">
        <v>151</v>
      </c>
      <c r="D7" s="360"/>
      <c r="E7" s="360" t="s">
        <v>152</v>
      </c>
      <c r="F7" s="360"/>
      <c r="G7" s="360"/>
      <c r="H7" s="360"/>
      <c r="I7" s="360"/>
      <c r="J7" s="360"/>
      <c r="K7" s="360"/>
    </row>
    <row r="8" customFormat="false" ht="15" hidden="false" customHeight="false" outlineLevel="0" collapsed="false">
      <c r="A8" s="361" t="s">
        <v>153</v>
      </c>
      <c r="B8" s="362" t="n">
        <v>43577</v>
      </c>
      <c r="C8" s="363"/>
      <c r="D8" s="363"/>
      <c r="E8" s="363"/>
      <c r="F8" s="363"/>
      <c r="G8" s="363"/>
      <c r="H8" s="363"/>
      <c r="I8" s="363"/>
      <c r="J8" s="363"/>
      <c r="K8" s="363"/>
    </row>
    <row r="9" customFormat="false" ht="15" hidden="false" customHeight="false" outlineLevel="0" collapsed="false">
      <c r="A9" s="361" t="s">
        <v>154</v>
      </c>
      <c r="B9" s="362" t="n">
        <v>43578</v>
      </c>
      <c r="C9" s="365" t="s">
        <v>260</v>
      </c>
      <c r="D9" s="365"/>
      <c r="E9" s="367"/>
      <c r="F9" s="367"/>
      <c r="G9" s="367"/>
      <c r="H9" s="367"/>
      <c r="I9" s="367"/>
      <c r="J9" s="367"/>
      <c r="K9" s="367"/>
    </row>
    <row r="10" customFormat="false" ht="15" hidden="false" customHeight="false" outlineLevel="0" collapsed="false">
      <c r="A10" s="361" t="s">
        <v>156</v>
      </c>
      <c r="B10" s="362" t="n">
        <v>43579</v>
      </c>
      <c r="C10" s="365"/>
      <c r="D10" s="365"/>
      <c r="E10" s="367"/>
      <c r="F10" s="367"/>
      <c r="G10" s="367"/>
      <c r="H10" s="367"/>
      <c r="I10" s="367"/>
      <c r="J10" s="367"/>
      <c r="K10" s="367"/>
    </row>
    <row r="11" customFormat="false" ht="15" hidden="false" customHeight="false" outlineLevel="0" collapsed="false">
      <c r="A11" s="361" t="s">
        <v>157</v>
      </c>
      <c r="B11" s="362" t="n">
        <v>43580</v>
      </c>
      <c r="C11" s="365" t="s">
        <v>261</v>
      </c>
      <c r="D11" s="365"/>
      <c r="E11" s="366"/>
      <c r="F11" s="366"/>
      <c r="G11" s="366"/>
      <c r="H11" s="366"/>
      <c r="I11" s="366"/>
      <c r="J11" s="366"/>
      <c r="K11" s="366"/>
    </row>
    <row r="12" customFormat="false" ht="15" hidden="false" customHeight="false" outlineLevel="0" collapsed="false">
      <c r="A12" s="361" t="s">
        <v>159</v>
      </c>
      <c r="B12" s="362" t="n">
        <v>43581</v>
      </c>
      <c r="C12" s="365" t="s">
        <v>262</v>
      </c>
      <c r="D12" s="365"/>
      <c r="E12" s="367"/>
      <c r="F12" s="367"/>
      <c r="G12" s="367"/>
      <c r="H12" s="367"/>
      <c r="I12" s="367"/>
      <c r="J12" s="367"/>
      <c r="K12" s="367"/>
    </row>
    <row r="13" customFormat="false" ht="15" hidden="false" customHeight="false" outlineLevel="0" collapsed="false">
      <c r="A13" s="361" t="s">
        <v>161</v>
      </c>
      <c r="B13" s="362" t="n">
        <v>43582</v>
      </c>
      <c r="C13" s="393" t="s">
        <v>263</v>
      </c>
      <c r="D13" s="393"/>
      <c r="E13" s="367"/>
      <c r="F13" s="367"/>
      <c r="G13" s="367"/>
      <c r="H13" s="367"/>
      <c r="I13" s="367"/>
      <c r="J13" s="367"/>
      <c r="K13" s="367"/>
    </row>
    <row r="14" customFormat="false" ht="15" hidden="false" customHeight="false" outlineLevel="0" collapsed="false">
      <c r="A14" s="361" t="s">
        <v>163</v>
      </c>
      <c r="B14" s="362" t="n">
        <v>43583</v>
      </c>
      <c r="C14" s="365" t="s">
        <v>262</v>
      </c>
      <c r="D14" s="365"/>
      <c r="E14" s="367"/>
      <c r="F14" s="367"/>
      <c r="G14" s="367"/>
      <c r="H14" s="367"/>
      <c r="I14" s="367"/>
      <c r="J14" s="367"/>
      <c r="K14" s="367"/>
    </row>
    <row r="16" customFormat="false" ht="15" hidden="false" customHeight="false" outlineLevel="0" collapsed="false">
      <c r="A16" s="368" t="s">
        <v>165</v>
      </c>
      <c r="B16" s="368"/>
      <c r="C16" s="368"/>
      <c r="D16" s="368"/>
      <c r="E16" s="368"/>
      <c r="F16" s="368"/>
      <c r="G16" s="368"/>
      <c r="H16" s="368"/>
      <c r="I16" s="368"/>
      <c r="J16" s="368"/>
      <c r="K16" s="368"/>
    </row>
    <row r="17" customFormat="false" ht="10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5" hidden="false" customHeight="false" outlineLevel="0" collapsed="false">
      <c r="A18" s="372" t="s">
        <v>173</v>
      </c>
      <c r="B18" s="373" t="n">
        <v>43577</v>
      </c>
      <c r="C18" s="374"/>
      <c r="D18" s="374"/>
      <c r="E18" s="374"/>
      <c r="F18" s="374"/>
      <c r="G18" s="374" t="n">
        <v>57.5</v>
      </c>
      <c r="H18" s="374" t="n">
        <v>5.51</v>
      </c>
      <c r="I18" s="374"/>
      <c r="J18" s="375"/>
      <c r="K18" s="375"/>
    </row>
    <row r="19" customFormat="false" ht="15" hidden="false" customHeight="false" outlineLevel="0" collapsed="false">
      <c r="A19" s="372"/>
      <c r="B19" s="372"/>
      <c r="C19" s="376"/>
      <c r="D19" s="376"/>
      <c r="E19" s="376"/>
      <c r="F19" s="376"/>
      <c r="G19" s="376"/>
      <c r="H19" s="376"/>
      <c r="I19" s="376"/>
      <c r="J19" s="376"/>
      <c r="K19" s="376"/>
    </row>
    <row r="20" customFormat="false" ht="15" hidden="false" customHeight="false" outlineLevel="0" collapsed="false">
      <c r="A20" s="372"/>
      <c r="B20" s="372"/>
      <c r="C20" s="376"/>
      <c r="D20" s="376"/>
      <c r="E20" s="376"/>
      <c r="F20" s="376"/>
      <c r="G20" s="376"/>
      <c r="H20" s="376"/>
      <c r="I20" s="376"/>
      <c r="J20" s="376"/>
      <c r="K20" s="376"/>
    </row>
    <row r="21" customFormat="false" ht="15" hidden="false" customHeight="false" outlineLevel="0" collapsed="false">
      <c r="A21" s="377" t="s">
        <v>174</v>
      </c>
      <c r="B21" s="373" t="n">
        <v>43578</v>
      </c>
      <c r="C21" s="21"/>
      <c r="D21" s="21"/>
      <c r="E21" s="21"/>
      <c r="F21" s="378" t="s">
        <v>264</v>
      </c>
      <c r="G21" s="21" t="n">
        <v>56.7</v>
      </c>
      <c r="H21" s="21" t="n">
        <v>8.19</v>
      </c>
      <c r="I21" s="394"/>
      <c r="J21" s="394"/>
      <c r="K21" s="394"/>
    </row>
    <row r="22" customFormat="false" ht="13.9" hidden="false" customHeight="true" outlineLevel="0" collapsed="false">
      <c r="A22" s="377"/>
      <c r="B22" s="373"/>
      <c r="C22" s="379" t="s">
        <v>265</v>
      </c>
      <c r="D22" s="379"/>
      <c r="E22" s="379"/>
      <c r="F22" s="379"/>
      <c r="G22" s="379"/>
      <c r="H22" s="379"/>
      <c r="I22" s="379"/>
      <c r="J22" s="379"/>
      <c r="K22" s="379"/>
    </row>
    <row r="23" customFormat="false" ht="25.5" hidden="false" customHeight="true" outlineLevel="0" collapsed="false">
      <c r="A23" s="377"/>
      <c r="B23" s="373"/>
      <c r="C23" s="379"/>
      <c r="D23" s="379"/>
      <c r="E23" s="379"/>
      <c r="F23" s="379"/>
      <c r="G23" s="379"/>
      <c r="H23" s="379"/>
      <c r="I23" s="379"/>
      <c r="J23" s="379"/>
      <c r="K23" s="379"/>
    </row>
    <row r="24" customFormat="false" ht="15" hidden="false" customHeight="false" outlineLevel="0" collapsed="false">
      <c r="A24" s="372" t="s">
        <v>180</v>
      </c>
      <c r="B24" s="373" t="n">
        <v>43579</v>
      </c>
      <c r="C24" s="374"/>
      <c r="D24" s="374"/>
      <c r="E24" s="374"/>
      <c r="F24" s="395" t="s">
        <v>266</v>
      </c>
      <c r="G24" s="374" t="n">
        <v>56.2</v>
      </c>
      <c r="H24" s="374" t="n">
        <v>7.48</v>
      </c>
      <c r="I24" s="374"/>
      <c r="J24" s="374"/>
      <c r="K24" s="374"/>
    </row>
    <row r="25" customFormat="false" ht="13.9" hidden="false" customHeight="true" outlineLevel="0" collapsed="false">
      <c r="A25" s="372"/>
      <c r="B25" s="372"/>
      <c r="C25" s="381" t="s">
        <v>267</v>
      </c>
      <c r="D25" s="381"/>
      <c r="E25" s="381"/>
      <c r="F25" s="381"/>
      <c r="G25" s="381"/>
      <c r="H25" s="381"/>
      <c r="I25" s="381"/>
      <c r="J25" s="381"/>
      <c r="K25" s="381"/>
    </row>
    <row r="26" customFormat="false" ht="15" hidden="false" customHeight="false" outlineLevel="0" collapsed="false">
      <c r="A26" s="372"/>
      <c r="B26" s="372"/>
      <c r="C26" s="381"/>
      <c r="D26" s="381"/>
      <c r="E26" s="381"/>
      <c r="F26" s="381"/>
      <c r="G26" s="381"/>
      <c r="H26" s="381"/>
      <c r="I26" s="381"/>
      <c r="J26" s="381"/>
      <c r="K26" s="381"/>
    </row>
    <row r="27" customFormat="false" ht="15" hidden="false" customHeight="false" outlineLevel="0" collapsed="false">
      <c r="A27" s="377" t="s">
        <v>182</v>
      </c>
      <c r="B27" s="373" t="n">
        <v>43580</v>
      </c>
      <c r="C27" s="21"/>
      <c r="D27" s="21"/>
      <c r="E27" s="21"/>
      <c r="F27" s="21" t="n">
        <v>18</v>
      </c>
      <c r="G27" s="21" t="n">
        <v>56.5</v>
      </c>
      <c r="H27" s="21" t="n">
        <v>6.5</v>
      </c>
      <c r="I27" s="21"/>
      <c r="J27" s="21"/>
      <c r="K27" s="21"/>
    </row>
    <row r="28" customFormat="false" ht="13.9" hidden="false" customHeight="true" outlineLevel="0" collapsed="false">
      <c r="A28" s="377"/>
      <c r="B28" s="373"/>
      <c r="C28" s="389" t="s">
        <v>268</v>
      </c>
      <c r="D28" s="389"/>
      <c r="E28" s="389"/>
      <c r="F28" s="389"/>
      <c r="G28" s="389"/>
      <c r="H28" s="389"/>
      <c r="I28" s="389"/>
      <c r="J28" s="389"/>
      <c r="K28" s="389"/>
    </row>
    <row r="29" customFormat="false" ht="78.75" hidden="false" customHeight="true" outlineLevel="0" collapsed="false">
      <c r="A29" s="377"/>
      <c r="B29" s="373"/>
      <c r="C29" s="389"/>
      <c r="D29" s="389"/>
      <c r="E29" s="389"/>
      <c r="F29" s="389"/>
      <c r="G29" s="389"/>
      <c r="H29" s="389"/>
      <c r="I29" s="389"/>
      <c r="J29" s="389"/>
      <c r="K29" s="389"/>
    </row>
    <row r="30" customFormat="false" ht="15" hidden="false" customHeight="false" outlineLevel="0" collapsed="false">
      <c r="A30" s="372" t="s">
        <v>185</v>
      </c>
      <c r="B30" s="373" t="n">
        <v>43581</v>
      </c>
      <c r="C30" s="374"/>
      <c r="D30" s="374"/>
      <c r="E30" s="374"/>
      <c r="F30" s="395"/>
      <c r="G30" s="374" t="n">
        <v>55.6</v>
      </c>
      <c r="H30" s="374" t="n">
        <v>7.3</v>
      </c>
      <c r="I30" s="383"/>
      <c r="J30" s="383"/>
      <c r="K30" s="383"/>
    </row>
    <row r="31" customFormat="false" ht="15" hidden="false" customHeight="true" outlineLevel="0" collapsed="false">
      <c r="A31" s="372"/>
      <c r="B31" s="372"/>
      <c r="C31" s="381" t="s">
        <v>269</v>
      </c>
      <c r="D31" s="381"/>
      <c r="E31" s="381"/>
      <c r="F31" s="381"/>
      <c r="G31" s="381"/>
      <c r="H31" s="381"/>
      <c r="I31" s="381"/>
      <c r="J31" s="381"/>
      <c r="K31" s="381"/>
    </row>
    <row r="32" customFormat="false" ht="15" hidden="false" customHeight="false" outlineLevel="0" collapsed="false">
      <c r="A32" s="372"/>
      <c r="B32" s="372"/>
      <c r="C32" s="381"/>
      <c r="D32" s="381"/>
      <c r="E32" s="381"/>
      <c r="F32" s="381"/>
      <c r="G32" s="381"/>
      <c r="H32" s="381"/>
      <c r="I32" s="381"/>
      <c r="J32" s="381"/>
      <c r="K32" s="381"/>
    </row>
    <row r="33" customFormat="false" ht="15" hidden="false" customHeight="false" outlineLevel="0" collapsed="false">
      <c r="A33" s="377" t="s">
        <v>189</v>
      </c>
      <c r="B33" s="373" t="n">
        <v>43582</v>
      </c>
      <c r="C33" s="21"/>
      <c r="D33" s="21"/>
      <c r="E33" s="21"/>
      <c r="F33" s="378"/>
      <c r="G33" s="21" t="n">
        <v>56.3</v>
      </c>
      <c r="H33" s="21" t="n">
        <v>6.23</v>
      </c>
      <c r="I33" s="21"/>
      <c r="J33" s="21"/>
      <c r="K33" s="21"/>
    </row>
    <row r="34" customFormat="false" ht="15" hidden="false" customHeight="true" outlineLevel="0" collapsed="false">
      <c r="A34" s="377"/>
      <c r="B34" s="373"/>
      <c r="C34" s="379" t="s">
        <v>270</v>
      </c>
      <c r="D34" s="379"/>
      <c r="E34" s="379"/>
      <c r="F34" s="379"/>
      <c r="G34" s="379"/>
      <c r="H34" s="379"/>
      <c r="I34" s="379"/>
      <c r="J34" s="379"/>
      <c r="K34" s="379"/>
    </row>
    <row r="35" customFormat="false" ht="15" hidden="false" customHeight="false" outlineLevel="0" collapsed="false">
      <c r="A35" s="377"/>
      <c r="B35" s="373"/>
      <c r="C35" s="379"/>
      <c r="D35" s="379"/>
      <c r="E35" s="379"/>
      <c r="F35" s="379"/>
      <c r="G35" s="379"/>
      <c r="H35" s="379"/>
      <c r="I35" s="379"/>
      <c r="J35" s="379"/>
      <c r="K35" s="379"/>
    </row>
    <row r="36" customFormat="false" ht="15" hidden="false" customHeight="false" outlineLevel="0" collapsed="false">
      <c r="A36" s="372" t="s">
        <v>191</v>
      </c>
      <c r="B36" s="373" t="n">
        <v>43583</v>
      </c>
      <c r="C36" s="374"/>
      <c r="D36" s="374"/>
      <c r="E36" s="374"/>
      <c r="F36" s="395"/>
      <c r="G36" s="374" t="n">
        <v>55.9</v>
      </c>
      <c r="H36" s="374" t="n">
        <v>6.2</v>
      </c>
      <c r="I36" s="374"/>
      <c r="J36" s="374"/>
      <c r="K36" s="374"/>
    </row>
    <row r="37" customFormat="false" ht="15" hidden="false" customHeight="true" outlineLevel="0" collapsed="false">
      <c r="A37" s="372"/>
      <c r="B37" s="372"/>
      <c r="C37" s="385" t="s">
        <v>271</v>
      </c>
      <c r="D37" s="385"/>
      <c r="E37" s="385"/>
      <c r="F37" s="385"/>
      <c r="G37" s="385"/>
      <c r="H37" s="385"/>
      <c r="I37" s="385"/>
      <c r="J37" s="385"/>
      <c r="K37" s="385"/>
    </row>
    <row r="38" customFormat="false" ht="15"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C25" activeCellId="0" sqref="C25"/>
    </sheetView>
  </sheetViews>
  <sheetFormatPr defaultRowHeight="15" outlineLevelRow="0" outlineLevelCol="0"/>
  <cols>
    <col collapsed="false" customWidth="true" hidden="false" outlineLevel="0" max="1" min="1" style="0" width="15.88"/>
    <col collapsed="false" customWidth="true" hidden="false" outlineLevel="0" max="2" min="2" style="0" width="13.02"/>
    <col collapsed="false" customWidth="true" hidden="false" outlineLevel="0" max="3" min="3" style="0" width="8.67"/>
    <col collapsed="false" customWidth="true" hidden="false" outlineLevel="0" max="4" min="4" style="0" width="25.67"/>
    <col collapsed="false" customWidth="true" hidden="false" outlineLevel="0" max="5" min="5" style="0" width="9.13"/>
    <col collapsed="false" customWidth="true" hidden="false" outlineLevel="0" max="1025" min="6" style="0" width="8.67"/>
  </cols>
  <sheetData>
    <row r="1" customFormat="false" ht="96.7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30.7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7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0.75" hidden="false" customHeight="false" outlineLevel="0" collapsed="false">
      <c r="A4" s="331"/>
      <c r="B4" s="350" t="s">
        <v>148</v>
      </c>
      <c r="C4" s="351" t="n">
        <v>156</v>
      </c>
      <c r="D4" s="352" t="n">
        <v>124</v>
      </c>
      <c r="E4" s="353" t="n">
        <f aca="false">'[1]понедельный план тр-к '!H21</f>
        <v>0</v>
      </c>
      <c r="F4" s="353" t="n">
        <v>32</v>
      </c>
      <c r="G4" s="353" t="n">
        <f aca="false">'[1]понедельный план тр-к '!H27</f>
        <v>0</v>
      </c>
      <c r="H4" s="353" t="n">
        <v>23</v>
      </c>
      <c r="I4" s="354" t="n">
        <v>46</v>
      </c>
      <c r="J4" s="354" t="n">
        <v>37</v>
      </c>
      <c r="K4" s="355" t="n">
        <v>41</v>
      </c>
    </row>
    <row r="5" customFormat="false" ht="18.75" hidden="false" customHeight="false" outlineLevel="0" collapsed="false">
      <c r="B5" s="356"/>
      <c r="C5" s="357"/>
      <c r="D5" s="357"/>
      <c r="E5" s="357"/>
      <c r="F5" s="357"/>
      <c r="G5" s="357"/>
      <c r="H5" s="357"/>
      <c r="I5" s="357"/>
      <c r="J5" s="357"/>
      <c r="K5" s="357"/>
    </row>
    <row r="6" customFormat="false" ht="15" hidden="false" customHeight="false" outlineLevel="0" collapsed="false">
      <c r="A6" s="358" t="s">
        <v>149</v>
      </c>
      <c r="B6" s="358"/>
      <c r="C6" s="358"/>
      <c r="D6" s="358"/>
      <c r="E6" s="358"/>
      <c r="F6" s="358"/>
      <c r="G6" s="358"/>
      <c r="H6" s="358"/>
      <c r="I6" s="358"/>
      <c r="J6" s="358"/>
      <c r="K6" s="358"/>
    </row>
    <row r="7" customFormat="false" ht="15" hidden="false" customHeight="false" outlineLevel="0" collapsed="false">
      <c r="A7" s="359" t="s">
        <v>150</v>
      </c>
      <c r="B7" s="359" t="s">
        <v>31</v>
      </c>
      <c r="C7" s="360" t="s">
        <v>151</v>
      </c>
      <c r="D7" s="360"/>
      <c r="E7" s="360" t="s">
        <v>152</v>
      </c>
      <c r="F7" s="360"/>
      <c r="G7" s="360"/>
      <c r="H7" s="360"/>
      <c r="I7" s="360"/>
      <c r="J7" s="360"/>
      <c r="K7" s="360"/>
    </row>
    <row r="8" customFormat="false" ht="15" hidden="false" customHeight="false" outlineLevel="0" collapsed="false">
      <c r="A8" s="361" t="s">
        <v>153</v>
      </c>
      <c r="B8" s="362" t="n">
        <v>43583</v>
      </c>
      <c r="C8" s="365" t="s">
        <v>272</v>
      </c>
      <c r="D8" s="365"/>
      <c r="E8" s="363"/>
      <c r="F8" s="363"/>
      <c r="G8" s="363"/>
      <c r="H8" s="363"/>
      <c r="I8" s="363"/>
      <c r="J8" s="363"/>
      <c r="K8" s="363"/>
    </row>
    <row r="9" customFormat="false" ht="15" hidden="false" customHeight="false" outlineLevel="0" collapsed="false">
      <c r="A9" s="361" t="s">
        <v>154</v>
      </c>
      <c r="B9" s="362" t="n">
        <v>43584</v>
      </c>
      <c r="C9" s="365" t="s">
        <v>273</v>
      </c>
      <c r="D9" s="365"/>
      <c r="E9" s="367" t="s">
        <v>218</v>
      </c>
      <c r="F9" s="367"/>
      <c r="G9" s="367"/>
      <c r="H9" s="367"/>
      <c r="I9" s="367"/>
      <c r="J9" s="367"/>
      <c r="K9" s="367"/>
    </row>
    <row r="10" customFormat="false" ht="15" hidden="false" customHeight="false" outlineLevel="0" collapsed="false">
      <c r="A10" s="361" t="s">
        <v>156</v>
      </c>
      <c r="B10" s="362" t="n">
        <v>43586</v>
      </c>
      <c r="C10" s="365" t="s">
        <v>274</v>
      </c>
      <c r="D10" s="365"/>
      <c r="E10" s="367"/>
      <c r="F10" s="367"/>
      <c r="G10" s="367"/>
      <c r="H10" s="367"/>
      <c r="I10" s="367"/>
      <c r="J10" s="367"/>
      <c r="K10" s="367"/>
    </row>
    <row r="11" customFormat="false" ht="15" hidden="false" customHeight="false" outlineLevel="0" collapsed="false">
      <c r="A11" s="361" t="s">
        <v>157</v>
      </c>
      <c r="B11" s="362" t="n">
        <v>43587</v>
      </c>
      <c r="C11" s="365" t="s">
        <v>275</v>
      </c>
      <c r="D11" s="365"/>
      <c r="E11" s="367" t="s">
        <v>276</v>
      </c>
      <c r="F11" s="367"/>
      <c r="G11" s="367"/>
      <c r="H11" s="367"/>
      <c r="I11" s="367"/>
      <c r="J11" s="367"/>
      <c r="K11" s="367"/>
    </row>
    <row r="12" customFormat="false" ht="15" hidden="false" customHeight="false" outlineLevel="0" collapsed="false">
      <c r="A12" s="361" t="s">
        <v>159</v>
      </c>
      <c r="B12" s="362" t="n">
        <v>43588</v>
      </c>
      <c r="C12" s="365" t="s">
        <v>275</v>
      </c>
      <c r="D12" s="365"/>
      <c r="E12" s="367" t="s">
        <v>276</v>
      </c>
      <c r="F12" s="367"/>
      <c r="G12" s="367"/>
      <c r="H12" s="367"/>
      <c r="I12" s="367"/>
      <c r="J12" s="367"/>
      <c r="K12" s="367"/>
    </row>
    <row r="13" customFormat="false" ht="15" hidden="false" customHeight="false" outlineLevel="0" collapsed="false">
      <c r="A13" s="361" t="s">
        <v>161</v>
      </c>
      <c r="B13" s="362" t="n">
        <v>43589</v>
      </c>
      <c r="C13" s="393" t="s">
        <v>275</v>
      </c>
      <c r="D13" s="393"/>
      <c r="E13" s="367" t="s">
        <v>276</v>
      </c>
      <c r="F13" s="367"/>
      <c r="G13" s="367"/>
      <c r="H13" s="367"/>
      <c r="I13" s="367"/>
      <c r="J13" s="367"/>
      <c r="K13" s="367"/>
    </row>
    <row r="14" customFormat="false" ht="15" hidden="false" customHeight="false" outlineLevel="0" collapsed="false">
      <c r="A14" s="361" t="s">
        <v>163</v>
      </c>
      <c r="B14" s="362" t="n">
        <v>43591</v>
      </c>
      <c r="C14" s="393" t="s">
        <v>277</v>
      </c>
      <c r="D14" s="393"/>
      <c r="E14" s="367" t="s">
        <v>276</v>
      </c>
      <c r="F14" s="367"/>
      <c r="G14" s="367"/>
      <c r="H14" s="367"/>
      <c r="I14" s="367"/>
      <c r="J14" s="367"/>
      <c r="K14" s="367"/>
    </row>
    <row r="16" customFormat="false" ht="15" hidden="false" customHeight="false" outlineLevel="0" collapsed="false">
      <c r="A16" s="368" t="s">
        <v>165</v>
      </c>
      <c r="B16" s="368"/>
      <c r="C16" s="368"/>
      <c r="D16" s="368"/>
      <c r="E16" s="368"/>
      <c r="F16" s="368"/>
      <c r="G16" s="368"/>
      <c r="H16" s="368"/>
      <c r="I16" s="368"/>
      <c r="J16" s="368"/>
      <c r="K16" s="368"/>
    </row>
    <row r="17" customFormat="false" ht="120"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5" hidden="false" customHeight="false" outlineLevel="0" collapsed="false">
      <c r="A18" s="372" t="s">
        <v>173</v>
      </c>
      <c r="B18" s="373" t="n">
        <v>43584</v>
      </c>
      <c r="C18" s="374" t="s">
        <v>186</v>
      </c>
      <c r="D18" s="374" t="s">
        <v>186</v>
      </c>
      <c r="E18" s="374" t="n">
        <v>2</v>
      </c>
      <c r="F18" s="374" t="n">
        <v>5</v>
      </c>
      <c r="G18" s="374" t="s">
        <v>278</v>
      </c>
      <c r="H18" s="397" t="s">
        <v>279</v>
      </c>
      <c r="I18" s="374"/>
      <c r="J18" s="375"/>
      <c r="K18" s="375"/>
    </row>
    <row r="19" customFormat="false" ht="15" hidden="false" customHeight="true" outlineLevel="0" collapsed="false">
      <c r="A19" s="372"/>
      <c r="B19" s="372"/>
      <c r="C19" s="398" t="s">
        <v>280</v>
      </c>
      <c r="D19" s="398"/>
      <c r="E19" s="398"/>
      <c r="F19" s="398"/>
      <c r="G19" s="398"/>
      <c r="H19" s="398"/>
      <c r="I19" s="398"/>
      <c r="J19" s="398"/>
      <c r="K19" s="398"/>
    </row>
    <row r="20" customFormat="false" ht="46.5" hidden="false" customHeight="true" outlineLevel="0" collapsed="false">
      <c r="A20" s="372"/>
      <c r="B20" s="372"/>
      <c r="C20" s="398"/>
      <c r="D20" s="398"/>
      <c r="E20" s="398"/>
      <c r="F20" s="398"/>
      <c r="G20" s="398"/>
      <c r="H20" s="398"/>
      <c r="I20" s="398"/>
      <c r="J20" s="398"/>
      <c r="K20" s="398"/>
    </row>
    <row r="21" customFormat="false" ht="15" hidden="false" customHeight="false" outlineLevel="0" collapsed="false">
      <c r="A21" s="377" t="s">
        <v>174</v>
      </c>
      <c r="B21" s="373" t="n">
        <v>43585</v>
      </c>
      <c r="C21" s="21"/>
      <c r="D21" s="21"/>
      <c r="E21" s="21" t="n">
        <v>3</v>
      </c>
      <c r="F21" s="378"/>
      <c r="G21" s="21" t="s">
        <v>281</v>
      </c>
      <c r="H21" s="21" t="s">
        <v>282</v>
      </c>
      <c r="I21" s="394"/>
      <c r="J21" s="394"/>
      <c r="K21" s="394"/>
    </row>
    <row r="22" customFormat="false" ht="15" hidden="false" customHeight="true" outlineLevel="0" collapsed="false">
      <c r="A22" s="377"/>
      <c r="B22" s="373"/>
      <c r="C22" s="379" t="s">
        <v>283</v>
      </c>
      <c r="D22" s="379"/>
      <c r="E22" s="379"/>
      <c r="F22" s="379"/>
      <c r="G22" s="379"/>
      <c r="H22" s="379"/>
      <c r="I22" s="379"/>
      <c r="J22" s="379"/>
      <c r="K22" s="379"/>
    </row>
    <row r="23" customFormat="false" ht="34.5" hidden="false" customHeight="true" outlineLevel="0" collapsed="false">
      <c r="A23" s="377"/>
      <c r="B23" s="373"/>
      <c r="C23" s="379"/>
      <c r="D23" s="379"/>
      <c r="E23" s="379"/>
      <c r="F23" s="379"/>
      <c r="G23" s="379"/>
      <c r="H23" s="379"/>
      <c r="I23" s="379"/>
      <c r="J23" s="379"/>
      <c r="K23" s="379"/>
    </row>
    <row r="24" customFormat="false" ht="15" hidden="false" customHeight="false" outlineLevel="0" collapsed="false">
      <c r="A24" s="372" t="s">
        <v>180</v>
      </c>
      <c r="B24" s="373" t="n">
        <v>43586</v>
      </c>
      <c r="C24" s="374"/>
      <c r="D24" s="374"/>
      <c r="E24" s="374" t="n">
        <v>5</v>
      </c>
      <c r="F24" s="395"/>
      <c r="G24" s="374"/>
      <c r="H24" s="374"/>
      <c r="I24" s="374"/>
      <c r="J24" s="374"/>
      <c r="K24" s="374"/>
    </row>
    <row r="25" customFormat="false" ht="15" hidden="false" customHeight="true" outlineLevel="0" collapsed="false">
      <c r="A25" s="372"/>
      <c r="B25" s="372"/>
      <c r="C25" s="381" t="s">
        <v>284</v>
      </c>
      <c r="D25" s="381"/>
      <c r="E25" s="381"/>
      <c r="F25" s="381"/>
      <c r="G25" s="381"/>
      <c r="H25" s="381"/>
      <c r="I25" s="381"/>
      <c r="J25" s="381"/>
      <c r="K25" s="381"/>
    </row>
    <row r="26" customFormat="false" ht="15" hidden="false" customHeight="false" outlineLevel="0" collapsed="false">
      <c r="A26" s="372"/>
      <c r="B26" s="372"/>
      <c r="C26" s="381"/>
      <c r="D26" s="381"/>
      <c r="E26" s="381"/>
      <c r="F26" s="381"/>
      <c r="G26" s="381"/>
      <c r="H26" s="381"/>
      <c r="I26" s="381"/>
      <c r="J26" s="381"/>
      <c r="K26" s="381"/>
    </row>
    <row r="27" customFormat="false" ht="15" hidden="false" customHeight="false" outlineLevel="0" collapsed="false">
      <c r="A27" s="377" t="s">
        <v>182</v>
      </c>
      <c r="B27" s="373" t="n">
        <v>43587</v>
      </c>
      <c r="C27" s="21"/>
      <c r="D27" s="21"/>
      <c r="E27" s="21"/>
      <c r="F27" s="21"/>
      <c r="G27" s="21"/>
      <c r="H27" s="21"/>
      <c r="I27" s="21"/>
      <c r="J27" s="21"/>
      <c r="K27" s="21"/>
    </row>
    <row r="28" customFormat="false" ht="15" hidden="false" customHeight="true" outlineLevel="0" collapsed="false">
      <c r="A28" s="377"/>
      <c r="B28" s="373"/>
      <c r="C28" s="389" t="s">
        <v>285</v>
      </c>
      <c r="D28" s="389"/>
      <c r="E28" s="389"/>
      <c r="F28" s="389"/>
      <c r="G28" s="389"/>
      <c r="H28" s="389"/>
      <c r="I28" s="389"/>
      <c r="J28" s="389"/>
      <c r="K28" s="389"/>
    </row>
    <row r="29" customFormat="false" ht="15" hidden="false" customHeight="false" outlineLevel="0" collapsed="false">
      <c r="A29" s="377"/>
      <c r="B29" s="373"/>
      <c r="C29" s="389"/>
      <c r="D29" s="389"/>
      <c r="E29" s="389"/>
      <c r="F29" s="389"/>
      <c r="G29" s="389"/>
      <c r="H29" s="389"/>
      <c r="I29" s="389"/>
      <c r="J29" s="389"/>
      <c r="K29" s="389"/>
    </row>
    <row r="30" customFormat="false" ht="15" hidden="false" customHeight="false" outlineLevel="0" collapsed="false">
      <c r="A30" s="372" t="s">
        <v>185</v>
      </c>
      <c r="B30" s="373" t="n">
        <v>43588</v>
      </c>
      <c r="C30" s="374"/>
      <c r="D30" s="374"/>
      <c r="E30" s="374"/>
      <c r="F30" s="395"/>
      <c r="G30" s="374"/>
      <c r="H30" s="374"/>
      <c r="I30" s="383"/>
      <c r="J30" s="383"/>
      <c r="K30" s="383"/>
    </row>
    <row r="31" customFormat="false" ht="15" hidden="false" customHeight="true" outlineLevel="0" collapsed="false">
      <c r="A31" s="372"/>
      <c r="B31" s="372"/>
      <c r="C31" s="399" t="s">
        <v>285</v>
      </c>
      <c r="D31" s="399"/>
      <c r="E31" s="399"/>
      <c r="F31" s="399"/>
      <c r="G31" s="399"/>
      <c r="H31" s="399"/>
      <c r="I31" s="399"/>
      <c r="J31" s="399"/>
      <c r="K31" s="399"/>
    </row>
    <row r="32" customFormat="false" ht="15" hidden="false" customHeight="false" outlineLevel="0" collapsed="false">
      <c r="A32" s="372"/>
      <c r="B32" s="372"/>
      <c r="C32" s="399"/>
      <c r="D32" s="399"/>
      <c r="E32" s="399"/>
      <c r="F32" s="399"/>
      <c r="G32" s="399"/>
      <c r="H32" s="399"/>
      <c r="I32" s="399"/>
      <c r="J32" s="399"/>
      <c r="K32" s="399"/>
    </row>
    <row r="33" customFormat="false" ht="15" hidden="false" customHeight="false" outlineLevel="0" collapsed="false">
      <c r="A33" s="377" t="s">
        <v>189</v>
      </c>
      <c r="B33" s="373" t="n">
        <v>43589</v>
      </c>
      <c r="C33" s="21"/>
      <c r="D33" s="21"/>
      <c r="E33" s="21"/>
      <c r="F33" s="378"/>
      <c r="G33" s="21"/>
      <c r="H33" s="21"/>
      <c r="I33" s="21"/>
      <c r="J33" s="21"/>
      <c r="K33" s="21"/>
    </row>
    <row r="34" customFormat="false" ht="15" hidden="false" customHeight="true" outlineLevel="0" collapsed="false">
      <c r="A34" s="377"/>
      <c r="B34" s="373"/>
      <c r="C34" s="389" t="s">
        <v>285</v>
      </c>
      <c r="D34" s="389"/>
      <c r="E34" s="389"/>
      <c r="F34" s="389"/>
      <c r="G34" s="389"/>
      <c r="H34" s="389"/>
      <c r="I34" s="389"/>
      <c r="J34" s="389"/>
      <c r="K34" s="389"/>
    </row>
    <row r="35" customFormat="false" ht="15" hidden="false" customHeight="false" outlineLevel="0" collapsed="false">
      <c r="A35" s="377"/>
      <c r="B35" s="373"/>
      <c r="C35" s="389"/>
      <c r="D35" s="389"/>
      <c r="E35" s="389"/>
      <c r="F35" s="389"/>
      <c r="G35" s="389"/>
      <c r="H35" s="389"/>
      <c r="I35" s="389"/>
      <c r="J35" s="389"/>
      <c r="K35" s="389"/>
    </row>
    <row r="36" customFormat="false" ht="15" hidden="false" customHeight="false" outlineLevel="0" collapsed="false">
      <c r="A36" s="372" t="s">
        <v>191</v>
      </c>
      <c r="B36" s="373" t="n">
        <v>43590</v>
      </c>
      <c r="C36" s="374"/>
      <c r="D36" s="374"/>
      <c r="E36" s="374"/>
      <c r="F36" s="395"/>
      <c r="G36" s="374"/>
      <c r="H36" s="374"/>
      <c r="I36" s="374"/>
      <c r="J36" s="374"/>
      <c r="K36" s="374"/>
    </row>
    <row r="37" customFormat="false" ht="15" hidden="false" customHeight="true" outlineLevel="0" collapsed="false">
      <c r="A37" s="372"/>
      <c r="B37" s="372"/>
      <c r="C37" s="385" t="s">
        <v>286</v>
      </c>
      <c r="D37" s="385"/>
      <c r="E37" s="385"/>
      <c r="F37" s="385"/>
      <c r="G37" s="385"/>
      <c r="H37" s="385"/>
      <c r="I37" s="385"/>
      <c r="J37" s="385"/>
      <c r="K37" s="385"/>
    </row>
    <row r="38" customFormat="false" ht="48"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C28" activeCellId="0" sqref="C28"/>
    </sheetView>
  </sheetViews>
  <sheetFormatPr defaultRowHeight="15" outlineLevelRow="0" outlineLevelCol="0"/>
  <cols>
    <col collapsed="false" customWidth="true" hidden="false" outlineLevel="0" max="1" min="1" style="0" width="14.43"/>
    <col collapsed="false" customWidth="true" hidden="false" outlineLevel="0" max="2" min="2" style="0" width="19.57"/>
    <col collapsed="false" customWidth="true" hidden="false" outlineLevel="0" max="3" min="3" style="0" width="8.67"/>
    <col collapsed="false" customWidth="true" hidden="false" outlineLevel="0" max="4" min="4" style="0" width="23.15"/>
    <col collapsed="false" customWidth="true" hidden="false" outlineLevel="0" max="5" min="5" style="0" width="8.67"/>
    <col collapsed="false" customWidth="true" hidden="false" outlineLevel="0" max="6" min="6" style="0" width="13.68"/>
    <col collapsed="false" customWidth="true" hidden="false" outlineLevel="0" max="10" min="7" style="0" width="8.67"/>
    <col collapsed="false" customWidth="true" hidden="false" outlineLevel="0" max="11" min="11" style="0" width="12.12"/>
    <col collapsed="false" customWidth="true" hidden="false" outlineLevel="0" max="1025" min="12" style="0" width="8.67"/>
  </cols>
  <sheetData>
    <row r="1" customFormat="false" ht="96.7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30.7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7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0.75" hidden="false" customHeight="false" outlineLevel="0" collapsed="false">
      <c r="A4" s="331"/>
      <c r="B4" s="350" t="s">
        <v>148</v>
      </c>
      <c r="C4" s="351" t="n">
        <v>190</v>
      </c>
      <c r="D4" s="352" t="n">
        <v>151</v>
      </c>
      <c r="E4" s="353" t="n">
        <f aca="false">'[1]понедельный план тр-к '!H21</f>
        <v>0</v>
      </c>
      <c r="F4" s="353" t="n">
        <v>39</v>
      </c>
      <c r="G4" s="353" t="n">
        <f aca="false">'[1]понедельный план тр-к '!H27</f>
        <v>0</v>
      </c>
      <c r="H4" s="353" t="n">
        <v>28</v>
      </c>
      <c r="I4" s="354" t="n">
        <v>56</v>
      </c>
      <c r="J4" s="354" t="n">
        <v>45</v>
      </c>
      <c r="K4" s="355" t="n">
        <v>50</v>
      </c>
    </row>
    <row r="5" customFormat="false" ht="18.75" hidden="false" customHeight="false" outlineLevel="0" collapsed="false">
      <c r="B5" s="356"/>
      <c r="C5" s="357"/>
      <c r="D5" s="357"/>
      <c r="E5" s="357"/>
      <c r="F5" s="357"/>
      <c r="G5" s="357"/>
      <c r="H5" s="357"/>
      <c r="I5" s="357"/>
      <c r="J5" s="357"/>
      <c r="K5" s="357"/>
    </row>
    <row r="6" customFormat="false" ht="15" hidden="false" customHeight="false" outlineLevel="0" collapsed="false">
      <c r="A6" s="358" t="s">
        <v>149</v>
      </c>
      <c r="B6" s="358"/>
      <c r="C6" s="358"/>
      <c r="D6" s="358"/>
      <c r="E6" s="358"/>
      <c r="F6" s="358"/>
      <c r="G6" s="358"/>
      <c r="H6" s="358"/>
      <c r="I6" s="358"/>
      <c r="J6" s="358"/>
      <c r="K6" s="358"/>
    </row>
    <row r="7" customFormat="false" ht="15" hidden="false" customHeight="false" outlineLevel="0" collapsed="false">
      <c r="A7" s="359" t="s">
        <v>150</v>
      </c>
      <c r="B7" s="359" t="s">
        <v>31</v>
      </c>
      <c r="C7" s="360" t="s">
        <v>151</v>
      </c>
      <c r="D7" s="360"/>
      <c r="E7" s="360" t="s">
        <v>152</v>
      </c>
      <c r="F7" s="360"/>
      <c r="G7" s="360"/>
      <c r="H7" s="360"/>
      <c r="I7" s="360"/>
      <c r="J7" s="360"/>
      <c r="K7" s="360"/>
    </row>
    <row r="8" customFormat="false" ht="15" hidden="false" customHeight="false" outlineLevel="0" collapsed="false">
      <c r="A8" s="361" t="s">
        <v>153</v>
      </c>
      <c r="B8" s="362" t="n">
        <v>43591</v>
      </c>
      <c r="C8" s="365"/>
      <c r="D8" s="365"/>
      <c r="E8" s="363" t="s">
        <v>287</v>
      </c>
      <c r="F8" s="363"/>
      <c r="G8" s="363"/>
      <c r="H8" s="363"/>
      <c r="I8" s="363"/>
      <c r="J8" s="363"/>
      <c r="K8" s="363"/>
    </row>
    <row r="9" customFormat="false" ht="15" hidden="false" customHeight="false" outlineLevel="0" collapsed="false">
      <c r="A9" s="361" t="s">
        <v>154</v>
      </c>
      <c r="B9" s="362" t="n">
        <v>43592</v>
      </c>
      <c r="C9" s="365" t="s">
        <v>288</v>
      </c>
      <c r="D9" s="365"/>
      <c r="E9" s="367"/>
      <c r="F9" s="367"/>
      <c r="G9" s="367"/>
      <c r="H9" s="367"/>
      <c r="I9" s="367"/>
      <c r="J9" s="367"/>
      <c r="K9" s="367"/>
    </row>
    <row r="10" customFormat="false" ht="15" hidden="false" customHeight="false" outlineLevel="0" collapsed="false">
      <c r="A10" s="361" t="s">
        <v>156</v>
      </c>
      <c r="B10" s="362" t="n">
        <v>43593</v>
      </c>
      <c r="C10" s="365" t="s">
        <v>289</v>
      </c>
      <c r="D10" s="365"/>
      <c r="E10" s="367"/>
      <c r="F10" s="367"/>
      <c r="G10" s="367"/>
      <c r="H10" s="367"/>
      <c r="I10" s="367"/>
      <c r="J10" s="367"/>
      <c r="K10" s="367"/>
    </row>
    <row r="11" customFormat="false" ht="15" hidden="false" customHeight="false" outlineLevel="0" collapsed="false">
      <c r="A11" s="361" t="s">
        <v>157</v>
      </c>
      <c r="B11" s="362" t="n">
        <v>43594</v>
      </c>
      <c r="C11" s="365" t="s">
        <v>290</v>
      </c>
      <c r="D11" s="365"/>
      <c r="E11" s="367" t="s">
        <v>287</v>
      </c>
      <c r="F11" s="367"/>
      <c r="G11" s="367"/>
      <c r="H11" s="367"/>
      <c r="I11" s="367"/>
      <c r="J11" s="367"/>
      <c r="K11" s="367"/>
    </row>
    <row r="12" customFormat="false" ht="15" hidden="false" customHeight="false" outlineLevel="0" collapsed="false">
      <c r="A12" s="361" t="s">
        <v>159</v>
      </c>
      <c r="B12" s="362" t="n">
        <v>43595</v>
      </c>
      <c r="C12" s="365" t="s">
        <v>291</v>
      </c>
      <c r="D12" s="365"/>
      <c r="E12" s="367" t="s">
        <v>287</v>
      </c>
      <c r="F12" s="367"/>
      <c r="G12" s="367"/>
      <c r="H12" s="367"/>
      <c r="I12" s="367"/>
      <c r="J12" s="367"/>
      <c r="K12" s="367"/>
    </row>
    <row r="13" customFormat="false" ht="15" hidden="false" customHeight="false" outlineLevel="0" collapsed="false">
      <c r="A13" s="361" t="s">
        <v>161</v>
      </c>
      <c r="B13" s="362" t="n">
        <v>43596</v>
      </c>
      <c r="C13" s="393"/>
      <c r="D13" s="393"/>
      <c r="E13" s="367"/>
      <c r="F13" s="367"/>
      <c r="G13" s="367"/>
      <c r="H13" s="367"/>
      <c r="I13" s="367"/>
      <c r="J13" s="367"/>
      <c r="K13" s="367"/>
    </row>
    <row r="14" customFormat="false" ht="15" hidden="false" customHeight="false" outlineLevel="0" collapsed="false">
      <c r="A14" s="361" t="s">
        <v>163</v>
      </c>
      <c r="B14" s="362" t="n">
        <v>43597</v>
      </c>
      <c r="C14" s="393" t="s">
        <v>292</v>
      </c>
      <c r="D14" s="393"/>
      <c r="E14" s="367" t="s">
        <v>293</v>
      </c>
      <c r="F14" s="367"/>
      <c r="G14" s="367"/>
      <c r="H14" s="367"/>
      <c r="I14" s="367"/>
      <c r="J14" s="367"/>
      <c r="K14" s="367"/>
    </row>
    <row r="16" customFormat="false" ht="15" hidden="false" customHeight="false" outlineLevel="0" collapsed="false">
      <c r="A16" s="368" t="s">
        <v>165</v>
      </c>
      <c r="B16" s="368"/>
      <c r="C16" s="368"/>
      <c r="D16" s="368"/>
      <c r="E16" s="368"/>
      <c r="F16" s="368"/>
      <c r="G16" s="368"/>
      <c r="H16" s="368"/>
      <c r="I16" s="368"/>
      <c r="J16" s="368"/>
      <c r="K16" s="368"/>
    </row>
    <row r="17" customFormat="false" ht="120"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5" hidden="false" customHeight="false" outlineLevel="0" collapsed="false">
      <c r="A18" s="372" t="s">
        <v>173</v>
      </c>
      <c r="B18" s="373" t="n">
        <v>43591</v>
      </c>
      <c r="C18" s="374"/>
      <c r="D18" s="374"/>
      <c r="E18" s="374" t="n">
        <v>5</v>
      </c>
      <c r="F18" s="374"/>
      <c r="G18" s="374" t="s">
        <v>294</v>
      </c>
      <c r="H18" s="397" t="s">
        <v>295</v>
      </c>
      <c r="I18" s="374"/>
      <c r="J18" s="375"/>
      <c r="K18" s="375"/>
    </row>
    <row r="19" customFormat="false" ht="15" hidden="false" customHeight="true" outlineLevel="0" collapsed="false">
      <c r="A19" s="372"/>
      <c r="B19" s="372"/>
      <c r="C19" s="398" t="s">
        <v>296</v>
      </c>
      <c r="D19" s="398"/>
      <c r="E19" s="398"/>
      <c r="F19" s="398"/>
      <c r="G19" s="398"/>
      <c r="H19" s="398"/>
      <c r="I19" s="398"/>
      <c r="J19" s="398"/>
      <c r="K19" s="398"/>
    </row>
    <row r="20" customFormat="false" ht="15" hidden="false" customHeight="false" outlineLevel="0" collapsed="false">
      <c r="A20" s="372"/>
      <c r="B20" s="372"/>
      <c r="C20" s="398"/>
      <c r="D20" s="398"/>
      <c r="E20" s="398"/>
      <c r="F20" s="398"/>
      <c r="G20" s="398"/>
      <c r="H20" s="398"/>
      <c r="I20" s="398"/>
      <c r="J20" s="398"/>
      <c r="K20" s="398"/>
    </row>
    <row r="21" customFormat="false" ht="15" hidden="false" customHeight="false" outlineLevel="0" collapsed="false">
      <c r="A21" s="377" t="s">
        <v>174</v>
      </c>
      <c r="B21" s="373" t="n">
        <v>43592</v>
      </c>
      <c r="C21" s="21"/>
      <c r="D21" s="21"/>
      <c r="E21" s="21" t="n">
        <v>3</v>
      </c>
      <c r="F21" s="378"/>
      <c r="G21" s="21" t="s">
        <v>297</v>
      </c>
      <c r="H21" s="21" t="s">
        <v>298</v>
      </c>
      <c r="I21" s="394"/>
      <c r="J21" s="394"/>
      <c r="K21" s="394"/>
    </row>
    <row r="22" customFormat="false" ht="15" hidden="false" customHeight="true" outlineLevel="0" collapsed="false">
      <c r="A22" s="377"/>
      <c r="B22" s="373"/>
      <c r="C22" s="379" t="s">
        <v>299</v>
      </c>
      <c r="D22" s="379"/>
      <c r="E22" s="379"/>
      <c r="F22" s="379"/>
      <c r="G22" s="379"/>
      <c r="H22" s="379"/>
      <c r="I22" s="379"/>
      <c r="J22" s="379"/>
      <c r="K22" s="379"/>
    </row>
    <row r="23" customFormat="false" ht="21.75" hidden="false" customHeight="true" outlineLevel="0" collapsed="false">
      <c r="A23" s="377"/>
      <c r="B23" s="373"/>
      <c r="C23" s="379"/>
      <c r="D23" s="379"/>
      <c r="E23" s="379"/>
      <c r="F23" s="379"/>
      <c r="G23" s="379"/>
      <c r="H23" s="379"/>
      <c r="I23" s="379"/>
      <c r="J23" s="379"/>
      <c r="K23" s="379"/>
    </row>
    <row r="24" customFormat="false" ht="15" hidden="false" customHeight="false" outlineLevel="0" collapsed="false">
      <c r="A24" s="372" t="s">
        <v>180</v>
      </c>
      <c r="B24" s="373" t="n">
        <v>43593</v>
      </c>
      <c r="C24" s="374"/>
      <c r="D24" s="374"/>
      <c r="E24" s="374"/>
      <c r="F24" s="395"/>
      <c r="G24" s="374" t="s">
        <v>300</v>
      </c>
      <c r="H24" s="374" t="s">
        <v>301</v>
      </c>
      <c r="I24" s="374"/>
      <c r="J24" s="374"/>
      <c r="K24" s="374"/>
    </row>
    <row r="25" customFormat="false" ht="15" hidden="false" customHeight="true" outlineLevel="0" collapsed="false">
      <c r="A25" s="372"/>
      <c r="B25" s="372"/>
      <c r="C25" s="381" t="s">
        <v>302</v>
      </c>
      <c r="D25" s="381"/>
      <c r="E25" s="381"/>
      <c r="F25" s="381"/>
      <c r="G25" s="381"/>
      <c r="H25" s="381"/>
      <c r="I25" s="381"/>
      <c r="J25" s="381"/>
      <c r="K25" s="381"/>
    </row>
    <row r="26" customFormat="false" ht="15" hidden="false" customHeight="false" outlineLevel="0" collapsed="false">
      <c r="A26" s="372"/>
      <c r="B26" s="372"/>
      <c r="C26" s="381"/>
      <c r="D26" s="381"/>
      <c r="E26" s="381"/>
      <c r="F26" s="381"/>
      <c r="G26" s="381"/>
      <c r="H26" s="381"/>
      <c r="I26" s="381"/>
      <c r="J26" s="381"/>
      <c r="K26" s="381"/>
    </row>
    <row r="27" customFormat="false" ht="15" hidden="false" customHeight="false" outlineLevel="0" collapsed="false">
      <c r="A27" s="377" t="s">
        <v>182</v>
      </c>
      <c r="B27" s="373" t="n">
        <v>43594</v>
      </c>
      <c r="C27" s="21"/>
      <c r="D27" s="21"/>
      <c r="E27" s="21" t="n">
        <v>5</v>
      </c>
      <c r="F27" s="21"/>
      <c r="G27" s="21" t="s">
        <v>297</v>
      </c>
      <c r="H27" s="400" t="s">
        <v>303</v>
      </c>
      <c r="I27" s="21"/>
      <c r="J27" s="21"/>
      <c r="K27" s="21"/>
    </row>
    <row r="28" customFormat="false" ht="15" hidden="false" customHeight="true" outlineLevel="0" collapsed="false">
      <c r="A28" s="377"/>
      <c r="B28" s="373"/>
      <c r="C28" s="389" t="s">
        <v>304</v>
      </c>
      <c r="D28" s="389"/>
      <c r="E28" s="389"/>
      <c r="F28" s="389"/>
      <c r="G28" s="389"/>
      <c r="H28" s="389"/>
      <c r="I28" s="389"/>
      <c r="J28" s="389"/>
      <c r="K28" s="389"/>
    </row>
    <row r="29" customFormat="false" ht="26.2" hidden="false" customHeight="true" outlineLevel="0" collapsed="false">
      <c r="A29" s="377"/>
      <c r="B29" s="373"/>
      <c r="C29" s="389"/>
      <c r="D29" s="389"/>
      <c r="E29" s="389"/>
      <c r="F29" s="389"/>
      <c r="G29" s="389"/>
      <c r="H29" s="389"/>
      <c r="I29" s="389"/>
      <c r="J29" s="389"/>
      <c r="K29" s="389"/>
    </row>
    <row r="30" customFormat="false" ht="15" hidden="false" customHeight="false" outlineLevel="0" collapsed="false">
      <c r="A30" s="372" t="s">
        <v>185</v>
      </c>
      <c r="B30" s="373" t="n">
        <v>43595</v>
      </c>
      <c r="C30" s="374"/>
      <c r="D30" s="374"/>
      <c r="E30" s="374" t="n">
        <v>4</v>
      </c>
      <c r="F30" s="395"/>
      <c r="G30" s="374" t="s">
        <v>294</v>
      </c>
      <c r="H30" s="374" t="s">
        <v>305</v>
      </c>
      <c r="I30" s="383"/>
      <c r="J30" s="383"/>
      <c r="K30" s="383"/>
    </row>
    <row r="31" customFormat="false" ht="15" hidden="false" customHeight="true" outlineLevel="0" collapsed="false">
      <c r="A31" s="372"/>
      <c r="B31" s="372"/>
      <c r="C31" s="399" t="s">
        <v>306</v>
      </c>
      <c r="D31" s="399"/>
      <c r="E31" s="399"/>
      <c r="F31" s="399"/>
      <c r="G31" s="399"/>
      <c r="H31" s="399"/>
      <c r="I31" s="399"/>
      <c r="J31" s="399"/>
      <c r="K31" s="399"/>
    </row>
    <row r="32" customFormat="false" ht="65.25" hidden="false" customHeight="true" outlineLevel="0" collapsed="false">
      <c r="A32" s="372"/>
      <c r="B32" s="372"/>
      <c r="C32" s="399"/>
      <c r="D32" s="399"/>
      <c r="E32" s="399"/>
      <c r="F32" s="399"/>
      <c r="G32" s="399"/>
      <c r="H32" s="399"/>
      <c r="I32" s="399"/>
      <c r="J32" s="399"/>
      <c r="K32" s="399"/>
    </row>
    <row r="33" customFormat="false" ht="15" hidden="false" customHeight="false" outlineLevel="0" collapsed="false">
      <c r="A33" s="377" t="s">
        <v>189</v>
      </c>
      <c r="B33" s="373" t="n">
        <v>43596</v>
      </c>
      <c r="C33" s="21"/>
      <c r="D33" s="21"/>
      <c r="E33" s="21"/>
      <c r="F33" s="378"/>
      <c r="G33" s="21"/>
      <c r="H33" s="21" t="s">
        <v>307</v>
      </c>
      <c r="I33" s="21"/>
      <c r="J33" s="21"/>
      <c r="K33" s="21"/>
    </row>
    <row r="34" customFormat="false" ht="13.8" hidden="false" customHeight="true" outlineLevel="0" collapsed="false">
      <c r="A34" s="377"/>
      <c r="B34" s="373"/>
      <c r="C34" s="389" t="s">
        <v>308</v>
      </c>
      <c r="D34" s="389"/>
      <c r="E34" s="389"/>
      <c r="F34" s="389"/>
      <c r="G34" s="389"/>
      <c r="H34" s="389"/>
      <c r="I34" s="389"/>
      <c r="J34" s="389"/>
      <c r="K34" s="389"/>
    </row>
    <row r="35" customFormat="false" ht="15" hidden="false" customHeight="false" outlineLevel="0" collapsed="false">
      <c r="A35" s="377"/>
      <c r="B35" s="373"/>
      <c r="C35" s="389"/>
      <c r="D35" s="389"/>
      <c r="E35" s="389"/>
      <c r="F35" s="389"/>
      <c r="G35" s="389"/>
      <c r="H35" s="389"/>
      <c r="I35" s="389"/>
      <c r="J35" s="389"/>
      <c r="K35" s="389"/>
    </row>
    <row r="36" customFormat="false" ht="15" hidden="false" customHeight="false" outlineLevel="0" collapsed="false">
      <c r="A36" s="372" t="s">
        <v>191</v>
      </c>
      <c r="B36" s="373" t="n">
        <v>43597</v>
      </c>
      <c r="C36" s="374"/>
      <c r="D36" s="374"/>
      <c r="E36" s="374"/>
      <c r="F36" s="395"/>
      <c r="G36" s="374"/>
      <c r="H36" s="374" t="s">
        <v>309</v>
      </c>
      <c r="I36" s="374"/>
      <c r="J36" s="374"/>
      <c r="K36" s="374"/>
    </row>
    <row r="37" customFormat="false" ht="13.8" hidden="false" customHeight="true" outlineLevel="0" collapsed="false">
      <c r="A37" s="372"/>
      <c r="B37" s="372"/>
      <c r="C37" s="385" t="s">
        <v>310</v>
      </c>
      <c r="D37" s="385"/>
      <c r="E37" s="385"/>
      <c r="F37" s="385"/>
      <c r="G37" s="385"/>
      <c r="H37" s="385"/>
      <c r="I37" s="385"/>
      <c r="J37" s="385"/>
      <c r="K37" s="385"/>
    </row>
    <row r="38" customFormat="false" ht="23.95"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C28" activeCellId="0" sqref="C28"/>
    </sheetView>
  </sheetViews>
  <sheetFormatPr defaultRowHeight="12.8" outlineLevelRow="0" outlineLevelCol="0"/>
  <cols>
    <col collapsed="false" customWidth="true" hidden="false" outlineLevel="0" max="1" min="1" style="0" width="13.68"/>
    <col collapsed="false" customWidth="true" hidden="false" outlineLevel="0" max="2" min="2" style="0" width="17.91"/>
    <col collapsed="false" customWidth="true" hidden="false" outlineLevel="0" max="3" min="3" style="0" width="8.67"/>
    <col collapsed="false" customWidth="true" hidden="false" outlineLevel="0" max="4" min="4" style="0" width="16.92"/>
    <col collapsed="false" customWidth="true" hidden="false" outlineLevel="0" max="5" min="5" style="0" width="11.14"/>
    <col collapsed="false" customWidth="true" hidden="false" outlineLevel="0" max="6" min="6" style="0" width="15.94"/>
    <col collapsed="false" customWidth="true" hidden="false" outlineLevel="0" max="1025" min="7" style="0" width="8.67"/>
  </cols>
  <sheetData>
    <row r="1" customFormat="false" ht="46.4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3.9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3.8"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5.2" hidden="false" customHeight="false" outlineLevel="0" collapsed="false">
      <c r="A4" s="331"/>
      <c r="B4" s="350" t="s">
        <v>148</v>
      </c>
      <c r="C4" s="351" t="n">
        <v>204</v>
      </c>
      <c r="D4" s="352" t="n">
        <v>162</v>
      </c>
      <c r="E4" s="353" t="n">
        <f aca="false">'[1]понедельный план тр-к '!H21</f>
        <v>0</v>
      </c>
      <c r="F4" s="353" t="n">
        <v>42</v>
      </c>
      <c r="G4" s="353" t="n">
        <f aca="false">'[1]понедельный план тр-к '!H27</f>
        <v>0</v>
      </c>
      <c r="H4" s="353" t="n">
        <v>30</v>
      </c>
      <c r="I4" s="354" t="n">
        <v>60</v>
      </c>
      <c r="J4" s="354" t="n">
        <v>48</v>
      </c>
      <c r="K4" s="355" t="n">
        <v>54</v>
      </c>
    </row>
    <row r="5" customFormat="false" ht="17.35" hidden="false" customHeight="false" outlineLevel="0" collapsed="false">
      <c r="B5" s="356"/>
      <c r="C5" s="357"/>
      <c r="D5" s="357"/>
      <c r="E5" s="357"/>
      <c r="F5" s="357"/>
      <c r="G5" s="357"/>
      <c r="H5" s="357"/>
      <c r="I5" s="357"/>
      <c r="J5" s="357"/>
      <c r="K5" s="357"/>
    </row>
    <row r="6" customFormat="false" ht="13.8" hidden="false" customHeight="false" outlineLevel="0" collapsed="false">
      <c r="A6" s="358" t="s">
        <v>149</v>
      </c>
      <c r="B6" s="358"/>
      <c r="C6" s="358"/>
      <c r="D6" s="358"/>
      <c r="E6" s="358"/>
      <c r="F6" s="358"/>
      <c r="G6" s="358"/>
      <c r="H6" s="358"/>
      <c r="I6" s="358"/>
      <c r="J6" s="358"/>
      <c r="K6" s="358"/>
    </row>
    <row r="7" customFormat="false" ht="13.8" hidden="false" customHeight="false" outlineLevel="0" collapsed="false">
      <c r="A7" s="359" t="s">
        <v>150</v>
      </c>
      <c r="B7" s="359" t="s">
        <v>31</v>
      </c>
      <c r="C7" s="360" t="s">
        <v>151</v>
      </c>
      <c r="D7" s="360"/>
      <c r="E7" s="360" t="s">
        <v>152</v>
      </c>
      <c r="F7" s="360"/>
      <c r="G7" s="360"/>
      <c r="H7" s="360"/>
      <c r="I7" s="360"/>
      <c r="J7" s="360"/>
      <c r="K7" s="360"/>
    </row>
    <row r="8" customFormat="false" ht="13.8" hidden="false" customHeight="false" outlineLevel="0" collapsed="false">
      <c r="A8" s="361" t="s">
        <v>153</v>
      </c>
      <c r="B8" s="362" t="n">
        <v>43598</v>
      </c>
      <c r="C8" s="365"/>
      <c r="D8" s="365"/>
      <c r="E8" s="363"/>
      <c r="F8" s="363"/>
      <c r="G8" s="363"/>
      <c r="H8" s="363"/>
      <c r="I8" s="363"/>
      <c r="J8" s="363"/>
      <c r="K8" s="363"/>
    </row>
    <row r="9" customFormat="false" ht="13.8" hidden="false" customHeight="false" outlineLevel="0" collapsed="false">
      <c r="A9" s="361" t="s">
        <v>154</v>
      </c>
      <c r="B9" s="362" t="n">
        <v>43599</v>
      </c>
      <c r="C9" s="365" t="s">
        <v>311</v>
      </c>
      <c r="D9" s="365"/>
      <c r="E9" s="367" t="s">
        <v>186</v>
      </c>
      <c r="F9" s="367"/>
      <c r="G9" s="367"/>
      <c r="H9" s="367"/>
      <c r="I9" s="367"/>
      <c r="J9" s="367"/>
      <c r="K9" s="367"/>
    </row>
    <row r="10" customFormat="false" ht="13.8" hidden="false" customHeight="false" outlineLevel="0" collapsed="false">
      <c r="A10" s="361" t="s">
        <v>156</v>
      </c>
      <c r="B10" s="362" t="n">
        <v>43600</v>
      </c>
      <c r="C10" s="365" t="s">
        <v>312</v>
      </c>
      <c r="D10" s="365"/>
      <c r="E10" s="367" t="s">
        <v>186</v>
      </c>
      <c r="F10" s="367"/>
      <c r="G10" s="367"/>
      <c r="H10" s="367"/>
      <c r="I10" s="367"/>
      <c r="J10" s="367"/>
      <c r="K10" s="367"/>
    </row>
    <row r="11" customFormat="false" ht="13.8" hidden="false" customHeight="false" outlineLevel="0" collapsed="false">
      <c r="A11" s="361" t="s">
        <v>157</v>
      </c>
      <c r="B11" s="362" t="n">
        <v>43601</v>
      </c>
      <c r="C11" s="365" t="s">
        <v>313</v>
      </c>
      <c r="D11" s="365"/>
      <c r="E11" s="367" t="s">
        <v>186</v>
      </c>
      <c r="F11" s="367"/>
      <c r="G11" s="367"/>
      <c r="H11" s="367"/>
      <c r="I11" s="367"/>
      <c r="J11" s="367"/>
      <c r="K11" s="367"/>
    </row>
    <row r="12" customFormat="false" ht="13.8" hidden="false" customHeight="false" outlineLevel="0" collapsed="false">
      <c r="A12" s="361" t="s">
        <v>159</v>
      </c>
      <c r="B12" s="362" t="n">
        <v>43602</v>
      </c>
      <c r="C12" s="365" t="s">
        <v>314</v>
      </c>
      <c r="D12" s="365"/>
      <c r="E12" s="367" t="s">
        <v>315</v>
      </c>
      <c r="F12" s="367"/>
      <c r="G12" s="367"/>
      <c r="H12" s="367"/>
      <c r="I12" s="367"/>
      <c r="J12" s="367"/>
      <c r="K12" s="367"/>
    </row>
    <row r="13" customFormat="false" ht="13.8" hidden="false" customHeight="false" outlineLevel="0" collapsed="false">
      <c r="A13" s="361" t="s">
        <v>161</v>
      </c>
      <c r="B13" s="362" t="n">
        <v>43603</v>
      </c>
      <c r="C13" s="393" t="s">
        <v>316</v>
      </c>
      <c r="D13" s="393"/>
      <c r="E13" s="367" t="s">
        <v>186</v>
      </c>
      <c r="F13" s="367"/>
      <c r="G13" s="367"/>
      <c r="H13" s="367"/>
      <c r="I13" s="367"/>
      <c r="J13" s="367"/>
      <c r="K13" s="367"/>
    </row>
    <row r="14" customFormat="false" ht="13.8" hidden="false" customHeight="false" outlineLevel="0" collapsed="false">
      <c r="A14" s="361" t="s">
        <v>163</v>
      </c>
      <c r="B14" s="362" t="n">
        <v>43604</v>
      </c>
      <c r="C14" s="393" t="s">
        <v>317</v>
      </c>
      <c r="D14" s="393"/>
      <c r="E14" s="367" t="s">
        <v>318</v>
      </c>
      <c r="F14" s="367"/>
      <c r="G14" s="367"/>
      <c r="H14" s="367"/>
      <c r="I14" s="367"/>
      <c r="J14" s="367"/>
      <c r="K14" s="367"/>
    </row>
    <row r="16" customFormat="false" ht="13.8" hidden="false" customHeight="false" outlineLevel="0" collapsed="false">
      <c r="A16" s="368" t="s">
        <v>165</v>
      </c>
      <c r="B16" s="368"/>
      <c r="C16" s="368"/>
      <c r="D16" s="368"/>
      <c r="E16" s="368"/>
      <c r="F16" s="368"/>
      <c r="G16" s="368"/>
      <c r="H16" s="368"/>
      <c r="I16" s="368"/>
      <c r="J16" s="368"/>
      <c r="K16" s="368"/>
    </row>
    <row r="17" customFormat="false" ht="80.2"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3.8" hidden="false" customHeight="false" outlineLevel="0" collapsed="false">
      <c r="A18" s="372" t="s">
        <v>173</v>
      </c>
      <c r="B18" s="373" t="n">
        <v>43598</v>
      </c>
      <c r="C18" s="374"/>
      <c r="D18" s="374"/>
      <c r="E18" s="374"/>
      <c r="F18" s="374"/>
      <c r="G18" s="374" t="n">
        <v>55.9</v>
      </c>
      <c r="H18" s="397" t="s">
        <v>309</v>
      </c>
      <c r="I18" s="374"/>
      <c r="J18" s="375"/>
      <c r="K18" s="375"/>
    </row>
    <row r="19" customFormat="false" ht="13.8" hidden="false" customHeight="false" outlineLevel="0" collapsed="false">
      <c r="A19" s="372"/>
      <c r="B19" s="372"/>
      <c r="C19" s="398"/>
      <c r="D19" s="398"/>
      <c r="E19" s="398"/>
      <c r="F19" s="398"/>
      <c r="G19" s="398"/>
      <c r="H19" s="398"/>
      <c r="I19" s="398"/>
      <c r="J19" s="398"/>
      <c r="K19" s="398"/>
    </row>
    <row r="20" customFormat="false" ht="13.8" hidden="false" customHeight="false" outlineLevel="0" collapsed="false">
      <c r="A20" s="372"/>
      <c r="B20" s="372"/>
      <c r="C20" s="398"/>
      <c r="D20" s="398"/>
      <c r="E20" s="398"/>
      <c r="F20" s="398"/>
      <c r="G20" s="398"/>
      <c r="H20" s="398"/>
      <c r="I20" s="398"/>
      <c r="J20" s="398"/>
      <c r="K20" s="398"/>
    </row>
    <row r="21" customFormat="false" ht="13.8" hidden="false" customHeight="false" outlineLevel="0" collapsed="false">
      <c r="A21" s="377" t="s">
        <v>174</v>
      </c>
      <c r="B21" s="373" t="n">
        <v>43599</v>
      </c>
      <c r="C21" s="21"/>
      <c r="D21" s="21"/>
      <c r="E21" s="21" t="n">
        <v>5</v>
      </c>
      <c r="F21" s="378"/>
      <c r="G21" s="21" t="n">
        <v>56.4</v>
      </c>
      <c r="H21" s="21" t="s">
        <v>319</v>
      </c>
      <c r="I21" s="394"/>
      <c r="J21" s="394"/>
      <c r="K21" s="394"/>
    </row>
    <row r="22" customFormat="false" ht="13.8" hidden="false" customHeight="true" outlineLevel="0" collapsed="false">
      <c r="A22" s="377"/>
      <c r="B22" s="373"/>
      <c r="C22" s="379" t="s">
        <v>320</v>
      </c>
      <c r="D22" s="379"/>
      <c r="E22" s="379"/>
      <c r="F22" s="379"/>
      <c r="G22" s="379"/>
      <c r="H22" s="379"/>
      <c r="I22" s="379"/>
      <c r="J22" s="379"/>
      <c r="K22" s="379"/>
    </row>
    <row r="23" customFormat="false" ht="13.8" hidden="false" customHeight="false" outlineLevel="0" collapsed="false">
      <c r="A23" s="377"/>
      <c r="B23" s="373"/>
      <c r="C23" s="379"/>
      <c r="D23" s="379"/>
      <c r="E23" s="379"/>
      <c r="F23" s="379"/>
      <c r="G23" s="379"/>
      <c r="H23" s="379"/>
      <c r="I23" s="379"/>
      <c r="J23" s="379"/>
      <c r="K23" s="379"/>
    </row>
    <row r="24" customFormat="false" ht="13.8" hidden="false" customHeight="false" outlineLevel="0" collapsed="false">
      <c r="A24" s="372" t="s">
        <v>180</v>
      </c>
      <c r="B24" s="373" t="n">
        <v>43600</v>
      </c>
      <c r="C24" s="374"/>
      <c r="D24" s="374"/>
      <c r="E24" s="374" t="n">
        <v>3</v>
      </c>
      <c r="F24" s="395"/>
      <c r="G24" s="374" t="n">
        <v>56.4</v>
      </c>
      <c r="H24" s="374" t="s">
        <v>321</v>
      </c>
      <c r="I24" s="374"/>
      <c r="J24" s="374"/>
      <c r="K24" s="374"/>
    </row>
    <row r="25" customFormat="false" ht="13.8" hidden="false" customHeight="true" outlineLevel="0" collapsed="false">
      <c r="A25" s="372"/>
      <c r="B25" s="372"/>
      <c r="C25" s="381" t="s">
        <v>322</v>
      </c>
      <c r="D25" s="381"/>
      <c r="E25" s="381"/>
      <c r="F25" s="381"/>
      <c r="G25" s="381"/>
      <c r="H25" s="381"/>
      <c r="I25" s="381"/>
      <c r="J25" s="381"/>
      <c r="K25" s="381"/>
    </row>
    <row r="26" customFormat="false" ht="29.2" hidden="false" customHeight="true" outlineLevel="0" collapsed="false">
      <c r="A26" s="372"/>
      <c r="B26" s="372"/>
      <c r="C26" s="381"/>
      <c r="D26" s="381"/>
      <c r="E26" s="381"/>
      <c r="F26" s="381"/>
      <c r="G26" s="381"/>
      <c r="H26" s="381"/>
      <c r="I26" s="381"/>
      <c r="J26" s="381"/>
      <c r="K26" s="381"/>
    </row>
    <row r="27" customFormat="false" ht="13.8" hidden="false" customHeight="false" outlineLevel="0" collapsed="false">
      <c r="A27" s="377" t="s">
        <v>182</v>
      </c>
      <c r="B27" s="373" t="n">
        <v>43601</v>
      </c>
      <c r="C27" s="21"/>
      <c r="D27" s="21"/>
      <c r="E27" s="21"/>
      <c r="F27" s="21"/>
      <c r="G27" s="21" t="n">
        <v>56.3</v>
      </c>
      <c r="H27" s="400" t="s">
        <v>323</v>
      </c>
      <c r="I27" s="21"/>
      <c r="J27" s="21"/>
      <c r="K27" s="21"/>
    </row>
    <row r="28" customFormat="false" ht="13.8" hidden="false" customHeight="true" outlineLevel="0" collapsed="false">
      <c r="A28" s="377"/>
      <c r="B28" s="373"/>
      <c r="C28" s="389" t="s">
        <v>324</v>
      </c>
      <c r="D28" s="389"/>
      <c r="E28" s="389"/>
      <c r="F28" s="389"/>
      <c r="G28" s="389"/>
      <c r="H28" s="389"/>
      <c r="I28" s="389"/>
      <c r="J28" s="389"/>
      <c r="K28" s="389"/>
    </row>
    <row r="29" customFormat="false" ht="24.7" hidden="false" customHeight="true" outlineLevel="0" collapsed="false">
      <c r="A29" s="377"/>
      <c r="B29" s="373"/>
      <c r="C29" s="389"/>
      <c r="D29" s="389"/>
      <c r="E29" s="389"/>
      <c r="F29" s="389"/>
      <c r="G29" s="389"/>
      <c r="H29" s="389"/>
      <c r="I29" s="389"/>
      <c r="J29" s="389"/>
      <c r="K29" s="389"/>
    </row>
    <row r="30" customFormat="false" ht="13.8" hidden="false" customHeight="false" outlineLevel="0" collapsed="false">
      <c r="A30" s="372" t="s">
        <v>185</v>
      </c>
      <c r="B30" s="373" t="n">
        <v>43602</v>
      </c>
      <c r="C30" s="374"/>
      <c r="D30" s="374"/>
      <c r="E30" s="374"/>
      <c r="F30" s="395"/>
      <c r="G30" s="374" t="n">
        <v>55.8</v>
      </c>
      <c r="H30" s="374" t="s">
        <v>325</v>
      </c>
      <c r="I30" s="383"/>
      <c r="J30" s="383"/>
      <c r="K30" s="383"/>
    </row>
    <row r="31" customFormat="false" ht="13.8" hidden="false" customHeight="true" outlineLevel="0" collapsed="false">
      <c r="A31" s="372"/>
      <c r="B31" s="372"/>
      <c r="C31" s="399" t="s">
        <v>326</v>
      </c>
      <c r="D31" s="399"/>
      <c r="E31" s="399"/>
      <c r="F31" s="399"/>
      <c r="G31" s="399"/>
      <c r="H31" s="399"/>
      <c r="I31" s="399"/>
      <c r="J31" s="399"/>
      <c r="K31" s="399"/>
    </row>
    <row r="32" customFormat="false" ht="13.8" hidden="false" customHeight="false" outlineLevel="0" collapsed="false">
      <c r="A32" s="372"/>
      <c r="B32" s="372"/>
      <c r="C32" s="399"/>
      <c r="D32" s="399"/>
      <c r="E32" s="399"/>
      <c r="F32" s="399"/>
      <c r="G32" s="399"/>
      <c r="H32" s="399"/>
      <c r="I32" s="399"/>
      <c r="J32" s="399"/>
      <c r="K32" s="399"/>
    </row>
    <row r="33" customFormat="false" ht="13.8" hidden="false" customHeight="false" outlineLevel="0" collapsed="false">
      <c r="A33" s="377" t="s">
        <v>189</v>
      </c>
      <c r="B33" s="373" t="n">
        <v>43603</v>
      </c>
      <c r="C33" s="21"/>
      <c r="D33" s="21"/>
      <c r="E33" s="21"/>
      <c r="F33" s="378"/>
      <c r="G33" s="21" t="n">
        <v>56</v>
      </c>
      <c r="H33" s="21" t="s">
        <v>327</v>
      </c>
      <c r="I33" s="21"/>
      <c r="J33" s="21"/>
      <c r="K33" s="21"/>
    </row>
    <row r="34" customFormat="false" ht="13.8" hidden="false" customHeight="true" outlineLevel="0" collapsed="false">
      <c r="A34" s="377"/>
      <c r="B34" s="373"/>
      <c r="C34" s="389" t="s">
        <v>328</v>
      </c>
      <c r="D34" s="389"/>
      <c r="E34" s="389"/>
      <c r="F34" s="389"/>
      <c r="G34" s="389"/>
      <c r="H34" s="389"/>
      <c r="I34" s="389"/>
      <c r="J34" s="389"/>
      <c r="K34" s="389"/>
    </row>
    <row r="35" customFormat="false" ht="13.8" hidden="false" customHeight="false" outlineLevel="0" collapsed="false">
      <c r="A35" s="377"/>
      <c r="B35" s="373"/>
      <c r="C35" s="389"/>
      <c r="D35" s="389"/>
      <c r="E35" s="389"/>
      <c r="F35" s="389"/>
      <c r="G35" s="389"/>
      <c r="H35" s="389"/>
      <c r="I35" s="389"/>
      <c r="J35" s="389"/>
      <c r="K35" s="389"/>
    </row>
    <row r="36" customFormat="false" ht="13.8" hidden="false" customHeight="false" outlineLevel="0" collapsed="false">
      <c r="A36" s="372" t="s">
        <v>191</v>
      </c>
      <c r="B36" s="373" t="n">
        <v>43604</v>
      </c>
      <c r="C36" s="374"/>
      <c r="D36" s="374"/>
      <c r="E36" s="374"/>
      <c r="F36" s="395"/>
      <c r="G36" s="374" t="n">
        <v>55.6</v>
      </c>
      <c r="H36" s="374" t="s">
        <v>329</v>
      </c>
      <c r="I36" s="374"/>
      <c r="J36" s="374"/>
      <c r="K36" s="374"/>
    </row>
    <row r="37" customFormat="false" ht="13.8" hidden="false" customHeight="true" outlineLevel="0" collapsed="false">
      <c r="A37" s="372"/>
      <c r="B37" s="372"/>
      <c r="C37" s="385" t="s">
        <v>330</v>
      </c>
      <c r="D37" s="385"/>
      <c r="E37" s="385"/>
      <c r="F37" s="385"/>
      <c r="G37" s="385"/>
      <c r="H37" s="385"/>
      <c r="I37" s="385"/>
      <c r="J37" s="385"/>
      <c r="K37" s="385"/>
    </row>
    <row r="38" customFormat="false" ht="13.8"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N1:X38"/>
  <sheetViews>
    <sheetView showFormulas="false" showGridLines="true" showRowColHeaders="true" showZeros="true" rightToLeft="false" tabSelected="false" showOutlineSymbols="true" defaultGridColor="true" view="normal" topLeftCell="N23" colorId="64" zoomScale="100" zoomScaleNormal="100" zoomScalePageLayoutView="100" workbookViewId="0">
      <selection pane="topLeft" activeCell="N1" activeCellId="0" sqref="N1"/>
    </sheetView>
  </sheetViews>
  <sheetFormatPr defaultRowHeight="12.8" outlineLevelRow="0" outlineLevelCol="0"/>
  <cols>
    <col collapsed="false" customWidth="true" hidden="false" outlineLevel="0" max="13" min="1" style="0" width="8.67"/>
    <col collapsed="false" customWidth="true" hidden="false" outlineLevel="0" max="14" min="14" style="0" width="14.67"/>
    <col collapsed="false" customWidth="true" hidden="false" outlineLevel="0" max="15" min="15" style="0" width="19.6"/>
    <col collapsed="false" customWidth="true" hidden="false" outlineLevel="0" max="16" min="16" style="0" width="8.67"/>
    <col collapsed="false" customWidth="true" hidden="false" outlineLevel="0" max="17" min="17" style="0" width="10.43"/>
    <col collapsed="false" customWidth="true" hidden="false" outlineLevel="0" max="18" min="18" style="0" width="19.46"/>
    <col collapsed="false" customWidth="true" hidden="false" outlineLevel="0" max="1025" min="19" style="0" width="8.67"/>
  </cols>
  <sheetData>
    <row r="1" customFormat="false" ht="46.45" hidden="false" customHeight="true" outlineLevel="0" collapsed="false">
      <c r="N1" s="331" t="s">
        <v>129</v>
      </c>
      <c r="O1" s="332" t="s">
        <v>130</v>
      </c>
      <c r="P1" s="333" t="s">
        <v>131</v>
      </c>
      <c r="Q1" s="334" t="s">
        <v>98</v>
      </c>
      <c r="R1" s="335" t="s">
        <v>132</v>
      </c>
      <c r="S1" s="335" t="s">
        <v>133</v>
      </c>
      <c r="T1" s="335" t="s">
        <v>62</v>
      </c>
      <c r="U1" s="335" t="s">
        <v>134</v>
      </c>
      <c r="V1" s="336" t="s">
        <v>135</v>
      </c>
      <c r="W1" s="336" t="s">
        <v>105</v>
      </c>
      <c r="X1" s="337" t="s">
        <v>136</v>
      </c>
    </row>
    <row r="2" customFormat="false" ht="23.95" hidden="false" customHeight="false" outlineLevel="0" collapsed="false">
      <c r="N2" s="331"/>
      <c r="O2" s="338" t="s">
        <v>137</v>
      </c>
      <c r="P2" s="339" t="s">
        <v>67</v>
      </c>
      <c r="Q2" s="340" t="s">
        <v>68</v>
      </c>
      <c r="R2" s="341" t="s">
        <v>69</v>
      </c>
      <c r="S2" s="341" t="s">
        <v>70</v>
      </c>
      <c r="T2" s="341" t="s">
        <v>71</v>
      </c>
      <c r="U2" s="341" t="s">
        <v>72</v>
      </c>
      <c r="V2" s="342" t="s">
        <v>73</v>
      </c>
      <c r="W2" s="342" t="s">
        <v>74</v>
      </c>
      <c r="X2" s="343" t="s">
        <v>71</v>
      </c>
    </row>
    <row r="3" customFormat="false" ht="13.8" hidden="false" customHeight="false" outlineLevel="0" collapsed="false">
      <c r="N3" s="331"/>
      <c r="O3" s="344" t="s">
        <v>138</v>
      </c>
      <c r="P3" s="345" t="s">
        <v>139</v>
      </c>
      <c r="Q3" s="346" t="s">
        <v>140</v>
      </c>
      <c r="R3" s="347" t="s">
        <v>141</v>
      </c>
      <c r="S3" s="347" t="s">
        <v>142</v>
      </c>
      <c r="T3" s="347" t="s">
        <v>143</v>
      </c>
      <c r="U3" s="347" t="s">
        <v>144</v>
      </c>
      <c r="V3" s="348" t="s">
        <v>145</v>
      </c>
      <c r="W3" s="348" t="s">
        <v>146</v>
      </c>
      <c r="X3" s="349" t="s">
        <v>147</v>
      </c>
    </row>
    <row r="4" customFormat="false" ht="23.85" hidden="false" customHeight="false" outlineLevel="0" collapsed="false">
      <c r="N4" s="331"/>
      <c r="O4" s="350" t="s">
        <v>148</v>
      </c>
      <c r="P4" s="351" t="n">
        <v>129</v>
      </c>
      <c r="Q4" s="352" t="n">
        <v>102</v>
      </c>
      <c r="R4" s="353"/>
      <c r="S4" s="353" t="n">
        <v>27</v>
      </c>
      <c r="T4" s="353"/>
      <c r="U4" s="353" t="n">
        <v>19</v>
      </c>
      <c r="V4" s="354" t="n">
        <v>38</v>
      </c>
      <c r="W4" s="354" t="n">
        <v>30</v>
      </c>
      <c r="X4" s="355" t="n">
        <v>35</v>
      </c>
    </row>
    <row r="5" customFormat="false" ht="17.35" hidden="false" customHeight="false" outlineLevel="0" collapsed="false">
      <c r="O5" s="356"/>
      <c r="P5" s="357"/>
      <c r="Q5" s="357"/>
      <c r="R5" s="357"/>
      <c r="S5" s="357"/>
      <c r="T5" s="357"/>
      <c r="U5" s="357"/>
      <c r="V5" s="357"/>
      <c r="W5" s="357"/>
      <c r="X5" s="357"/>
    </row>
    <row r="6" customFormat="false" ht="13.8" hidden="false" customHeight="false" outlineLevel="0" collapsed="false">
      <c r="N6" s="358" t="s">
        <v>149</v>
      </c>
      <c r="O6" s="358"/>
      <c r="P6" s="358"/>
      <c r="Q6" s="358"/>
      <c r="R6" s="358"/>
      <c r="S6" s="358"/>
      <c r="T6" s="358"/>
      <c r="U6" s="358"/>
      <c r="V6" s="358"/>
      <c r="W6" s="358"/>
      <c r="X6" s="358"/>
    </row>
    <row r="7" customFormat="false" ht="13.8" hidden="false" customHeight="false" outlineLevel="0" collapsed="false">
      <c r="N7" s="359" t="s">
        <v>150</v>
      </c>
      <c r="O7" s="359" t="s">
        <v>31</v>
      </c>
      <c r="P7" s="360" t="s">
        <v>151</v>
      </c>
      <c r="Q7" s="360"/>
      <c r="R7" s="360" t="s">
        <v>152</v>
      </c>
      <c r="S7" s="360"/>
      <c r="T7" s="360"/>
      <c r="U7" s="360"/>
      <c r="V7" s="360"/>
      <c r="W7" s="360"/>
      <c r="X7" s="360"/>
    </row>
    <row r="8" customFormat="false" ht="13.8" hidden="false" customHeight="false" outlineLevel="0" collapsed="false">
      <c r="N8" s="361" t="s">
        <v>153</v>
      </c>
      <c r="O8" s="362" t="n">
        <v>43605</v>
      </c>
      <c r="P8" s="365" t="s">
        <v>331</v>
      </c>
      <c r="Q8" s="365"/>
      <c r="R8" s="363" t="s">
        <v>186</v>
      </c>
      <c r="S8" s="363"/>
      <c r="T8" s="363"/>
      <c r="U8" s="363"/>
      <c r="V8" s="363"/>
      <c r="W8" s="363"/>
      <c r="X8" s="363"/>
    </row>
    <row r="9" customFormat="false" ht="13.8" hidden="false" customHeight="false" outlineLevel="0" collapsed="false">
      <c r="N9" s="361" t="s">
        <v>154</v>
      </c>
      <c r="O9" s="362" t="n">
        <v>43606</v>
      </c>
      <c r="P9" s="365"/>
      <c r="Q9" s="365"/>
      <c r="R9" s="367"/>
      <c r="S9" s="367"/>
      <c r="T9" s="367"/>
      <c r="U9" s="367"/>
      <c r="V9" s="367"/>
      <c r="W9" s="367"/>
      <c r="X9" s="367"/>
    </row>
    <row r="10" customFormat="false" ht="13.8" hidden="false" customHeight="false" outlineLevel="0" collapsed="false">
      <c r="N10" s="361" t="s">
        <v>156</v>
      </c>
      <c r="O10" s="362" t="n">
        <v>43607</v>
      </c>
      <c r="P10" s="365" t="s">
        <v>332</v>
      </c>
      <c r="Q10" s="365"/>
      <c r="R10" s="367" t="s">
        <v>186</v>
      </c>
      <c r="S10" s="367"/>
      <c r="T10" s="367"/>
      <c r="U10" s="367"/>
      <c r="V10" s="367"/>
      <c r="W10" s="367"/>
      <c r="X10" s="367"/>
    </row>
    <row r="11" customFormat="false" ht="13.8" hidden="false" customHeight="false" outlineLevel="0" collapsed="false">
      <c r="N11" s="361" t="s">
        <v>157</v>
      </c>
      <c r="O11" s="362" t="n">
        <v>43608</v>
      </c>
      <c r="P11" s="365" t="s">
        <v>333</v>
      </c>
      <c r="Q11" s="365"/>
      <c r="R11" s="367" t="s">
        <v>334</v>
      </c>
      <c r="S11" s="367"/>
      <c r="T11" s="367"/>
      <c r="U11" s="367"/>
      <c r="V11" s="367"/>
      <c r="W11" s="367"/>
      <c r="X11" s="367"/>
    </row>
    <row r="12" customFormat="false" ht="13.8" hidden="false" customHeight="false" outlineLevel="0" collapsed="false">
      <c r="N12" s="361" t="s">
        <v>159</v>
      </c>
      <c r="O12" s="362" t="n">
        <v>43609</v>
      </c>
      <c r="P12" s="365" t="s">
        <v>335</v>
      </c>
      <c r="Q12" s="365"/>
      <c r="R12" s="367" t="s">
        <v>336</v>
      </c>
      <c r="S12" s="367"/>
      <c r="T12" s="367"/>
      <c r="U12" s="367"/>
      <c r="V12" s="367"/>
      <c r="W12" s="367"/>
      <c r="X12" s="367"/>
    </row>
    <row r="13" customFormat="false" ht="13.8" hidden="false" customHeight="false" outlineLevel="0" collapsed="false">
      <c r="N13" s="361" t="s">
        <v>161</v>
      </c>
      <c r="O13" s="362" t="n">
        <v>43610</v>
      </c>
      <c r="P13" s="393" t="s">
        <v>337</v>
      </c>
      <c r="Q13" s="393"/>
      <c r="R13" s="367" t="s">
        <v>338</v>
      </c>
      <c r="S13" s="367"/>
      <c r="T13" s="367"/>
      <c r="U13" s="367"/>
      <c r="V13" s="367"/>
      <c r="W13" s="367"/>
      <c r="X13" s="367"/>
    </row>
    <row r="14" customFormat="false" ht="13.8" hidden="false" customHeight="false" outlineLevel="0" collapsed="false">
      <c r="N14" s="361" t="s">
        <v>163</v>
      </c>
      <c r="O14" s="362" t="n">
        <v>43611</v>
      </c>
      <c r="P14" s="393" t="s">
        <v>339</v>
      </c>
      <c r="Q14" s="393"/>
      <c r="R14" s="367" t="s">
        <v>186</v>
      </c>
      <c r="S14" s="367"/>
      <c r="T14" s="367"/>
      <c r="U14" s="367"/>
      <c r="V14" s="367"/>
      <c r="W14" s="367"/>
      <c r="X14" s="367"/>
    </row>
    <row r="15" customFormat="false" ht="13.8" hidden="false" customHeight="false" outlineLevel="0" collapsed="false"/>
    <row r="16" customFormat="false" ht="13.8" hidden="false" customHeight="false" outlineLevel="0" collapsed="false">
      <c r="N16" s="368" t="s">
        <v>165</v>
      </c>
      <c r="O16" s="368"/>
      <c r="P16" s="368"/>
      <c r="Q16" s="368"/>
      <c r="R16" s="368"/>
      <c r="S16" s="368"/>
      <c r="T16" s="368"/>
      <c r="U16" s="368"/>
      <c r="V16" s="368"/>
      <c r="W16" s="368"/>
      <c r="X16" s="368"/>
    </row>
    <row r="17" customFormat="false" ht="80.2" hidden="false" customHeight="false" outlineLevel="0" collapsed="false">
      <c r="N17" s="369" t="s">
        <v>150</v>
      </c>
      <c r="O17" s="369" t="s">
        <v>31</v>
      </c>
      <c r="P17" s="370" t="s">
        <v>166</v>
      </c>
      <c r="Q17" s="370" t="s">
        <v>167</v>
      </c>
      <c r="R17" s="370" t="s">
        <v>168</v>
      </c>
      <c r="S17" s="370" t="s">
        <v>169</v>
      </c>
      <c r="T17" s="370" t="s">
        <v>170</v>
      </c>
      <c r="U17" s="370" t="s">
        <v>171</v>
      </c>
      <c r="V17" s="370" t="s">
        <v>172</v>
      </c>
      <c r="W17" s="371"/>
      <c r="X17" s="371"/>
    </row>
    <row r="18" customFormat="false" ht="13.8" hidden="false" customHeight="false" outlineLevel="0" collapsed="false">
      <c r="N18" s="372" t="s">
        <v>173</v>
      </c>
      <c r="O18" s="373" t="n">
        <v>43605</v>
      </c>
      <c r="P18" s="374"/>
      <c r="Q18" s="374"/>
      <c r="R18" s="374"/>
      <c r="S18" s="374"/>
      <c r="T18" s="374" t="n">
        <v>55.8</v>
      </c>
      <c r="U18" s="397" t="s">
        <v>340</v>
      </c>
      <c r="V18" s="374"/>
      <c r="W18" s="375"/>
      <c r="X18" s="375"/>
    </row>
    <row r="19" customFormat="false" ht="13.8" hidden="false" customHeight="true" outlineLevel="0" collapsed="false">
      <c r="N19" s="372"/>
      <c r="O19" s="372"/>
      <c r="P19" s="398" t="s">
        <v>341</v>
      </c>
      <c r="Q19" s="398"/>
      <c r="R19" s="398"/>
      <c r="S19" s="398"/>
      <c r="T19" s="398"/>
      <c r="U19" s="398"/>
      <c r="V19" s="398"/>
      <c r="W19" s="398"/>
      <c r="X19" s="398"/>
    </row>
    <row r="20" customFormat="false" ht="13.8" hidden="false" customHeight="false" outlineLevel="0" collapsed="false">
      <c r="N20" s="372"/>
      <c r="O20" s="372"/>
      <c r="P20" s="398"/>
      <c r="Q20" s="398"/>
      <c r="R20" s="398"/>
      <c r="S20" s="398"/>
      <c r="T20" s="398"/>
      <c r="U20" s="398"/>
      <c r="V20" s="398"/>
      <c r="W20" s="398"/>
      <c r="X20" s="398"/>
    </row>
    <row r="21" customFormat="false" ht="13.8" hidden="false" customHeight="false" outlineLevel="0" collapsed="false">
      <c r="N21" s="377" t="s">
        <v>174</v>
      </c>
      <c r="O21" s="373" t="n">
        <v>43606</v>
      </c>
      <c r="P21" s="21"/>
      <c r="Q21" s="21"/>
      <c r="R21" s="21"/>
      <c r="S21" s="378"/>
      <c r="T21" s="21" t="n">
        <v>55.9</v>
      </c>
      <c r="U21" s="21" t="n">
        <v>8.25</v>
      </c>
      <c r="V21" s="394"/>
      <c r="W21" s="394"/>
      <c r="X21" s="394"/>
    </row>
    <row r="22" customFormat="false" ht="13.8" hidden="false" customHeight="false" outlineLevel="0" collapsed="false">
      <c r="N22" s="377"/>
      <c r="O22" s="373"/>
      <c r="P22" s="379"/>
      <c r="Q22" s="379"/>
      <c r="R22" s="379"/>
      <c r="S22" s="379"/>
      <c r="T22" s="379"/>
      <c r="U22" s="379"/>
      <c r="V22" s="379"/>
      <c r="W22" s="379"/>
      <c r="X22" s="379"/>
    </row>
    <row r="23" customFormat="false" ht="13.8" hidden="false" customHeight="false" outlineLevel="0" collapsed="false">
      <c r="N23" s="377"/>
      <c r="O23" s="373"/>
      <c r="P23" s="379"/>
      <c r="Q23" s="379"/>
      <c r="R23" s="379"/>
      <c r="S23" s="379"/>
      <c r="T23" s="379"/>
      <c r="U23" s="379"/>
      <c r="V23" s="379"/>
      <c r="W23" s="379"/>
      <c r="X23" s="379"/>
    </row>
    <row r="24" customFormat="false" ht="13.8" hidden="false" customHeight="false" outlineLevel="0" collapsed="false">
      <c r="N24" s="372" t="s">
        <v>180</v>
      </c>
      <c r="O24" s="373" t="n">
        <v>43607</v>
      </c>
      <c r="P24" s="374"/>
      <c r="Q24" s="374"/>
      <c r="R24" s="374"/>
      <c r="S24" s="395"/>
      <c r="T24" s="374" t="n">
        <v>54.9</v>
      </c>
      <c r="U24" s="374" t="s">
        <v>342</v>
      </c>
      <c r="V24" s="374"/>
      <c r="W24" s="374"/>
      <c r="X24" s="374"/>
    </row>
    <row r="25" customFormat="false" ht="13.8" hidden="false" customHeight="true" outlineLevel="0" collapsed="false">
      <c r="N25" s="372"/>
      <c r="O25" s="372"/>
      <c r="P25" s="381" t="s">
        <v>343</v>
      </c>
      <c r="Q25" s="381"/>
      <c r="R25" s="381"/>
      <c r="S25" s="381"/>
      <c r="T25" s="381"/>
      <c r="U25" s="381"/>
      <c r="V25" s="381"/>
      <c r="W25" s="381"/>
      <c r="X25" s="381"/>
    </row>
    <row r="26" customFormat="false" ht="26.2" hidden="false" customHeight="true" outlineLevel="0" collapsed="false">
      <c r="N26" s="372"/>
      <c r="O26" s="372"/>
      <c r="P26" s="381"/>
      <c r="Q26" s="381"/>
      <c r="R26" s="381"/>
      <c r="S26" s="381"/>
      <c r="T26" s="381"/>
      <c r="U26" s="381"/>
      <c r="V26" s="381"/>
      <c r="W26" s="381"/>
      <c r="X26" s="381"/>
    </row>
    <row r="27" customFormat="false" ht="13.8" hidden="false" customHeight="false" outlineLevel="0" collapsed="false">
      <c r="N27" s="377" t="s">
        <v>182</v>
      </c>
      <c r="O27" s="373" t="n">
        <v>43608</v>
      </c>
      <c r="P27" s="21"/>
      <c r="Q27" s="21"/>
      <c r="R27" s="21"/>
      <c r="S27" s="21"/>
      <c r="T27" s="21" t="n">
        <v>54.8</v>
      </c>
      <c r="U27" s="400" t="s">
        <v>344</v>
      </c>
      <c r="V27" s="21"/>
      <c r="W27" s="21"/>
      <c r="X27" s="21"/>
    </row>
    <row r="28" customFormat="false" ht="13.8" hidden="false" customHeight="false" outlineLevel="0" collapsed="false">
      <c r="N28" s="377"/>
      <c r="O28" s="373"/>
      <c r="P28" s="389"/>
      <c r="Q28" s="389"/>
      <c r="R28" s="389"/>
      <c r="S28" s="389"/>
      <c r="T28" s="389"/>
      <c r="U28" s="389"/>
      <c r="V28" s="389"/>
      <c r="W28" s="389"/>
      <c r="X28" s="389"/>
    </row>
    <row r="29" customFormat="false" ht="13.8" hidden="false" customHeight="false" outlineLevel="0" collapsed="false">
      <c r="N29" s="377"/>
      <c r="O29" s="373"/>
      <c r="P29" s="389"/>
      <c r="Q29" s="389"/>
      <c r="R29" s="389"/>
      <c r="S29" s="389"/>
      <c r="T29" s="389"/>
      <c r="U29" s="389"/>
      <c r="V29" s="389"/>
      <c r="W29" s="389"/>
      <c r="X29" s="389"/>
    </row>
    <row r="30" customFormat="false" ht="13.8" hidden="false" customHeight="false" outlineLevel="0" collapsed="false">
      <c r="N30" s="372" t="s">
        <v>185</v>
      </c>
      <c r="O30" s="373" t="n">
        <v>43609</v>
      </c>
      <c r="P30" s="374"/>
      <c r="Q30" s="374"/>
      <c r="R30" s="374"/>
      <c r="S30" s="395"/>
      <c r="T30" s="374" t="n">
        <v>55.6</v>
      </c>
      <c r="U30" s="374" t="s">
        <v>345</v>
      </c>
      <c r="V30" s="383"/>
      <c r="W30" s="383"/>
      <c r="X30" s="383"/>
    </row>
    <row r="31" customFormat="false" ht="13.8" hidden="false" customHeight="false" outlineLevel="0" collapsed="false">
      <c r="N31" s="372"/>
      <c r="O31" s="372"/>
      <c r="P31" s="399"/>
      <c r="Q31" s="399"/>
      <c r="R31" s="399"/>
      <c r="S31" s="399"/>
      <c r="T31" s="399"/>
      <c r="U31" s="399"/>
      <c r="V31" s="399"/>
      <c r="W31" s="399"/>
      <c r="X31" s="399"/>
    </row>
    <row r="32" customFormat="false" ht="13.8" hidden="false" customHeight="false" outlineLevel="0" collapsed="false">
      <c r="N32" s="372"/>
      <c r="O32" s="372"/>
      <c r="P32" s="399"/>
      <c r="Q32" s="399"/>
      <c r="R32" s="399"/>
      <c r="S32" s="399"/>
      <c r="T32" s="399"/>
      <c r="U32" s="399"/>
      <c r="V32" s="399"/>
      <c r="W32" s="399"/>
      <c r="X32" s="399"/>
    </row>
    <row r="33" customFormat="false" ht="13.8" hidden="false" customHeight="false" outlineLevel="0" collapsed="false">
      <c r="N33" s="377" t="s">
        <v>189</v>
      </c>
      <c r="O33" s="373" t="n">
        <v>43610</v>
      </c>
      <c r="P33" s="21"/>
      <c r="Q33" s="21"/>
      <c r="R33" s="21"/>
      <c r="S33" s="378"/>
      <c r="T33" s="21" t="n">
        <v>55</v>
      </c>
      <c r="U33" s="21" t="s">
        <v>346</v>
      </c>
      <c r="V33" s="21"/>
      <c r="W33" s="21"/>
      <c r="X33" s="21"/>
    </row>
    <row r="34" customFormat="false" ht="13.8" hidden="false" customHeight="true" outlineLevel="0" collapsed="false">
      <c r="N34" s="377"/>
      <c r="O34" s="373"/>
      <c r="P34" s="389" t="s">
        <v>347</v>
      </c>
      <c r="Q34" s="389"/>
      <c r="R34" s="389"/>
      <c r="S34" s="389"/>
      <c r="T34" s="389"/>
      <c r="U34" s="389"/>
      <c r="V34" s="389"/>
      <c r="W34" s="389"/>
      <c r="X34" s="389"/>
    </row>
    <row r="35" customFormat="false" ht="34.45" hidden="false" customHeight="true" outlineLevel="0" collapsed="false">
      <c r="N35" s="377"/>
      <c r="O35" s="373"/>
      <c r="P35" s="389"/>
      <c r="Q35" s="389"/>
      <c r="R35" s="389"/>
      <c r="S35" s="389"/>
      <c r="T35" s="389"/>
      <c r="U35" s="389"/>
      <c r="V35" s="389"/>
      <c r="W35" s="389"/>
      <c r="X35" s="389"/>
    </row>
    <row r="36" customFormat="false" ht="13.8" hidden="false" customHeight="false" outlineLevel="0" collapsed="false">
      <c r="N36" s="372" t="s">
        <v>191</v>
      </c>
      <c r="O36" s="373" t="n">
        <v>43611</v>
      </c>
      <c r="P36" s="374"/>
      <c r="Q36" s="374"/>
      <c r="R36" s="374"/>
      <c r="S36" s="395"/>
      <c r="T36" s="374" t="n">
        <v>54.9</v>
      </c>
      <c r="U36" s="374" t="s">
        <v>348</v>
      </c>
      <c r="V36" s="374"/>
      <c r="W36" s="374"/>
      <c r="X36" s="374"/>
    </row>
    <row r="37" customFormat="false" ht="13.8" hidden="false" customHeight="true" outlineLevel="0" collapsed="false">
      <c r="N37" s="372"/>
      <c r="O37" s="372"/>
      <c r="P37" s="385" t="s">
        <v>349</v>
      </c>
      <c r="Q37" s="385"/>
      <c r="R37" s="385"/>
      <c r="S37" s="385"/>
      <c r="T37" s="385"/>
      <c r="U37" s="385"/>
      <c r="V37" s="385"/>
      <c r="W37" s="385"/>
      <c r="X37" s="385"/>
    </row>
    <row r="38" customFormat="false" ht="13.8" hidden="false" customHeight="false" outlineLevel="0" collapsed="false">
      <c r="N38" s="372"/>
      <c r="O38" s="372"/>
      <c r="P38" s="385"/>
      <c r="Q38" s="385"/>
      <c r="R38" s="385"/>
      <c r="S38" s="385"/>
      <c r="T38" s="385"/>
      <c r="U38" s="385"/>
      <c r="V38" s="385"/>
      <c r="W38" s="385"/>
      <c r="X38" s="385"/>
    </row>
  </sheetData>
  <mergeCells count="40">
    <mergeCell ref="N1:N4"/>
    <mergeCell ref="N6:X6"/>
    <mergeCell ref="P7:Q7"/>
    <mergeCell ref="R7:X7"/>
    <mergeCell ref="P8:Q8"/>
    <mergeCell ref="R8:X8"/>
    <mergeCell ref="P9:Q9"/>
    <mergeCell ref="R9:X9"/>
    <mergeCell ref="P10:Q10"/>
    <mergeCell ref="R10:X10"/>
    <mergeCell ref="P11:Q11"/>
    <mergeCell ref="R11:X11"/>
    <mergeCell ref="P12:Q12"/>
    <mergeCell ref="R12:X12"/>
    <mergeCell ref="P13:Q13"/>
    <mergeCell ref="R13:X13"/>
    <mergeCell ref="P14:Q14"/>
    <mergeCell ref="R14:X14"/>
    <mergeCell ref="N16:X16"/>
    <mergeCell ref="N18:N20"/>
    <mergeCell ref="O18:O20"/>
    <mergeCell ref="P19:X20"/>
    <mergeCell ref="N21:N23"/>
    <mergeCell ref="O21:O23"/>
    <mergeCell ref="P22:X23"/>
    <mergeCell ref="N24:N26"/>
    <mergeCell ref="O24:O26"/>
    <mergeCell ref="P25:X26"/>
    <mergeCell ref="N27:N29"/>
    <mergeCell ref="O27:O29"/>
    <mergeCell ref="P28:X29"/>
    <mergeCell ref="N30:N32"/>
    <mergeCell ref="O30:O32"/>
    <mergeCell ref="P31:X32"/>
    <mergeCell ref="N33:N35"/>
    <mergeCell ref="O33:O35"/>
    <mergeCell ref="P34:X35"/>
    <mergeCell ref="N36:N38"/>
    <mergeCell ref="O36:O38"/>
    <mergeCell ref="P37:X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8" colorId="64" zoomScale="100" zoomScaleNormal="100" zoomScalePageLayoutView="100" workbookViewId="0">
      <selection pane="topLeft" activeCell="C34" activeCellId="0" sqref="C34"/>
    </sheetView>
  </sheetViews>
  <sheetFormatPr defaultRowHeight="12.8" outlineLevelRow="0" outlineLevelCol="0"/>
  <cols>
    <col collapsed="false" customWidth="true" hidden="false" outlineLevel="0" max="1" min="1" style="0" width="19.46"/>
    <col collapsed="false" customWidth="true" hidden="false" outlineLevel="0" max="2" min="2" style="0" width="17.63"/>
    <col collapsed="false" customWidth="true" hidden="false" outlineLevel="0" max="3" min="3" style="0" width="8.67"/>
    <col collapsed="false" customWidth="true" hidden="false" outlineLevel="0" max="4" min="4" style="0" width="26.51"/>
    <col collapsed="false" customWidth="true" hidden="false" outlineLevel="0" max="5" min="5" style="0" width="12.56"/>
    <col collapsed="false" customWidth="true" hidden="false" outlineLevel="0" max="6" min="6" style="0" width="20.3"/>
    <col collapsed="false" customWidth="true" hidden="false" outlineLevel="0" max="1025" min="7" style="0" width="8.67"/>
  </cols>
  <sheetData>
    <row r="1" customFormat="false" ht="46.4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3.9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3.8"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5.2" hidden="false" customHeight="false" outlineLevel="0" collapsed="false">
      <c r="A4" s="331"/>
      <c r="B4" s="350" t="s">
        <v>148</v>
      </c>
      <c r="C4" s="351" t="n">
        <v>184</v>
      </c>
      <c r="D4" s="352" t="n">
        <v>92</v>
      </c>
      <c r="E4" s="353" t="n">
        <v>18</v>
      </c>
      <c r="F4" s="353" t="n">
        <v>23</v>
      </c>
      <c r="G4" s="353"/>
      <c r="H4" s="353" t="n">
        <v>28</v>
      </c>
      <c r="I4" s="354" t="n">
        <v>37</v>
      </c>
      <c r="J4" s="354" t="n">
        <v>28</v>
      </c>
      <c r="K4" s="355" t="n">
        <v>50</v>
      </c>
    </row>
    <row r="5" customFormat="false" ht="17.35" hidden="false" customHeight="false" outlineLevel="0" collapsed="false">
      <c r="B5" s="356"/>
      <c r="C5" s="357"/>
      <c r="D5" s="357"/>
      <c r="E5" s="357"/>
      <c r="F5" s="357"/>
      <c r="G5" s="357"/>
      <c r="H5" s="357"/>
      <c r="I5" s="357"/>
      <c r="J5" s="357"/>
      <c r="K5" s="357"/>
    </row>
    <row r="6" customFormat="false" ht="13.8" hidden="false" customHeight="false" outlineLevel="0" collapsed="false">
      <c r="A6" s="358" t="s">
        <v>149</v>
      </c>
      <c r="B6" s="358"/>
      <c r="C6" s="358"/>
      <c r="D6" s="358"/>
      <c r="E6" s="358"/>
      <c r="F6" s="358"/>
      <c r="G6" s="358"/>
      <c r="H6" s="358"/>
      <c r="I6" s="358"/>
      <c r="J6" s="358"/>
      <c r="K6" s="358"/>
    </row>
    <row r="7" customFormat="false" ht="13.8" hidden="false" customHeight="false" outlineLevel="0" collapsed="false">
      <c r="A7" s="359" t="s">
        <v>150</v>
      </c>
      <c r="B7" s="359" t="s">
        <v>31</v>
      </c>
      <c r="C7" s="360" t="s">
        <v>151</v>
      </c>
      <c r="D7" s="360"/>
      <c r="E7" s="360" t="s">
        <v>152</v>
      </c>
      <c r="F7" s="360"/>
      <c r="G7" s="360"/>
      <c r="H7" s="360"/>
      <c r="I7" s="360"/>
      <c r="J7" s="360"/>
      <c r="K7" s="360"/>
    </row>
    <row r="8" customFormat="false" ht="13.8" hidden="false" customHeight="false" outlineLevel="0" collapsed="false">
      <c r="A8" s="361" t="s">
        <v>153</v>
      </c>
      <c r="B8" s="362" t="n">
        <v>43612</v>
      </c>
      <c r="C8" s="365"/>
      <c r="D8" s="365"/>
      <c r="E8" s="363"/>
      <c r="F8" s="363"/>
      <c r="G8" s="363"/>
      <c r="H8" s="363"/>
      <c r="I8" s="363"/>
      <c r="J8" s="363"/>
      <c r="K8" s="363"/>
    </row>
    <row r="9" customFormat="false" ht="13.8" hidden="false" customHeight="false" outlineLevel="0" collapsed="false">
      <c r="A9" s="361" t="s">
        <v>154</v>
      </c>
      <c r="B9" s="362" t="n">
        <v>43613</v>
      </c>
      <c r="C9" s="365" t="s">
        <v>350</v>
      </c>
      <c r="D9" s="365"/>
      <c r="E9" s="367" t="s">
        <v>186</v>
      </c>
      <c r="F9" s="367"/>
      <c r="G9" s="367"/>
      <c r="H9" s="367"/>
      <c r="I9" s="367"/>
      <c r="J9" s="367"/>
      <c r="K9" s="367"/>
    </row>
    <row r="10" customFormat="false" ht="13.8" hidden="false" customHeight="false" outlineLevel="0" collapsed="false">
      <c r="A10" s="361" t="s">
        <v>156</v>
      </c>
      <c r="B10" s="362" t="n">
        <v>43614</v>
      </c>
      <c r="C10" s="365" t="s">
        <v>351</v>
      </c>
      <c r="D10" s="365"/>
      <c r="E10" s="367" t="s">
        <v>352</v>
      </c>
      <c r="F10" s="367"/>
      <c r="G10" s="367"/>
      <c r="H10" s="367"/>
      <c r="I10" s="367"/>
      <c r="J10" s="367"/>
      <c r="K10" s="367"/>
    </row>
    <row r="11" customFormat="false" ht="13.8" hidden="false" customHeight="false" outlineLevel="0" collapsed="false">
      <c r="A11" s="361" t="s">
        <v>157</v>
      </c>
      <c r="B11" s="362" t="n">
        <v>43615</v>
      </c>
      <c r="C11" s="365" t="s">
        <v>353</v>
      </c>
      <c r="D11" s="365"/>
      <c r="E11" s="367" t="s">
        <v>186</v>
      </c>
      <c r="F11" s="367"/>
      <c r="G11" s="367"/>
      <c r="H11" s="367"/>
      <c r="I11" s="367"/>
      <c r="J11" s="367"/>
      <c r="K11" s="367"/>
    </row>
    <row r="12" customFormat="false" ht="13.8" hidden="false" customHeight="false" outlineLevel="0" collapsed="false">
      <c r="A12" s="361" t="s">
        <v>159</v>
      </c>
      <c r="B12" s="362" t="n">
        <v>43616</v>
      </c>
      <c r="C12" s="365"/>
      <c r="D12" s="365"/>
      <c r="E12" s="367" t="s">
        <v>354</v>
      </c>
      <c r="F12" s="367"/>
      <c r="G12" s="367"/>
      <c r="H12" s="367"/>
      <c r="I12" s="367"/>
      <c r="J12" s="367"/>
      <c r="K12" s="367"/>
    </row>
    <row r="13" customFormat="false" ht="13.8" hidden="false" customHeight="false" outlineLevel="0" collapsed="false">
      <c r="A13" s="361" t="s">
        <v>161</v>
      </c>
      <c r="B13" s="362" t="n">
        <v>43617</v>
      </c>
      <c r="C13" s="393" t="s">
        <v>355</v>
      </c>
      <c r="D13" s="393"/>
      <c r="E13" s="367" t="s">
        <v>356</v>
      </c>
      <c r="F13" s="367"/>
      <c r="G13" s="367"/>
      <c r="H13" s="367"/>
      <c r="I13" s="367"/>
      <c r="J13" s="367"/>
      <c r="K13" s="367"/>
    </row>
    <row r="14" customFormat="false" ht="13.8" hidden="false" customHeight="false" outlineLevel="0" collapsed="false">
      <c r="A14" s="361" t="s">
        <v>163</v>
      </c>
      <c r="B14" s="362" t="n">
        <v>43618</v>
      </c>
      <c r="C14" s="393" t="s">
        <v>357</v>
      </c>
      <c r="D14" s="393"/>
      <c r="E14" s="367" t="s">
        <v>186</v>
      </c>
      <c r="F14" s="367"/>
      <c r="G14" s="367"/>
      <c r="H14" s="367"/>
      <c r="I14" s="367"/>
      <c r="J14" s="367"/>
      <c r="K14" s="367"/>
    </row>
    <row r="15" customFormat="false" ht="13.8" hidden="false" customHeight="false" outlineLevel="0" collapsed="false"/>
    <row r="16" customFormat="false" ht="13.8" hidden="false" customHeight="false" outlineLevel="0" collapsed="false">
      <c r="A16" s="368" t="s">
        <v>165</v>
      </c>
      <c r="B16" s="368"/>
      <c r="C16" s="368"/>
      <c r="D16" s="368"/>
      <c r="E16" s="368"/>
      <c r="F16" s="368"/>
      <c r="G16" s="368"/>
      <c r="H16" s="368"/>
      <c r="I16" s="368"/>
      <c r="J16" s="368"/>
      <c r="K16" s="368"/>
    </row>
    <row r="17" customFormat="false" ht="80.2"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3.8" hidden="false" customHeight="false" outlineLevel="0" collapsed="false">
      <c r="A18" s="372" t="s">
        <v>173</v>
      </c>
      <c r="B18" s="373" t="n">
        <v>43612</v>
      </c>
      <c r="C18" s="374"/>
      <c r="D18" s="374"/>
      <c r="E18" s="374"/>
      <c r="F18" s="374"/>
      <c r="G18" s="374" t="s">
        <v>358</v>
      </c>
      <c r="H18" s="397" t="s">
        <v>359</v>
      </c>
      <c r="I18" s="374"/>
      <c r="J18" s="375"/>
      <c r="K18" s="375"/>
    </row>
    <row r="19" customFormat="false" ht="13.8" hidden="false" customHeight="false" outlineLevel="0" collapsed="false">
      <c r="A19" s="372"/>
      <c r="B19" s="372"/>
      <c r="C19" s="398"/>
      <c r="D19" s="398"/>
      <c r="E19" s="398"/>
      <c r="F19" s="398"/>
      <c r="G19" s="398"/>
      <c r="H19" s="398"/>
      <c r="I19" s="398"/>
      <c r="J19" s="398"/>
      <c r="K19" s="398"/>
    </row>
    <row r="20" customFormat="false" ht="13.8" hidden="false" customHeight="false" outlineLevel="0" collapsed="false">
      <c r="A20" s="372"/>
      <c r="B20" s="372"/>
      <c r="C20" s="398"/>
      <c r="D20" s="398"/>
      <c r="E20" s="398"/>
      <c r="F20" s="398"/>
      <c r="G20" s="398"/>
      <c r="H20" s="398"/>
      <c r="I20" s="398"/>
      <c r="J20" s="398"/>
      <c r="K20" s="398"/>
    </row>
    <row r="21" customFormat="false" ht="13.8" hidden="false" customHeight="false" outlineLevel="0" collapsed="false">
      <c r="A21" s="377" t="s">
        <v>174</v>
      </c>
      <c r="B21" s="373" t="n">
        <v>43613</v>
      </c>
      <c r="C21" s="21"/>
      <c r="D21" s="21"/>
      <c r="E21" s="21"/>
      <c r="F21" s="378"/>
      <c r="G21" s="21" t="s">
        <v>358</v>
      </c>
      <c r="H21" s="21" t="s">
        <v>360</v>
      </c>
      <c r="I21" s="394"/>
      <c r="J21" s="394"/>
      <c r="K21" s="394"/>
    </row>
    <row r="22" customFormat="false" ht="13.8" hidden="false" customHeight="true" outlineLevel="0" collapsed="false">
      <c r="A22" s="377"/>
      <c r="B22" s="373"/>
      <c r="C22" s="379" t="s">
        <v>361</v>
      </c>
      <c r="D22" s="379"/>
      <c r="E22" s="379"/>
      <c r="F22" s="379"/>
      <c r="G22" s="379"/>
      <c r="H22" s="379"/>
      <c r="I22" s="379"/>
      <c r="J22" s="379"/>
      <c r="K22" s="379"/>
    </row>
    <row r="23" customFormat="false" ht="13.8" hidden="false" customHeight="false" outlineLevel="0" collapsed="false">
      <c r="A23" s="377"/>
      <c r="B23" s="373"/>
      <c r="C23" s="379"/>
      <c r="D23" s="379"/>
      <c r="E23" s="379"/>
      <c r="F23" s="379"/>
      <c r="G23" s="379"/>
      <c r="H23" s="379"/>
      <c r="I23" s="379"/>
      <c r="J23" s="379"/>
      <c r="K23" s="379"/>
    </row>
    <row r="24" customFormat="false" ht="13.8" hidden="false" customHeight="false" outlineLevel="0" collapsed="false">
      <c r="A24" s="372" t="s">
        <v>180</v>
      </c>
      <c r="B24" s="373" t="n">
        <v>43614</v>
      </c>
      <c r="C24" s="374"/>
      <c r="D24" s="374"/>
      <c r="E24" s="374"/>
      <c r="F24" s="395"/>
      <c r="G24" s="374" t="s">
        <v>362</v>
      </c>
      <c r="H24" s="374" t="s">
        <v>363</v>
      </c>
      <c r="I24" s="374"/>
      <c r="J24" s="374"/>
      <c r="K24" s="374"/>
    </row>
    <row r="25" customFormat="false" ht="13.8" hidden="false" customHeight="true" outlineLevel="0" collapsed="false">
      <c r="A25" s="372"/>
      <c r="B25" s="372"/>
      <c r="C25" s="399" t="s">
        <v>364</v>
      </c>
      <c r="D25" s="399"/>
      <c r="E25" s="399"/>
      <c r="F25" s="399"/>
      <c r="G25" s="399"/>
      <c r="H25" s="399"/>
      <c r="I25" s="399"/>
      <c r="J25" s="399"/>
      <c r="K25" s="399"/>
    </row>
    <row r="26" customFormat="false" ht="13.8" hidden="false" customHeight="false" outlineLevel="0" collapsed="false">
      <c r="A26" s="372"/>
      <c r="B26" s="372"/>
      <c r="C26" s="399"/>
      <c r="D26" s="399"/>
      <c r="E26" s="399"/>
      <c r="F26" s="399"/>
      <c r="G26" s="399"/>
      <c r="H26" s="399"/>
      <c r="I26" s="399"/>
      <c r="J26" s="399"/>
      <c r="K26" s="399"/>
    </row>
    <row r="27" customFormat="false" ht="13.8" hidden="false" customHeight="false" outlineLevel="0" collapsed="false">
      <c r="A27" s="377" t="s">
        <v>182</v>
      </c>
      <c r="B27" s="373" t="n">
        <v>43615</v>
      </c>
      <c r="C27" s="21"/>
      <c r="D27" s="21"/>
      <c r="E27" s="21"/>
      <c r="F27" s="21"/>
      <c r="G27" s="21" t="s">
        <v>365</v>
      </c>
      <c r="H27" s="400" t="s">
        <v>366</v>
      </c>
      <c r="I27" s="21"/>
      <c r="J27" s="21"/>
      <c r="K27" s="21"/>
    </row>
    <row r="28" customFormat="false" ht="13.8" hidden="false" customHeight="true" outlineLevel="0" collapsed="false">
      <c r="A28" s="377"/>
      <c r="B28" s="373"/>
      <c r="C28" s="389" t="s">
        <v>367</v>
      </c>
      <c r="D28" s="389"/>
      <c r="E28" s="389"/>
      <c r="F28" s="389"/>
      <c r="G28" s="389"/>
      <c r="H28" s="389"/>
      <c r="I28" s="389"/>
      <c r="J28" s="389"/>
      <c r="K28" s="389"/>
    </row>
    <row r="29" customFormat="false" ht="13.8" hidden="false" customHeight="false" outlineLevel="0" collapsed="false">
      <c r="A29" s="377"/>
      <c r="B29" s="373"/>
      <c r="C29" s="389"/>
      <c r="D29" s="389"/>
      <c r="E29" s="389"/>
      <c r="F29" s="389"/>
      <c r="G29" s="389"/>
      <c r="H29" s="389"/>
      <c r="I29" s="389"/>
      <c r="J29" s="389"/>
      <c r="K29" s="389"/>
    </row>
    <row r="30" customFormat="false" ht="13.8" hidden="false" customHeight="false" outlineLevel="0" collapsed="false">
      <c r="A30" s="372" t="s">
        <v>185</v>
      </c>
      <c r="B30" s="373" t="n">
        <v>43616</v>
      </c>
      <c r="C30" s="374"/>
      <c r="D30" s="374"/>
      <c r="E30" s="374"/>
      <c r="F30" s="395"/>
      <c r="G30" s="374" t="s">
        <v>362</v>
      </c>
      <c r="H30" s="374"/>
      <c r="I30" s="383"/>
      <c r="J30" s="383"/>
      <c r="K30" s="383"/>
    </row>
    <row r="31" customFormat="false" ht="13.8" hidden="false" customHeight="true" outlineLevel="0" collapsed="false">
      <c r="A31" s="372"/>
      <c r="B31" s="372"/>
      <c r="C31" s="399" t="s">
        <v>368</v>
      </c>
      <c r="D31" s="399"/>
      <c r="E31" s="399"/>
      <c r="F31" s="399"/>
      <c r="G31" s="399"/>
      <c r="H31" s="399"/>
      <c r="I31" s="399"/>
      <c r="J31" s="399"/>
      <c r="K31" s="399"/>
    </row>
    <row r="32" customFormat="false" ht="13.8" hidden="false" customHeight="false" outlineLevel="0" collapsed="false">
      <c r="A32" s="372"/>
      <c r="B32" s="372"/>
      <c r="C32" s="399"/>
      <c r="D32" s="399"/>
      <c r="E32" s="399"/>
      <c r="F32" s="399"/>
      <c r="G32" s="399"/>
      <c r="H32" s="399"/>
      <c r="I32" s="399"/>
      <c r="J32" s="399"/>
      <c r="K32" s="399"/>
    </row>
    <row r="33" customFormat="false" ht="13.8" hidden="false" customHeight="false" outlineLevel="0" collapsed="false">
      <c r="A33" s="377" t="s">
        <v>189</v>
      </c>
      <c r="B33" s="373" t="n">
        <v>43617</v>
      </c>
      <c r="C33" s="21"/>
      <c r="D33" s="21"/>
      <c r="E33" s="21"/>
      <c r="F33" s="378"/>
      <c r="G33" s="21" t="n">
        <v>54.1</v>
      </c>
      <c r="H33" s="21" t="s">
        <v>369</v>
      </c>
      <c r="I33" s="21"/>
      <c r="J33" s="21"/>
      <c r="K33" s="21"/>
    </row>
    <row r="34" customFormat="false" ht="13.8" hidden="false" customHeight="false" outlineLevel="0" collapsed="false">
      <c r="A34" s="377"/>
      <c r="B34" s="373"/>
      <c r="C34" s="389"/>
      <c r="D34" s="389"/>
      <c r="E34" s="389"/>
      <c r="F34" s="389"/>
      <c r="G34" s="389"/>
      <c r="H34" s="389"/>
      <c r="I34" s="389"/>
      <c r="J34" s="389"/>
      <c r="K34" s="389"/>
    </row>
    <row r="35" customFormat="false" ht="13.8" hidden="false" customHeight="false" outlineLevel="0" collapsed="false">
      <c r="A35" s="377"/>
      <c r="B35" s="373"/>
      <c r="C35" s="389"/>
      <c r="D35" s="389"/>
      <c r="E35" s="389"/>
      <c r="F35" s="389"/>
      <c r="G35" s="389"/>
      <c r="H35" s="389"/>
      <c r="I35" s="389"/>
      <c r="J35" s="389"/>
      <c r="K35" s="389"/>
    </row>
    <row r="36" customFormat="false" ht="13.8" hidden="false" customHeight="false" outlineLevel="0" collapsed="false">
      <c r="A36" s="372" t="s">
        <v>191</v>
      </c>
      <c r="B36" s="373" t="n">
        <v>43618</v>
      </c>
      <c r="C36" s="374"/>
      <c r="D36" s="374"/>
      <c r="E36" s="374"/>
      <c r="F36" s="395"/>
      <c r="G36" s="374" t="n">
        <v>54.7</v>
      </c>
      <c r="H36" s="374" t="n">
        <v>5</v>
      </c>
      <c r="I36" s="374"/>
      <c r="J36" s="374"/>
      <c r="K36" s="374"/>
    </row>
    <row r="37" customFormat="false" ht="13.8" hidden="false" customHeight="false" outlineLevel="0" collapsed="false">
      <c r="A37" s="372"/>
      <c r="B37" s="372"/>
      <c r="C37" s="385"/>
      <c r="D37" s="385"/>
      <c r="E37" s="385"/>
      <c r="F37" s="385"/>
      <c r="G37" s="385"/>
      <c r="H37" s="385"/>
      <c r="I37" s="385"/>
      <c r="J37" s="385"/>
      <c r="K37" s="385"/>
    </row>
    <row r="38" customFormat="false" ht="13.8"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true" showOutlineSymbols="true" defaultGridColor="true" view="normal" topLeftCell="A13" colorId="64" zoomScale="100" zoomScaleNormal="100" zoomScalePageLayoutView="100" workbookViewId="0">
      <selection pane="topLeft" activeCell="C19" activeCellId="0" sqref="C19"/>
    </sheetView>
  </sheetViews>
  <sheetFormatPr defaultRowHeight="12.8" outlineLevelRow="0" outlineLevelCol="0"/>
  <cols>
    <col collapsed="false" customWidth="true" hidden="false" outlineLevel="0" max="1" min="1" style="0" width="20.59"/>
    <col collapsed="false" customWidth="true" hidden="false" outlineLevel="0" max="2" min="2" style="0" width="20.71"/>
    <col collapsed="false" customWidth="true" hidden="false" outlineLevel="0" max="3" min="3" style="0" width="8.67"/>
    <col collapsed="false" customWidth="true" hidden="false" outlineLevel="0" max="4" min="4" style="0" width="25.67"/>
    <col collapsed="false" customWidth="true" hidden="false" outlineLevel="0" max="5" min="5" style="0" width="8.67"/>
    <col collapsed="false" customWidth="true" hidden="false" outlineLevel="0" max="6" min="6" style="0" width="16.48"/>
    <col collapsed="false" customWidth="true" hidden="false" outlineLevel="0" max="1025" min="7" style="0" width="8.67"/>
  </cols>
  <sheetData>
    <row r="1" customFormat="false" ht="46.4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3.9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3.8"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5.2" hidden="false" customHeight="false" outlineLevel="0" collapsed="false">
      <c r="A4" s="331"/>
      <c r="B4" s="350" t="s">
        <v>148</v>
      </c>
      <c r="C4" s="351" t="n">
        <v>224</v>
      </c>
      <c r="D4" s="352" t="n">
        <v>112</v>
      </c>
      <c r="E4" s="353" t="n">
        <v>22</v>
      </c>
      <c r="F4" s="353" t="n">
        <v>28</v>
      </c>
      <c r="G4" s="353"/>
      <c r="H4" s="353" t="n">
        <v>34</v>
      </c>
      <c r="I4" s="354" t="n">
        <v>45</v>
      </c>
      <c r="J4" s="354" t="n">
        <v>34</v>
      </c>
      <c r="K4" s="355" t="n">
        <v>60</v>
      </c>
    </row>
    <row r="5" customFormat="false" ht="17.35" hidden="false" customHeight="false" outlineLevel="0" collapsed="false">
      <c r="B5" s="356"/>
      <c r="C5" s="357"/>
      <c r="D5" s="357"/>
      <c r="E5" s="357"/>
      <c r="F5" s="357"/>
      <c r="G5" s="357"/>
      <c r="H5" s="357"/>
      <c r="I5" s="357"/>
      <c r="J5" s="357"/>
      <c r="K5" s="357"/>
    </row>
    <row r="6" customFormat="false" ht="13.8" hidden="false" customHeight="false" outlineLevel="0" collapsed="false">
      <c r="A6" s="358" t="s">
        <v>149</v>
      </c>
      <c r="B6" s="358"/>
      <c r="C6" s="358"/>
      <c r="D6" s="358"/>
      <c r="E6" s="358"/>
      <c r="F6" s="358"/>
      <c r="G6" s="358"/>
      <c r="H6" s="358"/>
      <c r="I6" s="358"/>
      <c r="J6" s="358"/>
      <c r="K6" s="358"/>
    </row>
    <row r="7" customFormat="false" ht="13.8" hidden="false" customHeight="false" outlineLevel="0" collapsed="false">
      <c r="A7" s="359" t="s">
        <v>150</v>
      </c>
      <c r="B7" s="359" t="s">
        <v>31</v>
      </c>
      <c r="C7" s="360" t="s">
        <v>151</v>
      </c>
      <c r="D7" s="360"/>
      <c r="E7" s="360" t="s">
        <v>152</v>
      </c>
      <c r="F7" s="360"/>
      <c r="G7" s="360"/>
      <c r="H7" s="360"/>
      <c r="I7" s="360"/>
      <c r="J7" s="360"/>
      <c r="K7" s="360"/>
    </row>
    <row r="8" customFormat="false" ht="13.8" hidden="false" customHeight="false" outlineLevel="0" collapsed="false">
      <c r="A8" s="361" t="s">
        <v>153</v>
      </c>
      <c r="B8" s="362" t="n">
        <v>43619</v>
      </c>
      <c r="C8" s="365" t="s">
        <v>370</v>
      </c>
      <c r="D8" s="365"/>
      <c r="E8" s="363" t="s">
        <v>186</v>
      </c>
      <c r="F8" s="363"/>
      <c r="G8" s="363"/>
      <c r="H8" s="363"/>
      <c r="I8" s="363"/>
      <c r="J8" s="363"/>
      <c r="K8" s="363"/>
    </row>
    <row r="9" customFormat="false" ht="13.8" hidden="false" customHeight="false" outlineLevel="0" collapsed="false">
      <c r="A9" s="361" t="s">
        <v>154</v>
      </c>
      <c r="B9" s="362" t="n">
        <v>43620</v>
      </c>
      <c r="C9" s="365" t="s">
        <v>371</v>
      </c>
      <c r="D9" s="365"/>
      <c r="E9" s="367"/>
      <c r="F9" s="367"/>
      <c r="G9" s="367"/>
      <c r="H9" s="367"/>
      <c r="I9" s="367"/>
      <c r="J9" s="367"/>
      <c r="K9" s="367"/>
    </row>
    <row r="10" customFormat="false" ht="13.8" hidden="false" customHeight="false" outlineLevel="0" collapsed="false">
      <c r="A10" s="361" t="s">
        <v>156</v>
      </c>
      <c r="B10" s="362" t="n">
        <v>43621</v>
      </c>
      <c r="C10" s="365" t="s">
        <v>372</v>
      </c>
      <c r="D10" s="365"/>
      <c r="E10" s="367"/>
      <c r="F10" s="367"/>
      <c r="G10" s="367"/>
      <c r="H10" s="367"/>
      <c r="I10" s="367"/>
      <c r="J10" s="367"/>
      <c r="K10" s="367"/>
    </row>
    <row r="11" customFormat="false" ht="13.8" hidden="false" customHeight="false" outlineLevel="0" collapsed="false">
      <c r="A11" s="361" t="s">
        <v>157</v>
      </c>
      <c r="B11" s="362" t="n">
        <v>43622</v>
      </c>
      <c r="C11" s="365" t="s">
        <v>373</v>
      </c>
      <c r="D11" s="365"/>
      <c r="E11" s="367"/>
      <c r="F11" s="367"/>
      <c r="G11" s="367"/>
      <c r="H11" s="367"/>
      <c r="I11" s="367"/>
      <c r="J11" s="367"/>
      <c r="K11" s="367"/>
    </row>
    <row r="12" customFormat="false" ht="13.8" hidden="false" customHeight="false" outlineLevel="0" collapsed="false">
      <c r="A12" s="361" t="s">
        <v>159</v>
      </c>
      <c r="B12" s="362" t="n">
        <v>43623</v>
      </c>
      <c r="C12" s="365" t="s">
        <v>374</v>
      </c>
      <c r="D12" s="365"/>
      <c r="E12" s="367"/>
      <c r="F12" s="367"/>
      <c r="G12" s="367"/>
      <c r="H12" s="367"/>
      <c r="I12" s="367"/>
      <c r="J12" s="367"/>
      <c r="K12" s="367"/>
    </row>
    <row r="13" customFormat="false" ht="13.8" hidden="false" customHeight="false" outlineLevel="0" collapsed="false">
      <c r="A13" s="361" t="s">
        <v>161</v>
      </c>
      <c r="B13" s="362" t="n">
        <v>43624</v>
      </c>
      <c r="C13" s="393" t="s">
        <v>375</v>
      </c>
      <c r="D13" s="393"/>
      <c r="E13" s="367"/>
      <c r="F13" s="367"/>
      <c r="G13" s="367"/>
      <c r="H13" s="367"/>
      <c r="I13" s="367"/>
      <c r="J13" s="367"/>
      <c r="K13" s="367"/>
    </row>
    <row r="14" customFormat="false" ht="13.8" hidden="false" customHeight="false" outlineLevel="0" collapsed="false">
      <c r="A14" s="361" t="s">
        <v>163</v>
      </c>
      <c r="B14" s="362" t="n">
        <v>43625</v>
      </c>
      <c r="C14" s="393" t="s">
        <v>209</v>
      </c>
      <c r="D14" s="393"/>
      <c r="E14" s="367"/>
      <c r="F14" s="367"/>
      <c r="G14" s="367"/>
      <c r="H14" s="367"/>
      <c r="I14" s="367"/>
      <c r="J14" s="367"/>
      <c r="K14" s="367"/>
    </row>
    <row r="15" customFormat="false" ht="13.8" hidden="false" customHeight="false" outlineLevel="0" collapsed="false"/>
    <row r="16" customFormat="false" ht="13.8" hidden="false" customHeight="false" outlineLevel="0" collapsed="false">
      <c r="A16" s="368" t="s">
        <v>165</v>
      </c>
      <c r="B16" s="368"/>
      <c r="C16" s="368"/>
      <c r="D16" s="368"/>
      <c r="E16" s="368"/>
      <c r="F16" s="368"/>
      <c r="G16" s="368"/>
      <c r="H16" s="368"/>
      <c r="I16" s="368"/>
      <c r="J16" s="368"/>
      <c r="K16" s="368"/>
    </row>
    <row r="17" customFormat="false" ht="80.2"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3.8" hidden="false" customHeight="false" outlineLevel="0" collapsed="false">
      <c r="A18" s="372" t="s">
        <v>173</v>
      </c>
      <c r="B18" s="373"/>
      <c r="C18" s="374" t="s">
        <v>186</v>
      </c>
      <c r="D18" s="374" t="s">
        <v>186</v>
      </c>
      <c r="E18" s="374" t="n">
        <v>4</v>
      </c>
      <c r="F18" s="374"/>
      <c r="G18" s="374" t="n">
        <v>54</v>
      </c>
      <c r="H18" s="397" t="s">
        <v>376</v>
      </c>
      <c r="I18" s="374"/>
      <c r="J18" s="375"/>
      <c r="K18" s="375"/>
    </row>
    <row r="19" customFormat="false" ht="13.8" hidden="false" customHeight="true" outlineLevel="0" collapsed="false">
      <c r="A19" s="372"/>
      <c r="B19" s="372"/>
      <c r="C19" s="398" t="s">
        <v>377</v>
      </c>
      <c r="D19" s="398"/>
      <c r="E19" s="398"/>
      <c r="F19" s="398"/>
      <c r="G19" s="398"/>
      <c r="H19" s="398"/>
      <c r="I19" s="398"/>
      <c r="J19" s="398"/>
      <c r="K19" s="398"/>
    </row>
    <row r="20" customFormat="false" ht="13.8" hidden="false" customHeight="false" outlineLevel="0" collapsed="false">
      <c r="A20" s="372"/>
      <c r="B20" s="372"/>
      <c r="C20" s="398"/>
      <c r="D20" s="398"/>
      <c r="E20" s="398"/>
      <c r="F20" s="398"/>
      <c r="G20" s="398"/>
      <c r="H20" s="398"/>
      <c r="I20" s="398"/>
      <c r="J20" s="398"/>
      <c r="K20" s="398"/>
    </row>
    <row r="21" customFormat="false" ht="13.8" hidden="false" customHeight="false" outlineLevel="0" collapsed="false">
      <c r="A21" s="377" t="s">
        <v>174</v>
      </c>
      <c r="B21" s="373"/>
      <c r="C21" s="21"/>
      <c r="D21" s="21"/>
      <c r="E21" s="21"/>
      <c r="F21" s="378"/>
      <c r="G21" s="21" t="n">
        <v>54.8</v>
      </c>
      <c r="H21" s="21" t="s">
        <v>346</v>
      </c>
      <c r="I21" s="394"/>
      <c r="J21" s="394"/>
      <c r="K21" s="394"/>
    </row>
    <row r="22" customFormat="false" ht="13.8" hidden="false" customHeight="false" outlineLevel="0" collapsed="false">
      <c r="A22" s="377"/>
      <c r="B22" s="373"/>
      <c r="C22" s="379"/>
      <c r="D22" s="379"/>
      <c r="E22" s="379"/>
      <c r="F22" s="379"/>
      <c r="G22" s="379"/>
      <c r="H22" s="379"/>
      <c r="I22" s="379"/>
      <c r="J22" s="379"/>
      <c r="K22" s="379"/>
    </row>
    <row r="23" customFormat="false" ht="13.8" hidden="false" customHeight="false" outlineLevel="0" collapsed="false">
      <c r="A23" s="377"/>
      <c r="B23" s="373"/>
      <c r="C23" s="379"/>
      <c r="D23" s="379"/>
      <c r="E23" s="379"/>
      <c r="F23" s="379"/>
      <c r="G23" s="379"/>
      <c r="H23" s="379"/>
      <c r="I23" s="379"/>
      <c r="J23" s="379"/>
      <c r="K23" s="379"/>
    </row>
    <row r="24" customFormat="false" ht="13.8" hidden="false" customHeight="false" outlineLevel="0" collapsed="false">
      <c r="A24" s="372" t="s">
        <v>180</v>
      </c>
      <c r="B24" s="373"/>
      <c r="C24" s="374"/>
      <c r="D24" s="374"/>
      <c r="E24" s="374"/>
      <c r="F24" s="395"/>
      <c r="G24" s="374"/>
      <c r="H24" s="374"/>
      <c r="I24" s="374"/>
      <c r="J24" s="374"/>
      <c r="K24" s="374"/>
    </row>
    <row r="25" customFormat="false" ht="13.8" hidden="false" customHeight="false" outlineLevel="0" collapsed="false">
      <c r="A25" s="372"/>
      <c r="B25" s="372"/>
      <c r="C25" s="399"/>
      <c r="D25" s="399"/>
      <c r="E25" s="399"/>
      <c r="F25" s="399"/>
      <c r="G25" s="399"/>
      <c r="H25" s="399"/>
      <c r="I25" s="399"/>
      <c r="J25" s="399"/>
      <c r="K25" s="399"/>
    </row>
    <row r="26" customFormat="false" ht="13.8" hidden="false" customHeight="false" outlineLevel="0" collapsed="false">
      <c r="A26" s="372"/>
      <c r="B26" s="372"/>
      <c r="C26" s="399"/>
      <c r="D26" s="399"/>
      <c r="E26" s="399"/>
      <c r="F26" s="399"/>
      <c r="G26" s="399"/>
      <c r="H26" s="399"/>
      <c r="I26" s="399"/>
      <c r="J26" s="399"/>
      <c r="K26" s="399"/>
    </row>
    <row r="27" customFormat="false" ht="13.8" hidden="false" customHeight="false" outlineLevel="0" collapsed="false">
      <c r="A27" s="377" t="s">
        <v>182</v>
      </c>
      <c r="B27" s="373"/>
      <c r="C27" s="21"/>
      <c r="D27" s="21"/>
      <c r="E27" s="21"/>
      <c r="F27" s="21"/>
      <c r="G27" s="21"/>
      <c r="H27" s="400"/>
      <c r="I27" s="21"/>
      <c r="J27" s="21"/>
      <c r="K27" s="21"/>
    </row>
    <row r="28" customFormat="false" ht="13.8" hidden="false" customHeight="false" outlineLevel="0" collapsed="false">
      <c r="A28" s="377"/>
      <c r="B28" s="373"/>
      <c r="C28" s="389"/>
      <c r="D28" s="389"/>
      <c r="E28" s="389"/>
      <c r="F28" s="389"/>
      <c r="G28" s="389"/>
      <c r="H28" s="389"/>
      <c r="I28" s="389"/>
      <c r="J28" s="389"/>
      <c r="K28" s="389"/>
    </row>
    <row r="29" customFormat="false" ht="13.8" hidden="false" customHeight="false" outlineLevel="0" collapsed="false">
      <c r="A29" s="377"/>
      <c r="B29" s="373"/>
      <c r="C29" s="389"/>
      <c r="D29" s="389"/>
      <c r="E29" s="389"/>
      <c r="F29" s="389"/>
      <c r="G29" s="389"/>
      <c r="H29" s="389"/>
      <c r="I29" s="389"/>
      <c r="J29" s="389"/>
      <c r="K29" s="389"/>
    </row>
    <row r="30" customFormat="false" ht="13.8" hidden="false" customHeight="false" outlineLevel="0" collapsed="false">
      <c r="A30" s="372" t="s">
        <v>185</v>
      </c>
      <c r="B30" s="373"/>
      <c r="C30" s="374"/>
      <c r="D30" s="374"/>
      <c r="E30" s="374"/>
      <c r="F30" s="395"/>
      <c r="G30" s="374"/>
      <c r="H30" s="374"/>
      <c r="I30" s="383"/>
      <c r="J30" s="383"/>
      <c r="K30" s="383"/>
    </row>
    <row r="31" customFormat="false" ht="13.8" hidden="false" customHeight="false" outlineLevel="0" collapsed="false">
      <c r="A31" s="372"/>
      <c r="B31" s="372"/>
      <c r="C31" s="399"/>
      <c r="D31" s="399"/>
      <c r="E31" s="399"/>
      <c r="F31" s="399"/>
      <c r="G31" s="399"/>
      <c r="H31" s="399"/>
      <c r="I31" s="399"/>
      <c r="J31" s="399"/>
      <c r="K31" s="399"/>
    </row>
    <row r="32" customFormat="false" ht="13.8" hidden="false" customHeight="false" outlineLevel="0" collapsed="false">
      <c r="A32" s="372"/>
      <c r="B32" s="372"/>
      <c r="C32" s="399"/>
      <c r="D32" s="399"/>
      <c r="E32" s="399"/>
      <c r="F32" s="399"/>
      <c r="G32" s="399"/>
      <c r="H32" s="399"/>
      <c r="I32" s="399"/>
      <c r="J32" s="399"/>
      <c r="K32" s="399"/>
    </row>
    <row r="33" customFormat="false" ht="13.8" hidden="false" customHeight="false" outlineLevel="0" collapsed="false">
      <c r="A33" s="377" t="s">
        <v>189</v>
      </c>
      <c r="B33" s="373"/>
      <c r="C33" s="21"/>
      <c r="D33" s="21"/>
      <c r="E33" s="21"/>
      <c r="F33" s="378"/>
      <c r="G33" s="21"/>
      <c r="H33" s="21"/>
      <c r="I33" s="21"/>
      <c r="J33" s="21"/>
      <c r="K33" s="21"/>
    </row>
    <row r="34" customFormat="false" ht="13.8" hidden="false" customHeight="false" outlineLevel="0" collapsed="false">
      <c r="A34" s="377"/>
      <c r="B34" s="373"/>
      <c r="C34" s="389"/>
      <c r="D34" s="389"/>
      <c r="E34" s="389"/>
      <c r="F34" s="389"/>
      <c r="G34" s="389"/>
      <c r="H34" s="389"/>
      <c r="I34" s="389"/>
      <c r="J34" s="389"/>
      <c r="K34" s="389"/>
    </row>
    <row r="35" customFormat="false" ht="13.8" hidden="false" customHeight="false" outlineLevel="0" collapsed="false">
      <c r="A35" s="377"/>
      <c r="B35" s="373"/>
      <c r="C35" s="389"/>
      <c r="D35" s="389"/>
      <c r="E35" s="389"/>
      <c r="F35" s="389"/>
      <c r="G35" s="389"/>
      <c r="H35" s="389"/>
      <c r="I35" s="389"/>
      <c r="J35" s="389"/>
      <c r="K35" s="389"/>
    </row>
    <row r="36" customFormat="false" ht="13.8" hidden="false" customHeight="false" outlineLevel="0" collapsed="false">
      <c r="A36" s="372" t="s">
        <v>191</v>
      </c>
      <c r="B36" s="373"/>
      <c r="C36" s="374"/>
      <c r="D36" s="374"/>
      <c r="E36" s="374"/>
      <c r="F36" s="395"/>
      <c r="G36" s="374"/>
      <c r="H36" s="374"/>
      <c r="I36" s="374"/>
      <c r="J36" s="374"/>
      <c r="K36" s="374"/>
    </row>
    <row r="37" customFormat="false" ht="13.8" hidden="false" customHeight="false" outlineLevel="0" collapsed="false">
      <c r="A37" s="372"/>
      <c r="B37" s="372"/>
      <c r="C37" s="385"/>
      <c r="D37" s="385"/>
      <c r="E37" s="385"/>
      <c r="F37" s="385"/>
      <c r="G37" s="385"/>
      <c r="H37" s="385"/>
      <c r="I37" s="385"/>
      <c r="J37" s="385"/>
      <c r="K37" s="385"/>
    </row>
    <row r="38" customFormat="false" ht="13.8"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B1:L65536"/>
  <sheetViews>
    <sheetView showFormulas="false" showGridLines="true" showRowColHeaders="true" showZeros="true" rightToLeft="false" tabSelected="false" showOutlineSymbols="true" defaultGridColor="true" view="normal" topLeftCell="A587" colorId="64" zoomScale="70" zoomScaleNormal="70" zoomScalePageLayoutView="100" workbookViewId="0">
      <selection pane="topLeft" activeCell="J609" activeCellId="0" sqref="J609"/>
    </sheetView>
  </sheetViews>
  <sheetFormatPr defaultRowHeight="15" outlineLevelRow="0" outlineLevelCol="0"/>
  <cols>
    <col collapsed="false" customWidth="true" hidden="false" outlineLevel="0" max="1" min="1" style="0" width="2.57"/>
    <col collapsed="false" customWidth="true" hidden="false" outlineLevel="0" max="2" min="2" style="0" width="30.86"/>
    <col collapsed="false" customWidth="true" hidden="false" outlineLevel="0" max="3" min="3" style="0" width="32.42"/>
    <col collapsed="false" customWidth="true" hidden="false" outlineLevel="0" max="4" min="4" style="0" width="8"/>
    <col collapsed="false" customWidth="true" hidden="false" outlineLevel="0" max="5" min="5" style="0" width="6.15"/>
    <col collapsed="false" customWidth="true" hidden="false" outlineLevel="0" max="7" min="6" style="0" width="5.01"/>
    <col collapsed="false" customWidth="true" hidden="false" outlineLevel="0" max="8" min="8" style="0" width="4.83"/>
    <col collapsed="false" customWidth="true" hidden="false" outlineLevel="0" max="11" min="9" style="0" width="5.01"/>
    <col collapsed="false" customWidth="true" hidden="false" outlineLevel="0" max="15" min="12" style="0" width="8.86"/>
    <col collapsed="false" customWidth="true" hidden="false" outlineLevel="0" max="16" min="16" style="0" width="34.42"/>
    <col collapsed="false" customWidth="true" hidden="false" outlineLevel="0" max="17" min="17" style="0" width="28.57"/>
    <col collapsed="false" customWidth="true" hidden="false" outlineLevel="0" max="18" min="18" style="0" width="31.28"/>
    <col collapsed="false" customWidth="true" hidden="false" outlineLevel="0" max="28" min="19" style="0" width="8.86"/>
    <col collapsed="false" customWidth="true" hidden="false" outlineLevel="0" max="29" min="29" style="0" width="33.71"/>
    <col collapsed="false" customWidth="true" hidden="false" outlineLevel="0" max="1025" min="30" style="0" width="8.86"/>
  </cols>
  <sheetData>
    <row r="1" customFormat="false" ht="14.45" hidden="false" customHeight="true" outlineLevel="0" collapsed="false">
      <c r="B1" s="368"/>
      <c r="C1" s="368" t="s">
        <v>378</v>
      </c>
      <c r="D1" s="368" t="s">
        <v>126</v>
      </c>
      <c r="E1" s="368" t="s">
        <v>379</v>
      </c>
      <c r="F1" s="368" t="s">
        <v>380</v>
      </c>
      <c r="G1" s="401" t="s">
        <v>381</v>
      </c>
      <c r="H1" s="401"/>
      <c r="I1" s="358" t="s">
        <v>382</v>
      </c>
      <c r="J1" s="358"/>
      <c r="K1" s="358"/>
      <c r="L1" s="358"/>
    </row>
    <row r="2" customFormat="false" ht="15" hidden="false" customHeight="false" outlineLevel="0" collapsed="false">
      <c r="B2" s="368"/>
      <c r="C2" s="368"/>
      <c r="D2" s="368"/>
      <c r="E2" s="368"/>
      <c r="F2" s="368"/>
      <c r="G2" s="368"/>
      <c r="H2" s="401"/>
      <c r="I2" s="358"/>
      <c r="J2" s="358"/>
      <c r="K2" s="358"/>
      <c r="L2" s="358"/>
    </row>
    <row r="3" customFormat="false" ht="15" hidden="false" customHeight="false" outlineLevel="0" collapsed="false">
      <c r="B3" s="402" t="s">
        <v>383</v>
      </c>
      <c r="C3" s="402"/>
      <c r="D3" s="403" t="n">
        <f aca="false">(D12+D13+D14+D15+D20+D21+D30+D31+D24+D25+D28+D29+D34)/60</f>
        <v>6.2</v>
      </c>
      <c r="E3" s="404" t="s">
        <v>384</v>
      </c>
      <c r="F3" s="404" t="n">
        <v>4</v>
      </c>
      <c r="G3" s="405" t="n">
        <f aca="false">D3*F3</f>
        <v>24.8</v>
      </c>
      <c r="H3" s="405"/>
      <c r="I3" s="406" t="s">
        <v>385</v>
      </c>
      <c r="J3" s="406"/>
      <c r="K3" s="406"/>
      <c r="L3" s="406"/>
    </row>
    <row r="4" customFormat="false" ht="15" hidden="false" customHeight="false" outlineLevel="0" collapsed="false">
      <c r="B4" s="407" t="s">
        <v>386</v>
      </c>
      <c r="C4" s="407"/>
      <c r="D4" s="408" t="n">
        <f aca="false">(D16+D33+D17+D18+D19+D22+D23+D26+D27+D32+D33)/60</f>
        <v>3.86666666666667</v>
      </c>
      <c r="E4" s="404"/>
      <c r="F4" s="404"/>
      <c r="G4" s="409" t="n">
        <f aca="false">D4*F3</f>
        <v>15.4666666666667</v>
      </c>
      <c r="H4" s="409"/>
      <c r="I4" s="410" t="s">
        <v>387</v>
      </c>
      <c r="J4" s="410"/>
      <c r="K4" s="410"/>
      <c r="L4" s="410"/>
    </row>
    <row r="5" customFormat="false" ht="15" hidden="false" customHeight="false" outlineLevel="0" collapsed="false">
      <c r="B5" s="407" t="s">
        <v>388</v>
      </c>
      <c r="C5" s="407"/>
      <c r="D5" s="411" t="n">
        <f aca="false">SUM(D3:D4)</f>
        <v>10.0666666666667</v>
      </c>
      <c r="E5" s="404"/>
      <c r="F5" s="404"/>
      <c r="G5" s="412" t="n">
        <f aca="false">D5*F3</f>
        <v>40.2666666666667</v>
      </c>
      <c r="H5" s="412"/>
      <c r="I5" s="410" t="s">
        <v>389</v>
      </c>
      <c r="J5" s="410"/>
      <c r="K5" s="410"/>
      <c r="L5" s="410"/>
    </row>
    <row r="6" customFormat="false" ht="15" hidden="false" customHeight="false" outlineLevel="0" collapsed="false">
      <c r="B6" s="407" t="s">
        <v>390</v>
      </c>
      <c r="C6" s="407"/>
      <c r="D6" s="413" t="n">
        <f aca="false">2+3+4</f>
        <v>9</v>
      </c>
      <c r="E6" s="413"/>
      <c r="F6" s="413"/>
      <c r="G6" s="413"/>
      <c r="H6" s="413"/>
      <c r="I6" s="414" t="s">
        <v>391</v>
      </c>
      <c r="J6" s="414"/>
      <c r="K6" s="414"/>
      <c r="L6" s="414"/>
    </row>
    <row r="7" customFormat="false" ht="15" hidden="false" customHeight="false" outlineLevel="0" collapsed="false">
      <c r="B7" s="415" t="s">
        <v>392</v>
      </c>
      <c r="C7" s="416"/>
      <c r="D7" s="417" t="n">
        <f aca="false">G5+D6</f>
        <v>49.2666666666667</v>
      </c>
      <c r="E7" s="417"/>
      <c r="F7" s="417"/>
      <c r="G7" s="417"/>
      <c r="H7" s="417"/>
      <c r="I7" s="410" t="s">
        <v>393</v>
      </c>
      <c r="J7" s="410"/>
      <c r="K7" s="410"/>
      <c r="L7" s="410"/>
    </row>
    <row r="8" customFormat="false" ht="15" hidden="false" customHeight="false" outlineLevel="0" collapsed="false">
      <c r="B8" s="407" t="s">
        <v>31</v>
      </c>
      <c r="C8" s="407"/>
      <c r="D8" s="418" t="n">
        <v>43532</v>
      </c>
      <c r="E8" s="418"/>
      <c r="F8" s="418"/>
      <c r="G8" s="418"/>
      <c r="H8" s="418"/>
      <c r="I8" s="419"/>
      <c r="J8" s="419"/>
      <c r="K8" s="419"/>
      <c r="L8" s="419"/>
    </row>
    <row r="9" customFormat="false" ht="15" hidden="false" customHeight="false" outlineLevel="0" collapsed="false">
      <c r="B9" s="420" t="s">
        <v>394</v>
      </c>
      <c r="C9" s="420"/>
      <c r="D9" s="421" t="s">
        <v>395</v>
      </c>
      <c r="E9" s="421"/>
      <c r="F9" s="421"/>
      <c r="G9" s="421"/>
      <c r="H9" s="421"/>
      <c r="I9" s="419"/>
      <c r="J9" s="419"/>
      <c r="K9" s="419"/>
      <c r="L9" s="419"/>
    </row>
    <row r="10" customFormat="false" ht="15" hidden="false" customHeight="false" outlineLevel="0" collapsed="false">
      <c r="B10" s="420"/>
      <c r="C10" s="420"/>
      <c r="D10" s="421"/>
      <c r="E10" s="421"/>
      <c r="F10" s="421"/>
      <c r="G10" s="421"/>
      <c r="H10" s="421"/>
      <c r="I10" s="422"/>
      <c r="J10" s="422"/>
      <c r="K10" s="422"/>
      <c r="L10" s="422"/>
    </row>
    <row r="11" customFormat="false" ht="15" hidden="false" customHeight="false" outlineLevel="0" collapsed="false">
      <c r="B11" s="423"/>
      <c r="C11" s="424" t="s">
        <v>396</v>
      </c>
      <c r="D11" s="424"/>
      <c r="E11" s="424"/>
      <c r="F11" s="424"/>
      <c r="G11" s="180" t="s">
        <v>397</v>
      </c>
      <c r="H11" s="180"/>
      <c r="I11" s="180"/>
      <c r="J11" s="180"/>
      <c r="K11" s="180"/>
      <c r="L11" s="180"/>
    </row>
    <row r="12" customFormat="false" ht="15" hidden="false" customHeight="false" outlineLevel="0" collapsed="false">
      <c r="B12" s="425" t="n">
        <v>1</v>
      </c>
      <c r="C12" s="426" t="s">
        <v>398</v>
      </c>
      <c r="D12" s="427" t="n">
        <v>20</v>
      </c>
      <c r="E12" s="427" t="s">
        <v>399</v>
      </c>
      <c r="F12" s="428" t="s">
        <v>145</v>
      </c>
      <c r="G12" s="429" t="n">
        <v>14</v>
      </c>
      <c r="H12" s="429" t="n">
        <v>16</v>
      </c>
      <c r="I12" s="429" t="n">
        <v>17</v>
      </c>
      <c r="J12" s="429" t="n">
        <v>18</v>
      </c>
      <c r="K12" s="429"/>
      <c r="L12" s="430"/>
    </row>
    <row r="13" customFormat="false" ht="15" hidden="false" customHeight="false" outlineLevel="0" collapsed="false">
      <c r="B13" s="425"/>
      <c r="C13" s="431" t="s">
        <v>400</v>
      </c>
      <c r="D13" s="432" t="n">
        <v>22</v>
      </c>
      <c r="E13" s="432" t="s">
        <v>399</v>
      </c>
      <c r="F13" s="428"/>
      <c r="G13" s="429"/>
      <c r="H13" s="429"/>
      <c r="I13" s="429"/>
      <c r="J13" s="429"/>
      <c r="K13" s="429"/>
      <c r="L13" s="430"/>
    </row>
    <row r="14" customFormat="false" ht="15" hidden="false" customHeight="false" outlineLevel="0" collapsed="false">
      <c r="B14" s="433" t="n">
        <v>2</v>
      </c>
      <c r="C14" s="427" t="s">
        <v>401</v>
      </c>
      <c r="D14" s="427" t="n">
        <v>20</v>
      </c>
      <c r="E14" s="427" t="s">
        <v>399</v>
      </c>
      <c r="F14" s="434" t="s">
        <v>145</v>
      </c>
      <c r="G14" s="435" t="n">
        <v>36</v>
      </c>
      <c r="H14" s="435" t="n">
        <v>40</v>
      </c>
      <c r="I14" s="435" t="n">
        <v>40</v>
      </c>
      <c r="J14" s="435" t="n">
        <v>45</v>
      </c>
      <c r="K14" s="436"/>
      <c r="L14" s="437"/>
    </row>
    <row r="15" customFormat="false" ht="15" hidden="false" customHeight="false" outlineLevel="0" collapsed="false">
      <c r="B15" s="433"/>
      <c r="C15" s="438" t="s">
        <v>400</v>
      </c>
      <c r="D15" s="438" t="n">
        <v>22</v>
      </c>
      <c r="E15" s="438" t="s">
        <v>399</v>
      </c>
      <c r="F15" s="434"/>
      <c r="G15" s="435"/>
      <c r="H15" s="435"/>
      <c r="I15" s="435"/>
      <c r="J15" s="435"/>
      <c r="K15" s="436"/>
      <c r="L15" s="437"/>
    </row>
    <row r="16" customFormat="false" ht="15" hidden="false" customHeight="false" outlineLevel="0" collapsed="false">
      <c r="B16" s="439" t="n">
        <v>3</v>
      </c>
      <c r="C16" s="427" t="s">
        <v>402</v>
      </c>
      <c r="D16" s="427" t="n">
        <v>20</v>
      </c>
      <c r="E16" s="427" t="s">
        <v>399</v>
      </c>
      <c r="F16" s="440" t="s">
        <v>146</v>
      </c>
      <c r="G16" s="429" t="n">
        <v>10</v>
      </c>
      <c r="H16" s="429" t="n">
        <v>11</v>
      </c>
      <c r="I16" s="429" t="n">
        <v>11</v>
      </c>
      <c r="J16" s="429" t="n">
        <v>13</v>
      </c>
      <c r="K16" s="441"/>
      <c r="L16" s="442"/>
    </row>
    <row r="17" customFormat="false" ht="15" hidden="false" customHeight="false" outlineLevel="0" collapsed="false">
      <c r="B17" s="439"/>
      <c r="C17" s="443" t="s">
        <v>400</v>
      </c>
      <c r="D17" s="443" t="n">
        <v>22</v>
      </c>
      <c r="E17" s="443" t="s">
        <v>399</v>
      </c>
      <c r="F17" s="440"/>
      <c r="G17" s="429"/>
      <c r="H17" s="429"/>
      <c r="I17" s="429"/>
      <c r="J17" s="429"/>
      <c r="K17" s="441"/>
      <c r="L17" s="442"/>
    </row>
    <row r="18" customFormat="false" ht="15" hidden="false" customHeight="false" outlineLevel="0" collapsed="false">
      <c r="B18" s="439" t="n">
        <v>4</v>
      </c>
      <c r="C18" s="427" t="s">
        <v>403</v>
      </c>
      <c r="D18" s="427" t="n">
        <v>20</v>
      </c>
      <c r="E18" s="427" t="s">
        <v>399</v>
      </c>
      <c r="F18" s="440" t="s">
        <v>146</v>
      </c>
      <c r="G18" s="429" t="n">
        <v>8</v>
      </c>
      <c r="H18" s="429" t="n">
        <v>11</v>
      </c>
      <c r="I18" s="429" t="n">
        <v>11</v>
      </c>
      <c r="J18" s="429" t="n">
        <v>12</v>
      </c>
      <c r="K18" s="441"/>
      <c r="L18" s="442"/>
    </row>
    <row r="19" customFormat="false" ht="15" hidden="false" customHeight="false" outlineLevel="0" collapsed="false">
      <c r="B19" s="439"/>
      <c r="C19" s="443" t="s">
        <v>400</v>
      </c>
      <c r="D19" s="443" t="n">
        <v>22</v>
      </c>
      <c r="E19" s="443" t="s">
        <v>399</v>
      </c>
      <c r="F19" s="440"/>
      <c r="G19" s="429"/>
      <c r="H19" s="429"/>
      <c r="I19" s="429"/>
      <c r="J19" s="429"/>
      <c r="K19" s="441"/>
      <c r="L19" s="442"/>
    </row>
    <row r="20" customFormat="false" ht="15" hidden="false" customHeight="false" outlineLevel="0" collapsed="false">
      <c r="B20" s="439" t="n">
        <v>5</v>
      </c>
      <c r="C20" s="427" t="s">
        <v>404</v>
      </c>
      <c r="D20" s="427" t="n">
        <v>20</v>
      </c>
      <c r="E20" s="427" t="s">
        <v>399</v>
      </c>
      <c r="F20" s="428" t="s">
        <v>145</v>
      </c>
      <c r="G20" s="429" t="n">
        <v>50</v>
      </c>
      <c r="H20" s="429" t="n">
        <v>55</v>
      </c>
      <c r="I20" s="429" t="n">
        <v>65</v>
      </c>
      <c r="J20" s="429" t="n">
        <v>67</v>
      </c>
      <c r="K20" s="441"/>
      <c r="L20" s="442"/>
    </row>
    <row r="21" customFormat="false" ht="15" hidden="false" customHeight="false" outlineLevel="0" collapsed="false">
      <c r="B21" s="439"/>
      <c r="C21" s="432" t="s">
        <v>400</v>
      </c>
      <c r="D21" s="432" t="n">
        <v>22</v>
      </c>
      <c r="E21" s="432" t="s">
        <v>399</v>
      </c>
      <c r="F21" s="428"/>
      <c r="G21" s="429"/>
      <c r="H21" s="429"/>
      <c r="I21" s="429"/>
      <c r="J21" s="429"/>
      <c r="K21" s="441"/>
      <c r="L21" s="442"/>
    </row>
    <row r="22" customFormat="false" ht="15" hidden="false" customHeight="false" outlineLevel="0" collapsed="false">
      <c r="B22" s="439" t="n">
        <v>6</v>
      </c>
      <c r="C22" s="427" t="s">
        <v>405</v>
      </c>
      <c r="D22" s="427" t="n">
        <v>20</v>
      </c>
      <c r="E22" s="427" t="s">
        <v>399</v>
      </c>
      <c r="F22" s="440" t="s">
        <v>146</v>
      </c>
      <c r="G22" s="429" t="n">
        <v>12</v>
      </c>
      <c r="H22" s="429" t="n">
        <v>13</v>
      </c>
      <c r="I22" s="429" t="n">
        <v>12</v>
      </c>
      <c r="J22" s="429" t="n">
        <v>13</v>
      </c>
      <c r="K22" s="441"/>
      <c r="L22" s="442"/>
    </row>
    <row r="23" customFormat="false" ht="15" hidden="false" customHeight="false" outlineLevel="0" collapsed="false">
      <c r="B23" s="439"/>
      <c r="C23" s="443" t="s">
        <v>400</v>
      </c>
      <c r="D23" s="443" t="n">
        <v>22</v>
      </c>
      <c r="E23" s="443" t="s">
        <v>399</v>
      </c>
      <c r="F23" s="440"/>
      <c r="G23" s="429"/>
      <c r="H23" s="429"/>
      <c r="I23" s="429"/>
      <c r="J23" s="429"/>
      <c r="K23" s="441"/>
      <c r="L23" s="442"/>
    </row>
    <row r="24" customFormat="false" ht="15" hidden="false" customHeight="false" outlineLevel="0" collapsed="false">
      <c r="B24" s="439" t="n">
        <v>7</v>
      </c>
      <c r="C24" s="427" t="s">
        <v>391</v>
      </c>
      <c r="D24" s="427" t="n">
        <v>20</v>
      </c>
      <c r="E24" s="427" t="s">
        <v>399</v>
      </c>
      <c r="F24" s="428" t="s">
        <v>145</v>
      </c>
      <c r="G24" s="429" t="n">
        <v>20</v>
      </c>
      <c r="H24" s="429" t="n">
        <v>24</v>
      </c>
      <c r="I24" s="429" t="n">
        <v>17</v>
      </c>
      <c r="J24" s="429" t="n">
        <v>25</v>
      </c>
      <c r="K24" s="441"/>
      <c r="L24" s="442"/>
    </row>
    <row r="25" customFormat="false" ht="15" hidden="false" customHeight="false" outlineLevel="0" collapsed="false">
      <c r="B25" s="439"/>
      <c r="C25" s="432" t="s">
        <v>400</v>
      </c>
      <c r="D25" s="432" t="n">
        <v>22</v>
      </c>
      <c r="E25" s="432" t="s">
        <v>399</v>
      </c>
      <c r="F25" s="428"/>
      <c r="G25" s="429"/>
      <c r="H25" s="429"/>
      <c r="I25" s="429"/>
      <c r="J25" s="429"/>
      <c r="K25" s="441"/>
      <c r="L25" s="442"/>
    </row>
    <row r="26" customFormat="false" ht="15" hidden="false" customHeight="false" outlineLevel="0" collapsed="false">
      <c r="B26" s="439" t="n">
        <v>8</v>
      </c>
      <c r="C26" s="427" t="s">
        <v>406</v>
      </c>
      <c r="D26" s="427" t="n">
        <v>20</v>
      </c>
      <c r="E26" s="427" t="s">
        <v>399</v>
      </c>
      <c r="F26" s="440" t="s">
        <v>146</v>
      </c>
      <c r="G26" s="429" t="n">
        <v>7</v>
      </c>
      <c r="H26" s="429" t="n">
        <v>8</v>
      </c>
      <c r="I26" s="429" t="n">
        <v>8</v>
      </c>
      <c r="J26" s="429" t="n">
        <v>7</v>
      </c>
      <c r="K26" s="441"/>
      <c r="L26" s="442"/>
    </row>
    <row r="27" customFormat="false" ht="15" hidden="false" customHeight="false" outlineLevel="0" collapsed="false">
      <c r="B27" s="439"/>
      <c r="C27" s="443" t="s">
        <v>400</v>
      </c>
      <c r="D27" s="443" t="n">
        <v>22</v>
      </c>
      <c r="E27" s="443" t="s">
        <v>399</v>
      </c>
      <c r="F27" s="440"/>
      <c r="G27" s="429"/>
      <c r="H27" s="429"/>
      <c r="I27" s="429"/>
      <c r="J27" s="429"/>
      <c r="K27" s="441"/>
      <c r="L27" s="442"/>
    </row>
    <row r="28" customFormat="false" ht="15" hidden="false" customHeight="false" outlineLevel="0" collapsed="false">
      <c r="B28" s="439" t="n">
        <v>9</v>
      </c>
      <c r="C28" s="427" t="s">
        <v>407</v>
      </c>
      <c r="D28" s="427" t="n">
        <v>20</v>
      </c>
      <c r="E28" s="427" t="s">
        <v>399</v>
      </c>
      <c r="F28" s="428" t="s">
        <v>145</v>
      </c>
      <c r="G28" s="429" t="n">
        <v>10</v>
      </c>
      <c r="H28" s="429" t="n">
        <v>11</v>
      </c>
      <c r="I28" s="429" t="n">
        <v>11</v>
      </c>
      <c r="J28" s="429" t="n">
        <v>13</v>
      </c>
      <c r="K28" s="441"/>
      <c r="L28" s="442"/>
    </row>
    <row r="29" customFormat="false" ht="15" hidden="false" customHeight="false" outlineLevel="0" collapsed="false">
      <c r="B29" s="439"/>
      <c r="C29" s="432" t="s">
        <v>400</v>
      </c>
      <c r="D29" s="432" t="n">
        <v>22</v>
      </c>
      <c r="E29" s="432" t="s">
        <v>399</v>
      </c>
      <c r="F29" s="428"/>
      <c r="G29" s="429"/>
      <c r="H29" s="429"/>
      <c r="I29" s="429"/>
      <c r="J29" s="429"/>
      <c r="K29" s="441"/>
      <c r="L29" s="442"/>
    </row>
    <row r="30" customFormat="false" ht="15" hidden="false" customHeight="false" outlineLevel="0" collapsed="false">
      <c r="B30" s="439" t="n">
        <v>10</v>
      </c>
      <c r="C30" s="427" t="s">
        <v>408</v>
      </c>
      <c r="D30" s="427" t="n">
        <v>20</v>
      </c>
      <c r="E30" s="427" t="s">
        <v>399</v>
      </c>
      <c r="F30" s="428" t="s">
        <v>145</v>
      </c>
      <c r="G30" s="429" t="n">
        <v>15</v>
      </c>
      <c r="H30" s="429" t="n">
        <v>15</v>
      </c>
      <c r="I30" s="429" t="n">
        <v>13</v>
      </c>
      <c r="J30" s="429" t="n">
        <v>14</v>
      </c>
      <c r="K30" s="441"/>
      <c r="L30" s="442"/>
    </row>
    <row r="31" customFormat="false" ht="15" hidden="false" customHeight="false" outlineLevel="0" collapsed="false">
      <c r="B31" s="439"/>
      <c r="C31" s="432" t="s">
        <v>400</v>
      </c>
      <c r="D31" s="432" t="n">
        <v>22</v>
      </c>
      <c r="E31" s="432" t="s">
        <v>399</v>
      </c>
      <c r="F31" s="428"/>
      <c r="G31" s="429"/>
      <c r="H31" s="429"/>
      <c r="I31" s="429"/>
      <c r="J31" s="429"/>
      <c r="K31" s="441"/>
      <c r="L31" s="442"/>
    </row>
    <row r="32" customFormat="false" ht="15" hidden="false" customHeight="false" outlineLevel="0" collapsed="false">
      <c r="B32" s="439" t="n">
        <v>11</v>
      </c>
      <c r="C32" s="427" t="s">
        <v>409</v>
      </c>
      <c r="D32" s="427" t="n">
        <v>20</v>
      </c>
      <c r="E32" s="427" t="s">
        <v>399</v>
      </c>
      <c r="F32" s="440" t="s">
        <v>146</v>
      </c>
      <c r="G32" s="429" t="n">
        <v>17</v>
      </c>
      <c r="H32" s="429" t="n">
        <v>20</v>
      </c>
      <c r="I32" s="429" t="n">
        <v>18</v>
      </c>
      <c r="J32" s="429" t="n">
        <v>19</v>
      </c>
      <c r="K32" s="441"/>
      <c r="L32" s="442"/>
    </row>
    <row r="33" customFormat="false" ht="15" hidden="false" customHeight="false" outlineLevel="0" collapsed="false">
      <c r="B33" s="439"/>
      <c r="C33" s="443" t="s">
        <v>400</v>
      </c>
      <c r="D33" s="443" t="n">
        <v>22</v>
      </c>
      <c r="E33" s="443" t="s">
        <v>399</v>
      </c>
      <c r="F33" s="440"/>
      <c r="G33" s="429"/>
      <c r="H33" s="429"/>
      <c r="I33" s="429"/>
      <c r="J33" s="429"/>
      <c r="K33" s="441"/>
      <c r="L33" s="442"/>
    </row>
    <row r="34" customFormat="false" ht="15" hidden="false" customHeight="false" outlineLevel="0" collapsed="false">
      <c r="B34" s="439" t="n">
        <v>12</v>
      </c>
      <c r="C34" s="427" t="s">
        <v>410</v>
      </c>
      <c r="D34" s="427" t="n">
        <v>120</v>
      </c>
      <c r="E34" s="427" t="s">
        <v>399</v>
      </c>
      <c r="F34" s="428" t="s">
        <v>145</v>
      </c>
      <c r="G34" s="429" t="s">
        <v>411</v>
      </c>
      <c r="H34" s="429" t="s">
        <v>411</v>
      </c>
      <c r="I34" s="429" t="s">
        <v>411</v>
      </c>
      <c r="J34" s="429" t="s">
        <v>411</v>
      </c>
      <c r="K34" s="441"/>
      <c r="L34" s="442"/>
    </row>
    <row r="35" customFormat="false" ht="15" hidden="false" customHeight="false" outlineLevel="0" collapsed="false">
      <c r="B35" s="439"/>
      <c r="C35" s="444"/>
      <c r="D35" s="444"/>
      <c r="E35" s="444"/>
      <c r="F35" s="428"/>
      <c r="G35" s="429"/>
      <c r="H35" s="429"/>
      <c r="I35" s="429"/>
      <c r="J35" s="429"/>
      <c r="K35" s="441"/>
      <c r="L35" s="442"/>
    </row>
    <row r="40" customFormat="false" ht="13.7" hidden="false" customHeight="true" outlineLevel="0" collapsed="false">
      <c r="B40" s="368"/>
      <c r="C40" s="368" t="s">
        <v>412</v>
      </c>
      <c r="D40" s="368" t="s">
        <v>126</v>
      </c>
      <c r="E40" s="368" t="s">
        <v>379</v>
      </c>
      <c r="F40" s="368" t="s">
        <v>380</v>
      </c>
      <c r="G40" s="401" t="s">
        <v>381</v>
      </c>
      <c r="H40" s="401"/>
      <c r="I40" s="358" t="s">
        <v>382</v>
      </c>
      <c r="J40" s="358"/>
      <c r="K40" s="358"/>
      <c r="L40" s="358"/>
    </row>
    <row r="41" customFormat="false" ht="15" hidden="false" customHeight="false" outlineLevel="0" collapsed="false">
      <c r="B41" s="368"/>
      <c r="C41" s="368"/>
      <c r="D41" s="368"/>
      <c r="E41" s="368"/>
      <c r="F41" s="368"/>
      <c r="G41" s="368"/>
      <c r="H41" s="401"/>
      <c r="I41" s="358"/>
      <c r="J41" s="358"/>
      <c r="K41" s="358"/>
      <c r="L41" s="358"/>
    </row>
    <row r="42" customFormat="false" ht="15" hidden="false" customHeight="false" outlineLevel="0" collapsed="false">
      <c r="B42" s="402" t="s">
        <v>383</v>
      </c>
      <c r="C42" s="402"/>
      <c r="D42" s="403" t="n">
        <f aca="false">(D51+D52+D53+D54+D59+D60+D67+D68+D63+D64+D71+D72+D75)/60</f>
        <v>6.2</v>
      </c>
      <c r="E42" s="404" t="s">
        <v>384</v>
      </c>
      <c r="F42" s="404" t="n">
        <v>4</v>
      </c>
      <c r="G42" s="405" t="n">
        <f aca="false">D42*F42</f>
        <v>24.8</v>
      </c>
      <c r="H42" s="405"/>
      <c r="I42" s="406" t="s">
        <v>413</v>
      </c>
      <c r="J42" s="406"/>
      <c r="K42" s="406"/>
      <c r="L42" s="406"/>
    </row>
    <row r="43" customFormat="false" ht="15" hidden="false" customHeight="false" outlineLevel="0" collapsed="false">
      <c r="B43" s="407" t="s">
        <v>386</v>
      </c>
      <c r="C43" s="407"/>
      <c r="D43" s="408" t="n">
        <f aca="false">(D55+D70+D56+D57+D58+D61+D62+D65+D66+D69+D70+D73+D74)/60</f>
        <v>4.56666666666667</v>
      </c>
      <c r="E43" s="404"/>
      <c r="F43" s="404"/>
      <c r="G43" s="409" t="n">
        <f aca="false">D43*F42</f>
        <v>18.2666666666667</v>
      </c>
      <c r="H43" s="409"/>
      <c r="I43" s="410" t="s">
        <v>387</v>
      </c>
      <c r="J43" s="410"/>
      <c r="K43" s="410"/>
      <c r="L43" s="410"/>
    </row>
    <row r="44" customFormat="false" ht="15" hidden="false" customHeight="false" outlineLevel="0" collapsed="false">
      <c r="B44" s="407" t="s">
        <v>388</v>
      </c>
      <c r="C44" s="407"/>
      <c r="D44" s="411" t="n">
        <f aca="false">SUM(D42:D43)</f>
        <v>10.7666666666667</v>
      </c>
      <c r="E44" s="404"/>
      <c r="F44" s="404"/>
      <c r="G44" s="412" t="n">
        <f aca="false">D44*F42</f>
        <v>43.0666666666667</v>
      </c>
      <c r="H44" s="412"/>
      <c r="I44" s="410" t="s">
        <v>389</v>
      </c>
      <c r="J44" s="410"/>
      <c r="K44" s="410"/>
      <c r="L44" s="410"/>
    </row>
    <row r="45" customFormat="false" ht="15" hidden="false" customHeight="false" outlineLevel="0" collapsed="false">
      <c r="B45" s="407" t="s">
        <v>390</v>
      </c>
      <c r="C45" s="407"/>
      <c r="D45" s="413" t="n">
        <f aca="false">2+3+4</f>
        <v>9</v>
      </c>
      <c r="E45" s="413"/>
      <c r="F45" s="413"/>
      <c r="G45" s="413"/>
      <c r="H45" s="413"/>
      <c r="I45" s="414" t="s">
        <v>391</v>
      </c>
      <c r="J45" s="414"/>
      <c r="K45" s="414"/>
      <c r="L45" s="414"/>
    </row>
    <row r="46" customFormat="false" ht="15" hidden="false" customHeight="false" outlineLevel="0" collapsed="false">
      <c r="B46" s="415" t="s">
        <v>392</v>
      </c>
      <c r="C46" s="416"/>
      <c r="D46" s="417" t="n">
        <f aca="false">G44+D45</f>
        <v>52.0666666666667</v>
      </c>
      <c r="E46" s="417"/>
      <c r="F46" s="417"/>
      <c r="G46" s="417"/>
      <c r="H46" s="417"/>
      <c r="I46" s="410" t="s">
        <v>393</v>
      </c>
      <c r="J46" s="410"/>
      <c r="K46" s="410"/>
      <c r="L46" s="410"/>
    </row>
    <row r="47" customFormat="false" ht="15" hidden="false" customHeight="false" outlineLevel="0" collapsed="false">
      <c r="B47" s="407" t="s">
        <v>31</v>
      </c>
      <c r="C47" s="407"/>
      <c r="D47" s="418" t="n">
        <v>43539</v>
      </c>
      <c r="E47" s="418"/>
      <c r="F47" s="418"/>
      <c r="G47" s="418"/>
      <c r="H47" s="418"/>
      <c r="I47" s="410" t="s">
        <v>385</v>
      </c>
      <c r="J47" s="410"/>
      <c r="K47" s="410"/>
      <c r="L47" s="410"/>
    </row>
    <row r="48" customFormat="false" ht="15" hidden="false" customHeight="false" outlineLevel="0" collapsed="false">
      <c r="B48" s="420" t="s">
        <v>394</v>
      </c>
      <c r="C48" s="420"/>
      <c r="D48" s="421" t="s">
        <v>395</v>
      </c>
      <c r="E48" s="421"/>
      <c r="F48" s="421"/>
      <c r="G48" s="421"/>
      <c r="H48" s="421"/>
      <c r="I48" s="410" t="s">
        <v>414</v>
      </c>
      <c r="J48" s="410"/>
      <c r="K48" s="410"/>
      <c r="L48" s="410"/>
    </row>
    <row r="49" customFormat="false" ht="15" hidden="false" customHeight="false" outlineLevel="0" collapsed="false">
      <c r="B49" s="420"/>
      <c r="C49" s="420"/>
      <c r="D49" s="421"/>
      <c r="E49" s="421"/>
      <c r="F49" s="421"/>
      <c r="G49" s="421"/>
      <c r="H49" s="421"/>
      <c r="I49" s="422"/>
      <c r="J49" s="422"/>
      <c r="K49" s="422"/>
      <c r="L49" s="422"/>
    </row>
    <row r="50" customFormat="false" ht="15" hidden="false" customHeight="false" outlineLevel="0" collapsed="false">
      <c r="B50" s="423"/>
      <c r="C50" s="424" t="s">
        <v>396</v>
      </c>
      <c r="D50" s="424"/>
      <c r="E50" s="424"/>
      <c r="F50" s="424"/>
      <c r="G50" s="180" t="s">
        <v>397</v>
      </c>
      <c r="H50" s="180"/>
      <c r="I50" s="180"/>
      <c r="J50" s="180"/>
      <c r="K50" s="180"/>
      <c r="L50" s="180"/>
    </row>
    <row r="51" customFormat="false" ht="13.7" hidden="false" customHeight="true" outlineLevel="0" collapsed="false">
      <c r="B51" s="425" t="n">
        <v>1</v>
      </c>
      <c r="C51" s="426" t="s">
        <v>398</v>
      </c>
      <c r="D51" s="427" t="n">
        <v>20</v>
      </c>
      <c r="E51" s="427" t="s">
        <v>399</v>
      </c>
      <c r="F51" s="428" t="s">
        <v>145</v>
      </c>
      <c r="G51" s="429" t="n">
        <v>7</v>
      </c>
      <c r="H51" s="429" t="n">
        <v>6</v>
      </c>
      <c r="I51" s="429" t="n">
        <v>7</v>
      </c>
      <c r="J51" s="429" t="n">
        <v>6</v>
      </c>
      <c r="K51" s="429"/>
      <c r="L51" s="430"/>
    </row>
    <row r="52" customFormat="false" ht="15" hidden="false" customHeight="false" outlineLevel="0" collapsed="false">
      <c r="B52" s="425"/>
      <c r="C52" s="431" t="s">
        <v>400</v>
      </c>
      <c r="D52" s="432" t="n">
        <v>22</v>
      </c>
      <c r="E52" s="432" t="s">
        <v>399</v>
      </c>
      <c r="F52" s="428"/>
      <c r="G52" s="429"/>
      <c r="H52" s="429"/>
      <c r="I52" s="429"/>
      <c r="J52" s="429"/>
      <c r="K52" s="429"/>
      <c r="L52" s="430"/>
    </row>
    <row r="53" customFormat="false" ht="15" hidden="false" customHeight="false" outlineLevel="0" collapsed="false">
      <c r="B53" s="433" t="n">
        <v>2</v>
      </c>
      <c r="C53" s="427" t="s">
        <v>401</v>
      </c>
      <c r="D53" s="427" t="n">
        <v>20</v>
      </c>
      <c r="E53" s="427" t="s">
        <v>399</v>
      </c>
      <c r="F53" s="434" t="s">
        <v>145</v>
      </c>
      <c r="G53" s="435" t="n">
        <v>18</v>
      </c>
      <c r="H53" s="435" t="n">
        <v>18</v>
      </c>
      <c r="I53" s="435" t="n">
        <v>17</v>
      </c>
      <c r="J53" s="435" t="n">
        <v>16</v>
      </c>
      <c r="K53" s="436"/>
      <c r="L53" s="437"/>
    </row>
    <row r="54" customFormat="false" ht="15" hidden="false" customHeight="false" outlineLevel="0" collapsed="false">
      <c r="B54" s="433"/>
      <c r="C54" s="438" t="s">
        <v>400</v>
      </c>
      <c r="D54" s="438" t="n">
        <v>22</v>
      </c>
      <c r="E54" s="438" t="s">
        <v>399</v>
      </c>
      <c r="F54" s="434"/>
      <c r="G54" s="435"/>
      <c r="H54" s="435"/>
      <c r="I54" s="435"/>
      <c r="J54" s="435"/>
      <c r="K54" s="436"/>
      <c r="L54" s="437"/>
    </row>
    <row r="55" customFormat="false" ht="15" hidden="false" customHeight="false" outlineLevel="0" collapsed="false">
      <c r="B55" s="425" t="n">
        <v>3</v>
      </c>
      <c r="C55" s="427" t="s">
        <v>402</v>
      </c>
      <c r="D55" s="427" t="n">
        <v>20</v>
      </c>
      <c r="E55" s="427" t="s">
        <v>399</v>
      </c>
      <c r="F55" s="440" t="s">
        <v>146</v>
      </c>
      <c r="G55" s="429" t="n">
        <v>11</v>
      </c>
      <c r="H55" s="429" t="n">
        <v>12</v>
      </c>
      <c r="I55" s="429" t="n">
        <v>12</v>
      </c>
      <c r="J55" s="429" t="n">
        <v>12</v>
      </c>
      <c r="K55" s="441"/>
      <c r="L55" s="442"/>
    </row>
    <row r="56" customFormat="false" ht="15" hidden="false" customHeight="false" outlineLevel="0" collapsed="false">
      <c r="B56" s="425"/>
      <c r="C56" s="443" t="s">
        <v>400</v>
      </c>
      <c r="D56" s="443" t="n">
        <v>22</v>
      </c>
      <c r="E56" s="443" t="s">
        <v>399</v>
      </c>
      <c r="F56" s="440"/>
      <c r="G56" s="429"/>
      <c r="H56" s="429"/>
      <c r="I56" s="429"/>
      <c r="J56" s="429"/>
      <c r="K56" s="441"/>
      <c r="L56" s="442"/>
    </row>
    <row r="57" customFormat="false" ht="15" hidden="false" customHeight="false" outlineLevel="0" collapsed="false">
      <c r="B57" s="433" t="n">
        <v>4</v>
      </c>
      <c r="C57" s="427" t="s">
        <v>403</v>
      </c>
      <c r="D57" s="427" t="n">
        <v>20</v>
      </c>
      <c r="E57" s="427" t="s">
        <v>399</v>
      </c>
      <c r="F57" s="440" t="s">
        <v>146</v>
      </c>
      <c r="G57" s="429" t="n">
        <v>13</v>
      </c>
      <c r="H57" s="429" t="n">
        <v>11</v>
      </c>
      <c r="I57" s="429" t="n">
        <v>12</v>
      </c>
      <c r="J57" s="429" t="n">
        <v>13</v>
      </c>
      <c r="K57" s="441"/>
      <c r="L57" s="442"/>
    </row>
    <row r="58" customFormat="false" ht="15" hidden="false" customHeight="false" outlineLevel="0" collapsed="false">
      <c r="B58" s="433"/>
      <c r="C58" s="443" t="s">
        <v>400</v>
      </c>
      <c r="D58" s="443" t="n">
        <v>22</v>
      </c>
      <c r="E58" s="443" t="s">
        <v>399</v>
      </c>
      <c r="F58" s="440"/>
      <c r="G58" s="429"/>
      <c r="H58" s="429"/>
      <c r="I58" s="429"/>
      <c r="J58" s="429"/>
      <c r="K58" s="441"/>
      <c r="L58" s="442"/>
    </row>
    <row r="59" customFormat="false" ht="13.7" hidden="false" customHeight="true" outlineLevel="0" collapsed="false">
      <c r="B59" s="425" t="n">
        <v>5</v>
      </c>
      <c r="C59" s="445" t="s">
        <v>413</v>
      </c>
      <c r="D59" s="445" t="n">
        <v>20</v>
      </c>
      <c r="E59" s="445" t="s">
        <v>399</v>
      </c>
      <c r="F59" s="428" t="s">
        <v>145</v>
      </c>
      <c r="G59" s="429" t="s">
        <v>415</v>
      </c>
      <c r="H59" s="429" t="s">
        <v>415</v>
      </c>
      <c r="I59" s="429" t="s">
        <v>415</v>
      </c>
      <c r="J59" s="429" t="s">
        <v>415</v>
      </c>
      <c r="K59" s="441"/>
      <c r="L59" s="442"/>
    </row>
    <row r="60" customFormat="false" ht="15" hidden="false" customHeight="false" outlineLevel="0" collapsed="false">
      <c r="B60" s="425"/>
      <c r="C60" s="432" t="s">
        <v>400</v>
      </c>
      <c r="D60" s="432" t="n">
        <v>22</v>
      </c>
      <c r="E60" s="432" t="s">
        <v>399</v>
      </c>
      <c r="F60" s="428"/>
      <c r="G60" s="429"/>
      <c r="H60" s="429"/>
      <c r="I60" s="429"/>
      <c r="J60" s="429"/>
      <c r="K60" s="441"/>
      <c r="L60" s="442"/>
    </row>
    <row r="61" customFormat="false" ht="15" hidden="false" customHeight="false" outlineLevel="0" collapsed="false">
      <c r="B61" s="433" t="n">
        <v>6</v>
      </c>
      <c r="C61" s="427" t="s">
        <v>405</v>
      </c>
      <c r="D61" s="427" t="n">
        <v>20</v>
      </c>
      <c r="E61" s="427" t="s">
        <v>399</v>
      </c>
      <c r="F61" s="440" t="s">
        <v>146</v>
      </c>
      <c r="G61" s="429" t="n">
        <v>14</v>
      </c>
      <c r="H61" s="429" t="n">
        <v>14</v>
      </c>
      <c r="I61" s="429" t="n">
        <v>14</v>
      </c>
      <c r="J61" s="429" t="n">
        <v>14</v>
      </c>
      <c r="K61" s="441"/>
      <c r="L61" s="442"/>
    </row>
    <row r="62" customFormat="false" ht="15" hidden="false" customHeight="false" outlineLevel="0" collapsed="false">
      <c r="B62" s="433"/>
      <c r="C62" s="443" t="s">
        <v>400</v>
      </c>
      <c r="D62" s="443" t="n">
        <v>22</v>
      </c>
      <c r="E62" s="443" t="s">
        <v>399</v>
      </c>
      <c r="F62" s="440"/>
      <c r="G62" s="429"/>
      <c r="H62" s="429"/>
      <c r="I62" s="429"/>
      <c r="J62" s="429"/>
      <c r="K62" s="441"/>
      <c r="L62" s="442"/>
    </row>
    <row r="63" customFormat="false" ht="15" hidden="false" customHeight="false" outlineLevel="0" collapsed="false">
      <c r="B63" s="425" t="n">
        <v>7</v>
      </c>
      <c r="C63" s="427" t="s">
        <v>391</v>
      </c>
      <c r="D63" s="427" t="n">
        <v>20</v>
      </c>
      <c r="E63" s="427" t="s">
        <v>399</v>
      </c>
      <c r="F63" s="428" t="s">
        <v>145</v>
      </c>
      <c r="G63" s="429" t="n">
        <v>21</v>
      </c>
      <c r="H63" s="429" t="n">
        <v>25</v>
      </c>
      <c r="I63" s="429" t="n">
        <v>24</v>
      </c>
      <c r="J63" s="429" t="n">
        <v>26</v>
      </c>
      <c r="K63" s="441"/>
      <c r="L63" s="442"/>
    </row>
    <row r="64" customFormat="false" ht="15" hidden="false" customHeight="false" outlineLevel="0" collapsed="false">
      <c r="B64" s="425"/>
      <c r="C64" s="432" t="s">
        <v>400</v>
      </c>
      <c r="D64" s="432" t="n">
        <v>22</v>
      </c>
      <c r="E64" s="432" t="s">
        <v>399</v>
      </c>
      <c r="F64" s="428"/>
      <c r="G64" s="429"/>
      <c r="H64" s="429"/>
      <c r="I64" s="429"/>
      <c r="J64" s="429"/>
      <c r="K64" s="441"/>
      <c r="L64" s="442"/>
    </row>
    <row r="65" customFormat="false" ht="15" hidden="false" customHeight="false" outlineLevel="0" collapsed="false">
      <c r="B65" s="433" t="n">
        <v>8</v>
      </c>
      <c r="C65" s="427" t="s">
        <v>406</v>
      </c>
      <c r="D65" s="427" t="n">
        <v>20</v>
      </c>
      <c r="E65" s="427" t="s">
        <v>399</v>
      </c>
      <c r="F65" s="440" t="s">
        <v>146</v>
      </c>
      <c r="G65" s="429" t="n">
        <v>8</v>
      </c>
      <c r="H65" s="429" t="n">
        <v>7</v>
      </c>
      <c r="I65" s="429" t="n">
        <v>7</v>
      </c>
      <c r="J65" s="429" t="n">
        <v>8</v>
      </c>
      <c r="K65" s="441"/>
      <c r="L65" s="442"/>
    </row>
    <row r="66" customFormat="false" ht="15" hidden="false" customHeight="false" outlineLevel="0" collapsed="false">
      <c r="B66" s="433"/>
      <c r="C66" s="443" t="s">
        <v>400</v>
      </c>
      <c r="D66" s="443" t="n">
        <v>22</v>
      </c>
      <c r="E66" s="443" t="s">
        <v>399</v>
      </c>
      <c r="F66" s="440"/>
      <c r="G66" s="429"/>
      <c r="H66" s="429"/>
      <c r="I66" s="429"/>
      <c r="J66" s="429"/>
      <c r="K66" s="441"/>
      <c r="L66" s="442"/>
    </row>
    <row r="67" customFormat="false" ht="15" hidden="false" customHeight="false" outlineLevel="0" collapsed="false">
      <c r="B67" s="425" t="n">
        <v>9</v>
      </c>
      <c r="C67" s="427" t="s">
        <v>408</v>
      </c>
      <c r="D67" s="427" t="n">
        <v>20</v>
      </c>
      <c r="E67" s="427" t="s">
        <v>399</v>
      </c>
      <c r="F67" s="428" t="s">
        <v>145</v>
      </c>
      <c r="G67" s="429" t="n">
        <v>18</v>
      </c>
      <c r="H67" s="429" t="n">
        <v>18</v>
      </c>
      <c r="I67" s="429" t="n">
        <v>17</v>
      </c>
      <c r="J67" s="429" t="n">
        <v>19</v>
      </c>
      <c r="K67" s="441"/>
      <c r="L67" s="442"/>
    </row>
    <row r="68" customFormat="false" ht="15" hidden="false" customHeight="false" outlineLevel="0" collapsed="false">
      <c r="B68" s="425"/>
      <c r="C68" s="432" t="s">
        <v>400</v>
      </c>
      <c r="D68" s="432" t="n">
        <v>22</v>
      </c>
      <c r="E68" s="432" t="s">
        <v>399</v>
      </c>
      <c r="F68" s="428"/>
      <c r="G68" s="429"/>
      <c r="H68" s="429"/>
      <c r="I68" s="429"/>
      <c r="J68" s="429"/>
      <c r="K68" s="441"/>
      <c r="L68" s="442"/>
    </row>
    <row r="69" customFormat="false" ht="15" hidden="false" customHeight="false" outlineLevel="0" collapsed="false">
      <c r="B69" s="433" t="n">
        <v>10</v>
      </c>
      <c r="C69" s="427" t="s">
        <v>409</v>
      </c>
      <c r="D69" s="427" t="n">
        <v>20</v>
      </c>
      <c r="E69" s="427" t="s">
        <v>399</v>
      </c>
      <c r="F69" s="440" t="s">
        <v>146</v>
      </c>
      <c r="G69" s="429" t="n">
        <v>19</v>
      </c>
      <c r="H69" s="429" t="n">
        <v>20</v>
      </c>
      <c r="I69" s="429" t="n">
        <v>19</v>
      </c>
      <c r="J69" s="429" t="n">
        <v>22</v>
      </c>
      <c r="K69" s="441"/>
      <c r="L69" s="442"/>
    </row>
    <row r="70" customFormat="false" ht="15" hidden="false" customHeight="false" outlineLevel="0" collapsed="false">
      <c r="B70" s="433"/>
      <c r="C70" s="443" t="s">
        <v>400</v>
      </c>
      <c r="D70" s="443" t="n">
        <v>22</v>
      </c>
      <c r="E70" s="443" t="s">
        <v>399</v>
      </c>
      <c r="F70" s="440"/>
      <c r="G70" s="429"/>
      <c r="H70" s="429"/>
      <c r="I70" s="429"/>
      <c r="J70" s="429"/>
      <c r="K70" s="441"/>
      <c r="L70" s="442"/>
    </row>
    <row r="71" customFormat="false" ht="15" hidden="false" customHeight="false" outlineLevel="0" collapsed="false">
      <c r="B71" s="425" t="n">
        <v>11</v>
      </c>
      <c r="C71" s="427" t="s">
        <v>416</v>
      </c>
      <c r="D71" s="427" t="n">
        <v>20</v>
      </c>
      <c r="E71" s="427" t="s">
        <v>399</v>
      </c>
      <c r="F71" s="428" t="s">
        <v>145</v>
      </c>
      <c r="G71" s="429" t="n">
        <v>42</v>
      </c>
      <c r="H71" s="429" t="n">
        <v>51</v>
      </c>
      <c r="I71" s="429" t="n">
        <v>50</v>
      </c>
      <c r="J71" s="429" t="n">
        <v>58</v>
      </c>
      <c r="K71" s="441"/>
      <c r="L71" s="442"/>
    </row>
    <row r="72" customFormat="false" ht="15" hidden="false" customHeight="false" outlineLevel="0" collapsed="false">
      <c r="B72" s="425"/>
      <c r="C72" s="444"/>
      <c r="D72" s="444" t="n">
        <v>22</v>
      </c>
      <c r="E72" s="444" t="s">
        <v>399</v>
      </c>
      <c r="F72" s="428"/>
      <c r="G72" s="429"/>
      <c r="H72" s="429"/>
      <c r="I72" s="429"/>
      <c r="J72" s="429"/>
      <c r="K72" s="441"/>
      <c r="L72" s="442"/>
    </row>
    <row r="73" customFormat="false" ht="15" hidden="false" customHeight="false" outlineLevel="0" collapsed="false">
      <c r="B73" s="433" t="n">
        <v>12</v>
      </c>
      <c r="C73" s="446" t="s">
        <v>417</v>
      </c>
      <c r="D73" s="447" t="n">
        <v>22</v>
      </c>
      <c r="E73" s="447" t="s">
        <v>399</v>
      </c>
      <c r="F73" s="440" t="s">
        <v>146</v>
      </c>
      <c r="G73" s="429" t="n">
        <v>25</v>
      </c>
      <c r="H73" s="429" t="n">
        <v>35</v>
      </c>
      <c r="I73" s="429" t="n">
        <v>30</v>
      </c>
      <c r="J73" s="429" t="n">
        <v>38</v>
      </c>
      <c r="K73" s="441"/>
      <c r="L73" s="442"/>
    </row>
    <row r="74" customFormat="false" ht="15" hidden="false" customHeight="false" outlineLevel="0" collapsed="false">
      <c r="B74" s="433"/>
      <c r="C74" s="444"/>
      <c r="D74" s="444" t="n">
        <v>20</v>
      </c>
      <c r="E74" s="444" t="s">
        <v>399</v>
      </c>
      <c r="F74" s="440"/>
      <c r="G74" s="429"/>
      <c r="H74" s="429"/>
      <c r="I74" s="429"/>
      <c r="J74" s="429"/>
      <c r="K74" s="441"/>
      <c r="L74" s="442"/>
    </row>
    <row r="75" customFormat="false" ht="15" hidden="false" customHeight="false" outlineLevel="0" collapsed="false">
      <c r="B75" s="425" t="n">
        <v>13</v>
      </c>
      <c r="C75" s="427" t="s">
        <v>410</v>
      </c>
      <c r="D75" s="427" t="n">
        <v>120</v>
      </c>
      <c r="E75" s="427" t="s">
        <v>399</v>
      </c>
      <c r="F75" s="428" t="s">
        <v>145</v>
      </c>
      <c r="G75" s="429" t="s">
        <v>415</v>
      </c>
      <c r="H75" s="429" t="s">
        <v>415</v>
      </c>
      <c r="I75" s="429" t="s">
        <v>415</v>
      </c>
      <c r="J75" s="429" t="s">
        <v>415</v>
      </c>
      <c r="K75" s="441"/>
      <c r="L75" s="442"/>
    </row>
    <row r="76" customFormat="false" ht="15" hidden="false" customHeight="false" outlineLevel="0" collapsed="false">
      <c r="B76" s="425"/>
      <c r="C76" s="444"/>
      <c r="D76" s="444"/>
      <c r="E76" s="444"/>
      <c r="F76" s="428"/>
      <c r="G76" s="429"/>
      <c r="H76" s="429"/>
      <c r="I76" s="429"/>
      <c r="J76" s="429"/>
      <c r="K76" s="441"/>
      <c r="L76" s="442"/>
    </row>
    <row r="80" customFormat="false" ht="13.7" hidden="false" customHeight="true" outlineLevel="0" collapsed="false">
      <c r="B80" s="368"/>
      <c r="C80" s="368" t="s">
        <v>412</v>
      </c>
      <c r="D80" s="368" t="s">
        <v>126</v>
      </c>
      <c r="E80" s="368" t="s">
        <v>379</v>
      </c>
      <c r="F80" s="368" t="s">
        <v>380</v>
      </c>
      <c r="G80" s="401" t="s">
        <v>381</v>
      </c>
      <c r="H80" s="401"/>
      <c r="I80" s="358" t="s">
        <v>382</v>
      </c>
      <c r="J80" s="358"/>
      <c r="K80" s="358"/>
      <c r="L80" s="358"/>
    </row>
    <row r="81" customFormat="false" ht="15" hidden="false" customHeight="false" outlineLevel="0" collapsed="false">
      <c r="B81" s="368"/>
      <c r="C81" s="368"/>
      <c r="D81" s="368"/>
      <c r="E81" s="368"/>
      <c r="F81" s="368"/>
      <c r="G81" s="368"/>
      <c r="H81" s="401"/>
      <c r="I81" s="358"/>
      <c r="J81" s="358"/>
      <c r="K81" s="358"/>
      <c r="L81" s="358"/>
    </row>
    <row r="82" customFormat="false" ht="15" hidden="false" customHeight="false" outlineLevel="0" collapsed="false">
      <c r="B82" s="402" t="s">
        <v>383</v>
      </c>
      <c r="C82" s="402"/>
      <c r="D82" s="403" t="n">
        <f aca="false">(D91+D92+D93+D94+D99+D100+D107+D108+D103+D104+D111+D112+D115)/60</f>
        <v>6.2</v>
      </c>
      <c r="E82" s="404" t="s">
        <v>384</v>
      </c>
      <c r="F82" s="404" t="n">
        <v>4</v>
      </c>
      <c r="G82" s="405" t="n">
        <f aca="false">D82*F82</f>
        <v>24.8</v>
      </c>
      <c r="H82" s="405"/>
      <c r="I82" s="406" t="s">
        <v>413</v>
      </c>
      <c r="J82" s="406"/>
      <c r="K82" s="406"/>
      <c r="L82" s="406"/>
    </row>
    <row r="83" customFormat="false" ht="15" hidden="false" customHeight="false" outlineLevel="0" collapsed="false">
      <c r="B83" s="407" t="s">
        <v>386</v>
      </c>
      <c r="C83" s="407"/>
      <c r="D83" s="408" t="n">
        <f aca="false">(D95+D110+D96+D97+D98+D101+D102+D105+D106+D109+D110+D113+D114)/60</f>
        <v>4.56666666666667</v>
      </c>
      <c r="E83" s="404"/>
      <c r="F83" s="404"/>
      <c r="G83" s="409" t="n">
        <f aca="false">D83*F82</f>
        <v>18.2666666666667</v>
      </c>
      <c r="H83" s="409"/>
      <c r="I83" s="410" t="s">
        <v>387</v>
      </c>
      <c r="J83" s="410"/>
      <c r="K83" s="410"/>
      <c r="L83" s="410"/>
    </row>
    <row r="84" customFormat="false" ht="15" hidden="false" customHeight="false" outlineLevel="0" collapsed="false">
      <c r="B84" s="407" t="s">
        <v>388</v>
      </c>
      <c r="C84" s="407"/>
      <c r="D84" s="411" t="n">
        <f aca="false">SUM(D82:D83)</f>
        <v>10.7666666666667</v>
      </c>
      <c r="E84" s="404"/>
      <c r="F84" s="404"/>
      <c r="G84" s="412" t="n">
        <f aca="false">D84*F82</f>
        <v>43.0666666666667</v>
      </c>
      <c r="H84" s="412"/>
      <c r="I84" s="410" t="s">
        <v>389</v>
      </c>
      <c r="J84" s="410"/>
      <c r="K84" s="410"/>
      <c r="L84" s="410"/>
    </row>
    <row r="85" customFormat="false" ht="15" hidden="false" customHeight="false" outlineLevel="0" collapsed="false">
      <c r="B85" s="407" t="s">
        <v>390</v>
      </c>
      <c r="C85" s="407"/>
      <c r="D85" s="413" t="n">
        <f aca="false">2+3+4</f>
        <v>9</v>
      </c>
      <c r="E85" s="413"/>
      <c r="F85" s="413"/>
      <c r="G85" s="413"/>
      <c r="H85" s="413"/>
      <c r="I85" s="414" t="s">
        <v>391</v>
      </c>
      <c r="J85" s="414"/>
      <c r="K85" s="414"/>
      <c r="L85" s="414"/>
    </row>
    <row r="86" customFormat="false" ht="15" hidden="false" customHeight="false" outlineLevel="0" collapsed="false">
      <c r="B86" s="415" t="s">
        <v>392</v>
      </c>
      <c r="C86" s="416"/>
      <c r="D86" s="417" t="n">
        <f aca="false">G84+D85</f>
        <v>52.0666666666667</v>
      </c>
      <c r="E86" s="417"/>
      <c r="F86" s="417"/>
      <c r="G86" s="417"/>
      <c r="H86" s="417"/>
      <c r="I86" s="410" t="s">
        <v>393</v>
      </c>
      <c r="J86" s="410"/>
      <c r="K86" s="410"/>
      <c r="L86" s="410"/>
    </row>
    <row r="87" customFormat="false" ht="15" hidden="false" customHeight="false" outlineLevel="0" collapsed="false">
      <c r="B87" s="407" t="s">
        <v>31</v>
      </c>
      <c r="C87" s="407"/>
      <c r="D87" s="418" t="n">
        <v>43544</v>
      </c>
      <c r="E87" s="418"/>
      <c r="F87" s="418"/>
      <c r="G87" s="418"/>
      <c r="H87" s="418"/>
      <c r="I87" s="410" t="s">
        <v>385</v>
      </c>
      <c r="J87" s="410"/>
      <c r="K87" s="410"/>
      <c r="L87" s="410"/>
    </row>
    <row r="88" customFormat="false" ht="15" hidden="false" customHeight="false" outlineLevel="0" collapsed="false">
      <c r="B88" s="420" t="s">
        <v>394</v>
      </c>
      <c r="C88" s="420"/>
      <c r="D88" s="421" t="s">
        <v>395</v>
      </c>
      <c r="E88" s="421"/>
      <c r="F88" s="421"/>
      <c r="G88" s="421"/>
      <c r="H88" s="421"/>
      <c r="I88" s="410" t="s">
        <v>414</v>
      </c>
      <c r="J88" s="410"/>
      <c r="K88" s="410"/>
      <c r="L88" s="410"/>
    </row>
    <row r="89" customFormat="false" ht="15" hidden="false" customHeight="false" outlineLevel="0" collapsed="false">
      <c r="B89" s="420"/>
      <c r="C89" s="420"/>
      <c r="D89" s="421"/>
      <c r="E89" s="421"/>
      <c r="F89" s="421"/>
      <c r="G89" s="421"/>
      <c r="H89" s="421"/>
      <c r="I89" s="422"/>
      <c r="J89" s="422"/>
      <c r="K89" s="422"/>
      <c r="L89" s="422"/>
    </row>
    <row r="90" customFormat="false" ht="15" hidden="false" customHeight="false" outlineLevel="0" collapsed="false">
      <c r="B90" s="423"/>
      <c r="C90" s="424" t="s">
        <v>396</v>
      </c>
      <c r="D90" s="424"/>
      <c r="E90" s="424"/>
      <c r="F90" s="424"/>
      <c r="G90" s="180" t="s">
        <v>397</v>
      </c>
      <c r="H90" s="180"/>
      <c r="I90" s="180"/>
      <c r="J90" s="180"/>
      <c r="K90" s="180"/>
      <c r="L90" s="180"/>
    </row>
    <row r="91" customFormat="false" ht="15" hidden="false" customHeight="false" outlineLevel="0" collapsed="false">
      <c r="B91" s="425" t="n">
        <v>1</v>
      </c>
      <c r="C91" s="426" t="s">
        <v>398</v>
      </c>
      <c r="D91" s="427" t="n">
        <v>20</v>
      </c>
      <c r="E91" s="427" t="s">
        <v>399</v>
      </c>
      <c r="F91" s="428" t="s">
        <v>145</v>
      </c>
      <c r="G91" s="429" t="n">
        <v>7</v>
      </c>
      <c r="H91" s="429" t="n">
        <v>6</v>
      </c>
      <c r="I91" s="429" t="n">
        <v>7</v>
      </c>
      <c r="J91" s="429" t="n">
        <v>6</v>
      </c>
      <c r="K91" s="429"/>
      <c r="L91" s="430"/>
    </row>
    <row r="92" customFormat="false" ht="15" hidden="false" customHeight="false" outlineLevel="0" collapsed="false">
      <c r="B92" s="425"/>
      <c r="C92" s="431" t="s">
        <v>400</v>
      </c>
      <c r="D92" s="432" t="n">
        <v>22</v>
      </c>
      <c r="E92" s="432" t="s">
        <v>399</v>
      </c>
      <c r="F92" s="428"/>
      <c r="G92" s="429"/>
      <c r="H92" s="429"/>
      <c r="I92" s="429"/>
      <c r="J92" s="429"/>
      <c r="K92" s="429"/>
      <c r="L92" s="430"/>
    </row>
    <row r="93" customFormat="false" ht="15" hidden="false" customHeight="false" outlineLevel="0" collapsed="false">
      <c r="B93" s="433" t="n">
        <v>2</v>
      </c>
      <c r="C93" s="427" t="s">
        <v>401</v>
      </c>
      <c r="D93" s="427" t="n">
        <v>20</v>
      </c>
      <c r="E93" s="427" t="s">
        <v>399</v>
      </c>
      <c r="F93" s="434" t="s">
        <v>145</v>
      </c>
      <c r="G93" s="435" t="n">
        <v>20</v>
      </c>
      <c r="H93" s="435" t="n">
        <v>18</v>
      </c>
      <c r="I93" s="435" t="n">
        <v>17</v>
      </c>
      <c r="J93" s="435" t="n">
        <v>18</v>
      </c>
      <c r="K93" s="436"/>
      <c r="L93" s="437"/>
    </row>
    <row r="94" customFormat="false" ht="15" hidden="false" customHeight="false" outlineLevel="0" collapsed="false">
      <c r="B94" s="433"/>
      <c r="C94" s="438" t="s">
        <v>400</v>
      </c>
      <c r="D94" s="438" t="n">
        <v>22</v>
      </c>
      <c r="E94" s="438" t="s">
        <v>399</v>
      </c>
      <c r="F94" s="434"/>
      <c r="G94" s="435"/>
      <c r="H94" s="435"/>
      <c r="I94" s="435"/>
      <c r="J94" s="435"/>
      <c r="K94" s="436"/>
      <c r="L94" s="437"/>
    </row>
    <row r="95" customFormat="false" ht="15" hidden="false" customHeight="false" outlineLevel="0" collapsed="false">
      <c r="B95" s="425" t="n">
        <v>3</v>
      </c>
      <c r="C95" s="427" t="s">
        <v>402</v>
      </c>
      <c r="D95" s="427" t="n">
        <v>20</v>
      </c>
      <c r="E95" s="427" t="s">
        <v>399</v>
      </c>
      <c r="F95" s="440" t="s">
        <v>146</v>
      </c>
      <c r="G95" s="429" t="n">
        <v>12</v>
      </c>
      <c r="H95" s="429" t="n">
        <v>12</v>
      </c>
      <c r="I95" s="429" t="n">
        <v>10</v>
      </c>
      <c r="J95" s="429" t="n">
        <v>11</v>
      </c>
      <c r="K95" s="441"/>
      <c r="L95" s="442"/>
    </row>
    <row r="96" customFormat="false" ht="15" hidden="false" customHeight="false" outlineLevel="0" collapsed="false">
      <c r="B96" s="425"/>
      <c r="C96" s="443" t="s">
        <v>400</v>
      </c>
      <c r="D96" s="443" t="n">
        <v>22</v>
      </c>
      <c r="E96" s="443" t="s">
        <v>399</v>
      </c>
      <c r="F96" s="440"/>
      <c r="G96" s="429"/>
      <c r="H96" s="429"/>
      <c r="I96" s="429"/>
      <c r="J96" s="429"/>
      <c r="K96" s="441"/>
      <c r="L96" s="442"/>
    </row>
    <row r="97" customFormat="false" ht="15" hidden="false" customHeight="false" outlineLevel="0" collapsed="false">
      <c r="B97" s="433" t="n">
        <v>4</v>
      </c>
      <c r="C97" s="427" t="s">
        <v>403</v>
      </c>
      <c r="D97" s="427" t="n">
        <v>20</v>
      </c>
      <c r="E97" s="427" t="s">
        <v>399</v>
      </c>
      <c r="F97" s="440" t="s">
        <v>146</v>
      </c>
      <c r="G97" s="429" t="n">
        <v>12</v>
      </c>
      <c r="H97" s="429" t="n">
        <v>11</v>
      </c>
      <c r="I97" s="429" t="n">
        <v>12</v>
      </c>
      <c r="J97" s="429" t="n">
        <v>12</v>
      </c>
      <c r="K97" s="441"/>
      <c r="L97" s="442"/>
    </row>
    <row r="98" customFormat="false" ht="15" hidden="false" customHeight="false" outlineLevel="0" collapsed="false">
      <c r="B98" s="433"/>
      <c r="C98" s="443" t="s">
        <v>400</v>
      </c>
      <c r="D98" s="443" t="n">
        <v>22</v>
      </c>
      <c r="E98" s="443" t="s">
        <v>399</v>
      </c>
      <c r="F98" s="440"/>
      <c r="G98" s="429"/>
      <c r="H98" s="429"/>
      <c r="I98" s="429"/>
      <c r="J98" s="429"/>
      <c r="K98" s="441"/>
      <c r="L98" s="442"/>
    </row>
    <row r="99" customFormat="false" ht="15" hidden="false" customHeight="false" outlineLevel="0" collapsed="false">
      <c r="B99" s="425" t="n">
        <v>5</v>
      </c>
      <c r="C99" s="445" t="s">
        <v>413</v>
      </c>
      <c r="D99" s="445" t="n">
        <v>20</v>
      </c>
      <c r="E99" s="445" t="s">
        <v>399</v>
      </c>
      <c r="F99" s="428" t="s">
        <v>145</v>
      </c>
      <c r="G99" s="429" t="s">
        <v>415</v>
      </c>
      <c r="H99" s="429" t="s">
        <v>415</v>
      </c>
      <c r="I99" s="429" t="s">
        <v>415</v>
      </c>
      <c r="J99" s="429" t="s">
        <v>415</v>
      </c>
      <c r="K99" s="441"/>
      <c r="L99" s="442"/>
    </row>
    <row r="100" customFormat="false" ht="15" hidden="false" customHeight="false" outlineLevel="0" collapsed="false">
      <c r="B100" s="425"/>
      <c r="C100" s="432" t="s">
        <v>400</v>
      </c>
      <c r="D100" s="432" t="n">
        <v>22</v>
      </c>
      <c r="E100" s="432" t="s">
        <v>399</v>
      </c>
      <c r="F100" s="428"/>
      <c r="G100" s="429"/>
      <c r="H100" s="429"/>
      <c r="I100" s="429"/>
      <c r="J100" s="429"/>
      <c r="K100" s="441"/>
      <c r="L100" s="442"/>
    </row>
    <row r="101" customFormat="false" ht="15" hidden="false" customHeight="false" outlineLevel="0" collapsed="false">
      <c r="B101" s="433" t="n">
        <v>6</v>
      </c>
      <c r="C101" s="427" t="s">
        <v>405</v>
      </c>
      <c r="D101" s="427" t="n">
        <v>20</v>
      </c>
      <c r="E101" s="427" t="s">
        <v>399</v>
      </c>
      <c r="F101" s="440" t="s">
        <v>146</v>
      </c>
      <c r="G101" s="429" t="n">
        <v>14</v>
      </c>
      <c r="H101" s="429" t="n">
        <v>14</v>
      </c>
      <c r="I101" s="429" t="n">
        <v>14</v>
      </c>
      <c r="J101" s="429" t="n">
        <v>15</v>
      </c>
      <c r="K101" s="441"/>
      <c r="L101" s="442"/>
    </row>
    <row r="102" customFormat="false" ht="15" hidden="false" customHeight="false" outlineLevel="0" collapsed="false">
      <c r="B102" s="433"/>
      <c r="C102" s="443" t="s">
        <v>400</v>
      </c>
      <c r="D102" s="443" t="n">
        <v>22</v>
      </c>
      <c r="E102" s="443" t="s">
        <v>399</v>
      </c>
      <c r="F102" s="440"/>
      <c r="G102" s="429"/>
      <c r="H102" s="429"/>
      <c r="I102" s="429"/>
      <c r="J102" s="429"/>
      <c r="K102" s="441"/>
      <c r="L102" s="442"/>
    </row>
    <row r="103" customFormat="false" ht="15" hidden="false" customHeight="false" outlineLevel="0" collapsed="false">
      <c r="B103" s="425" t="n">
        <v>7</v>
      </c>
      <c r="C103" s="427" t="s">
        <v>391</v>
      </c>
      <c r="D103" s="427" t="n">
        <v>20</v>
      </c>
      <c r="E103" s="427" t="s">
        <v>399</v>
      </c>
      <c r="F103" s="428" t="s">
        <v>145</v>
      </c>
      <c r="G103" s="429" t="n">
        <v>22</v>
      </c>
      <c r="H103" s="429" t="n">
        <v>25</v>
      </c>
      <c r="I103" s="429" t="n">
        <v>28</v>
      </c>
      <c r="J103" s="429" t="n">
        <v>22</v>
      </c>
      <c r="K103" s="441"/>
      <c r="L103" s="442"/>
    </row>
    <row r="104" customFormat="false" ht="15" hidden="false" customHeight="false" outlineLevel="0" collapsed="false">
      <c r="B104" s="425"/>
      <c r="C104" s="432" t="s">
        <v>400</v>
      </c>
      <c r="D104" s="432" t="n">
        <v>22</v>
      </c>
      <c r="E104" s="432" t="s">
        <v>399</v>
      </c>
      <c r="F104" s="428"/>
      <c r="G104" s="429"/>
      <c r="H104" s="429"/>
      <c r="I104" s="429"/>
      <c r="J104" s="429"/>
      <c r="K104" s="441"/>
      <c r="L104" s="442"/>
    </row>
    <row r="105" customFormat="false" ht="15" hidden="false" customHeight="false" outlineLevel="0" collapsed="false">
      <c r="B105" s="433" t="n">
        <v>8</v>
      </c>
      <c r="C105" s="427" t="s">
        <v>406</v>
      </c>
      <c r="D105" s="427" t="n">
        <v>20</v>
      </c>
      <c r="E105" s="427" t="s">
        <v>399</v>
      </c>
      <c r="F105" s="440" t="s">
        <v>146</v>
      </c>
      <c r="G105" s="429" t="n">
        <v>8</v>
      </c>
      <c r="H105" s="429" t="n">
        <v>9</v>
      </c>
      <c r="I105" s="429" t="n">
        <v>8</v>
      </c>
      <c r="J105" s="429" t="n">
        <v>8</v>
      </c>
      <c r="K105" s="441"/>
      <c r="L105" s="442"/>
    </row>
    <row r="106" customFormat="false" ht="15" hidden="false" customHeight="false" outlineLevel="0" collapsed="false">
      <c r="B106" s="433"/>
      <c r="C106" s="443" t="s">
        <v>400</v>
      </c>
      <c r="D106" s="443" t="n">
        <v>22</v>
      </c>
      <c r="E106" s="443" t="s">
        <v>399</v>
      </c>
      <c r="F106" s="440"/>
      <c r="G106" s="429"/>
      <c r="H106" s="429"/>
      <c r="I106" s="429"/>
      <c r="J106" s="429"/>
      <c r="K106" s="441"/>
      <c r="L106" s="442"/>
    </row>
    <row r="107" customFormat="false" ht="15" hidden="false" customHeight="false" outlineLevel="0" collapsed="false">
      <c r="B107" s="425" t="n">
        <v>9</v>
      </c>
      <c r="C107" s="427" t="s">
        <v>408</v>
      </c>
      <c r="D107" s="427" t="n">
        <v>20</v>
      </c>
      <c r="E107" s="427" t="s">
        <v>399</v>
      </c>
      <c r="F107" s="428" t="s">
        <v>145</v>
      </c>
      <c r="G107" s="429" t="n">
        <v>18</v>
      </c>
      <c r="H107" s="429" t="n">
        <v>18</v>
      </c>
      <c r="I107" s="429" t="n">
        <v>20</v>
      </c>
      <c r="J107" s="429" t="n">
        <v>18</v>
      </c>
      <c r="K107" s="441"/>
      <c r="L107" s="442"/>
    </row>
    <row r="108" customFormat="false" ht="15" hidden="false" customHeight="false" outlineLevel="0" collapsed="false">
      <c r="B108" s="425"/>
      <c r="C108" s="432" t="s">
        <v>400</v>
      </c>
      <c r="D108" s="432" t="n">
        <v>22</v>
      </c>
      <c r="E108" s="432" t="s">
        <v>399</v>
      </c>
      <c r="F108" s="428"/>
      <c r="G108" s="429"/>
      <c r="H108" s="429"/>
      <c r="I108" s="429"/>
      <c r="J108" s="429"/>
      <c r="K108" s="441"/>
      <c r="L108" s="442"/>
    </row>
    <row r="109" customFormat="false" ht="15" hidden="false" customHeight="false" outlineLevel="0" collapsed="false">
      <c r="B109" s="433" t="n">
        <v>10</v>
      </c>
      <c r="C109" s="427" t="s">
        <v>409</v>
      </c>
      <c r="D109" s="427" t="n">
        <v>20</v>
      </c>
      <c r="E109" s="427" t="s">
        <v>399</v>
      </c>
      <c r="F109" s="440" t="s">
        <v>146</v>
      </c>
      <c r="G109" s="429" t="n">
        <v>21</v>
      </c>
      <c r="H109" s="429" t="n">
        <v>20</v>
      </c>
      <c r="I109" s="429" t="n">
        <v>22</v>
      </c>
      <c r="J109" s="429" t="n">
        <v>19</v>
      </c>
      <c r="K109" s="441"/>
      <c r="L109" s="442"/>
    </row>
    <row r="110" customFormat="false" ht="15" hidden="false" customHeight="false" outlineLevel="0" collapsed="false">
      <c r="B110" s="433"/>
      <c r="C110" s="443" t="s">
        <v>400</v>
      </c>
      <c r="D110" s="443" t="n">
        <v>22</v>
      </c>
      <c r="E110" s="443" t="s">
        <v>399</v>
      </c>
      <c r="F110" s="440"/>
      <c r="G110" s="429"/>
      <c r="H110" s="429"/>
      <c r="I110" s="429"/>
      <c r="J110" s="429"/>
      <c r="K110" s="441"/>
      <c r="L110" s="442"/>
    </row>
    <row r="111" customFormat="false" ht="15" hidden="false" customHeight="false" outlineLevel="0" collapsed="false">
      <c r="B111" s="425" t="n">
        <v>11</v>
      </c>
      <c r="C111" s="427" t="s">
        <v>418</v>
      </c>
      <c r="D111" s="427" t="n">
        <v>20</v>
      </c>
      <c r="E111" s="427" t="s">
        <v>399</v>
      </c>
      <c r="F111" s="428" t="s">
        <v>145</v>
      </c>
      <c r="G111" s="429" t="n">
        <v>8</v>
      </c>
      <c r="H111" s="429" t="n">
        <v>8</v>
      </c>
      <c r="I111" s="429" t="n">
        <v>7</v>
      </c>
      <c r="J111" s="429" t="n">
        <v>6</v>
      </c>
      <c r="K111" s="441"/>
      <c r="L111" s="442"/>
    </row>
    <row r="112" customFormat="false" ht="15" hidden="false" customHeight="false" outlineLevel="0" collapsed="false">
      <c r="B112" s="425"/>
      <c r="C112" s="444"/>
      <c r="D112" s="444" t="n">
        <v>22</v>
      </c>
      <c r="E112" s="444" t="s">
        <v>399</v>
      </c>
      <c r="F112" s="428"/>
      <c r="G112" s="429"/>
      <c r="H112" s="429"/>
      <c r="I112" s="429"/>
      <c r="J112" s="429"/>
      <c r="K112" s="441"/>
      <c r="L112" s="442"/>
    </row>
    <row r="113" customFormat="false" ht="15" hidden="false" customHeight="false" outlineLevel="0" collapsed="false">
      <c r="B113" s="433" t="n">
        <v>12</v>
      </c>
      <c r="C113" s="446" t="s">
        <v>417</v>
      </c>
      <c r="D113" s="447" t="n">
        <v>22</v>
      </c>
      <c r="E113" s="447" t="s">
        <v>399</v>
      </c>
      <c r="F113" s="440" t="s">
        <v>146</v>
      </c>
      <c r="G113" s="429" t="n">
        <v>32</v>
      </c>
      <c r="H113" s="429" t="n">
        <v>28</v>
      </c>
      <c r="I113" s="429" t="n">
        <v>30</v>
      </c>
      <c r="J113" s="429" t="n">
        <v>28</v>
      </c>
      <c r="K113" s="441"/>
      <c r="L113" s="442"/>
    </row>
    <row r="114" customFormat="false" ht="15" hidden="false" customHeight="false" outlineLevel="0" collapsed="false">
      <c r="B114" s="433"/>
      <c r="C114" s="444"/>
      <c r="D114" s="444" t="n">
        <v>20</v>
      </c>
      <c r="E114" s="444" t="s">
        <v>399</v>
      </c>
      <c r="F114" s="440"/>
      <c r="G114" s="429"/>
      <c r="H114" s="429"/>
      <c r="I114" s="429"/>
      <c r="J114" s="429"/>
      <c r="K114" s="441"/>
      <c r="L114" s="442"/>
    </row>
    <row r="115" customFormat="false" ht="15" hidden="false" customHeight="false" outlineLevel="0" collapsed="false">
      <c r="B115" s="425" t="n">
        <v>13</v>
      </c>
      <c r="C115" s="427" t="s">
        <v>410</v>
      </c>
      <c r="D115" s="427" t="n">
        <v>120</v>
      </c>
      <c r="E115" s="427" t="s">
        <v>399</v>
      </c>
      <c r="F115" s="428" t="s">
        <v>145</v>
      </c>
      <c r="G115" s="429" t="s">
        <v>415</v>
      </c>
      <c r="H115" s="429" t="s">
        <v>415</v>
      </c>
      <c r="I115" s="429" t="s">
        <v>415</v>
      </c>
      <c r="J115" s="429" t="s">
        <v>415</v>
      </c>
      <c r="K115" s="441"/>
      <c r="L115" s="442"/>
    </row>
    <row r="116" customFormat="false" ht="15" hidden="false" customHeight="false" outlineLevel="0" collapsed="false">
      <c r="B116" s="425"/>
      <c r="C116" s="444"/>
      <c r="D116" s="444"/>
      <c r="E116" s="444"/>
      <c r="F116" s="428"/>
      <c r="G116" s="429"/>
      <c r="H116" s="429"/>
      <c r="I116" s="429"/>
      <c r="J116" s="429"/>
      <c r="K116" s="441"/>
      <c r="L116" s="442"/>
    </row>
    <row r="121" customFormat="false" ht="13.7" hidden="false" customHeight="true" outlineLevel="0" collapsed="false">
      <c r="B121" s="368"/>
      <c r="C121" s="368" t="s">
        <v>419</v>
      </c>
      <c r="D121" s="368" t="s">
        <v>126</v>
      </c>
      <c r="E121" s="368" t="s">
        <v>379</v>
      </c>
      <c r="F121" s="368" t="s">
        <v>380</v>
      </c>
      <c r="G121" s="401" t="s">
        <v>381</v>
      </c>
      <c r="H121" s="401"/>
      <c r="I121" s="358" t="s">
        <v>382</v>
      </c>
      <c r="J121" s="358"/>
      <c r="K121" s="358"/>
      <c r="L121" s="358"/>
    </row>
    <row r="122" customFormat="false" ht="15" hidden="false" customHeight="false" outlineLevel="0" collapsed="false">
      <c r="B122" s="368"/>
      <c r="C122" s="368"/>
      <c r="D122" s="368"/>
      <c r="E122" s="368"/>
      <c r="F122" s="368"/>
      <c r="G122" s="368"/>
      <c r="H122" s="401"/>
      <c r="I122" s="358"/>
      <c r="J122" s="358"/>
      <c r="K122" s="358"/>
      <c r="L122" s="358"/>
    </row>
    <row r="123" customFormat="false" ht="15" hidden="false" customHeight="false" outlineLevel="0" collapsed="false">
      <c r="B123" s="402" t="s">
        <v>383</v>
      </c>
      <c r="C123" s="402"/>
      <c r="D123" s="403" t="n">
        <f aca="false">(D132+D133+D134+D135+D140+D141+D148+D149+D144+D145+D152+D153+D156+D157+D158)/60</f>
        <v>7.23333333333333</v>
      </c>
      <c r="E123" s="404" t="s">
        <v>384</v>
      </c>
      <c r="F123" s="404" t="n">
        <v>4</v>
      </c>
      <c r="G123" s="405" t="n">
        <f aca="false">D123*F123</f>
        <v>28.9333333333333</v>
      </c>
      <c r="H123" s="405"/>
      <c r="I123" s="406"/>
      <c r="J123" s="406"/>
      <c r="K123" s="406"/>
      <c r="L123" s="406"/>
    </row>
    <row r="124" customFormat="false" ht="15" hidden="false" customHeight="false" outlineLevel="0" collapsed="false">
      <c r="B124" s="407" t="s">
        <v>386</v>
      </c>
      <c r="C124" s="407"/>
      <c r="D124" s="408" t="n">
        <f aca="false">(D136+D151+D137+D138+D139+D142+D143+D146+D147+D150+D151+D154+D155)/60</f>
        <v>4.56666666666667</v>
      </c>
      <c r="E124" s="404"/>
      <c r="F124" s="404"/>
      <c r="G124" s="409" t="n">
        <f aca="false">D124*F123</f>
        <v>18.2666666666667</v>
      </c>
      <c r="H124" s="409"/>
      <c r="I124" s="410" t="s">
        <v>420</v>
      </c>
      <c r="J124" s="410"/>
      <c r="K124" s="410"/>
      <c r="L124" s="410"/>
    </row>
    <row r="125" customFormat="false" ht="15" hidden="false" customHeight="false" outlineLevel="0" collapsed="false">
      <c r="B125" s="407" t="s">
        <v>388</v>
      </c>
      <c r="C125" s="407"/>
      <c r="D125" s="411" t="n">
        <f aca="false">SUM(D123:D124)</f>
        <v>11.8</v>
      </c>
      <c r="E125" s="404"/>
      <c r="F125" s="404"/>
      <c r="G125" s="412" t="n">
        <f aca="false">D125*F123</f>
        <v>47.2</v>
      </c>
      <c r="H125" s="412"/>
      <c r="I125" s="410" t="s">
        <v>389</v>
      </c>
      <c r="J125" s="410"/>
      <c r="K125" s="410"/>
      <c r="L125" s="410"/>
    </row>
    <row r="126" customFormat="false" ht="15" hidden="false" customHeight="false" outlineLevel="0" collapsed="false">
      <c r="B126" s="407" t="s">
        <v>390</v>
      </c>
      <c r="C126" s="407"/>
      <c r="D126" s="413" t="n">
        <f aca="false">2+3+4</f>
        <v>9</v>
      </c>
      <c r="E126" s="413"/>
      <c r="F126" s="413"/>
      <c r="G126" s="413"/>
      <c r="H126" s="413"/>
      <c r="I126" s="414" t="s">
        <v>391</v>
      </c>
      <c r="J126" s="414"/>
      <c r="K126" s="414"/>
      <c r="L126" s="414"/>
    </row>
    <row r="127" customFormat="false" ht="15" hidden="false" customHeight="false" outlineLevel="0" collapsed="false">
      <c r="B127" s="415" t="s">
        <v>392</v>
      </c>
      <c r="C127" s="416"/>
      <c r="D127" s="417" t="n">
        <f aca="false">G125+D126</f>
        <v>56.2</v>
      </c>
      <c r="E127" s="417"/>
      <c r="F127" s="417"/>
      <c r="G127" s="417"/>
      <c r="H127" s="417"/>
      <c r="I127" s="410" t="s">
        <v>393</v>
      </c>
      <c r="J127" s="410"/>
      <c r="K127" s="410"/>
      <c r="L127" s="410"/>
    </row>
    <row r="128" customFormat="false" ht="15" hidden="false" customHeight="false" outlineLevel="0" collapsed="false">
      <c r="B128" s="407" t="s">
        <v>31</v>
      </c>
      <c r="C128" s="407"/>
      <c r="D128" s="418" t="n">
        <v>43546</v>
      </c>
      <c r="E128" s="418"/>
      <c r="F128" s="418"/>
      <c r="G128" s="418"/>
      <c r="H128" s="418"/>
      <c r="I128" s="410" t="s">
        <v>385</v>
      </c>
      <c r="J128" s="410"/>
      <c r="K128" s="410"/>
      <c r="L128" s="410"/>
    </row>
    <row r="129" customFormat="false" ht="15" hidden="false" customHeight="false" outlineLevel="0" collapsed="false">
      <c r="B129" s="420" t="s">
        <v>394</v>
      </c>
      <c r="C129" s="420"/>
      <c r="D129" s="421" t="s">
        <v>395</v>
      </c>
      <c r="E129" s="421"/>
      <c r="F129" s="421"/>
      <c r="G129" s="421"/>
      <c r="H129" s="421"/>
      <c r="I129" s="410" t="s">
        <v>414</v>
      </c>
      <c r="J129" s="410"/>
      <c r="K129" s="410"/>
      <c r="L129" s="410"/>
    </row>
    <row r="130" customFormat="false" ht="15" hidden="false" customHeight="false" outlineLevel="0" collapsed="false">
      <c r="B130" s="420"/>
      <c r="C130" s="420"/>
      <c r="D130" s="421"/>
      <c r="E130" s="421"/>
      <c r="F130" s="421"/>
      <c r="G130" s="421"/>
      <c r="H130" s="421"/>
      <c r="I130" s="422"/>
      <c r="J130" s="422"/>
      <c r="K130" s="422"/>
      <c r="L130" s="422"/>
    </row>
    <row r="131" customFormat="false" ht="15" hidden="false" customHeight="false" outlineLevel="0" collapsed="false">
      <c r="B131" s="423"/>
      <c r="C131" s="424" t="s">
        <v>396</v>
      </c>
      <c r="D131" s="424"/>
      <c r="E131" s="424"/>
      <c r="F131" s="424"/>
      <c r="G131" s="180" t="s">
        <v>397</v>
      </c>
      <c r="H131" s="180"/>
      <c r="I131" s="180"/>
      <c r="J131" s="180"/>
      <c r="K131" s="180"/>
      <c r="L131" s="180"/>
    </row>
    <row r="132" customFormat="false" ht="15" hidden="false" customHeight="false" outlineLevel="0" collapsed="false">
      <c r="B132" s="425" t="n">
        <v>1</v>
      </c>
      <c r="C132" s="426" t="s">
        <v>398</v>
      </c>
      <c r="D132" s="427" t="n">
        <v>20</v>
      </c>
      <c r="E132" s="427" t="s">
        <v>399</v>
      </c>
      <c r="F132" s="428" t="s">
        <v>145</v>
      </c>
      <c r="G132" s="429" t="n">
        <v>7</v>
      </c>
      <c r="H132" s="429" t="n">
        <v>7</v>
      </c>
      <c r="I132" s="429" t="n">
        <v>6</v>
      </c>
      <c r="J132" s="429" t="n">
        <v>6</v>
      </c>
      <c r="K132" s="429"/>
      <c r="L132" s="430"/>
    </row>
    <row r="133" customFormat="false" ht="15" hidden="false" customHeight="false" outlineLevel="0" collapsed="false">
      <c r="B133" s="425"/>
      <c r="C133" s="431" t="s">
        <v>400</v>
      </c>
      <c r="D133" s="432" t="n">
        <v>22</v>
      </c>
      <c r="E133" s="432" t="s">
        <v>399</v>
      </c>
      <c r="F133" s="428"/>
      <c r="G133" s="429"/>
      <c r="H133" s="429"/>
      <c r="I133" s="429"/>
      <c r="J133" s="429"/>
      <c r="K133" s="429"/>
      <c r="L133" s="430"/>
    </row>
    <row r="134" customFormat="false" ht="15" hidden="false" customHeight="false" outlineLevel="0" collapsed="false">
      <c r="B134" s="433" t="n">
        <v>2</v>
      </c>
      <c r="C134" s="427" t="s">
        <v>401</v>
      </c>
      <c r="D134" s="427" t="n">
        <v>20</v>
      </c>
      <c r="E134" s="427" t="s">
        <v>399</v>
      </c>
      <c r="F134" s="434" t="s">
        <v>145</v>
      </c>
      <c r="G134" s="435" t="n">
        <v>19</v>
      </c>
      <c r="H134" s="435" t="n">
        <v>17</v>
      </c>
      <c r="I134" s="435" t="n">
        <v>19</v>
      </c>
      <c r="J134" s="435" t="n">
        <v>19</v>
      </c>
      <c r="K134" s="436"/>
      <c r="L134" s="437"/>
    </row>
    <row r="135" customFormat="false" ht="15" hidden="false" customHeight="false" outlineLevel="0" collapsed="false">
      <c r="B135" s="433"/>
      <c r="C135" s="438" t="s">
        <v>400</v>
      </c>
      <c r="D135" s="438" t="n">
        <v>22</v>
      </c>
      <c r="E135" s="438" t="s">
        <v>399</v>
      </c>
      <c r="F135" s="434"/>
      <c r="G135" s="435"/>
      <c r="H135" s="435"/>
      <c r="I135" s="435"/>
      <c r="J135" s="435"/>
      <c r="K135" s="436"/>
      <c r="L135" s="437"/>
    </row>
    <row r="136" customFormat="false" ht="15" hidden="false" customHeight="false" outlineLevel="0" collapsed="false">
      <c r="B136" s="425" t="n">
        <v>3</v>
      </c>
      <c r="C136" s="427" t="s">
        <v>402</v>
      </c>
      <c r="D136" s="427" t="n">
        <v>20</v>
      </c>
      <c r="E136" s="427" t="s">
        <v>399</v>
      </c>
      <c r="F136" s="440" t="s">
        <v>146</v>
      </c>
      <c r="G136" s="429" t="n">
        <v>12</v>
      </c>
      <c r="H136" s="429" t="n">
        <v>11</v>
      </c>
      <c r="I136" s="429" t="n">
        <v>11</v>
      </c>
      <c r="J136" s="429" t="n">
        <v>11</v>
      </c>
      <c r="K136" s="441"/>
      <c r="L136" s="442"/>
    </row>
    <row r="137" customFormat="false" ht="15" hidden="false" customHeight="false" outlineLevel="0" collapsed="false">
      <c r="B137" s="425"/>
      <c r="C137" s="443" t="s">
        <v>400</v>
      </c>
      <c r="D137" s="443" t="n">
        <v>22</v>
      </c>
      <c r="E137" s="443" t="s">
        <v>399</v>
      </c>
      <c r="F137" s="440"/>
      <c r="G137" s="429"/>
      <c r="H137" s="429"/>
      <c r="I137" s="429"/>
      <c r="J137" s="429"/>
      <c r="K137" s="441"/>
      <c r="L137" s="442"/>
    </row>
    <row r="138" customFormat="false" ht="15" hidden="false" customHeight="false" outlineLevel="0" collapsed="false">
      <c r="B138" s="433" t="n">
        <v>4</v>
      </c>
      <c r="C138" s="427" t="s">
        <v>403</v>
      </c>
      <c r="D138" s="427" t="n">
        <v>20</v>
      </c>
      <c r="E138" s="427" t="s">
        <v>399</v>
      </c>
      <c r="F138" s="440" t="s">
        <v>146</v>
      </c>
      <c r="G138" s="429" t="n">
        <v>12</v>
      </c>
      <c r="H138" s="429" t="n">
        <v>11</v>
      </c>
      <c r="I138" s="429" t="n">
        <v>12</v>
      </c>
      <c r="J138" s="429" t="n">
        <v>12</v>
      </c>
      <c r="K138" s="441"/>
      <c r="L138" s="442"/>
    </row>
    <row r="139" customFormat="false" ht="15" hidden="false" customHeight="false" outlineLevel="0" collapsed="false">
      <c r="B139" s="433"/>
      <c r="C139" s="443" t="s">
        <v>400</v>
      </c>
      <c r="D139" s="443" t="n">
        <v>22</v>
      </c>
      <c r="E139" s="443" t="s">
        <v>399</v>
      </c>
      <c r="F139" s="440"/>
      <c r="G139" s="429"/>
      <c r="H139" s="429"/>
      <c r="I139" s="429"/>
      <c r="J139" s="429"/>
      <c r="K139" s="441"/>
      <c r="L139" s="442"/>
    </row>
    <row r="140" customFormat="false" ht="15" hidden="false" customHeight="false" outlineLevel="0" collapsed="false">
      <c r="B140" s="425" t="n">
        <v>5</v>
      </c>
      <c r="C140" s="445" t="s">
        <v>407</v>
      </c>
      <c r="D140" s="445" t="n">
        <v>20</v>
      </c>
      <c r="E140" s="445" t="s">
        <v>399</v>
      </c>
      <c r="F140" s="428" t="s">
        <v>145</v>
      </c>
      <c r="G140" s="429" t="n">
        <v>7</v>
      </c>
      <c r="H140" s="429" t="n">
        <v>6</v>
      </c>
      <c r="I140" s="429" t="n">
        <v>6</v>
      </c>
      <c r="J140" s="429" t="n">
        <v>5</v>
      </c>
      <c r="K140" s="441"/>
      <c r="L140" s="442"/>
    </row>
    <row r="141" customFormat="false" ht="15" hidden="false" customHeight="false" outlineLevel="0" collapsed="false">
      <c r="B141" s="425"/>
      <c r="C141" s="432" t="s">
        <v>400</v>
      </c>
      <c r="D141" s="432" t="n">
        <v>22</v>
      </c>
      <c r="E141" s="432" t="s">
        <v>399</v>
      </c>
      <c r="F141" s="428"/>
      <c r="G141" s="429"/>
      <c r="H141" s="429"/>
      <c r="I141" s="429"/>
      <c r="J141" s="429"/>
      <c r="K141" s="441"/>
      <c r="L141" s="442"/>
    </row>
    <row r="142" customFormat="false" ht="15" hidden="false" customHeight="false" outlineLevel="0" collapsed="false">
      <c r="B142" s="433" t="n">
        <v>6</v>
      </c>
      <c r="C142" s="427" t="s">
        <v>405</v>
      </c>
      <c r="D142" s="427" t="n">
        <v>20</v>
      </c>
      <c r="E142" s="427" t="s">
        <v>399</v>
      </c>
      <c r="F142" s="440" t="s">
        <v>146</v>
      </c>
      <c r="G142" s="429" t="n">
        <v>14</v>
      </c>
      <c r="H142" s="429" t="n">
        <v>14</v>
      </c>
      <c r="I142" s="429" t="n">
        <v>13</v>
      </c>
      <c r="J142" s="429" t="n">
        <v>13</v>
      </c>
      <c r="K142" s="441"/>
      <c r="L142" s="442"/>
    </row>
    <row r="143" customFormat="false" ht="15" hidden="false" customHeight="false" outlineLevel="0" collapsed="false">
      <c r="B143" s="433"/>
      <c r="C143" s="443" t="s">
        <v>400</v>
      </c>
      <c r="D143" s="443" t="n">
        <v>22</v>
      </c>
      <c r="E143" s="443" t="s">
        <v>399</v>
      </c>
      <c r="F143" s="440"/>
      <c r="G143" s="429"/>
      <c r="H143" s="429"/>
      <c r="I143" s="429"/>
      <c r="J143" s="429"/>
      <c r="K143" s="441"/>
      <c r="L143" s="442"/>
    </row>
    <row r="144" customFormat="false" ht="15" hidden="false" customHeight="false" outlineLevel="0" collapsed="false">
      <c r="B144" s="425" t="n">
        <v>7</v>
      </c>
      <c r="C144" s="427" t="s">
        <v>391</v>
      </c>
      <c r="D144" s="427" t="n">
        <v>20</v>
      </c>
      <c r="E144" s="427" t="s">
        <v>399</v>
      </c>
      <c r="F144" s="428" t="s">
        <v>145</v>
      </c>
      <c r="G144" s="429" t="n">
        <v>25</v>
      </c>
      <c r="H144" s="429" t="n">
        <v>26</v>
      </c>
      <c r="I144" s="429" t="n">
        <v>25</v>
      </c>
      <c r="J144" s="429" t="n">
        <v>21</v>
      </c>
      <c r="K144" s="441"/>
      <c r="L144" s="442"/>
    </row>
    <row r="145" customFormat="false" ht="15" hidden="false" customHeight="false" outlineLevel="0" collapsed="false">
      <c r="B145" s="425"/>
      <c r="C145" s="432" t="s">
        <v>400</v>
      </c>
      <c r="D145" s="432" t="n">
        <v>22</v>
      </c>
      <c r="E145" s="432" t="s">
        <v>399</v>
      </c>
      <c r="F145" s="428"/>
      <c r="G145" s="429"/>
      <c r="H145" s="429"/>
      <c r="I145" s="429"/>
      <c r="J145" s="429"/>
      <c r="K145" s="441"/>
      <c r="L145" s="442"/>
    </row>
    <row r="146" customFormat="false" ht="15" hidden="false" customHeight="false" outlineLevel="0" collapsed="false">
      <c r="B146" s="433" t="n">
        <v>8</v>
      </c>
      <c r="C146" s="427" t="s">
        <v>406</v>
      </c>
      <c r="D146" s="427" t="n">
        <v>20</v>
      </c>
      <c r="E146" s="427" t="s">
        <v>399</v>
      </c>
      <c r="F146" s="440" t="s">
        <v>146</v>
      </c>
      <c r="G146" s="429" t="n">
        <v>8</v>
      </c>
      <c r="H146" s="429" t="n">
        <v>8</v>
      </c>
      <c r="I146" s="429" t="n">
        <v>8</v>
      </c>
      <c r="J146" s="429" t="n">
        <v>7</v>
      </c>
      <c r="K146" s="441"/>
      <c r="L146" s="442"/>
    </row>
    <row r="147" customFormat="false" ht="15" hidden="false" customHeight="false" outlineLevel="0" collapsed="false">
      <c r="B147" s="433"/>
      <c r="C147" s="443" t="s">
        <v>400</v>
      </c>
      <c r="D147" s="443" t="n">
        <v>22</v>
      </c>
      <c r="E147" s="443" t="s">
        <v>399</v>
      </c>
      <c r="F147" s="440"/>
      <c r="G147" s="429"/>
      <c r="H147" s="429"/>
      <c r="I147" s="429"/>
      <c r="J147" s="429"/>
      <c r="K147" s="441"/>
      <c r="L147" s="442"/>
    </row>
    <row r="148" customFormat="false" ht="15" hidden="false" customHeight="false" outlineLevel="0" collapsed="false">
      <c r="B148" s="425" t="n">
        <v>9</v>
      </c>
      <c r="C148" s="427" t="s">
        <v>408</v>
      </c>
      <c r="D148" s="427" t="n">
        <v>20</v>
      </c>
      <c r="E148" s="427" t="s">
        <v>399</v>
      </c>
      <c r="F148" s="428" t="s">
        <v>145</v>
      </c>
      <c r="G148" s="429" t="n">
        <v>12</v>
      </c>
      <c r="H148" s="429" t="n">
        <v>16</v>
      </c>
      <c r="I148" s="429" t="n">
        <v>17</v>
      </c>
      <c r="J148" s="429" t="n">
        <v>12</v>
      </c>
      <c r="K148" s="441"/>
      <c r="L148" s="442"/>
    </row>
    <row r="149" customFormat="false" ht="15" hidden="false" customHeight="false" outlineLevel="0" collapsed="false">
      <c r="B149" s="425"/>
      <c r="C149" s="432" t="s">
        <v>400</v>
      </c>
      <c r="D149" s="432" t="n">
        <v>22</v>
      </c>
      <c r="E149" s="432" t="s">
        <v>399</v>
      </c>
      <c r="F149" s="428"/>
      <c r="G149" s="429"/>
      <c r="H149" s="429"/>
      <c r="I149" s="429"/>
      <c r="J149" s="429"/>
      <c r="K149" s="441"/>
      <c r="L149" s="442"/>
    </row>
    <row r="150" customFormat="false" ht="15" hidden="false" customHeight="false" outlineLevel="0" collapsed="false">
      <c r="B150" s="433" t="n">
        <v>10</v>
      </c>
      <c r="C150" s="427" t="s">
        <v>409</v>
      </c>
      <c r="D150" s="427" t="n">
        <v>20</v>
      </c>
      <c r="E150" s="427" t="s">
        <v>399</v>
      </c>
      <c r="F150" s="440" t="s">
        <v>146</v>
      </c>
      <c r="G150" s="429" t="n">
        <v>20</v>
      </c>
      <c r="H150" s="429" t="n">
        <v>21</v>
      </c>
      <c r="I150" s="429" t="n">
        <v>20</v>
      </c>
      <c r="J150" s="429" t="n">
        <v>20</v>
      </c>
      <c r="K150" s="441"/>
      <c r="L150" s="442"/>
    </row>
    <row r="151" customFormat="false" ht="15" hidden="false" customHeight="false" outlineLevel="0" collapsed="false">
      <c r="B151" s="433"/>
      <c r="C151" s="443" t="s">
        <v>400</v>
      </c>
      <c r="D151" s="443" t="n">
        <v>22</v>
      </c>
      <c r="E151" s="443" t="s">
        <v>399</v>
      </c>
      <c r="F151" s="440"/>
      <c r="G151" s="429"/>
      <c r="H151" s="429"/>
      <c r="I151" s="429"/>
      <c r="J151" s="429"/>
      <c r="K151" s="441"/>
      <c r="L151" s="442"/>
    </row>
    <row r="152" customFormat="false" ht="15" hidden="false" customHeight="false" outlineLevel="0" collapsed="false">
      <c r="B152" s="425" t="n">
        <v>11</v>
      </c>
      <c r="C152" s="427" t="s">
        <v>421</v>
      </c>
      <c r="D152" s="427" t="n">
        <v>20</v>
      </c>
      <c r="E152" s="427" t="s">
        <v>399</v>
      </c>
      <c r="F152" s="428" t="s">
        <v>145</v>
      </c>
      <c r="G152" s="429" t="n">
        <v>57</v>
      </c>
      <c r="H152" s="429" t="n">
        <v>55</v>
      </c>
      <c r="I152" s="429" t="n">
        <v>42</v>
      </c>
      <c r="J152" s="429" t="n">
        <v>42</v>
      </c>
      <c r="K152" s="441"/>
      <c r="L152" s="442"/>
    </row>
    <row r="153" customFormat="false" ht="15" hidden="false" customHeight="false" outlineLevel="0" collapsed="false">
      <c r="B153" s="425"/>
      <c r="C153" s="432" t="s">
        <v>400</v>
      </c>
      <c r="D153" s="432" t="n">
        <v>22</v>
      </c>
      <c r="E153" s="432" t="s">
        <v>399</v>
      </c>
      <c r="F153" s="428"/>
      <c r="G153" s="429"/>
      <c r="H153" s="429"/>
      <c r="I153" s="429"/>
      <c r="J153" s="429"/>
      <c r="K153" s="441"/>
      <c r="L153" s="442"/>
    </row>
    <row r="154" customFormat="false" ht="15" hidden="false" customHeight="false" outlineLevel="0" collapsed="false">
      <c r="B154" s="433" t="n">
        <v>12</v>
      </c>
      <c r="C154" s="446" t="s">
        <v>417</v>
      </c>
      <c r="D154" s="447" t="n">
        <v>20</v>
      </c>
      <c r="E154" s="447" t="s">
        <v>399</v>
      </c>
      <c r="F154" s="440" t="s">
        <v>146</v>
      </c>
      <c r="G154" s="429" t="n">
        <v>38</v>
      </c>
      <c r="H154" s="429" t="n">
        <v>30</v>
      </c>
      <c r="I154" s="429" t="n">
        <v>40</v>
      </c>
      <c r="J154" s="429" t="n">
        <v>31</v>
      </c>
      <c r="K154" s="441"/>
      <c r="L154" s="442"/>
    </row>
    <row r="155" customFormat="false" ht="15" hidden="false" customHeight="false" outlineLevel="0" collapsed="false">
      <c r="B155" s="433"/>
      <c r="C155" s="432" t="s">
        <v>400</v>
      </c>
      <c r="D155" s="432" t="n">
        <v>22</v>
      </c>
      <c r="E155" s="432" t="s">
        <v>399</v>
      </c>
      <c r="F155" s="440"/>
      <c r="G155" s="429"/>
      <c r="H155" s="429"/>
      <c r="I155" s="429"/>
      <c r="J155" s="429"/>
      <c r="K155" s="441"/>
      <c r="L155" s="442"/>
    </row>
    <row r="156" customFormat="false" ht="15" hidden="false" customHeight="false" outlineLevel="0" collapsed="false">
      <c r="B156" s="425" t="n">
        <v>13</v>
      </c>
      <c r="C156" s="427" t="s">
        <v>422</v>
      </c>
      <c r="D156" s="427" t="n">
        <v>20</v>
      </c>
      <c r="E156" s="427" t="s">
        <v>399</v>
      </c>
      <c r="F156" s="428" t="s">
        <v>145</v>
      </c>
      <c r="G156" s="429" t="n">
        <v>9</v>
      </c>
      <c r="H156" s="429" t="n">
        <v>10</v>
      </c>
      <c r="I156" s="429" t="n">
        <v>9</v>
      </c>
      <c r="J156" s="429" t="n">
        <v>9</v>
      </c>
      <c r="K156" s="441"/>
      <c r="L156" s="442"/>
    </row>
    <row r="157" customFormat="false" ht="15" hidden="false" customHeight="false" outlineLevel="0" collapsed="false">
      <c r="B157" s="425"/>
      <c r="C157" s="432" t="s">
        <v>400</v>
      </c>
      <c r="D157" s="432" t="n">
        <v>22</v>
      </c>
      <c r="E157" s="432" t="s">
        <v>399</v>
      </c>
      <c r="F157" s="428"/>
      <c r="G157" s="429"/>
      <c r="H157" s="429"/>
      <c r="I157" s="429"/>
      <c r="J157" s="429"/>
      <c r="K157" s="441"/>
      <c r="L157" s="442"/>
    </row>
    <row r="158" customFormat="false" ht="15" hidden="false" customHeight="false" outlineLevel="0" collapsed="false">
      <c r="B158" s="425" t="n">
        <v>14</v>
      </c>
      <c r="C158" s="427" t="s">
        <v>410</v>
      </c>
      <c r="D158" s="427" t="n">
        <v>140</v>
      </c>
      <c r="E158" s="427" t="s">
        <v>399</v>
      </c>
      <c r="F158" s="428" t="s">
        <v>145</v>
      </c>
      <c r="G158" s="429" t="s">
        <v>415</v>
      </c>
      <c r="H158" s="429" t="s">
        <v>415</v>
      </c>
      <c r="I158" s="429" t="s">
        <v>415</v>
      </c>
      <c r="J158" s="429" t="s">
        <v>415</v>
      </c>
      <c r="K158" s="441"/>
      <c r="L158" s="442"/>
    </row>
    <row r="159" customFormat="false" ht="15" hidden="false" customHeight="false" outlineLevel="0" collapsed="false">
      <c r="B159" s="425"/>
      <c r="C159" s="444"/>
      <c r="D159" s="444"/>
      <c r="E159" s="444"/>
      <c r="F159" s="428"/>
      <c r="G159" s="429"/>
      <c r="H159" s="429"/>
      <c r="I159" s="429"/>
      <c r="J159" s="429"/>
      <c r="K159" s="441"/>
      <c r="L159" s="442"/>
    </row>
    <row r="164" customFormat="false" ht="13.7" hidden="false" customHeight="true" outlineLevel="0" collapsed="false">
      <c r="B164" s="368"/>
      <c r="C164" s="368" t="s">
        <v>423</v>
      </c>
      <c r="D164" s="368" t="s">
        <v>126</v>
      </c>
      <c r="E164" s="368" t="s">
        <v>379</v>
      </c>
      <c r="F164" s="368" t="s">
        <v>380</v>
      </c>
      <c r="G164" s="401" t="s">
        <v>381</v>
      </c>
      <c r="H164" s="401"/>
      <c r="I164" s="358" t="s">
        <v>382</v>
      </c>
      <c r="J164" s="358"/>
      <c r="K164" s="358"/>
      <c r="L164" s="358"/>
    </row>
    <row r="165" customFormat="false" ht="15" hidden="false" customHeight="false" outlineLevel="0" collapsed="false">
      <c r="B165" s="368"/>
      <c r="C165" s="368"/>
      <c r="D165" s="368"/>
      <c r="E165" s="368"/>
      <c r="F165" s="368"/>
      <c r="G165" s="368"/>
      <c r="H165" s="401"/>
      <c r="I165" s="358"/>
      <c r="J165" s="358"/>
      <c r="K165" s="358"/>
      <c r="L165" s="358"/>
    </row>
    <row r="166" customFormat="false" ht="15" hidden="false" customHeight="false" outlineLevel="0" collapsed="false">
      <c r="B166" s="402" t="s">
        <v>383</v>
      </c>
      <c r="C166" s="402"/>
      <c r="D166" s="403" t="n">
        <f aca="false">(D175+D176+D177+D178+D183+D184+D193+D194+D187+D188+D191+D192+D197)/60</f>
        <v>7.2</v>
      </c>
      <c r="E166" s="404" t="s">
        <v>384</v>
      </c>
      <c r="F166" s="404" t="n">
        <v>2</v>
      </c>
      <c r="G166" s="405" t="n">
        <f aca="false">D166*F166</f>
        <v>14.4</v>
      </c>
      <c r="H166" s="405"/>
      <c r="I166" s="406" t="s">
        <v>385</v>
      </c>
      <c r="J166" s="406"/>
      <c r="K166" s="406"/>
      <c r="L166" s="406"/>
    </row>
    <row r="167" customFormat="false" ht="15" hidden="false" customHeight="false" outlineLevel="0" collapsed="false">
      <c r="B167" s="407" t="s">
        <v>386</v>
      </c>
      <c r="C167" s="407"/>
      <c r="D167" s="408" t="n">
        <f aca="false">(D179+D196+D180+D181+D182+D185+D186+D189+D190+D195+D196)/60</f>
        <v>3.86666666666667</v>
      </c>
      <c r="E167" s="404"/>
      <c r="F167" s="404"/>
      <c r="G167" s="409" t="n">
        <f aca="false">D167*F166</f>
        <v>7.73333333333333</v>
      </c>
      <c r="H167" s="409"/>
      <c r="I167" s="410" t="s">
        <v>387</v>
      </c>
      <c r="J167" s="410"/>
      <c r="K167" s="410"/>
      <c r="L167" s="410"/>
    </row>
    <row r="168" customFormat="false" ht="15" hidden="false" customHeight="false" outlineLevel="0" collapsed="false">
      <c r="B168" s="407" t="s">
        <v>388</v>
      </c>
      <c r="C168" s="407"/>
      <c r="D168" s="411" t="n">
        <f aca="false">SUM(D166:D167)</f>
        <v>11.0666666666667</v>
      </c>
      <c r="E168" s="404"/>
      <c r="F168" s="404"/>
      <c r="G168" s="412" t="n">
        <f aca="false">D168*F166</f>
        <v>22.1333333333333</v>
      </c>
      <c r="H168" s="412"/>
      <c r="I168" s="410" t="s">
        <v>389</v>
      </c>
      <c r="J168" s="410"/>
      <c r="K168" s="410"/>
      <c r="L168" s="410"/>
    </row>
    <row r="169" customFormat="false" ht="15" hidden="false" customHeight="false" outlineLevel="0" collapsed="false">
      <c r="B169" s="407" t="s">
        <v>424</v>
      </c>
      <c r="C169" s="407"/>
      <c r="D169" s="413" t="n">
        <f aca="false">2+3</f>
        <v>5</v>
      </c>
      <c r="E169" s="413"/>
      <c r="F169" s="413"/>
      <c r="G169" s="413"/>
      <c r="H169" s="413"/>
      <c r="I169" s="414" t="s">
        <v>391</v>
      </c>
      <c r="J169" s="414"/>
      <c r="K169" s="414"/>
      <c r="L169" s="414"/>
    </row>
    <row r="170" customFormat="false" ht="15" hidden="false" customHeight="false" outlineLevel="0" collapsed="false">
      <c r="B170" s="415" t="s">
        <v>392</v>
      </c>
      <c r="C170" s="416"/>
      <c r="D170" s="417" t="n">
        <f aca="false">G168+D169</f>
        <v>27.1333333333333</v>
      </c>
      <c r="E170" s="417"/>
      <c r="F170" s="417"/>
      <c r="G170" s="417"/>
      <c r="H170" s="417"/>
      <c r="I170" s="410" t="s">
        <v>393</v>
      </c>
      <c r="J170" s="410"/>
      <c r="K170" s="410"/>
      <c r="L170" s="410"/>
    </row>
    <row r="171" customFormat="false" ht="15" hidden="false" customHeight="false" outlineLevel="0" collapsed="false">
      <c r="B171" s="407" t="s">
        <v>31</v>
      </c>
      <c r="C171" s="407"/>
      <c r="D171" s="418" t="n">
        <v>43551</v>
      </c>
      <c r="E171" s="418"/>
      <c r="F171" s="418"/>
      <c r="G171" s="418"/>
      <c r="H171" s="418"/>
      <c r="I171" s="419"/>
      <c r="J171" s="419"/>
      <c r="K171" s="419"/>
      <c r="L171" s="419"/>
    </row>
    <row r="172" customFormat="false" ht="15" hidden="false" customHeight="false" outlineLevel="0" collapsed="false">
      <c r="B172" s="420" t="s">
        <v>394</v>
      </c>
      <c r="C172" s="420"/>
      <c r="D172" s="421" t="s">
        <v>395</v>
      </c>
      <c r="E172" s="421"/>
      <c r="F172" s="421"/>
      <c r="G172" s="421"/>
      <c r="H172" s="421"/>
      <c r="I172" s="419"/>
      <c r="J172" s="419"/>
      <c r="K172" s="419"/>
      <c r="L172" s="419"/>
    </row>
    <row r="173" customFormat="false" ht="15" hidden="false" customHeight="false" outlineLevel="0" collapsed="false">
      <c r="B173" s="420"/>
      <c r="C173" s="420"/>
      <c r="D173" s="421"/>
      <c r="E173" s="421"/>
      <c r="F173" s="421"/>
      <c r="G173" s="421"/>
      <c r="H173" s="421"/>
      <c r="I173" s="422"/>
      <c r="J173" s="422"/>
      <c r="K173" s="422"/>
      <c r="L173" s="422"/>
    </row>
    <row r="174" customFormat="false" ht="15" hidden="false" customHeight="false" outlineLevel="0" collapsed="false">
      <c r="B174" s="423"/>
      <c r="C174" s="424" t="s">
        <v>396</v>
      </c>
      <c r="D174" s="424"/>
      <c r="E174" s="424"/>
      <c r="F174" s="424"/>
      <c r="G174" s="180" t="s">
        <v>397</v>
      </c>
      <c r="H174" s="180"/>
      <c r="I174" s="180"/>
      <c r="J174" s="180"/>
      <c r="K174" s="180"/>
      <c r="L174" s="180"/>
    </row>
    <row r="175" customFormat="false" ht="15" hidden="false" customHeight="false" outlineLevel="0" collapsed="false">
      <c r="B175" s="425" t="n">
        <v>1</v>
      </c>
      <c r="C175" s="426" t="s">
        <v>398</v>
      </c>
      <c r="D175" s="427" t="n">
        <v>20</v>
      </c>
      <c r="E175" s="427" t="s">
        <v>399</v>
      </c>
      <c r="F175" s="428" t="s">
        <v>145</v>
      </c>
      <c r="G175" s="429" t="n">
        <v>8</v>
      </c>
      <c r="H175" s="429" t="n">
        <v>7</v>
      </c>
      <c r="I175" s="429"/>
      <c r="J175" s="429"/>
      <c r="K175" s="429"/>
      <c r="L175" s="430"/>
    </row>
    <row r="176" customFormat="false" ht="15" hidden="false" customHeight="false" outlineLevel="0" collapsed="false">
      <c r="B176" s="425"/>
      <c r="C176" s="431" t="s">
        <v>400</v>
      </c>
      <c r="D176" s="432" t="n">
        <v>22</v>
      </c>
      <c r="E176" s="432" t="s">
        <v>399</v>
      </c>
      <c r="F176" s="428"/>
      <c r="G176" s="429"/>
      <c r="H176" s="429"/>
      <c r="I176" s="429"/>
      <c r="J176" s="429"/>
      <c r="K176" s="429"/>
      <c r="L176" s="430"/>
    </row>
    <row r="177" customFormat="false" ht="15" hidden="false" customHeight="false" outlineLevel="0" collapsed="false">
      <c r="B177" s="433" t="n">
        <v>2</v>
      </c>
      <c r="C177" s="427" t="s">
        <v>401</v>
      </c>
      <c r="D177" s="427" t="n">
        <v>20</v>
      </c>
      <c r="E177" s="427" t="s">
        <v>399</v>
      </c>
      <c r="F177" s="434" t="s">
        <v>145</v>
      </c>
      <c r="G177" s="435" t="n">
        <v>16</v>
      </c>
      <c r="H177" s="435" t="n">
        <v>17</v>
      </c>
      <c r="I177" s="435"/>
      <c r="J177" s="435"/>
      <c r="K177" s="436"/>
      <c r="L177" s="437"/>
    </row>
    <row r="178" customFormat="false" ht="15" hidden="false" customHeight="false" outlineLevel="0" collapsed="false">
      <c r="B178" s="433"/>
      <c r="C178" s="438" t="s">
        <v>400</v>
      </c>
      <c r="D178" s="438" t="n">
        <v>22</v>
      </c>
      <c r="E178" s="438" t="s">
        <v>399</v>
      </c>
      <c r="F178" s="434"/>
      <c r="G178" s="435"/>
      <c r="H178" s="435"/>
      <c r="I178" s="435"/>
      <c r="J178" s="435"/>
      <c r="K178" s="436"/>
      <c r="L178" s="437"/>
    </row>
    <row r="179" customFormat="false" ht="15" hidden="false" customHeight="false" outlineLevel="0" collapsed="false">
      <c r="B179" s="439" t="n">
        <v>3</v>
      </c>
      <c r="C179" s="427" t="s">
        <v>402</v>
      </c>
      <c r="D179" s="427" t="n">
        <v>20</v>
      </c>
      <c r="E179" s="427" t="s">
        <v>399</v>
      </c>
      <c r="F179" s="440" t="s">
        <v>146</v>
      </c>
      <c r="G179" s="429" t="n">
        <v>11</v>
      </c>
      <c r="H179" s="429" t="n">
        <v>12</v>
      </c>
      <c r="I179" s="429"/>
      <c r="J179" s="429"/>
      <c r="K179" s="441"/>
      <c r="L179" s="442"/>
    </row>
    <row r="180" customFormat="false" ht="15" hidden="false" customHeight="false" outlineLevel="0" collapsed="false">
      <c r="B180" s="439"/>
      <c r="C180" s="443" t="s">
        <v>400</v>
      </c>
      <c r="D180" s="443" t="n">
        <v>22</v>
      </c>
      <c r="E180" s="443" t="s">
        <v>399</v>
      </c>
      <c r="F180" s="440"/>
      <c r="G180" s="429"/>
      <c r="H180" s="429"/>
      <c r="I180" s="429"/>
      <c r="J180" s="429"/>
      <c r="K180" s="441"/>
      <c r="L180" s="442"/>
    </row>
    <row r="181" customFormat="false" ht="15" hidden="false" customHeight="false" outlineLevel="0" collapsed="false">
      <c r="B181" s="439" t="n">
        <v>4</v>
      </c>
      <c r="C181" s="427" t="s">
        <v>403</v>
      </c>
      <c r="D181" s="427" t="n">
        <v>20</v>
      </c>
      <c r="E181" s="427" t="s">
        <v>399</v>
      </c>
      <c r="F181" s="440" t="s">
        <v>146</v>
      </c>
      <c r="G181" s="429" t="n">
        <v>19</v>
      </c>
      <c r="H181" s="429" t="n">
        <v>17</v>
      </c>
      <c r="I181" s="429"/>
      <c r="J181" s="429"/>
      <c r="K181" s="441"/>
      <c r="L181" s="442"/>
    </row>
    <row r="182" customFormat="false" ht="15" hidden="false" customHeight="false" outlineLevel="0" collapsed="false">
      <c r="B182" s="439"/>
      <c r="C182" s="443" t="s">
        <v>400</v>
      </c>
      <c r="D182" s="443" t="n">
        <v>22</v>
      </c>
      <c r="E182" s="443" t="s">
        <v>399</v>
      </c>
      <c r="F182" s="440"/>
      <c r="G182" s="429"/>
      <c r="H182" s="429"/>
      <c r="I182" s="429"/>
      <c r="J182" s="429"/>
      <c r="K182" s="441"/>
      <c r="L182" s="442"/>
    </row>
    <row r="183" customFormat="false" ht="15" hidden="false" customHeight="false" outlineLevel="0" collapsed="false">
      <c r="B183" s="439" t="n">
        <v>5</v>
      </c>
      <c r="C183" s="427" t="s">
        <v>404</v>
      </c>
      <c r="D183" s="427" t="n">
        <v>20</v>
      </c>
      <c r="E183" s="427" t="s">
        <v>399</v>
      </c>
      <c r="F183" s="428" t="s">
        <v>145</v>
      </c>
      <c r="G183" s="429" t="n">
        <v>63</v>
      </c>
      <c r="H183" s="429" t="n">
        <v>55</v>
      </c>
      <c r="I183" s="429"/>
      <c r="J183" s="429"/>
      <c r="K183" s="441"/>
      <c r="L183" s="442"/>
    </row>
    <row r="184" customFormat="false" ht="15" hidden="false" customHeight="false" outlineLevel="0" collapsed="false">
      <c r="B184" s="439"/>
      <c r="C184" s="432" t="s">
        <v>400</v>
      </c>
      <c r="D184" s="432" t="n">
        <v>22</v>
      </c>
      <c r="E184" s="432" t="s">
        <v>399</v>
      </c>
      <c r="F184" s="428"/>
      <c r="G184" s="429"/>
      <c r="H184" s="429"/>
      <c r="I184" s="429"/>
      <c r="J184" s="429"/>
      <c r="K184" s="441"/>
      <c r="L184" s="442"/>
    </row>
    <row r="185" customFormat="false" ht="15" hidden="false" customHeight="false" outlineLevel="0" collapsed="false">
      <c r="B185" s="439" t="n">
        <v>6</v>
      </c>
      <c r="C185" s="427" t="s">
        <v>405</v>
      </c>
      <c r="D185" s="427" t="n">
        <v>20</v>
      </c>
      <c r="E185" s="427" t="s">
        <v>399</v>
      </c>
      <c r="F185" s="440" t="s">
        <v>146</v>
      </c>
      <c r="G185" s="429" t="n">
        <v>14</v>
      </c>
      <c r="H185" s="429" t="n">
        <v>14</v>
      </c>
      <c r="I185" s="429"/>
      <c r="J185" s="429"/>
      <c r="K185" s="441"/>
      <c r="L185" s="442"/>
    </row>
    <row r="186" customFormat="false" ht="15" hidden="false" customHeight="false" outlineLevel="0" collapsed="false">
      <c r="B186" s="439"/>
      <c r="C186" s="443" t="s">
        <v>400</v>
      </c>
      <c r="D186" s="443" t="n">
        <v>22</v>
      </c>
      <c r="E186" s="443" t="s">
        <v>399</v>
      </c>
      <c r="F186" s="440"/>
      <c r="G186" s="429"/>
      <c r="H186" s="429"/>
      <c r="I186" s="429"/>
      <c r="J186" s="429"/>
      <c r="K186" s="441"/>
      <c r="L186" s="442"/>
    </row>
    <row r="187" customFormat="false" ht="15" hidden="false" customHeight="false" outlineLevel="0" collapsed="false">
      <c r="B187" s="439" t="n">
        <v>7</v>
      </c>
      <c r="C187" s="427" t="s">
        <v>391</v>
      </c>
      <c r="D187" s="427" t="n">
        <v>20</v>
      </c>
      <c r="E187" s="427" t="s">
        <v>399</v>
      </c>
      <c r="F187" s="428" t="s">
        <v>145</v>
      </c>
      <c r="G187" s="429" t="n">
        <v>23</v>
      </c>
      <c r="H187" s="429" t="n">
        <v>22</v>
      </c>
      <c r="I187" s="429"/>
      <c r="J187" s="429"/>
      <c r="K187" s="441"/>
      <c r="L187" s="442"/>
    </row>
    <row r="188" customFormat="false" ht="15" hidden="false" customHeight="false" outlineLevel="0" collapsed="false">
      <c r="B188" s="439"/>
      <c r="C188" s="432" t="s">
        <v>400</v>
      </c>
      <c r="D188" s="432" t="n">
        <v>22</v>
      </c>
      <c r="E188" s="432" t="s">
        <v>399</v>
      </c>
      <c r="F188" s="428"/>
      <c r="G188" s="429"/>
      <c r="H188" s="429"/>
      <c r="I188" s="429"/>
      <c r="J188" s="429"/>
      <c r="K188" s="441"/>
      <c r="L188" s="442"/>
    </row>
    <row r="189" customFormat="false" ht="15" hidden="false" customHeight="false" outlineLevel="0" collapsed="false">
      <c r="B189" s="439" t="n">
        <v>8</v>
      </c>
      <c r="C189" s="427" t="s">
        <v>406</v>
      </c>
      <c r="D189" s="427" t="n">
        <v>20</v>
      </c>
      <c r="E189" s="427" t="s">
        <v>399</v>
      </c>
      <c r="F189" s="440" t="s">
        <v>146</v>
      </c>
      <c r="G189" s="429" t="n">
        <v>8</v>
      </c>
      <c r="H189" s="429" t="n">
        <v>7</v>
      </c>
      <c r="I189" s="429"/>
      <c r="J189" s="429"/>
      <c r="K189" s="441"/>
      <c r="L189" s="442"/>
    </row>
    <row r="190" customFormat="false" ht="15" hidden="false" customHeight="false" outlineLevel="0" collapsed="false">
      <c r="B190" s="439"/>
      <c r="C190" s="443" t="s">
        <v>400</v>
      </c>
      <c r="D190" s="443" t="n">
        <v>22</v>
      </c>
      <c r="E190" s="443" t="s">
        <v>399</v>
      </c>
      <c r="F190" s="440"/>
      <c r="G190" s="429"/>
      <c r="H190" s="429"/>
      <c r="I190" s="429"/>
      <c r="J190" s="429"/>
      <c r="K190" s="441"/>
      <c r="L190" s="442"/>
    </row>
    <row r="191" customFormat="false" ht="15" hidden="false" customHeight="false" outlineLevel="0" collapsed="false">
      <c r="B191" s="439" t="n">
        <v>9</v>
      </c>
      <c r="C191" s="427" t="s">
        <v>407</v>
      </c>
      <c r="D191" s="427" t="n">
        <v>20</v>
      </c>
      <c r="E191" s="427" t="s">
        <v>399</v>
      </c>
      <c r="F191" s="428" t="s">
        <v>145</v>
      </c>
      <c r="G191" s="429" t="n">
        <v>5</v>
      </c>
      <c r="H191" s="429" t="n">
        <v>6</v>
      </c>
      <c r="I191" s="429"/>
      <c r="J191" s="429"/>
      <c r="K191" s="441"/>
      <c r="L191" s="442"/>
    </row>
    <row r="192" customFormat="false" ht="15" hidden="false" customHeight="false" outlineLevel="0" collapsed="false">
      <c r="B192" s="439"/>
      <c r="C192" s="432" t="s">
        <v>400</v>
      </c>
      <c r="D192" s="432" t="n">
        <v>22</v>
      </c>
      <c r="E192" s="432" t="s">
        <v>399</v>
      </c>
      <c r="F192" s="428"/>
      <c r="G192" s="429"/>
      <c r="H192" s="429"/>
      <c r="I192" s="429"/>
      <c r="J192" s="429"/>
      <c r="K192" s="441"/>
      <c r="L192" s="442"/>
    </row>
    <row r="193" customFormat="false" ht="15" hidden="false" customHeight="false" outlineLevel="0" collapsed="false">
      <c r="B193" s="439" t="n">
        <v>10</v>
      </c>
      <c r="C193" s="427" t="s">
        <v>408</v>
      </c>
      <c r="D193" s="427" t="n">
        <v>20</v>
      </c>
      <c r="E193" s="427" t="s">
        <v>399</v>
      </c>
      <c r="F193" s="428" t="s">
        <v>145</v>
      </c>
      <c r="G193" s="429" t="n">
        <v>63</v>
      </c>
      <c r="H193" s="429" t="n">
        <v>55</v>
      </c>
      <c r="I193" s="429"/>
      <c r="J193" s="429"/>
      <c r="K193" s="441"/>
      <c r="L193" s="442"/>
    </row>
    <row r="194" customFormat="false" ht="15" hidden="false" customHeight="false" outlineLevel="0" collapsed="false">
      <c r="B194" s="439"/>
      <c r="C194" s="432" t="s">
        <v>400</v>
      </c>
      <c r="D194" s="432" t="n">
        <v>22</v>
      </c>
      <c r="E194" s="432" t="s">
        <v>399</v>
      </c>
      <c r="F194" s="428"/>
      <c r="G194" s="429"/>
      <c r="H194" s="429"/>
      <c r="I194" s="429"/>
      <c r="J194" s="429"/>
      <c r="K194" s="441"/>
      <c r="L194" s="442"/>
    </row>
    <row r="195" customFormat="false" ht="15" hidden="false" customHeight="false" outlineLevel="0" collapsed="false">
      <c r="B195" s="439" t="n">
        <v>11</v>
      </c>
      <c r="C195" s="427" t="s">
        <v>409</v>
      </c>
      <c r="D195" s="427" t="n">
        <v>20</v>
      </c>
      <c r="E195" s="427" t="s">
        <v>399</v>
      </c>
      <c r="F195" s="440" t="s">
        <v>146</v>
      </c>
      <c r="G195" s="429" t="n">
        <v>21</v>
      </c>
      <c r="H195" s="429" t="n">
        <v>22</v>
      </c>
      <c r="I195" s="429"/>
      <c r="J195" s="429"/>
      <c r="K195" s="441"/>
      <c r="L195" s="442"/>
    </row>
    <row r="196" customFormat="false" ht="15" hidden="false" customHeight="false" outlineLevel="0" collapsed="false">
      <c r="B196" s="439"/>
      <c r="C196" s="443" t="s">
        <v>400</v>
      </c>
      <c r="D196" s="443" t="n">
        <v>22</v>
      </c>
      <c r="E196" s="443" t="s">
        <v>399</v>
      </c>
      <c r="F196" s="440"/>
      <c r="G196" s="429"/>
      <c r="H196" s="429"/>
      <c r="I196" s="429"/>
      <c r="J196" s="429"/>
      <c r="K196" s="441"/>
      <c r="L196" s="442"/>
    </row>
    <row r="197" customFormat="false" ht="15" hidden="false" customHeight="false" outlineLevel="0" collapsed="false">
      <c r="B197" s="439" t="n">
        <v>12</v>
      </c>
      <c r="C197" s="427" t="s">
        <v>410</v>
      </c>
      <c r="D197" s="427" t="n">
        <v>180</v>
      </c>
      <c r="E197" s="427" t="s">
        <v>399</v>
      </c>
      <c r="F197" s="428" t="s">
        <v>145</v>
      </c>
      <c r="G197" s="429" t="s">
        <v>415</v>
      </c>
      <c r="H197" s="429" t="s">
        <v>415</v>
      </c>
      <c r="I197" s="429"/>
      <c r="J197" s="429"/>
      <c r="K197" s="441"/>
      <c r="L197" s="442"/>
    </row>
    <row r="198" customFormat="false" ht="15" hidden="false" customHeight="false" outlineLevel="0" collapsed="false">
      <c r="B198" s="439"/>
      <c r="C198" s="444"/>
      <c r="D198" s="444"/>
      <c r="E198" s="444"/>
      <c r="F198" s="428"/>
      <c r="G198" s="429"/>
      <c r="H198" s="429"/>
      <c r="I198" s="429"/>
      <c r="J198" s="429"/>
      <c r="K198" s="441"/>
      <c r="L198" s="442"/>
    </row>
    <row r="202" customFormat="false" ht="13.7" hidden="false" customHeight="true" outlineLevel="0" collapsed="false">
      <c r="B202" s="368"/>
      <c r="C202" s="368" t="s">
        <v>419</v>
      </c>
      <c r="D202" s="368" t="s">
        <v>126</v>
      </c>
      <c r="E202" s="368" t="s">
        <v>379</v>
      </c>
      <c r="F202" s="368" t="s">
        <v>380</v>
      </c>
      <c r="G202" s="401" t="s">
        <v>381</v>
      </c>
      <c r="H202" s="401"/>
      <c r="I202" s="358" t="s">
        <v>382</v>
      </c>
      <c r="J202" s="358"/>
      <c r="K202" s="358"/>
      <c r="L202" s="358"/>
    </row>
    <row r="203" customFormat="false" ht="15" hidden="false" customHeight="false" outlineLevel="0" collapsed="false">
      <c r="B203" s="368"/>
      <c r="C203" s="368"/>
      <c r="D203" s="368"/>
      <c r="E203" s="368"/>
      <c r="F203" s="368"/>
      <c r="G203" s="368"/>
      <c r="H203" s="401"/>
      <c r="I203" s="358"/>
      <c r="J203" s="358"/>
      <c r="K203" s="358"/>
      <c r="L203" s="358"/>
    </row>
    <row r="204" customFormat="false" ht="15" hidden="false" customHeight="false" outlineLevel="0" collapsed="false">
      <c r="B204" s="402" t="s">
        <v>383</v>
      </c>
      <c r="C204" s="402"/>
      <c r="D204" s="403" t="e">
        <f aca="false">(d213j240+D214+D215+D216+D221+D222+D229+D230+D225+D226+D233+D234+#REF!+#REF!+D237)/60</f>
        <v>#NAME?</v>
      </c>
      <c r="E204" s="404" t="s">
        <v>384</v>
      </c>
      <c r="F204" s="404" t="n">
        <v>4</v>
      </c>
      <c r="G204" s="405" t="e">
        <f aca="false">D204*F204</f>
        <v>#NAME?</v>
      </c>
      <c r="H204" s="405"/>
      <c r="I204" s="406"/>
      <c r="J204" s="406"/>
      <c r="K204" s="406"/>
      <c r="L204" s="406"/>
    </row>
    <row r="205" customFormat="false" ht="15" hidden="false" customHeight="false" outlineLevel="0" collapsed="false">
      <c r="B205" s="407" t="s">
        <v>386</v>
      </c>
      <c r="C205" s="407"/>
      <c r="D205" s="408" t="n">
        <f aca="false">(D217+D232+D218+D219+D220+D223+D224+D227+D228+D231+D232+D235+D236)/60</f>
        <v>4.56666666666667</v>
      </c>
      <c r="E205" s="404"/>
      <c r="F205" s="404"/>
      <c r="G205" s="409" t="n">
        <f aca="false">D205*F204</f>
        <v>18.2666666666667</v>
      </c>
      <c r="H205" s="409"/>
      <c r="I205" s="410" t="s">
        <v>420</v>
      </c>
      <c r="J205" s="410"/>
      <c r="K205" s="410"/>
      <c r="L205" s="410"/>
    </row>
    <row r="206" customFormat="false" ht="15" hidden="false" customHeight="false" outlineLevel="0" collapsed="false">
      <c r="B206" s="407" t="s">
        <v>388</v>
      </c>
      <c r="C206" s="407"/>
      <c r="D206" s="411" t="e">
        <f aca="false">SUM(D204:D205)</f>
        <v>#NAME?</v>
      </c>
      <c r="E206" s="404"/>
      <c r="F206" s="404"/>
      <c r="G206" s="412" t="e">
        <f aca="false">#NAME?</f>
        <v>#NAME?</v>
      </c>
      <c r="H206" s="412"/>
      <c r="I206" s="410" t="s">
        <v>389</v>
      </c>
      <c r="J206" s="410"/>
      <c r="K206" s="410"/>
      <c r="L206" s="410"/>
    </row>
    <row r="207" customFormat="false" ht="15" hidden="false" customHeight="false" outlineLevel="0" collapsed="false">
      <c r="B207" s="407" t="s">
        <v>390</v>
      </c>
      <c r="C207" s="407"/>
      <c r="D207" s="413" t="s">
        <v>425</v>
      </c>
      <c r="E207" s="413"/>
      <c r="F207" s="413"/>
      <c r="G207" s="413"/>
      <c r="H207" s="413"/>
      <c r="I207" s="414" t="s">
        <v>391</v>
      </c>
      <c r="J207" s="414"/>
      <c r="K207" s="414"/>
      <c r="L207" s="414"/>
    </row>
    <row r="208" customFormat="false" ht="15" hidden="false" customHeight="false" outlineLevel="0" collapsed="false">
      <c r="B208" s="415" t="s">
        <v>392</v>
      </c>
      <c r="C208" s="416"/>
      <c r="D208" s="417" t="n">
        <v>37.3</v>
      </c>
      <c r="E208" s="417"/>
      <c r="F208" s="417"/>
      <c r="G208" s="417"/>
      <c r="H208" s="417"/>
      <c r="I208" s="410" t="s">
        <v>393</v>
      </c>
      <c r="J208" s="410"/>
      <c r="K208" s="410"/>
      <c r="L208" s="410"/>
    </row>
    <row r="209" customFormat="false" ht="15" hidden="false" customHeight="false" outlineLevel="0" collapsed="false">
      <c r="B209" s="407" t="s">
        <v>31</v>
      </c>
      <c r="C209" s="407"/>
      <c r="D209" s="418" t="n">
        <v>43553</v>
      </c>
      <c r="E209" s="418"/>
      <c r="F209" s="418"/>
      <c r="G209" s="418"/>
      <c r="H209" s="418"/>
      <c r="I209" s="410" t="s">
        <v>385</v>
      </c>
      <c r="J209" s="410"/>
      <c r="K209" s="410"/>
      <c r="L209" s="410"/>
    </row>
    <row r="210" customFormat="false" ht="15" hidden="false" customHeight="false" outlineLevel="0" collapsed="false">
      <c r="B210" s="420" t="s">
        <v>394</v>
      </c>
      <c r="C210" s="420"/>
      <c r="D210" s="421" t="s">
        <v>395</v>
      </c>
      <c r="E210" s="421"/>
      <c r="F210" s="421"/>
      <c r="G210" s="421"/>
      <c r="H210" s="421"/>
      <c r="I210" s="410" t="s">
        <v>414</v>
      </c>
      <c r="J210" s="410"/>
      <c r="K210" s="410"/>
      <c r="L210" s="410"/>
    </row>
    <row r="211" customFormat="false" ht="15" hidden="false" customHeight="false" outlineLevel="0" collapsed="false">
      <c r="B211" s="420"/>
      <c r="C211" s="420"/>
      <c r="D211" s="421"/>
      <c r="E211" s="421"/>
      <c r="F211" s="421"/>
      <c r="G211" s="421"/>
      <c r="H211" s="421"/>
      <c r="I211" s="422"/>
      <c r="J211" s="422"/>
      <c r="K211" s="422"/>
      <c r="L211" s="422"/>
    </row>
    <row r="212" customFormat="false" ht="15" hidden="false" customHeight="false" outlineLevel="0" collapsed="false">
      <c r="B212" s="423"/>
      <c r="C212" s="424" t="s">
        <v>396</v>
      </c>
      <c r="D212" s="424"/>
      <c r="E212" s="424"/>
      <c r="F212" s="424"/>
      <c r="G212" s="180" t="s">
        <v>397</v>
      </c>
      <c r="H212" s="180"/>
      <c r="I212" s="180"/>
      <c r="J212" s="180"/>
      <c r="K212" s="180"/>
      <c r="L212" s="180"/>
    </row>
    <row r="213" customFormat="false" ht="15" hidden="false" customHeight="false" outlineLevel="0" collapsed="false">
      <c r="B213" s="425" t="n">
        <v>1</v>
      </c>
      <c r="C213" s="426" t="s">
        <v>398</v>
      </c>
      <c r="D213" s="427" t="n">
        <v>20</v>
      </c>
      <c r="E213" s="427" t="s">
        <v>399</v>
      </c>
      <c r="F213" s="428" t="s">
        <v>145</v>
      </c>
      <c r="G213" s="429" t="n">
        <v>7</v>
      </c>
      <c r="H213" s="429" t="n">
        <v>7</v>
      </c>
      <c r="I213" s="429" t="n">
        <v>7</v>
      </c>
      <c r="J213" s="429"/>
      <c r="K213" s="429"/>
      <c r="L213" s="430"/>
    </row>
    <row r="214" customFormat="false" ht="15" hidden="false" customHeight="false" outlineLevel="0" collapsed="false">
      <c r="B214" s="425"/>
      <c r="C214" s="431" t="s">
        <v>400</v>
      </c>
      <c r="D214" s="432" t="n">
        <v>22</v>
      </c>
      <c r="E214" s="432" t="s">
        <v>399</v>
      </c>
      <c r="F214" s="428"/>
      <c r="G214" s="429"/>
      <c r="H214" s="429"/>
      <c r="I214" s="429"/>
      <c r="J214" s="429"/>
      <c r="K214" s="429"/>
      <c r="L214" s="430"/>
    </row>
    <row r="215" customFormat="false" ht="15" hidden="false" customHeight="false" outlineLevel="0" collapsed="false">
      <c r="B215" s="433" t="n">
        <v>2</v>
      </c>
      <c r="C215" s="427" t="s">
        <v>401</v>
      </c>
      <c r="D215" s="427" t="n">
        <v>20</v>
      </c>
      <c r="E215" s="427" t="s">
        <v>399</v>
      </c>
      <c r="F215" s="434" t="s">
        <v>145</v>
      </c>
      <c r="G215" s="435" t="n">
        <v>16</v>
      </c>
      <c r="H215" s="435" t="n">
        <v>18</v>
      </c>
      <c r="I215" s="435" t="n">
        <v>16</v>
      </c>
      <c r="J215" s="435"/>
      <c r="K215" s="436"/>
      <c r="L215" s="437"/>
    </row>
    <row r="216" customFormat="false" ht="15" hidden="false" customHeight="false" outlineLevel="0" collapsed="false">
      <c r="B216" s="433"/>
      <c r="C216" s="438" t="s">
        <v>400</v>
      </c>
      <c r="D216" s="438" t="n">
        <v>22</v>
      </c>
      <c r="E216" s="438" t="s">
        <v>399</v>
      </c>
      <c r="F216" s="434"/>
      <c r="G216" s="435"/>
      <c r="H216" s="435"/>
      <c r="I216" s="435"/>
      <c r="J216" s="435"/>
      <c r="K216" s="436"/>
      <c r="L216" s="437"/>
    </row>
    <row r="217" customFormat="false" ht="15" hidden="false" customHeight="false" outlineLevel="0" collapsed="false">
      <c r="B217" s="425" t="n">
        <v>3</v>
      </c>
      <c r="C217" s="427" t="s">
        <v>402</v>
      </c>
      <c r="D217" s="427" t="n">
        <v>20</v>
      </c>
      <c r="E217" s="427" t="s">
        <v>399</v>
      </c>
      <c r="F217" s="440" t="s">
        <v>146</v>
      </c>
      <c r="G217" s="429" t="n">
        <v>11</v>
      </c>
      <c r="H217" s="429" t="n">
        <v>12</v>
      </c>
      <c r="I217" s="429" t="n">
        <v>13</v>
      </c>
      <c r="J217" s="429"/>
      <c r="K217" s="441"/>
      <c r="L217" s="442"/>
    </row>
    <row r="218" customFormat="false" ht="15" hidden="false" customHeight="false" outlineLevel="0" collapsed="false">
      <c r="B218" s="425"/>
      <c r="C218" s="443" t="s">
        <v>400</v>
      </c>
      <c r="D218" s="443" t="n">
        <v>22</v>
      </c>
      <c r="E218" s="443" t="s">
        <v>399</v>
      </c>
      <c r="F218" s="440"/>
      <c r="G218" s="429"/>
      <c r="H218" s="429"/>
      <c r="I218" s="429"/>
      <c r="J218" s="429"/>
      <c r="K218" s="441"/>
      <c r="L218" s="442"/>
    </row>
    <row r="219" customFormat="false" ht="15" hidden="false" customHeight="false" outlineLevel="0" collapsed="false">
      <c r="B219" s="433" t="n">
        <v>4</v>
      </c>
      <c r="C219" s="427" t="s">
        <v>403</v>
      </c>
      <c r="D219" s="427" t="n">
        <v>20</v>
      </c>
      <c r="E219" s="427" t="s">
        <v>399</v>
      </c>
      <c r="F219" s="440" t="s">
        <v>146</v>
      </c>
      <c r="G219" s="429" t="n">
        <v>12</v>
      </c>
      <c r="H219" s="429" t="n">
        <v>14</v>
      </c>
      <c r="I219" s="429" t="n">
        <v>13</v>
      </c>
      <c r="J219" s="429"/>
      <c r="K219" s="441"/>
      <c r="L219" s="442"/>
    </row>
    <row r="220" customFormat="false" ht="15" hidden="false" customHeight="false" outlineLevel="0" collapsed="false">
      <c r="B220" s="433"/>
      <c r="C220" s="443" t="s">
        <v>400</v>
      </c>
      <c r="D220" s="443" t="n">
        <v>22</v>
      </c>
      <c r="E220" s="443" t="s">
        <v>399</v>
      </c>
      <c r="F220" s="440"/>
      <c r="G220" s="429"/>
      <c r="H220" s="429"/>
      <c r="I220" s="429"/>
      <c r="J220" s="429"/>
      <c r="K220" s="441"/>
      <c r="L220" s="442"/>
    </row>
    <row r="221" customFormat="false" ht="15" hidden="false" customHeight="false" outlineLevel="0" collapsed="false">
      <c r="B221" s="425" t="n">
        <v>5</v>
      </c>
      <c r="C221" s="445" t="s">
        <v>407</v>
      </c>
      <c r="D221" s="445" t="n">
        <v>20</v>
      </c>
      <c r="E221" s="445" t="s">
        <v>399</v>
      </c>
      <c r="F221" s="428" t="s">
        <v>145</v>
      </c>
      <c r="G221" s="429" t="n">
        <v>6</v>
      </c>
      <c r="H221" s="429" t="n">
        <v>6</v>
      </c>
      <c r="I221" s="429" t="n">
        <v>6</v>
      </c>
      <c r="J221" s="429"/>
      <c r="K221" s="441"/>
      <c r="L221" s="442"/>
    </row>
    <row r="222" customFormat="false" ht="15" hidden="false" customHeight="false" outlineLevel="0" collapsed="false">
      <c r="B222" s="425"/>
      <c r="C222" s="432" t="s">
        <v>400</v>
      </c>
      <c r="D222" s="432" t="n">
        <v>22</v>
      </c>
      <c r="E222" s="432" t="s">
        <v>399</v>
      </c>
      <c r="F222" s="428"/>
      <c r="G222" s="429"/>
      <c r="H222" s="429"/>
      <c r="I222" s="429"/>
      <c r="J222" s="429"/>
      <c r="K222" s="441"/>
      <c r="L222" s="442"/>
    </row>
    <row r="223" customFormat="false" ht="15" hidden="false" customHeight="false" outlineLevel="0" collapsed="false">
      <c r="B223" s="433" t="n">
        <v>6</v>
      </c>
      <c r="C223" s="427" t="s">
        <v>405</v>
      </c>
      <c r="D223" s="427" t="n">
        <v>20</v>
      </c>
      <c r="E223" s="427" t="s">
        <v>399</v>
      </c>
      <c r="F223" s="440" t="s">
        <v>146</v>
      </c>
      <c r="G223" s="429" t="n">
        <v>15</v>
      </c>
      <c r="H223" s="429" t="n">
        <v>16</v>
      </c>
      <c r="I223" s="429" t="n">
        <v>15</v>
      </c>
      <c r="J223" s="429"/>
      <c r="K223" s="441"/>
      <c r="L223" s="442"/>
    </row>
    <row r="224" customFormat="false" ht="15" hidden="false" customHeight="false" outlineLevel="0" collapsed="false">
      <c r="B224" s="433"/>
      <c r="C224" s="443" t="s">
        <v>400</v>
      </c>
      <c r="D224" s="443" t="n">
        <v>22</v>
      </c>
      <c r="E224" s="443" t="s">
        <v>399</v>
      </c>
      <c r="F224" s="440"/>
      <c r="G224" s="429"/>
      <c r="H224" s="429"/>
      <c r="I224" s="429"/>
      <c r="J224" s="429"/>
      <c r="K224" s="441"/>
      <c r="L224" s="442"/>
    </row>
    <row r="225" customFormat="false" ht="15" hidden="false" customHeight="false" outlineLevel="0" collapsed="false">
      <c r="B225" s="425" t="n">
        <v>7</v>
      </c>
      <c r="C225" s="427" t="s">
        <v>391</v>
      </c>
      <c r="D225" s="427" t="n">
        <v>20</v>
      </c>
      <c r="E225" s="427" t="s">
        <v>399</v>
      </c>
      <c r="F225" s="428" t="s">
        <v>145</v>
      </c>
      <c r="G225" s="429" t="n">
        <v>23</v>
      </c>
      <c r="H225" s="429" t="n">
        <v>27</v>
      </c>
      <c r="I225" s="429" t="n">
        <v>27</v>
      </c>
      <c r="J225" s="429"/>
      <c r="K225" s="441"/>
      <c r="L225" s="442"/>
    </row>
    <row r="226" customFormat="false" ht="15" hidden="false" customHeight="false" outlineLevel="0" collapsed="false">
      <c r="B226" s="425"/>
      <c r="C226" s="432" t="s">
        <v>400</v>
      </c>
      <c r="D226" s="432" t="n">
        <v>22</v>
      </c>
      <c r="E226" s="432" t="s">
        <v>399</v>
      </c>
      <c r="F226" s="428"/>
      <c r="G226" s="429"/>
      <c r="H226" s="429"/>
      <c r="I226" s="429"/>
      <c r="J226" s="429"/>
      <c r="K226" s="441"/>
      <c r="L226" s="442"/>
    </row>
    <row r="227" customFormat="false" ht="15" hidden="false" customHeight="false" outlineLevel="0" collapsed="false">
      <c r="B227" s="433" t="n">
        <v>8</v>
      </c>
      <c r="C227" s="427" t="s">
        <v>406</v>
      </c>
      <c r="D227" s="427" t="n">
        <v>20</v>
      </c>
      <c r="E227" s="427" t="s">
        <v>399</v>
      </c>
      <c r="F227" s="440" t="s">
        <v>146</v>
      </c>
      <c r="G227" s="429" t="n">
        <v>7</v>
      </c>
      <c r="H227" s="429" t="n">
        <v>8</v>
      </c>
      <c r="I227" s="429" t="n">
        <v>8</v>
      </c>
      <c r="J227" s="429"/>
      <c r="K227" s="441"/>
      <c r="L227" s="442"/>
    </row>
    <row r="228" customFormat="false" ht="15" hidden="false" customHeight="false" outlineLevel="0" collapsed="false">
      <c r="B228" s="433"/>
      <c r="C228" s="443" t="s">
        <v>400</v>
      </c>
      <c r="D228" s="443" t="n">
        <v>22</v>
      </c>
      <c r="E228" s="443" t="s">
        <v>399</v>
      </c>
      <c r="F228" s="440"/>
      <c r="G228" s="429"/>
      <c r="H228" s="429"/>
      <c r="I228" s="429"/>
      <c r="J228" s="429"/>
      <c r="K228" s="441"/>
      <c r="L228" s="442"/>
    </row>
    <row r="229" customFormat="false" ht="15" hidden="false" customHeight="false" outlineLevel="0" collapsed="false">
      <c r="B229" s="425" t="n">
        <v>9</v>
      </c>
      <c r="C229" s="427" t="s">
        <v>408</v>
      </c>
      <c r="D229" s="427" t="n">
        <v>20</v>
      </c>
      <c r="E229" s="427" t="s">
        <v>399</v>
      </c>
      <c r="F229" s="428" t="s">
        <v>145</v>
      </c>
      <c r="G229" s="429" t="n">
        <v>16</v>
      </c>
      <c r="H229" s="429" t="n">
        <v>17</v>
      </c>
      <c r="I229" s="429" t="n">
        <v>16</v>
      </c>
      <c r="J229" s="429"/>
      <c r="K229" s="441"/>
      <c r="L229" s="442"/>
    </row>
    <row r="230" customFormat="false" ht="15" hidden="false" customHeight="false" outlineLevel="0" collapsed="false">
      <c r="B230" s="425"/>
      <c r="C230" s="432" t="s">
        <v>400</v>
      </c>
      <c r="D230" s="432" t="n">
        <v>22</v>
      </c>
      <c r="E230" s="432" t="s">
        <v>399</v>
      </c>
      <c r="F230" s="428"/>
      <c r="G230" s="429"/>
      <c r="H230" s="429"/>
      <c r="I230" s="429"/>
      <c r="J230" s="429"/>
      <c r="K230" s="441"/>
      <c r="L230" s="442"/>
    </row>
    <row r="231" customFormat="false" ht="15" hidden="false" customHeight="false" outlineLevel="0" collapsed="false">
      <c r="B231" s="433" t="n">
        <v>10</v>
      </c>
      <c r="C231" s="427" t="s">
        <v>409</v>
      </c>
      <c r="D231" s="427" t="n">
        <v>20</v>
      </c>
      <c r="E231" s="427" t="s">
        <v>399</v>
      </c>
      <c r="F231" s="440" t="s">
        <v>146</v>
      </c>
      <c r="G231" s="429" t="n">
        <v>23</v>
      </c>
      <c r="H231" s="429" t="n">
        <v>28</v>
      </c>
      <c r="I231" s="429" t="n">
        <v>24</v>
      </c>
      <c r="J231" s="429"/>
      <c r="K231" s="441"/>
      <c r="L231" s="442"/>
    </row>
    <row r="232" customFormat="false" ht="15" hidden="false" customHeight="false" outlineLevel="0" collapsed="false">
      <c r="B232" s="433"/>
      <c r="C232" s="443" t="s">
        <v>400</v>
      </c>
      <c r="D232" s="443" t="n">
        <v>22</v>
      </c>
      <c r="E232" s="443" t="s">
        <v>399</v>
      </c>
      <c r="F232" s="440"/>
      <c r="G232" s="429"/>
      <c r="H232" s="429"/>
      <c r="I232" s="429"/>
      <c r="J232" s="429"/>
      <c r="K232" s="441"/>
      <c r="L232" s="442"/>
    </row>
    <row r="233" customFormat="false" ht="15" hidden="false" customHeight="false" outlineLevel="0" collapsed="false">
      <c r="B233" s="425" t="n">
        <v>11</v>
      </c>
      <c r="C233" s="427" t="s">
        <v>421</v>
      </c>
      <c r="D233" s="427" t="n">
        <v>20</v>
      </c>
      <c r="E233" s="427" t="s">
        <v>399</v>
      </c>
      <c r="F233" s="428" t="s">
        <v>145</v>
      </c>
      <c r="G233" s="429" t="n">
        <v>64</v>
      </c>
      <c r="H233" s="429" t="n">
        <v>64</v>
      </c>
      <c r="I233" s="429" t="n">
        <v>66</v>
      </c>
      <c r="J233" s="429"/>
      <c r="K233" s="441"/>
      <c r="L233" s="442"/>
    </row>
    <row r="234" customFormat="false" ht="15" hidden="false" customHeight="false" outlineLevel="0" collapsed="false">
      <c r="B234" s="425"/>
      <c r="C234" s="432" t="s">
        <v>400</v>
      </c>
      <c r="D234" s="432" t="n">
        <v>22</v>
      </c>
      <c r="E234" s="432" t="s">
        <v>399</v>
      </c>
      <c r="F234" s="428"/>
      <c r="G234" s="429"/>
      <c r="H234" s="429"/>
      <c r="I234" s="429"/>
      <c r="J234" s="429"/>
      <c r="K234" s="441"/>
      <c r="L234" s="442"/>
    </row>
    <row r="235" customFormat="false" ht="15" hidden="false" customHeight="false" outlineLevel="0" collapsed="false">
      <c r="B235" s="433" t="n">
        <v>12</v>
      </c>
      <c r="C235" s="446" t="s">
        <v>417</v>
      </c>
      <c r="D235" s="447" t="n">
        <v>20</v>
      </c>
      <c r="E235" s="447" t="s">
        <v>399</v>
      </c>
      <c r="F235" s="440" t="s">
        <v>146</v>
      </c>
      <c r="G235" s="429" t="n">
        <v>40</v>
      </c>
      <c r="H235" s="429" t="n">
        <v>36</v>
      </c>
      <c r="I235" s="429" t="n">
        <v>41</v>
      </c>
      <c r="J235" s="429"/>
      <c r="K235" s="441"/>
      <c r="L235" s="442"/>
    </row>
    <row r="236" customFormat="false" ht="15" hidden="false" customHeight="false" outlineLevel="0" collapsed="false">
      <c r="B236" s="433"/>
      <c r="C236" s="432" t="s">
        <v>400</v>
      </c>
      <c r="D236" s="432" t="n">
        <v>22</v>
      </c>
      <c r="E236" s="432" t="s">
        <v>399</v>
      </c>
      <c r="F236" s="440"/>
      <c r="G236" s="429"/>
      <c r="H236" s="429"/>
      <c r="I236" s="429"/>
      <c r="J236" s="429"/>
      <c r="K236" s="441"/>
      <c r="L236" s="442"/>
    </row>
    <row r="237" customFormat="false" ht="15" hidden="false" customHeight="false" outlineLevel="0" collapsed="false">
      <c r="B237" s="425" t="n">
        <v>13</v>
      </c>
      <c r="C237" s="427" t="s">
        <v>410</v>
      </c>
      <c r="D237" s="427" t="n">
        <v>120</v>
      </c>
      <c r="E237" s="427" t="s">
        <v>399</v>
      </c>
      <c r="F237" s="428" t="s">
        <v>145</v>
      </c>
      <c r="G237" s="448" t="s">
        <v>415</v>
      </c>
      <c r="H237" s="448" t="s">
        <v>415</v>
      </c>
      <c r="I237" s="448" t="s">
        <v>415</v>
      </c>
      <c r="J237" s="448"/>
      <c r="K237" s="441"/>
      <c r="L237" s="442"/>
    </row>
    <row r="238" customFormat="false" ht="15" hidden="false" customHeight="false" outlineLevel="0" collapsed="false">
      <c r="B238" s="425"/>
      <c r="C238" s="444"/>
      <c r="D238" s="444"/>
      <c r="E238" s="444"/>
      <c r="F238" s="428"/>
      <c r="G238" s="448"/>
      <c r="H238" s="448"/>
      <c r="I238" s="448"/>
      <c r="J238" s="448"/>
      <c r="K238" s="441"/>
      <c r="L238" s="442"/>
    </row>
    <row r="242" customFormat="false" ht="14.45" hidden="false" customHeight="true" outlineLevel="0" collapsed="false">
      <c r="B242" s="368"/>
      <c r="C242" s="368" t="s">
        <v>419</v>
      </c>
      <c r="D242" s="368" t="s">
        <v>126</v>
      </c>
      <c r="E242" s="368" t="s">
        <v>379</v>
      </c>
      <c r="F242" s="368" t="s">
        <v>380</v>
      </c>
      <c r="G242" s="401" t="s">
        <v>381</v>
      </c>
      <c r="H242" s="401"/>
      <c r="I242" s="358" t="s">
        <v>382</v>
      </c>
      <c r="J242" s="358"/>
      <c r="K242" s="358"/>
      <c r="L242" s="358"/>
    </row>
    <row r="243" customFormat="false" ht="15" hidden="false" customHeight="false" outlineLevel="0" collapsed="false">
      <c r="B243" s="368"/>
      <c r="C243" s="368"/>
      <c r="D243" s="368"/>
      <c r="E243" s="368"/>
      <c r="F243" s="368"/>
      <c r="G243" s="368"/>
      <c r="H243" s="401"/>
      <c r="I243" s="358"/>
      <c r="J243" s="358"/>
      <c r="K243" s="358"/>
      <c r="L243" s="358"/>
    </row>
    <row r="244" customFormat="false" ht="15" hidden="false" customHeight="false" outlineLevel="0" collapsed="false">
      <c r="B244" s="402" t="s">
        <v>383</v>
      </c>
      <c r="C244" s="402"/>
      <c r="D244" s="403" t="e">
        <f aca="false">(d213j240+D254+D255+D256+D261+D262+D269+D270+D265+D266+D273+D274+#REF!+#REF!+D277)/60</f>
        <v>#NAME?</v>
      </c>
      <c r="E244" s="404" t="s">
        <v>384</v>
      </c>
      <c r="F244" s="404" t="n">
        <v>4</v>
      </c>
      <c r="G244" s="405" t="e">
        <f aca="false">D244*F244</f>
        <v>#NAME?</v>
      </c>
      <c r="H244" s="405"/>
      <c r="I244" s="406"/>
      <c r="J244" s="406"/>
      <c r="K244" s="406"/>
      <c r="L244" s="406"/>
    </row>
    <row r="245" customFormat="false" ht="15" hidden="false" customHeight="false" outlineLevel="0" collapsed="false">
      <c r="B245" s="407" t="s">
        <v>386</v>
      </c>
      <c r="C245" s="407"/>
      <c r="D245" s="408" t="n">
        <f aca="false">(D257+D272+D258+D259+D260+D263+D264+D267+D268+D271+D272+D275+D276)/60</f>
        <v>4.56666666666667</v>
      </c>
      <c r="E245" s="404"/>
      <c r="F245" s="404"/>
      <c r="G245" s="409" t="n">
        <f aca="false">D245*F244</f>
        <v>18.2666666666667</v>
      </c>
      <c r="H245" s="409"/>
      <c r="I245" s="410" t="s">
        <v>420</v>
      </c>
      <c r="J245" s="410"/>
      <c r="K245" s="410"/>
      <c r="L245" s="410"/>
    </row>
    <row r="246" customFormat="false" ht="15" hidden="false" customHeight="false" outlineLevel="0" collapsed="false">
      <c r="B246" s="407" t="s">
        <v>388</v>
      </c>
      <c r="C246" s="407"/>
      <c r="D246" s="411" t="e">
        <f aca="false">SUM(D244:D245)</f>
        <v>#NAME?</v>
      </c>
      <c r="E246" s="404"/>
      <c r="F246" s="404"/>
      <c r="G246" s="412" t="e">
        <f aca="false">#NAME?</f>
        <v>#NAME?</v>
      </c>
      <c r="H246" s="412"/>
      <c r="I246" s="410" t="s">
        <v>389</v>
      </c>
      <c r="J246" s="410"/>
      <c r="K246" s="410"/>
      <c r="L246" s="410"/>
    </row>
    <row r="247" customFormat="false" ht="15" hidden="false" customHeight="false" outlineLevel="0" collapsed="false">
      <c r="B247" s="407" t="s">
        <v>390</v>
      </c>
      <c r="C247" s="407"/>
      <c r="D247" s="413" t="s">
        <v>425</v>
      </c>
      <c r="E247" s="413"/>
      <c r="F247" s="413"/>
      <c r="G247" s="413"/>
      <c r="H247" s="413"/>
      <c r="I247" s="414" t="s">
        <v>391</v>
      </c>
      <c r="J247" s="414"/>
      <c r="K247" s="414"/>
      <c r="L247" s="414"/>
    </row>
    <row r="248" customFormat="false" ht="15" hidden="false" customHeight="false" outlineLevel="0" collapsed="false">
      <c r="B248" s="415" t="s">
        <v>392</v>
      </c>
      <c r="C248" s="416"/>
      <c r="D248" s="417" t="n">
        <v>37.3</v>
      </c>
      <c r="E248" s="417"/>
      <c r="F248" s="417"/>
      <c r="G248" s="417"/>
      <c r="H248" s="417"/>
      <c r="I248" s="410" t="s">
        <v>393</v>
      </c>
      <c r="J248" s="410"/>
      <c r="K248" s="410"/>
      <c r="L248" s="410"/>
    </row>
    <row r="249" customFormat="false" ht="15" hidden="false" customHeight="false" outlineLevel="0" collapsed="false">
      <c r="B249" s="407" t="s">
        <v>31</v>
      </c>
      <c r="C249" s="407"/>
      <c r="D249" s="418" t="n">
        <v>43560</v>
      </c>
      <c r="E249" s="418"/>
      <c r="F249" s="418"/>
      <c r="G249" s="418"/>
      <c r="H249" s="418"/>
      <c r="I249" s="410" t="s">
        <v>385</v>
      </c>
      <c r="J249" s="410"/>
      <c r="K249" s="410"/>
      <c r="L249" s="410"/>
    </row>
    <row r="250" customFormat="false" ht="15" hidden="false" customHeight="false" outlineLevel="0" collapsed="false">
      <c r="B250" s="420" t="s">
        <v>394</v>
      </c>
      <c r="C250" s="420"/>
      <c r="D250" s="421" t="s">
        <v>395</v>
      </c>
      <c r="E250" s="421"/>
      <c r="F250" s="421"/>
      <c r="G250" s="421"/>
      <c r="H250" s="421"/>
      <c r="I250" s="410" t="s">
        <v>414</v>
      </c>
      <c r="J250" s="410"/>
      <c r="K250" s="410"/>
      <c r="L250" s="410"/>
    </row>
    <row r="251" customFormat="false" ht="15" hidden="false" customHeight="false" outlineLevel="0" collapsed="false">
      <c r="B251" s="420"/>
      <c r="C251" s="420"/>
      <c r="D251" s="421"/>
      <c r="E251" s="421"/>
      <c r="F251" s="421"/>
      <c r="G251" s="421"/>
      <c r="H251" s="421"/>
      <c r="I251" s="422"/>
      <c r="J251" s="422"/>
      <c r="K251" s="422"/>
      <c r="L251" s="422"/>
    </row>
    <row r="252" customFormat="false" ht="15" hidden="false" customHeight="false" outlineLevel="0" collapsed="false">
      <c r="B252" s="423"/>
      <c r="C252" s="424" t="s">
        <v>396</v>
      </c>
      <c r="D252" s="424"/>
      <c r="E252" s="424"/>
      <c r="F252" s="424"/>
      <c r="G252" s="180" t="s">
        <v>397</v>
      </c>
      <c r="H252" s="180"/>
      <c r="I252" s="180"/>
      <c r="J252" s="180"/>
      <c r="K252" s="180"/>
      <c r="L252" s="180"/>
    </row>
    <row r="253" customFormat="false" ht="15" hidden="false" customHeight="false" outlineLevel="0" collapsed="false">
      <c r="B253" s="425" t="n">
        <v>1</v>
      </c>
      <c r="C253" s="426" t="s">
        <v>426</v>
      </c>
      <c r="D253" s="427" t="n">
        <v>20</v>
      </c>
      <c r="E253" s="427" t="s">
        <v>399</v>
      </c>
      <c r="F253" s="428" t="s">
        <v>145</v>
      </c>
      <c r="G253" s="429" t="n">
        <v>12</v>
      </c>
      <c r="H253" s="429" t="n">
        <v>13</v>
      </c>
      <c r="I253" s="429" t="n">
        <v>14</v>
      </c>
      <c r="J253" s="429"/>
      <c r="K253" s="429"/>
      <c r="L253" s="430"/>
    </row>
    <row r="254" customFormat="false" ht="15" hidden="false" customHeight="false" outlineLevel="0" collapsed="false">
      <c r="B254" s="425"/>
      <c r="C254" s="431" t="s">
        <v>400</v>
      </c>
      <c r="D254" s="432" t="n">
        <v>22</v>
      </c>
      <c r="E254" s="432" t="s">
        <v>399</v>
      </c>
      <c r="F254" s="428"/>
      <c r="G254" s="429"/>
      <c r="H254" s="429"/>
      <c r="I254" s="429"/>
      <c r="J254" s="429"/>
      <c r="K254" s="429"/>
      <c r="L254" s="430"/>
    </row>
    <row r="255" customFormat="false" ht="15" hidden="false" customHeight="false" outlineLevel="0" collapsed="false">
      <c r="B255" s="433" t="n">
        <v>2</v>
      </c>
      <c r="C255" s="427" t="s">
        <v>427</v>
      </c>
      <c r="D255" s="427" t="n">
        <v>20</v>
      </c>
      <c r="E255" s="427" t="s">
        <v>399</v>
      </c>
      <c r="F255" s="434" t="s">
        <v>145</v>
      </c>
      <c r="G255" s="435" t="n">
        <v>5</v>
      </c>
      <c r="H255" s="435" t="n">
        <v>5</v>
      </c>
      <c r="I255" s="435" t="n">
        <v>5</v>
      </c>
      <c r="J255" s="435"/>
      <c r="K255" s="436"/>
      <c r="L255" s="437"/>
    </row>
    <row r="256" customFormat="false" ht="15" hidden="false" customHeight="false" outlineLevel="0" collapsed="false">
      <c r="B256" s="433"/>
      <c r="C256" s="438" t="s">
        <v>400</v>
      </c>
      <c r="D256" s="438" t="n">
        <v>22</v>
      </c>
      <c r="E256" s="438" t="s">
        <v>399</v>
      </c>
      <c r="F256" s="434"/>
      <c r="G256" s="435"/>
      <c r="H256" s="435"/>
      <c r="I256" s="435"/>
      <c r="J256" s="435"/>
      <c r="K256" s="436"/>
      <c r="L256" s="437"/>
    </row>
    <row r="257" customFormat="false" ht="15" hidden="false" customHeight="false" outlineLevel="0" collapsed="false">
      <c r="B257" s="425" t="n">
        <v>3</v>
      </c>
      <c r="C257" s="427" t="s">
        <v>428</v>
      </c>
      <c r="D257" s="427" t="n">
        <v>20</v>
      </c>
      <c r="E257" s="427" t="s">
        <v>399</v>
      </c>
      <c r="F257" s="440" t="s">
        <v>146</v>
      </c>
      <c r="G257" s="429" t="n">
        <v>29</v>
      </c>
      <c r="H257" s="429" t="n">
        <v>33</v>
      </c>
      <c r="I257" s="429" t="n">
        <v>40</v>
      </c>
      <c r="J257" s="429"/>
      <c r="K257" s="441"/>
      <c r="L257" s="442"/>
    </row>
    <row r="258" customFormat="false" ht="15" hidden="false" customHeight="false" outlineLevel="0" collapsed="false">
      <c r="B258" s="425"/>
      <c r="C258" s="443" t="s">
        <v>400</v>
      </c>
      <c r="D258" s="443" t="n">
        <v>22</v>
      </c>
      <c r="E258" s="443" t="s">
        <v>399</v>
      </c>
      <c r="F258" s="440"/>
      <c r="G258" s="429"/>
      <c r="H258" s="429"/>
      <c r="I258" s="429"/>
      <c r="J258" s="429"/>
      <c r="K258" s="441"/>
      <c r="L258" s="442"/>
    </row>
    <row r="259" customFormat="false" ht="15" hidden="false" customHeight="false" outlineLevel="0" collapsed="false">
      <c r="B259" s="433" t="n">
        <v>4</v>
      </c>
      <c r="C259" s="427" t="s">
        <v>429</v>
      </c>
      <c r="D259" s="427" t="n">
        <v>20</v>
      </c>
      <c r="E259" s="427" t="s">
        <v>399</v>
      </c>
      <c r="F259" s="440" t="s">
        <v>146</v>
      </c>
      <c r="G259" s="429" t="n">
        <v>35</v>
      </c>
      <c r="H259" s="429" t="n">
        <v>46</v>
      </c>
      <c r="I259" s="429" t="n">
        <v>40</v>
      </c>
      <c r="J259" s="429"/>
      <c r="K259" s="441"/>
      <c r="L259" s="442"/>
    </row>
    <row r="260" customFormat="false" ht="15" hidden="false" customHeight="false" outlineLevel="0" collapsed="false">
      <c r="B260" s="433"/>
      <c r="C260" s="443" t="s">
        <v>400</v>
      </c>
      <c r="D260" s="443" t="n">
        <v>22</v>
      </c>
      <c r="E260" s="443" t="s">
        <v>399</v>
      </c>
      <c r="F260" s="440"/>
      <c r="G260" s="429"/>
      <c r="H260" s="429"/>
      <c r="I260" s="429"/>
      <c r="J260" s="429"/>
      <c r="K260" s="441"/>
      <c r="L260" s="442"/>
    </row>
    <row r="261" customFormat="false" ht="15" hidden="false" customHeight="false" outlineLevel="0" collapsed="false">
      <c r="B261" s="425" t="n">
        <v>5</v>
      </c>
      <c r="C261" s="445" t="s">
        <v>430</v>
      </c>
      <c r="D261" s="445" t="n">
        <v>20</v>
      </c>
      <c r="E261" s="445" t="s">
        <v>399</v>
      </c>
      <c r="F261" s="428" t="s">
        <v>145</v>
      </c>
      <c r="G261" s="429" t="n">
        <v>7</v>
      </c>
      <c r="H261" s="429" t="n">
        <v>7</v>
      </c>
      <c r="I261" s="429" t="n">
        <v>7</v>
      </c>
      <c r="J261" s="429"/>
      <c r="K261" s="441"/>
      <c r="L261" s="442"/>
    </row>
    <row r="262" customFormat="false" ht="15" hidden="false" customHeight="false" outlineLevel="0" collapsed="false">
      <c r="B262" s="425"/>
      <c r="C262" s="432" t="s">
        <v>400</v>
      </c>
      <c r="D262" s="432" t="n">
        <v>22</v>
      </c>
      <c r="E262" s="432" t="s">
        <v>399</v>
      </c>
      <c r="F262" s="428"/>
      <c r="G262" s="429"/>
      <c r="H262" s="429"/>
      <c r="I262" s="429"/>
      <c r="J262" s="429"/>
      <c r="K262" s="441"/>
      <c r="L262" s="442"/>
    </row>
    <row r="263" customFormat="false" ht="15" hidden="false" customHeight="false" outlineLevel="0" collapsed="false">
      <c r="B263" s="433" t="n">
        <v>6</v>
      </c>
      <c r="C263" s="427" t="s">
        <v>431</v>
      </c>
      <c r="D263" s="427" t="n">
        <v>20</v>
      </c>
      <c r="E263" s="427" t="s">
        <v>399</v>
      </c>
      <c r="F263" s="440" t="s">
        <v>146</v>
      </c>
      <c r="G263" s="429" t="n">
        <v>6</v>
      </c>
      <c r="H263" s="429" t="n">
        <v>9</v>
      </c>
      <c r="I263" s="429" t="n">
        <v>8</v>
      </c>
      <c r="J263" s="429"/>
      <c r="K263" s="441"/>
      <c r="L263" s="442"/>
    </row>
    <row r="264" customFormat="false" ht="15" hidden="false" customHeight="false" outlineLevel="0" collapsed="false">
      <c r="B264" s="433"/>
      <c r="C264" s="443" t="s">
        <v>400</v>
      </c>
      <c r="D264" s="443" t="n">
        <v>22</v>
      </c>
      <c r="E264" s="443" t="s">
        <v>399</v>
      </c>
      <c r="F264" s="440"/>
      <c r="G264" s="429"/>
      <c r="H264" s="429"/>
      <c r="I264" s="429"/>
      <c r="J264" s="429"/>
      <c r="K264" s="441"/>
      <c r="L264" s="442"/>
    </row>
    <row r="265" customFormat="false" ht="15" hidden="false" customHeight="false" outlineLevel="0" collapsed="false">
      <c r="B265" s="425" t="n">
        <v>7</v>
      </c>
      <c r="C265" s="427" t="s">
        <v>408</v>
      </c>
      <c r="D265" s="427" t="n">
        <v>20</v>
      </c>
      <c r="E265" s="427" t="s">
        <v>399</v>
      </c>
      <c r="F265" s="428" t="s">
        <v>145</v>
      </c>
      <c r="G265" s="429" t="n">
        <v>16</v>
      </c>
      <c r="H265" s="429" t="n">
        <v>14</v>
      </c>
      <c r="I265" s="429" t="n">
        <v>16</v>
      </c>
      <c r="J265" s="429"/>
      <c r="K265" s="441"/>
      <c r="L265" s="442"/>
    </row>
    <row r="266" customFormat="false" ht="15" hidden="false" customHeight="false" outlineLevel="0" collapsed="false">
      <c r="B266" s="425"/>
      <c r="C266" s="432" t="s">
        <v>400</v>
      </c>
      <c r="D266" s="432" t="n">
        <v>22</v>
      </c>
      <c r="E266" s="432" t="s">
        <v>399</v>
      </c>
      <c r="F266" s="428"/>
      <c r="G266" s="429"/>
      <c r="H266" s="429"/>
      <c r="I266" s="429"/>
      <c r="J266" s="429"/>
      <c r="K266" s="441"/>
      <c r="L266" s="442"/>
    </row>
    <row r="267" customFormat="false" ht="15" hidden="false" customHeight="false" outlineLevel="0" collapsed="false">
      <c r="B267" s="433" t="n">
        <v>8</v>
      </c>
      <c r="C267" s="427" t="s">
        <v>409</v>
      </c>
      <c r="D267" s="427" t="n">
        <v>20</v>
      </c>
      <c r="E267" s="427" t="s">
        <v>399</v>
      </c>
      <c r="F267" s="440" t="s">
        <v>146</v>
      </c>
      <c r="G267" s="429" t="n">
        <v>21</v>
      </c>
      <c r="H267" s="429" t="n">
        <v>24</v>
      </c>
      <c r="I267" s="429" t="n">
        <v>23</v>
      </c>
      <c r="J267" s="429"/>
      <c r="K267" s="441"/>
      <c r="L267" s="442"/>
    </row>
    <row r="268" customFormat="false" ht="15" hidden="false" customHeight="false" outlineLevel="0" collapsed="false">
      <c r="B268" s="433"/>
      <c r="C268" s="443" t="s">
        <v>400</v>
      </c>
      <c r="D268" s="443" t="n">
        <v>22</v>
      </c>
      <c r="E268" s="443" t="s">
        <v>399</v>
      </c>
      <c r="F268" s="440"/>
      <c r="G268" s="429"/>
      <c r="H268" s="429"/>
      <c r="I268" s="429"/>
      <c r="J268" s="429"/>
      <c r="K268" s="441"/>
      <c r="L268" s="442"/>
    </row>
    <row r="269" customFormat="false" ht="15" hidden="false" customHeight="false" outlineLevel="0" collapsed="false">
      <c r="B269" s="425" t="n">
        <v>9</v>
      </c>
      <c r="C269" s="427" t="s">
        <v>432</v>
      </c>
      <c r="D269" s="427" t="n">
        <v>20</v>
      </c>
      <c r="E269" s="427" t="s">
        <v>399</v>
      </c>
      <c r="F269" s="428" t="s">
        <v>145</v>
      </c>
      <c r="G269" s="429" t="n">
        <v>2</v>
      </c>
      <c r="H269" s="429" t="n">
        <v>2</v>
      </c>
      <c r="I269" s="429" t="n">
        <v>3</v>
      </c>
      <c r="J269" s="429"/>
      <c r="K269" s="441"/>
      <c r="L269" s="442"/>
    </row>
    <row r="270" customFormat="false" ht="15" hidden="false" customHeight="false" outlineLevel="0" collapsed="false">
      <c r="B270" s="425"/>
      <c r="C270" s="432" t="s">
        <v>400</v>
      </c>
      <c r="D270" s="432" t="n">
        <v>22</v>
      </c>
      <c r="E270" s="432" t="s">
        <v>399</v>
      </c>
      <c r="F270" s="428"/>
      <c r="G270" s="429"/>
      <c r="H270" s="429"/>
      <c r="I270" s="429"/>
      <c r="J270" s="429"/>
      <c r="K270" s="441"/>
      <c r="L270" s="442"/>
    </row>
    <row r="271" customFormat="false" ht="15" hidden="false" customHeight="false" outlineLevel="0" collapsed="false">
      <c r="B271" s="433" t="n">
        <v>10</v>
      </c>
      <c r="C271" s="427" t="s">
        <v>433</v>
      </c>
      <c r="D271" s="427" t="n">
        <v>20</v>
      </c>
      <c r="E271" s="427" t="s">
        <v>399</v>
      </c>
      <c r="F271" s="440" t="s">
        <v>146</v>
      </c>
      <c r="G271" s="429" t="n">
        <v>32</v>
      </c>
      <c r="H271" s="429" t="n">
        <v>34</v>
      </c>
      <c r="I271" s="429" t="n">
        <v>35</v>
      </c>
      <c r="J271" s="429"/>
      <c r="K271" s="441"/>
      <c r="L271" s="442"/>
    </row>
    <row r="272" customFormat="false" ht="15" hidden="false" customHeight="false" outlineLevel="0" collapsed="false">
      <c r="B272" s="433"/>
      <c r="C272" s="443" t="s">
        <v>400</v>
      </c>
      <c r="D272" s="443" t="n">
        <v>22</v>
      </c>
      <c r="E272" s="443" t="s">
        <v>399</v>
      </c>
      <c r="F272" s="440"/>
      <c r="G272" s="429"/>
      <c r="H272" s="429"/>
      <c r="I272" s="429"/>
      <c r="J272" s="429"/>
      <c r="K272" s="441"/>
      <c r="L272" s="442"/>
    </row>
    <row r="273" customFormat="false" ht="15" hidden="false" customHeight="false" outlineLevel="0" collapsed="false">
      <c r="B273" s="425" t="n">
        <v>11</v>
      </c>
      <c r="C273" s="427" t="s">
        <v>434</v>
      </c>
      <c r="D273" s="427" t="n">
        <v>20</v>
      </c>
      <c r="E273" s="427" t="s">
        <v>399</v>
      </c>
      <c r="F273" s="428" t="s">
        <v>145</v>
      </c>
      <c r="G273" s="429" t="n">
        <v>9</v>
      </c>
      <c r="H273" s="429" t="n">
        <v>11</v>
      </c>
      <c r="I273" s="429" t="n">
        <v>12</v>
      </c>
      <c r="J273" s="429"/>
      <c r="K273" s="441"/>
      <c r="L273" s="442"/>
    </row>
    <row r="274" customFormat="false" ht="15" hidden="false" customHeight="false" outlineLevel="0" collapsed="false">
      <c r="B274" s="425"/>
      <c r="C274" s="432" t="s">
        <v>400</v>
      </c>
      <c r="D274" s="432" t="n">
        <v>22</v>
      </c>
      <c r="E274" s="432" t="s">
        <v>399</v>
      </c>
      <c r="F274" s="428"/>
      <c r="G274" s="429"/>
      <c r="H274" s="429"/>
      <c r="I274" s="429"/>
      <c r="J274" s="429"/>
      <c r="K274" s="441"/>
      <c r="L274" s="442"/>
    </row>
    <row r="275" customFormat="false" ht="15" hidden="false" customHeight="false" outlineLevel="0" collapsed="false">
      <c r="B275" s="433" t="n">
        <v>12</v>
      </c>
      <c r="C275" s="446" t="s">
        <v>417</v>
      </c>
      <c r="D275" s="447" t="n">
        <v>20</v>
      </c>
      <c r="E275" s="447" t="s">
        <v>399</v>
      </c>
      <c r="F275" s="440" t="s">
        <v>146</v>
      </c>
      <c r="G275" s="429" t="n">
        <v>6</v>
      </c>
      <c r="H275" s="429" t="n">
        <v>6</v>
      </c>
      <c r="I275" s="429" t="n">
        <v>6</v>
      </c>
      <c r="J275" s="429"/>
      <c r="K275" s="441"/>
      <c r="L275" s="442"/>
    </row>
    <row r="276" customFormat="false" ht="15" hidden="false" customHeight="false" outlineLevel="0" collapsed="false">
      <c r="B276" s="433"/>
      <c r="C276" s="432" t="s">
        <v>400</v>
      </c>
      <c r="D276" s="432" t="n">
        <v>22</v>
      </c>
      <c r="E276" s="432" t="s">
        <v>399</v>
      </c>
      <c r="F276" s="440"/>
      <c r="G276" s="429"/>
      <c r="H276" s="429"/>
      <c r="I276" s="429"/>
      <c r="J276" s="429"/>
      <c r="K276" s="441"/>
      <c r="L276" s="442"/>
    </row>
    <row r="277" customFormat="false" ht="15" hidden="false" customHeight="false" outlineLevel="0" collapsed="false">
      <c r="B277" s="425" t="n">
        <v>13</v>
      </c>
      <c r="C277" s="427" t="s">
        <v>410</v>
      </c>
      <c r="D277" s="427" t="n">
        <v>120</v>
      </c>
      <c r="E277" s="427" t="s">
        <v>399</v>
      </c>
      <c r="F277" s="428" t="s">
        <v>145</v>
      </c>
      <c r="G277" s="448" t="s">
        <v>415</v>
      </c>
      <c r="H277" s="448" t="s">
        <v>415</v>
      </c>
      <c r="I277" s="448" t="s">
        <v>415</v>
      </c>
      <c r="J277" s="448"/>
      <c r="K277" s="441"/>
      <c r="L277" s="442"/>
    </row>
    <row r="278" customFormat="false" ht="15" hidden="false" customHeight="false" outlineLevel="0" collapsed="false">
      <c r="B278" s="425"/>
      <c r="C278" s="444"/>
      <c r="D278" s="444"/>
      <c r="E278" s="444"/>
      <c r="F278" s="428"/>
      <c r="G278" s="448"/>
      <c r="H278" s="448"/>
      <c r="I278" s="448"/>
      <c r="J278" s="448"/>
      <c r="K278" s="441"/>
      <c r="L278" s="442"/>
    </row>
    <row r="282" customFormat="false" ht="14.45" hidden="false" customHeight="true" outlineLevel="0" collapsed="false">
      <c r="B282" s="368"/>
      <c r="C282" s="368" t="s">
        <v>419</v>
      </c>
      <c r="D282" s="368" t="s">
        <v>126</v>
      </c>
      <c r="E282" s="368" t="s">
        <v>379</v>
      </c>
      <c r="F282" s="368" t="s">
        <v>380</v>
      </c>
      <c r="G282" s="401" t="s">
        <v>381</v>
      </c>
      <c r="H282" s="401"/>
      <c r="I282" s="358" t="s">
        <v>382</v>
      </c>
      <c r="J282" s="358"/>
      <c r="K282" s="358"/>
      <c r="L282" s="358"/>
    </row>
    <row r="283" customFormat="false" ht="15" hidden="false" customHeight="false" outlineLevel="0" collapsed="false">
      <c r="B283" s="368"/>
      <c r="C283" s="368"/>
      <c r="D283" s="368"/>
      <c r="E283" s="368"/>
      <c r="F283" s="368"/>
      <c r="G283" s="368"/>
      <c r="H283" s="401"/>
      <c r="I283" s="358"/>
      <c r="J283" s="358"/>
      <c r="K283" s="358"/>
      <c r="L283" s="358"/>
    </row>
    <row r="284" customFormat="false" ht="15" hidden="false" customHeight="false" outlineLevel="0" collapsed="false">
      <c r="B284" s="402" t="s">
        <v>383</v>
      </c>
      <c r="C284" s="402"/>
      <c r="D284" s="403" t="n">
        <v>8.12</v>
      </c>
      <c r="E284" s="404" t="s">
        <v>384</v>
      </c>
      <c r="F284" s="404" t="n">
        <v>3</v>
      </c>
      <c r="G284" s="405" t="n">
        <f aca="false">D284*F284</f>
        <v>24.36</v>
      </c>
      <c r="H284" s="405"/>
      <c r="I284" s="406"/>
      <c r="J284" s="406"/>
      <c r="K284" s="406"/>
      <c r="L284" s="406"/>
    </row>
    <row r="285" customFormat="false" ht="15" hidden="false" customHeight="false" outlineLevel="0" collapsed="false">
      <c r="B285" s="407" t="s">
        <v>386</v>
      </c>
      <c r="C285" s="407"/>
      <c r="D285" s="408" t="n">
        <v>2</v>
      </c>
      <c r="E285" s="404"/>
      <c r="F285" s="404"/>
      <c r="G285" s="409" t="n">
        <f aca="false">D285*F284</f>
        <v>6</v>
      </c>
      <c r="H285" s="409"/>
      <c r="I285" s="410" t="s">
        <v>435</v>
      </c>
      <c r="J285" s="410"/>
      <c r="K285" s="410"/>
      <c r="L285" s="410"/>
    </row>
    <row r="286" customFormat="false" ht="15" hidden="false" customHeight="false" outlineLevel="0" collapsed="false">
      <c r="B286" s="407" t="s">
        <v>388</v>
      </c>
      <c r="C286" s="407"/>
      <c r="D286" s="411" t="n">
        <f aca="false">SUM(D284:D285)</f>
        <v>10.12</v>
      </c>
      <c r="E286" s="404"/>
      <c r="F286" s="404"/>
      <c r="G286" s="412" t="n">
        <v>30.36</v>
      </c>
      <c r="H286" s="412"/>
      <c r="I286" s="410" t="s">
        <v>389</v>
      </c>
      <c r="J286" s="410"/>
      <c r="K286" s="410"/>
      <c r="L286" s="410"/>
    </row>
    <row r="287" customFormat="false" ht="15" hidden="false" customHeight="false" outlineLevel="0" collapsed="false">
      <c r="B287" s="407" t="s">
        <v>390</v>
      </c>
      <c r="C287" s="407"/>
      <c r="D287" s="413" t="s">
        <v>425</v>
      </c>
      <c r="E287" s="413"/>
      <c r="F287" s="413"/>
      <c r="G287" s="413"/>
      <c r="H287" s="413"/>
      <c r="I287" s="414" t="s">
        <v>391</v>
      </c>
      <c r="J287" s="414"/>
      <c r="K287" s="414"/>
      <c r="L287" s="414"/>
    </row>
    <row r="288" customFormat="false" ht="15" hidden="false" customHeight="false" outlineLevel="0" collapsed="false">
      <c r="B288" s="415" t="s">
        <v>392</v>
      </c>
      <c r="C288" s="416"/>
      <c r="D288" s="417" t="n">
        <v>35.4</v>
      </c>
      <c r="E288" s="417"/>
      <c r="F288" s="417"/>
      <c r="G288" s="417"/>
      <c r="H288" s="417"/>
      <c r="I288" s="410" t="s">
        <v>393</v>
      </c>
      <c r="J288" s="410"/>
      <c r="K288" s="410"/>
      <c r="L288" s="410"/>
    </row>
    <row r="289" customFormat="false" ht="15" hidden="false" customHeight="false" outlineLevel="0" collapsed="false">
      <c r="B289" s="407" t="s">
        <v>31</v>
      </c>
      <c r="C289" s="407"/>
      <c r="D289" s="418" t="n">
        <v>43562</v>
      </c>
      <c r="E289" s="418"/>
      <c r="F289" s="418"/>
      <c r="G289" s="418"/>
      <c r="H289" s="418"/>
      <c r="I289" s="410"/>
      <c r="J289" s="410"/>
      <c r="K289" s="410"/>
      <c r="L289" s="410"/>
    </row>
    <row r="290" customFormat="false" ht="15" hidden="false" customHeight="false" outlineLevel="0" collapsed="false">
      <c r="B290" s="420" t="s">
        <v>394</v>
      </c>
      <c r="C290" s="420"/>
      <c r="D290" s="421" t="s">
        <v>395</v>
      </c>
      <c r="E290" s="421"/>
      <c r="F290" s="421"/>
      <c r="G290" s="421"/>
      <c r="H290" s="421"/>
      <c r="I290" s="410"/>
      <c r="J290" s="410"/>
      <c r="K290" s="410"/>
      <c r="L290" s="410"/>
    </row>
    <row r="291" customFormat="false" ht="15" hidden="false" customHeight="false" outlineLevel="0" collapsed="false">
      <c r="B291" s="420"/>
      <c r="C291" s="420"/>
      <c r="D291" s="421"/>
      <c r="E291" s="421"/>
      <c r="F291" s="421"/>
      <c r="G291" s="421"/>
      <c r="H291" s="421"/>
      <c r="I291" s="422"/>
      <c r="J291" s="422"/>
      <c r="K291" s="422"/>
      <c r="L291" s="422"/>
    </row>
    <row r="292" customFormat="false" ht="15" hidden="false" customHeight="false" outlineLevel="0" collapsed="false">
      <c r="B292" s="423"/>
      <c r="C292" s="424" t="s">
        <v>396</v>
      </c>
      <c r="D292" s="424"/>
      <c r="E292" s="424"/>
      <c r="F292" s="424"/>
      <c r="G292" s="180" t="s">
        <v>397</v>
      </c>
      <c r="H292" s="180"/>
      <c r="I292" s="180"/>
      <c r="J292" s="180"/>
      <c r="K292" s="180"/>
      <c r="L292" s="180"/>
    </row>
    <row r="293" customFormat="false" ht="15" hidden="false" customHeight="false" outlineLevel="0" collapsed="false">
      <c r="B293" s="425" t="n">
        <v>1</v>
      </c>
      <c r="C293" s="426" t="s">
        <v>436</v>
      </c>
      <c r="D293" s="427" t="n">
        <v>20</v>
      </c>
      <c r="E293" s="427" t="s">
        <v>399</v>
      </c>
      <c r="F293" s="428" t="s">
        <v>145</v>
      </c>
      <c r="G293" s="429" t="n">
        <v>11</v>
      </c>
      <c r="H293" s="429" t="n">
        <v>10</v>
      </c>
      <c r="I293" s="429" t="n">
        <v>10</v>
      </c>
      <c r="J293" s="429"/>
      <c r="K293" s="429"/>
      <c r="L293" s="430"/>
    </row>
    <row r="294" customFormat="false" ht="15" hidden="false" customHeight="false" outlineLevel="0" collapsed="false">
      <c r="B294" s="425"/>
      <c r="C294" s="431" t="s">
        <v>400</v>
      </c>
      <c r="D294" s="432" t="n">
        <v>22</v>
      </c>
      <c r="E294" s="432" t="s">
        <v>399</v>
      </c>
      <c r="F294" s="428"/>
      <c r="G294" s="429"/>
      <c r="H294" s="429"/>
      <c r="I294" s="429"/>
      <c r="J294" s="429"/>
      <c r="K294" s="429"/>
      <c r="L294" s="430"/>
    </row>
    <row r="295" customFormat="false" ht="15" hidden="false" customHeight="false" outlineLevel="0" collapsed="false">
      <c r="B295" s="433" t="n">
        <v>2</v>
      </c>
      <c r="C295" s="427" t="s">
        <v>437</v>
      </c>
      <c r="D295" s="427" t="n">
        <v>20</v>
      </c>
      <c r="E295" s="427" t="s">
        <v>399</v>
      </c>
      <c r="F295" s="434" t="s">
        <v>145</v>
      </c>
      <c r="G295" s="435" t="n">
        <v>7</v>
      </c>
      <c r="H295" s="435" t="n">
        <v>7</v>
      </c>
      <c r="I295" s="435" t="n">
        <v>7</v>
      </c>
      <c r="J295" s="435"/>
      <c r="K295" s="436"/>
      <c r="L295" s="437"/>
    </row>
    <row r="296" customFormat="false" ht="15" hidden="false" customHeight="false" outlineLevel="0" collapsed="false">
      <c r="B296" s="433"/>
      <c r="C296" s="438" t="s">
        <v>400</v>
      </c>
      <c r="D296" s="438" t="n">
        <v>22</v>
      </c>
      <c r="E296" s="438" t="s">
        <v>399</v>
      </c>
      <c r="F296" s="434"/>
      <c r="G296" s="435"/>
      <c r="H296" s="435"/>
      <c r="I296" s="435"/>
      <c r="J296" s="435"/>
      <c r="K296" s="436"/>
      <c r="L296" s="437"/>
    </row>
    <row r="297" customFormat="false" ht="15" hidden="false" customHeight="false" outlineLevel="0" collapsed="false">
      <c r="B297" s="425" t="n">
        <v>3</v>
      </c>
      <c r="C297" s="427" t="s">
        <v>438</v>
      </c>
      <c r="D297" s="427" t="n">
        <v>20</v>
      </c>
      <c r="E297" s="427" t="s">
        <v>399</v>
      </c>
      <c r="F297" s="440" t="s">
        <v>146</v>
      </c>
      <c r="G297" s="429" t="n">
        <v>9</v>
      </c>
      <c r="H297" s="429" t="n">
        <v>10</v>
      </c>
      <c r="I297" s="429" t="n">
        <v>11</v>
      </c>
      <c r="J297" s="429"/>
      <c r="K297" s="441"/>
      <c r="L297" s="442"/>
    </row>
    <row r="298" customFormat="false" ht="15" hidden="false" customHeight="false" outlineLevel="0" collapsed="false">
      <c r="B298" s="425"/>
      <c r="C298" s="443" t="s">
        <v>400</v>
      </c>
      <c r="D298" s="443" t="n">
        <v>22</v>
      </c>
      <c r="E298" s="443" t="s">
        <v>399</v>
      </c>
      <c r="F298" s="440"/>
      <c r="G298" s="429"/>
      <c r="H298" s="429"/>
      <c r="I298" s="429"/>
      <c r="J298" s="429"/>
      <c r="K298" s="441"/>
      <c r="L298" s="442"/>
    </row>
    <row r="299" customFormat="false" ht="15" hidden="false" customHeight="false" outlineLevel="0" collapsed="false">
      <c r="B299" s="433" t="n">
        <v>4</v>
      </c>
      <c r="C299" s="427" t="s">
        <v>439</v>
      </c>
      <c r="D299" s="427" t="n">
        <v>20</v>
      </c>
      <c r="E299" s="427" t="s">
        <v>399</v>
      </c>
      <c r="F299" s="440" t="s">
        <v>146</v>
      </c>
      <c r="G299" s="429" t="n">
        <v>11</v>
      </c>
      <c r="H299" s="429" t="n">
        <v>10</v>
      </c>
      <c r="I299" s="429" t="n">
        <v>11</v>
      </c>
      <c r="J299" s="429"/>
      <c r="K299" s="441"/>
      <c r="L299" s="442"/>
    </row>
    <row r="300" customFormat="false" ht="15" hidden="false" customHeight="false" outlineLevel="0" collapsed="false">
      <c r="B300" s="433"/>
      <c r="C300" s="443" t="s">
        <v>400</v>
      </c>
      <c r="D300" s="443" t="n">
        <v>22</v>
      </c>
      <c r="E300" s="443" t="s">
        <v>399</v>
      </c>
      <c r="F300" s="440"/>
      <c r="G300" s="429"/>
      <c r="H300" s="429"/>
      <c r="I300" s="429"/>
      <c r="J300" s="429"/>
      <c r="K300" s="441"/>
      <c r="L300" s="442"/>
    </row>
    <row r="301" customFormat="false" ht="15" hidden="false" customHeight="false" outlineLevel="0" collapsed="false">
      <c r="B301" s="425" t="n">
        <v>5</v>
      </c>
      <c r="C301" s="445" t="s">
        <v>440</v>
      </c>
      <c r="D301" s="445" t="n">
        <v>20</v>
      </c>
      <c r="E301" s="445" t="s">
        <v>399</v>
      </c>
      <c r="F301" s="428" t="s">
        <v>145</v>
      </c>
      <c r="G301" s="429" t="n">
        <v>14</v>
      </c>
      <c r="H301" s="429" t="n">
        <v>20</v>
      </c>
      <c r="I301" s="429" t="n">
        <v>20</v>
      </c>
      <c r="J301" s="429"/>
      <c r="K301" s="441"/>
      <c r="L301" s="442"/>
    </row>
    <row r="302" customFormat="false" ht="15" hidden="false" customHeight="false" outlineLevel="0" collapsed="false">
      <c r="B302" s="425"/>
      <c r="C302" s="432" t="s">
        <v>400</v>
      </c>
      <c r="D302" s="432" t="n">
        <v>22</v>
      </c>
      <c r="E302" s="432" t="s">
        <v>399</v>
      </c>
      <c r="F302" s="428"/>
      <c r="G302" s="429"/>
      <c r="H302" s="429"/>
      <c r="I302" s="429"/>
      <c r="J302" s="429"/>
      <c r="K302" s="441"/>
      <c r="L302" s="442"/>
    </row>
    <row r="303" customFormat="false" ht="15" hidden="false" customHeight="false" outlineLevel="0" collapsed="false">
      <c r="B303" s="433" t="n">
        <v>6</v>
      </c>
      <c r="C303" s="427" t="s">
        <v>441</v>
      </c>
      <c r="D303" s="427" t="n">
        <v>20</v>
      </c>
      <c r="E303" s="427" t="s">
        <v>399</v>
      </c>
      <c r="F303" s="440" t="s">
        <v>146</v>
      </c>
      <c r="G303" s="429" t="n">
        <v>8</v>
      </c>
      <c r="H303" s="429" t="n">
        <v>9</v>
      </c>
      <c r="I303" s="429" t="n">
        <v>9</v>
      </c>
      <c r="J303" s="429"/>
      <c r="K303" s="441"/>
      <c r="L303" s="442"/>
    </row>
    <row r="304" customFormat="false" ht="15" hidden="false" customHeight="false" outlineLevel="0" collapsed="false">
      <c r="B304" s="433"/>
      <c r="C304" s="443" t="s">
        <v>400</v>
      </c>
      <c r="D304" s="443" t="n">
        <v>22</v>
      </c>
      <c r="E304" s="443" t="s">
        <v>399</v>
      </c>
      <c r="F304" s="440"/>
      <c r="G304" s="429"/>
      <c r="H304" s="429"/>
      <c r="I304" s="429"/>
      <c r="J304" s="429"/>
      <c r="K304" s="441"/>
      <c r="L304" s="442"/>
    </row>
    <row r="305" customFormat="false" ht="15" hidden="false" customHeight="false" outlineLevel="0" collapsed="false">
      <c r="B305" s="425" t="n">
        <v>7</v>
      </c>
      <c r="C305" s="427" t="s">
        <v>442</v>
      </c>
      <c r="D305" s="427" t="n">
        <v>20</v>
      </c>
      <c r="E305" s="427" t="s">
        <v>399</v>
      </c>
      <c r="F305" s="428" t="s">
        <v>145</v>
      </c>
      <c r="G305" s="429" t="n">
        <v>10</v>
      </c>
      <c r="H305" s="429" t="n">
        <v>10</v>
      </c>
      <c r="I305" s="429" t="n">
        <v>10</v>
      </c>
      <c r="J305" s="429"/>
      <c r="K305" s="441"/>
      <c r="L305" s="442"/>
    </row>
    <row r="306" customFormat="false" ht="15" hidden="false" customHeight="false" outlineLevel="0" collapsed="false">
      <c r="B306" s="425"/>
      <c r="C306" s="432" t="s">
        <v>400</v>
      </c>
      <c r="D306" s="432" t="n">
        <v>22</v>
      </c>
      <c r="E306" s="432" t="s">
        <v>399</v>
      </c>
      <c r="F306" s="428"/>
      <c r="G306" s="429"/>
      <c r="H306" s="429"/>
      <c r="I306" s="429"/>
      <c r="J306" s="429"/>
      <c r="K306" s="441"/>
      <c r="L306" s="442"/>
    </row>
    <row r="307" customFormat="false" ht="15" hidden="false" customHeight="false" outlineLevel="0" collapsed="false">
      <c r="B307" s="433" t="n">
        <v>8</v>
      </c>
      <c r="C307" s="427" t="s">
        <v>443</v>
      </c>
      <c r="D307" s="427" t="n">
        <v>20</v>
      </c>
      <c r="E307" s="427" t="s">
        <v>399</v>
      </c>
      <c r="F307" s="440" t="s">
        <v>146</v>
      </c>
      <c r="G307" s="429" t="n">
        <v>7</v>
      </c>
      <c r="H307" s="429" t="n">
        <v>6</v>
      </c>
      <c r="I307" s="429" t="n">
        <v>7</v>
      </c>
      <c r="J307" s="429"/>
      <c r="K307" s="441"/>
      <c r="L307" s="442"/>
    </row>
    <row r="308" customFormat="false" ht="15" hidden="false" customHeight="false" outlineLevel="0" collapsed="false">
      <c r="B308" s="433"/>
      <c r="C308" s="443" t="s">
        <v>400</v>
      </c>
      <c r="D308" s="443" t="n">
        <v>22</v>
      </c>
      <c r="E308" s="443" t="s">
        <v>399</v>
      </c>
      <c r="F308" s="440"/>
      <c r="G308" s="429"/>
      <c r="H308" s="429"/>
      <c r="I308" s="429"/>
      <c r="J308" s="429"/>
      <c r="K308" s="441"/>
      <c r="L308" s="442"/>
    </row>
    <row r="309" customFormat="false" ht="15" hidden="false" customHeight="false" outlineLevel="0" collapsed="false">
      <c r="B309" s="425" t="n">
        <v>9</v>
      </c>
      <c r="C309" s="427" t="s">
        <v>408</v>
      </c>
      <c r="D309" s="427" t="n">
        <v>20</v>
      </c>
      <c r="E309" s="427" t="s">
        <v>399</v>
      </c>
      <c r="F309" s="428" t="s">
        <v>145</v>
      </c>
      <c r="G309" s="429" t="n">
        <v>16</v>
      </c>
      <c r="H309" s="429" t="n">
        <v>17</v>
      </c>
      <c r="I309" s="429" t="n">
        <v>16</v>
      </c>
      <c r="J309" s="429"/>
      <c r="K309" s="441"/>
      <c r="L309" s="442"/>
    </row>
    <row r="310" customFormat="false" ht="15" hidden="false" customHeight="false" outlineLevel="0" collapsed="false">
      <c r="B310" s="425"/>
      <c r="C310" s="432" t="s">
        <v>400</v>
      </c>
      <c r="D310" s="432" t="n">
        <v>22</v>
      </c>
      <c r="E310" s="432" t="s">
        <v>399</v>
      </c>
      <c r="F310" s="428"/>
      <c r="G310" s="429"/>
      <c r="H310" s="429"/>
      <c r="I310" s="429"/>
      <c r="J310" s="429"/>
      <c r="K310" s="441"/>
      <c r="L310" s="442"/>
    </row>
    <row r="311" customFormat="false" ht="15" hidden="false" customHeight="false" outlineLevel="0" collapsed="false">
      <c r="B311" s="433" t="n">
        <v>10</v>
      </c>
      <c r="C311" s="427" t="s">
        <v>444</v>
      </c>
      <c r="D311" s="427" t="n">
        <v>20</v>
      </c>
      <c r="E311" s="427" t="s">
        <v>399</v>
      </c>
      <c r="F311" s="440" t="s">
        <v>146</v>
      </c>
      <c r="G311" s="429" t="n">
        <v>8</v>
      </c>
      <c r="H311" s="429" t="n">
        <v>8</v>
      </c>
      <c r="I311" s="429" t="n">
        <v>9</v>
      </c>
      <c r="J311" s="429"/>
      <c r="K311" s="441"/>
      <c r="L311" s="442"/>
    </row>
    <row r="312" customFormat="false" ht="15" hidden="false" customHeight="false" outlineLevel="0" collapsed="false">
      <c r="B312" s="433"/>
      <c r="C312" s="443" t="s">
        <v>400</v>
      </c>
      <c r="D312" s="443" t="n">
        <v>22</v>
      </c>
      <c r="E312" s="443" t="s">
        <v>399</v>
      </c>
      <c r="F312" s="440"/>
      <c r="G312" s="429"/>
      <c r="H312" s="429"/>
      <c r="I312" s="429"/>
      <c r="J312" s="429"/>
      <c r="K312" s="441"/>
      <c r="L312" s="442"/>
    </row>
    <row r="313" customFormat="false" ht="15" hidden="false" customHeight="false" outlineLevel="0" collapsed="false">
      <c r="B313" s="425" t="n">
        <v>11</v>
      </c>
      <c r="C313" s="427" t="s">
        <v>445</v>
      </c>
      <c r="D313" s="427" t="n">
        <v>20</v>
      </c>
      <c r="E313" s="427" t="s">
        <v>399</v>
      </c>
      <c r="F313" s="428" t="s">
        <v>145</v>
      </c>
      <c r="G313" s="429" t="n">
        <v>12</v>
      </c>
      <c r="H313" s="429" t="n">
        <v>11</v>
      </c>
      <c r="I313" s="429" t="n">
        <v>11</v>
      </c>
      <c r="J313" s="429"/>
      <c r="K313" s="441"/>
      <c r="L313" s="442"/>
    </row>
    <row r="314" customFormat="false" ht="15" hidden="false" customHeight="false" outlineLevel="0" collapsed="false">
      <c r="B314" s="425"/>
      <c r="C314" s="432" t="s">
        <v>400</v>
      </c>
      <c r="D314" s="432" t="n">
        <v>22</v>
      </c>
      <c r="E314" s="432" t="s">
        <v>399</v>
      </c>
      <c r="F314" s="428"/>
      <c r="G314" s="429"/>
      <c r="H314" s="429"/>
      <c r="I314" s="429"/>
      <c r="J314" s="429"/>
      <c r="K314" s="441"/>
      <c r="L314" s="442"/>
    </row>
    <row r="315" customFormat="false" ht="15" hidden="false" customHeight="false" outlineLevel="0" collapsed="false">
      <c r="B315" s="433" t="n">
        <v>12</v>
      </c>
      <c r="C315" s="446" t="s">
        <v>446</v>
      </c>
      <c r="D315" s="447" t="n">
        <v>20</v>
      </c>
      <c r="E315" s="447" t="s">
        <v>399</v>
      </c>
      <c r="F315" s="440" t="s">
        <v>146</v>
      </c>
      <c r="G315" s="429" t="s">
        <v>411</v>
      </c>
      <c r="H315" s="429" t="s">
        <v>411</v>
      </c>
      <c r="I315" s="429" t="s">
        <v>411</v>
      </c>
      <c r="J315" s="429"/>
      <c r="K315" s="441"/>
      <c r="L315" s="442"/>
    </row>
    <row r="316" customFormat="false" ht="15" hidden="false" customHeight="false" outlineLevel="0" collapsed="false">
      <c r="B316" s="433"/>
      <c r="C316" s="432" t="s">
        <v>400</v>
      </c>
      <c r="D316" s="432" t="n">
        <v>22</v>
      </c>
      <c r="E316" s="432" t="s">
        <v>399</v>
      </c>
      <c r="F316" s="440"/>
      <c r="G316" s="429"/>
      <c r="H316" s="429"/>
      <c r="I316" s="429"/>
      <c r="J316" s="429"/>
      <c r="K316" s="441"/>
      <c r="L316" s="442"/>
    </row>
    <row r="317" customFormat="false" ht="15" hidden="false" customHeight="false" outlineLevel="0" collapsed="false">
      <c r="B317" s="425" t="n">
        <v>13</v>
      </c>
      <c r="C317" s="427" t="s">
        <v>447</v>
      </c>
      <c r="D317" s="427" t="n">
        <v>20</v>
      </c>
      <c r="E317" s="427" t="s">
        <v>399</v>
      </c>
      <c r="F317" s="428" t="s">
        <v>145</v>
      </c>
      <c r="G317" s="448" t="s">
        <v>411</v>
      </c>
      <c r="H317" s="448" t="s">
        <v>411</v>
      </c>
      <c r="I317" s="448" t="s">
        <v>411</v>
      </c>
      <c r="J317" s="448"/>
      <c r="K317" s="441"/>
      <c r="L317" s="442"/>
    </row>
    <row r="318" customFormat="false" ht="15" hidden="false" customHeight="false" outlineLevel="0" collapsed="false">
      <c r="B318" s="425"/>
      <c r="C318" s="444" t="s">
        <v>400</v>
      </c>
      <c r="D318" s="444" t="n">
        <v>22</v>
      </c>
      <c r="E318" s="444" t="s">
        <v>399</v>
      </c>
      <c r="F318" s="428"/>
      <c r="G318" s="448"/>
      <c r="H318" s="448"/>
      <c r="I318" s="448"/>
      <c r="J318" s="448"/>
      <c r="K318" s="441"/>
      <c r="L318" s="442"/>
    </row>
    <row r="319" customFormat="false" ht="15" hidden="false" customHeight="false" outlineLevel="0" collapsed="false">
      <c r="B319" s="425" t="n">
        <v>13</v>
      </c>
      <c r="C319" s="427" t="s">
        <v>410</v>
      </c>
      <c r="D319" s="427" t="n">
        <v>120</v>
      </c>
      <c r="E319" s="427" t="s">
        <v>399</v>
      </c>
      <c r="F319" s="428" t="s">
        <v>145</v>
      </c>
      <c r="G319" s="448" t="s">
        <v>411</v>
      </c>
      <c r="H319" s="448" t="s">
        <v>411</v>
      </c>
      <c r="I319" s="448" t="s">
        <v>411</v>
      </c>
      <c r="J319" s="448"/>
      <c r="K319" s="441"/>
      <c r="L319" s="442"/>
    </row>
    <row r="320" customFormat="false" ht="15" hidden="false" customHeight="false" outlineLevel="0" collapsed="false">
      <c r="B320" s="425"/>
      <c r="C320" s="444"/>
      <c r="D320" s="444"/>
      <c r="E320" s="444"/>
      <c r="F320" s="428"/>
      <c r="G320" s="448"/>
      <c r="H320" s="448"/>
      <c r="I320" s="448"/>
      <c r="J320" s="448"/>
      <c r="K320" s="441"/>
      <c r="L320" s="442"/>
    </row>
    <row r="324" customFormat="false" ht="14.45" hidden="false" customHeight="true" outlineLevel="0" collapsed="false">
      <c r="B324" s="368"/>
      <c r="C324" s="368" t="s">
        <v>419</v>
      </c>
      <c r="D324" s="368" t="s">
        <v>126</v>
      </c>
      <c r="E324" s="368" t="s">
        <v>379</v>
      </c>
      <c r="F324" s="368" t="s">
        <v>380</v>
      </c>
      <c r="G324" s="401" t="s">
        <v>381</v>
      </c>
      <c r="H324" s="401"/>
      <c r="I324" s="358" t="s">
        <v>382</v>
      </c>
      <c r="J324" s="358"/>
      <c r="K324" s="358"/>
      <c r="L324" s="358"/>
    </row>
    <row r="325" customFormat="false" ht="15" hidden="false" customHeight="false" outlineLevel="0" collapsed="false">
      <c r="B325" s="368"/>
      <c r="C325" s="368"/>
      <c r="D325" s="368"/>
      <c r="E325" s="368"/>
      <c r="F325" s="368"/>
      <c r="G325" s="368"/>
      <c r="H325" s="401"/>
      <c r="I325" s="358"/>
      <c r="J325" s="358"/>
      <c r="K325" s="358"/>
      <c r="L325" s="358"/>
    </row>
    <row r="326" customFormat="false" ht="15" hidden="false" customHeight="false" outlineLevel="0" collapsed="false">
      <c r="B326" s="402" t="s">
        <v>383</v>
      </c>
      <c r="C326" s="402"/>
      <c r="D326" s="403" t="e">
        <f aca="false">(d213j240+D336+D337+D338+D343+D344+D351+D352+D347+D348+D355+D356+#REF!+#REF!+D359)/60</f>
        <v>#NAME?</v>
      </c>
      <c r="E326" s="404" t="s">
        <v>384</v>
      </c>
      <c r="F326" s="404" t="n">
        <v>4</v>
      </c>
      <c r="G326" s="405" t="e">
        <f aca="false">D326*F326</f>
        <v>#NAME?</v>
      </c>
      <c r="H326" s="405"/>
      <c r="I326" s="406"/>
      <c r="J326" s="406"/>
      <c r="K326" s="406"/>
      <c r="L326" s="406"/>
    </row>
    <row r="327" customFormat="false" ht="15" hidden="false" customHeight="false" outlineLevel="0" collapsed="false">
      <c r="B327" s="407" t="s">
        <v>386</v>
      </c>
      <c r="C327" s="407"/>
      <c r="D327" s="408" t="n">
        <f aca="false">(D339+D354+D340+D341+D342+D345+D346+D349+D350+D353+D354+D357+D358)/60</f>
        <v>4.56666666666667</v>
      </c>
      <c r="E327" s="404"/>
      <c r="F327" s="404"/>
      <c r="G327" s="409" t="n">
        <f aca="false">D327*F326</f>
        <v>18.2666666666667</v>
      </c>
      <c r="H327" s="409"/>
      <c r="I327" s="410" t="s">
        <v>435</v>
      </c>
      <c r="J327" s="410"/>
      <c r="K327" s="410"/>
      <c r="L327" s="410"/>
    </row>
    <row r="328" customFormat="false" ht="15" hidden="false" customHeight="false" outlineLevel="0" collapsed="false">
      <c r="B328" s="407" t="s">
        <v>388</v>
      </c>
      <c r="C328" s="407"/>
      <c r="D328" s="411" t="e">
        <f aca="false">SUM(D326:D327)</f>
        <v>#NAME?</v>
      </c>
      <c r="E328" s="404"/>
      <c r="F328" s="404"/>
      <c r="G328" s="412" t="e">
        <f aca="false">#NAME?</f>
        <v>#NAME?</v>
      </c>
      <c r="H328" s="412"/>
      <c r="I328" s="410" t="s">
        <v>389</v>
      </c>
      <c r="J328" s="410"/>
      <c r="K328" s="410"/>
      <c r="L328" s="410"/>
    </row>
    <row r="329" customFormat="false" ht="15" hidden="false" customHeight="false" outlineLevel="0" collapsed="false">
      <c r="B329" s="407" t="s">
        <v>390</v>
      </c>
      <c r="C329" s="407"/>
      <c r="D329" s="413" t="s">
        <v>448</v>
      </c>
      <c r="E329" s="413"/>
      <c r="F329" s="413"/>
      <c r="G329" s="413"/>
      <c r="H329" s="413"/>
      <c r="I329" s="414" t="s">
        <v>391</v>
      </c>
      <c r="J329" s="414"/>
      <c r="K329" s="414"/>
      <c r="L329" s="414"/>
    </row>
    <row r="330" customFormat="false" ht="15" hidden="false" customHeight="false" outlineLevel="0" collapsed="false">
      <c r="B330" s="415" t="s">
        <v>392</v>
      </c>
      <c r="C330" s="416"/>
      <c r="D330" s="417" t="n">
        <v>50.36</v>
      </c>
      <c r="E330" s="417"/>
      <c r="F330" s="417"/>
      <c r="G330" s="417"/>
      <c r="H330" s="417"/>
      <c r="I330" s="410" t="s">
        <v>393</v>
      </c>
      <c r="J330" s="410"/>
      <c r="K330" s="410"/>
      <c r="L330" s="410"/>
    </row>
    <row r="331" customFormat="false" ht="15" hidden="false" customHeight="false" outlineLevel="0" collapsed="false">
      <c r="B331" s="407" t="s">
        <v>31</v>
      </c>
      <c r="C331" s="407"/>
      <c r="D331" s="418" t="n">
        <v>43567</v>
      </c>
      <c r="E331" s="418"/>
      <c r="F331" s="418"/>
      <c r="G331" s="418"/>
      <c r="H331" s="418"/>
      <c r="I331" s="410" t="s">
        <v>385</v>
      </c>
      <c r="J331" s="410"/>
      <c r="K331" s="410"/>
      <c r="L331" s="410"/>
    </row>
    <row r="332" customFormat="false" ht="15" hidden="false" customHeight="false" outlineLevel="0" collapsed="false">
      <c r="B332" s="420" t="s">
        <v>394</v>
      </c>
      <c r="C332" s="420"/>
      <c r="D332" s="421" t="s">
        <v>395</v>
      </c>
      <c r="E332" s="421"/>
      <c r="F332" s="421"/>
      <c r="G332" s="421"/>
      <c r="H332" s="421"/>
      <c r="I332" s="410" t="s">
        <v>414</v>
      </c>
      <c r="J332" s="410"/>
      <c r="K332" s="410"/>
      <c r="L332" s="410"/>
    </row>
    <row r="333" customFormat="false" ht="15" hidden="false" customHeight="false" outlineLevel="0" collapsed="false">
      <c r="B333" s="420"/>
      <c r="C333" s="420"/>
      <c r="D333" s="421"/>
      <c r="E333" s="421"/>
      <c r="F333" s="421"/>
      <c r="G333" s="421"/>
      <c r="H333" s="421"/>
      <c r="I333" s="422"/>
      <c r="J333" s="422"/>
      <c r="K333" s="422"/>
      <c r="L333" s="422"/>
    </row>
    <row r="334" customFormat="false" ht="15" hidden="false" customHeight="false" outlineLevel="0" collapsed="false">
      <c r="B334" s="423"/>
      <c r="C334" s="424" t="s">
        <v>396</v>
      </c>
      <c r="D334" s="424"/>
      <c r="E334" s="424"/>
      <c r="F334" s="424"/>
      <c r="G334" s="180" t="s">
        <v>397</v>
      </c>
      <c r="H334" s="180"/>
      <c r="I334" s="180"/>
      <c r="J334" s="180"/>
      <c r="K334" s="180"/>
      <c r="L334" s="180"/>
    </row>
    <row r="335" customFormat="false" ht="15" hidden="false" customHeight="false" outlineLevel="0" collapsed="false">
      <c r="B335" s="425" t="n">
        <v>1</v>
      </c>
      <c r="C335" s="426" t="s">
        <v>426</v>
      </c>
      <c r="D335" s="427" t="n">
        <v>20</v>
      </c>
      <c r="E335" s="427" t="s">
        <v>399</v>
      </c>
      <c r="F335" s="428" t="s">
        <v>145</v>
      </c>
      <c r="G335" s="429" t="n">
        <v>16</v>
      </c>
      <c r="H335" s="429" t="n">
        <v>15</v>
      </c>
      <c r="I335" s="429" t="n">
        <v>15</v>
      </c>
      <c r="J335" s="429" t="n">
        <v>16</v>
      </c>
      <c r="K335" s="429"/>
      <c r="L335" s="430"/>
    </row>
    <row r="336" customFormat="false" ht="15" hidden="false" customHeight="false" outlineLevel="0" collapsed="false">
      <c r="B336" s="425"/>
      <c r="C336" s="431" t="s">
        <v>400</v>
      </c>
      <c r="D336" s="432" t="n">
        <v>22</v>
      </c>
      <c r="E336" s="432" t="s">
        <v>399</v>
      </c>
      <c r="F336" s="428"/>
      <c r="G336" s="429"/>
      <c r="H336" s="429"/>
      <c r="I336" s="429"/>
      <c r="J336" s="429"/>
      <c r="K336" s="429"/>
      <c r="L336" s="430"/>
    </row>
    <row r="337" customFormat="false" ht="15" hidden="false" customHeight="false" outlineLevel="0" collapsed="false">
      <c r="B337" s="433" t="n">
        <v>2</v>
      </c>
      <c r="C337" s="427" t="s">
        <v>427</v>
      </c>
      <c r="D337" s="427" t="n">
        <v>20</v>
      </c>
      <c r="E337" s="427" t="s">
        <v>399</v>
      </c>
      <c r="F337" s="434" t="s">
        <v>145</v>
      </c>
      <c r="G337" s="435" t="n">
        <v>5</v>
      </c>
      <c r="H337" s="435" t="n">
        <v>5</v>
      </c>
      <c r="I337" s="435" t="n">
        <v>5</v>
      </c>
      <c r="J337" s="435" t="n">
        <v>5</v>
      </c>
      <c r="K337" s="436"/>
      <c r="L337" s="437"/>
    </row>
    <row r="338" customFormat="false" ht="15" hidden="false" customHeight="false" outlineLevel="0" collapsed="false">
      <c r="B338" s="433"/>
      <c r="C338" s="438" t="s">
        <v>400</v>
      </c>
      <c r="D338" s="438" t="n">
        <v>22</v>
      </c>
      <c r="E338" s="438" t="s">
        <v>399</v>
      </c>
      <c r="F338" s="434"/>
      <c r="G338" s="435"/>
      <c r="H338" s="435"/>
      <c r="I338" s="435"/>
      <c r="J338" s="435"/>
      <c r="K338" s="436"/>
      <c r="L338" s="437"/>
    </row>
    <row r="339" customFormat="false" ht="15" hidden="false" customHeight="false" outlineLevel="0" collapsed="false">
      <c r="B339" s="425" t="n">
        <v>3</v>
      </c>
      <c r="C339" s="427" t="s">
        <v>428</v>
      </c>
      <c r="D339" s="427" t="n">
        <v>20</v>
      </c>
      <c r="E339" s="427" t="s">
        <v>399</v>
      </c>
      <c r="F339" s="440" t="s">
        <v>146</v>
      </c>
      <c r="G339" s="429" t="n">
        <v>32</v>
      </c>
      <c r="H339" s="429" t="n">
        <v>38</v>
      </c>
      <c r="I339" s="429" t="n">
        <v>35</v>
      </c>
      <c r="J339" s="429" t="n">
        <v>39</v>
      </c>
      <c r="K339" s="441"/>
      <c r="L339" s="442"/>
    </row>
    <row r="340" customFormat="false" ht="15" hidden="false" customHeight="false" outlineLevel="0" collapsed="false">
      <c r="B340" s="425"/>
      <c r="C340" s="443" t="s">
        <v>400</v>
      </c>
      <c r="D340" s="443" t="n">
        <v>22</v>
      </c>
      <c r="E340" s="443" t="s">
        <v>399</v>
      </c>
      <c r="F340" s="440"/>
      <c r="G340" s="429"/>
      <c r="H340" s="429"/>
      <c r="I340" s="429"/>
      <c r="J340" s="429"/>
      <c r="K340" s="441"/>
      <c r="L340" s="442"/>
    </row>
    <row r="341" customFormat="false" ht="15" hidden="false" customHeight="false" outlineLevel="0" collapsed="false">
      <c r="B341" s="433" t="n">
        <v>4</v>
      </c>
      <c r="C341" s="427" t="s">
        <v>429</v>
      </c>
      <c r="D341" s="427" t="n">
        <v>20</v>
      </c>
      <c r="E341" s="427" t="s">
        <v>399</v>
      </c>
      <c r="F341" s="440" t="s">
        <v>146</v>
      </c>
      <c r="G341" s="429" t="n">
        <v>39</v>
      </c>
      <c r="H341" s="429" t="n">
        <v>37</v>
      </c>
      <c r="I341" s="429" t="n">
        <v>38</v>
      </c>
      <c r="J341" s="429" t="n">
        <v>40</v>
      </c>
      <c r="K341" s="441"/>
      <c r="L341" s="442"/>
    </row>
    <row r="342" customFormat="false" ht="15" hidden="false" customHeight="false" outlineLevel="0" collapsed="false">
      <c r="B342" s="433"/>
      <c r="C342" s="443" t="s">
        <v>400</v>
      </c>
      <c r="D342" s="443" t="n">
        <v>22</v>
      </c>
      <c r="E342" s="443" t="s">
        <v>399</v>
      </c>
      <c r="F342" s="440"/>
      <c r="G342" s="429"/>
      <c r="H342" s="429"/>
      <c r="I342" s="429"/>
      <c r="J342" s="429"/>
      <c r="K342" s="441"/>
      <c r="L342" s="442"/>
    </row>
    <row r="343" customFormat="false" ht="15" hidden="false" customHeight="false" outlineLevel="0" collapsed="false">
      <c r="B343" s="425" t="n">
        <v>5</v>
      </c>
      <c r="C343" s="445" t="s">
        <v>430</v>
      </c>
      <c r="D343" s="445" t="n">
        <v>20</v>
      </c>
      <c r="E343" s="445" t="s">
        <v>399</v>
      </c>
      <c r="F343" s="428" t="s">
        <v>145</v>
      </c>
      <c r="G343" s="429" t="n">
        <v>7</v>
      </c>
      <c r="H343" s="429" t="n">
        <v>7</v>
      </c>
      <c r="I343" s="429" t="n">
        <v>7</v>
      </c>
      <c r="J343" s="429" t="n">
        <v>7</v>
      </c>
      <c r="K343" s="441"/>
      <c r="L343" s="442"/>
    </row>
    <row r="344" customFormat="false" ht="15" hidden="false" customHeight="false" outlineLevel="0" collapsed="false">
      <c r="B344" s="425"/>
      <c r="C344" s="432" t="s">
        <v>400</v>
      </c>
      <c r="D344" s="432" t="n">
        <v>22</v>
      </c>
      <c r="E344" s="432" t="s">
        <v>399</v>
      </c>
      <c r="F344" s="428"/>
      <c r="G344" s="429"/>
      <c r="H344" s="429"/>
      <c r="I344" s="429"/>
      <c r="J344" s="429"/>
      <c r="K344" s="441"/>
      <c r="L344" s="442"/>
    </row>
    <row r="345" customFormat="false" ht="15" hidden="false" customHeight="false" outlineLevel="0" collapsed="false">
      <c r="B345" s="433" t="n">
        <v>6</v>
      </c>
      <c r="C345" s="427" t="s">
        <v>431</v>
      </c>
      <c r="D345" s="427" t="n">
        <v>20</v>
      </c>
      <c r="E345" s="427" t="s">
        <v>399</v>
      </c>
      <c r="F345" s="440" t="s">
        <v>146</v>
      </c>
      <c r="G345" s="429" t="n">
        <v>10</v>
      </c>
      <c r="H345" s="429" t="n">
        <v>11</v>
      </c>
      <c r="I345" s="429" t="n">
        <v>9</v>
      </c>
      <c r="J345" s="429" t="n">
        <v>10</v>
      </c>
      <c r="K345" s="441"/>
      <c r="L345" s="442"/>
    </row>
    <row r="346" customFormat="false" ht="15" hidden="false" customHeight="false" outlineLevel="0" collapsed="false">
      <c r="B346" s="433"/>
      <c r="C346" s="443" t="s">
        <v>400</v>
      </c>
      <c r="D346" s="443" t="n">
        <v>22</v>
      </c>
      <c r="E346" s="443" t="s">
        <v>399</v>
      </c>
      <c r="F346" s="440"/>
      <c r="G346" s="429"/>
      <c r="H346" s="429"/>
      <c r="I346" s="429"/>
      <c r="J346" s="429"/>
      <c r="K346" s="441"/>
      <c r="L346" s="442"/>
    </row>
    <row r="347" customFormat="false" ht="15" hidden="false" customHeight="false" outlineLevel="0" collapsed="false">
      <c r="B347" s="425" t="n">
        <v>7</v>
      </c>
      <c r="C347" s="427" t="s">
        <v>408</v>
      </c>
      <c r="D347" s="427" t="n">
        <v>20</v>
      </c>
      <c r="E347" s="427" t="s">
        <v>399</v>
      </c>
      <c r="F347" s="428" t="s">
        <v>145</v>
      </c>
      <c r="G347" s="429" t="n">
        <v>15</v>
      </c>
      <c r="H347" s="429" t="n">
        <v>15</v>
      </c>
      <c r="I347" s="429" t="n">
        <v>16</v>
      </c>
      <c r="J347" s="429" t="n">
        <v>17</v>
      </c>
      <c r="K347" s="441"/>
      <c r="L347" s="442"/>
    </row>
    <row r="348" customFormat="false" ht="15" hidden="false" customHeight="false" outlineLevel="0" collapsed="false">
      <c r="B348" s="425"/>
      <c r="C348" s="432" t="s">
        <v>400</v>
      </c>
      <c r="D348" s="432" t="n">
        <v>22</v>
      </c>
      <c r="E348" s="432" t="s">
        <v>399</v>
      </c>
      <c r="F348" s="428"/>
      <c r="G348" s="429"/>
      <c r="H348" s="429"/>
      <c r="I348" s="429"/>
      <c r="J348" s="429"/>
      <c r="K348" s="441"/>
      <c r="L348" s="442"/>
    </row>
    <row r="349" customFormat="false" ht="15" hidden="false" customHeight="false" outlineLevel="0" collapsed="false">
      <c r="B349" s="433" t="n">
        <v>8</v>
      </c>
      <c r="C349" s="427" t="s">
        <v>409</v>
      </c>
      <c r="D349" s="427" t="n">
        <v>20</v>
      </c>
      <c r="E349" s="427" t="s">
        <v>399</v>
      </c>
      <c r="F349" s="440" t="s">
        <v>146</v>
      </c>
      <c r="G349" s="429" t="n">
        <v>25</v>
      </c>
      <c r="H349" s="429" t="n">
        <v>24</v>
      </c>
      <c r="I349" s="429" t="n">
        <v>24</v>
      </c>
      <c r="J349" s="429" t="n">
        <v>25</v>
      </c>
      <c r="K349" s="441"/>
      <c r="L349" s="442"/>
    </row>
    <row r="350" customFormat="false" ht="15" hidden="false" customHeight="false" outlineLevel="0" collapsed="false">
      <c r="B350" s="433"/>
      <c r="C350" s="443" t="s">
        <v>400</v>
      </c>
      <c r="D350" s="443" t="n">
        <v>22</v>
      </c>
      <c r="E350" s="443" t="s">
        <v>399</v>
      </c>
      <c r="F350" s="440"/>
      <c r="G350" s="429"/>
      <c r="H350" s="429"/>
      <c r="I350" s="429"/>
      <c r="J350" s="429"/>
      <c r="K350" s="441"/>
      <c r="L350" s="442"/>
    </row>
    <row r="351" customFormat="false" ht="15" hidden="false" customHeight="false" outlineLevel="0" collapsed="false">
      <c r="B351" s="425" t="n">
        <v>9</v>
      </c>
      <c r="C351" s="427" t="s">
        <v>432</v>
      </c>
      <c r="D351" s="427" t="n">
        <v>20</v>
      </c>
      <c r="E351" s="427" t="s">
        <v>399</v>
      </c>
      <c r="F351" s="428" t="s">
        <v>145</v>
      </c>
      <c r="G351" s="429" t="n">
        <v>3</v>
      </c>
      <c r="H351" s="429" t="n">
        <v>2</v>
      </c>
      <c r="I351" s="429" t="n">
        <v>2</v>
      </c>
      <c r="J351" s="429" t="n">
        <v>2</v>
      </c>
      <c r="K351" s="441"/>
      <c r="L351" s="442"/>
    </row>
    <row r="352" customFormat="false" ht="15" hidden="false" customHeight="false" outlineLevel="0" collapsed="false">
      <c r="B352" s="425"/>
      <c r="C352" s="432" t="s">
        <v>400</v>
      </c>
      <c r="D352" s="432" t="n">
        <v>22</v>
      </c>
      <c r="E352" s="432" t="s">
        <v>399</v>
      </c>
      <c r="F352" s="428"/>
      <c r="G352" s="429"/>
      <c r="H352" s="429"/>
      <c r="I352" s="429"/>
      <c r="J352" s="429"/>
      <c r="K352" s="441"/>
      <c r="L352" s="442"/>
    </row>
    <row r="353" customFormat="false" ht="15" hidden="false" customHeight="false" outlineLevel="0" collapsed="false">
      <c r="B353" s="433" t="n">
        <v>10</v>
      </c>
      <c r="C353" s="427" t="s">
        <v>433</v>
      </c>
      <c r="D353" s="427" t="n">
        <v>20</v>
      </c>
      <c r="E353" s="427" t="s">
        <v>399</v>
      </c>
      <c r="F353" s="440" t="s">
        <v>146</v>
      </c>
      <c r="G353" s="429" t="n">
        <v>6</v>
      </c>
      <c r="H353" s="429" t="n">
        <v>6</v>
      </c>
      <c r="I353" s="429" t="n">
        <v>5</v>
      </c>
      <c r="J353" s="429" t="n">
        <v>6</v>
      </c>
      <c r="K353" s="441"/>
      <c r="L353" s="442"/>
    </row>
    <row r="354" customFormat="false" ht="15" hidden="false" customHeight="false" outlineLevel="0" collapsed="false">
      <c r="B354" s="433"/>
      <c r="C354" s="443" t="s">
        <v>400</v>
      </c>
      <c r="D354" s="443" t="n">
        <v>22</v>
      </c>
      <c r="E354" s="443" t="s">
        <v>399</v>
      </c>
      <c r="F354" s="440"/>
      <c r="G354" s="429"/>
      <c r="H354" s="429"/>
      <c r="I354" s="429"/>
      <c r="J354" s="429"/>
      <c r="K354" s="441"/>
      <c r="L354" s="442"/>
    </row>
    <row r="355" customFormat="false" ht="15" hidden="false" customHeight="false" outlineLevel="0" collapsed="false">
      <c r="B355" s="425" t="n">
        <v>11</v>
      </c>
      <c r="C355" s="427" t="s">
        <v>434</v>
      </c>
      <c r="D355" s="427" t="n">
        <v>20</v>
      </c>
      <c r="E355" s="427" t="s">
        <v>399</v>
      </c>
      <c r="F355" s="428" t="s">
        <v>145</v>
      </c>
      <c r="G355" s="429" t="n">
        <v>7</v>
      </c>
      <c r="H355" s="429" t="n">
        <v>7</v>
      </c>
      <c r="I355" s="429" t="n">
        <v>6</v>
      </c>
      <c r="J355" s="429" t="n">
        <v>7</v>
      </c>
      <c r="K355" s="441"/>
      <c r="L355" s="442"/>
    </row>
    <row r="356" customFormat="false" ht="15" hidden="false" customHeight="false" outlineLevel="0" collapsed="false">
      <c r="B356" s="425"/>
      <c r="C356" s="432" t="s">
        <v>400</v>
      </c>
      <c r="D356" s="432" t="n">
        <v>22</v>
      </c>
      <c r="E356" s="432" t="s">
        <v>399</v>
      </c>
      <c r="F356" s="428"/>
      <c r="G356" s="429"/>
      <c r="H356" s="429"/>
      <c r="I356" s="429"/>
      <c r="J356" s="429"/>
      <c r="K356" s="441"/>
      <c r="L356" s="442"/>
    </row>
    <row r="357" customFormat="false" ht="15" hidden="false" customHeight="false" outlineLevel="0" collapsed="false">
      <c r="B357" s="433" t="n">
        <v>12</v>
      </c>
      <c r="C357" s="446" t="s">
        <v>417</v>
      </c>
      <c r="D357" s="447" t="n">
        <v>20</v>
      </c>
      <c r="E357" s="447" t="s">
        <v>399</v>
      </c>
      <c r="F357" s="440" t="s">
        <v>146</v>
      </c>
      <c r="G357" s="429" t="n">
        <v>28</v>
      </c>
      <c r="H357" s="429" t="n">
        <v>28</v>
      </c>
      <c r="I357" s="429" t="n">
        <v>32</v>
      </c>
      <c r="J357" s="429" t="n">
        <v>29</v>
      </c>
      <c r="K357" s="441"/>
      <c r="L357" s="442"/>
    </row>
    <row r="358" customFormat="false" ht="15" hidden="false" customHeight="false" outlineLevel="0" collapsed="false">
      <c r="B358" s="433"/>
      <c r="C358" s="432" t="s">
        <v>400</v>
      </c>
      <c r="D358" s="432" t="n">
        <v>22</v>
      </c>
      <c r="E358" s="432" t="s">
        <v>399</v>
      </c>
      <c r="F358" s="440"/>
      <c r="G358" s="429"/>
      <c r="H358" s="429"/>
      <c r="I358" s="429"/>
      <c r="J358" s="429"/>
      <c r="K358" s="441"/>
      <c r="L358" s="442"/>
    </row>
    <row r="359" customFormat="false" ht="15" hidden="false" customHeight="false" outlineLevel="0" collapsed="false">
      <c r="B359" s="425" t="n">
        <v>13</v>
      </c>
      <c r="C359" s="427" t="s">
        <v>410</v>
      </c>
      <c r="D359" s="427" t="n">
        <v>120</v>
      </c>
      <c r="E359" s="427" t="s">
        <v>399</v>
      </c>
      <c r="F359" s="428" t="s">
        <v>145</v>
      </c>
      <c r="G359" s="448" t="s">
        <v>415</v>
      </c>
      <c r="H359" s="448" t="s">
        <v>415</v>
      </c>
      <c r="I359" s="448" t="s">
        <v>415</v>
      </c>
      <c r="J359" s="448" t="s">
        <v>415</v>
      </c>
      <c r="K359" s="441"/>
      <c r="L359" s="442"/>
    </row>
    <row r="360" customFormat="false" ht="15" hidden="false" customHeight="false" outlineLevel="0" collapsed="false">
      <c r="B360" s="425"/>
      <c r="C360" s="444"/>
      <c r="D360" s="444"/>
      <c r="E360" s="444"/>
      <c r="F360" s="428"/>
      <c r="G360" s="448"/>
      <c r="H360" s="448"/>
      <c r="I360" s="448"/>
      <c r="J360" s="448"/>
      <c r="K360" s="441"/>
      <c r="L360" s="442"/>
    </row>
    <row r="365" customFormat="false" ht="14.45" hidden="false" customHeight="true" outlineLevel="0" collapsed="false">
      <c r="B365" s="368"/>
      <c r="C365" s="368" t="s">
        <v>419</v>
      </c>
      <c r="D365" s="368" t="s">
        <v>126</v>
      </c>
      <c r="E365" s="368" t="s">
        <v>379</v>
      </c>
      <c r="F365" s="368" t="s">
        <v>380</v>
      </c>
      <c r="G365" s="401" t="s">
        <v>381</v>
      </c>
      <c r="H365" s="401"/>
      <c r="I365" s="358" t="s">
        <v>382</v>
      </c>
      <c r="J365" s="358"/>
      <c r="K365" s="358"/>
      <c r="L365" s="358"/>
    </row>
    <row r="366" customFormat="false" ht="15" hidden="false" customHeight="false" outlineLevel="0" collapsed="false">
      <c r="B366" s="368"/>
      <c r="C366" s="368"/>
      <c r="D366" s="368"/>
      <c r="E366" s="368"/>
      <c r="F366" s="368"/>
      <c r="G366" s="368"/>
      <c r="H366" s="401"/>
      <c r="I366" s="358"/>
      <c r="J366" s="358"/>
      <c r="K366" s="358"/>
      <c r="L366" s="358"/>
    </row>
    <row r="367" customFormat="false" ht="15" hidden="false" customHeight="false" outlineLevel="0" collapsed="false">
      <c r="B367" s="402" t="s">
        <v>383</v>
      </c>
      <c r="C367" s="402"/>
      <c r="D367" s="403" t="n">
        <v>8.12</v>
      </c>
      <c r="E367" s="404" t="s">
        <v>384</v>
      </c>
      <c r="F367" s="404" t="n">
        <v>3</v>
      </c>
      <c r="G367" s="405" t="n">
        <f aca="false">D367*F367</f>
        <v>24.36</v>
      </c>
      <c r="H367" s="405"/>
      <c r="I367" s="406"/>
      <c r="J367" s="406"/>
      <c r="K367" s="406"/>
      <c r="L367" s="406"/>
    </row>
    <row r="368" customFormat="false" ht="15" hidden="false" customHeight="false" outlineLevel="0" collapsed="false">
      <c r="B368" s="407" t="s">
        <v>386</v>
      </c>
      <c r="C368" s="407"/>
      <c r="D368" s="408" t="n">
        <v>3.5</v>
      </c>
      <c r="E368" s="404"/>
      <c r="F368" s="404"/>
      <c r="G368" s="409" t="n">
        <f aca="false">D368*F367</f>
        <v>10.5</v>
      </c>
      <c r="H368" s="409"/>
      <c r="I368" s="410" t="s">
        <v>435</v>
      </c>
      <c r="J368" s="410"/>
      <c r="K368" s="410"/>
      <c r="L368" s="410"/>
    </row>
    <row r="369" customFormat="false" ht="15" hidden="false" customHeight="false" outlineLevel="0" collapsed="false">
      <c r="B369" s="407" t="s">
        <v>388</v>
      </c>
      <c r="C369" s="407"/>
      <c r="D369" s="411" t="n">
        <v>11.58</v>
      </c>
      <c r="E369" s="404"/>
      <c r="F369" s="404"/>
      <c r="G369" s="412" t="n">
        <v>34.8</v>
      </c>
      <c r="H369" s="412"/>
      <c r="I369" s="410" t="s">
        <v>389</v>
      </c>
      <c r="J369" s="410"/>
      <c r="K369" s="410"/>
      <c r="L369" s="410"/>
    </row>
    <row r="370" customFormat="false" ht="15" hidden="false" customHeight="false" outlineLevel="0" collapsed="false">
      <c r="B370" s="407" t="s">
        <v>390</v>
      </c>
      <c r="C370" s="407"/>
      <c r="D370" s="413" t="s">
        <v>425</v>
      </c>
      <c r="E370" s="413"/>
      <c r="F370" s="413"/>
      <c r="G370" s="413"/>
      <c r="H370" s="413"/>
      <c r="I370" s="414" t="s">
        <v>391</v>
      </c>
      <c r="J370" s="414"/>
      <c r="K370" s="414"/>
      <c r="L370" s="414"/>
    </row>
    <row r="371" customFormat="false" ht="15" hidden="false" customHeight="false" outlineLevel="0" collapsed="false">
      <c r="B371" s="415" t="s">
        <v>392</v>
      </c>
      <c r="C371" s="416"/>
      <c r="D371" s="417" t="n">
        <v>39.74</v>
      </c>
      <c r="E371" s="417"/>
      <c r="F371" s="417"/>
      <c r="G371" s="417"/>
      <c r="H371" s="417"/>
      <c r="I371" s="410" t="s">
        <v>393</v>
      </c>
      <c r="J371" s="410"/>
      <c r="K371" s="410"/>
      <c r="L371" s="410"/>
    </row>
    <row r="372" customFormat="false" ht="15" hidden="false" customHeight="false" outlineLevel="0" collapsed="false">
      <c r="B372" s="407" t="s">
        <v>31</v>
      </c>
      <c r="C372" s="407"/>
      <c r="D372" s="418" t="n">
        <v>43569</v>
      </c>
      <c r="E372" s="418"/>
      <c r="F372" s="418"/>
      <c r="G372" s="418"/>
      <c r="H372" s="418"/>
      <c r="I372" s="410"/>
      <c r="J372" s="410"/>
      <c r="K372" s="410"/>
      <c r="L372" s="410"/>
    </row>
    <row r="373" customFormat="false" ht="15" hidden="false" customHeight="false" outlineLevel="0" collapsed="false">
      <c r="B373" s="420" t="s">
        <v>394</v>
      </c>
      <c r="C373" s="420"/>
      <c r="D373" s="421" t="s">
        <v>395</v>
      </c>
      <c r="E373" s="421"/>
      <c r="F373" s="421"/>
      <c r="G373" s="421"/>
      <c r="H373" s="421"/>
      <c r="I373" s="410"/>
      <c r="J373" s="410"/>
      <c r="K373" s="410"/>
      <c r="L373" s="410"/>
    </row>
    <row r="374" customFormat="false" ht="15" hidden="false" customHeight="false" outlineLevel="0" collapsed="false">
      <c r="B374" s="420"/>
      <c r="C374" s="420"/>
      <c r="D374" s="421"/>
      <c r="E374" s="421"/>
      <c r="F374" s="421"/>
      <c r="G374" s="421"/>
      <c r="H374" s="421"/>
      <c r="I374" s="422"/>
      <c r="J374" s="422"/>
      <c r="K374" s="422"/>
      <c r="L374" s="422"/>
    </row>
    <row r="375" customFormat="false" ht="15" hidden="false" customHeight="false" outlineLevel="0" collapsed="false">
      <c r="B375" s="423"/>
      <c r="C375" s="424" t="s">
        <v>396</v>
      </c>
      <c r="D375" s="424"/>
      <c r="E375" s="424"/>
      <c r="F375" s="424"/>
      <c r="G375" s="180" t="s">
        <v>397</v>
      </c>
      <c r="H375" s="180"/>
      <c r="I375" s="180"/>
      <c r="J375" s="180"/>
      <c r="K375" s="180"/>
      <c r="L375" s="180"/>
    </row>
    <row r="376" customFormat="false" ht="15" hidden="false" customHeight="false" outlineLevel="0" collapsed="false">
      <c r="B376" s="425" t="n">
        <v>1</v>
      </c>
      <c r="C376" s="426" t="s">
        <v>449</v>
      </c>
      <c r="D376" s="427" t="n">
        <v>20</v>
      </c>
      <c r="E376" s="427" t="s">
        <v>399</v>
      </c>
      <c r="F376" s="428" t="s">
        <v>145</v>
      </c>
      <c r="G376" s="429"/>
      <c r="H376" s="429"/>
      <c r="I376" s="429"/>
      <c r="J376" s="429"/>
      <c r="K376" s="429"/>
      <c r="L376" s="430"/>
    </row>
    <row r="377" customFormat="false" ht="15" hidden="false" customHeight="false" outlineLevel="0" collapsed="false">
      <c r="B377" s="425"/>
      <c r="C377" s="431" t="s">
        <v>400</v>
      </c>
      <c r="D377" s="432" t="n">
        <v>22</v>
      </c>
      <c r="E377" s="432" t="s">
        <v>399</v>
      </c>
      <c r="F377" s="428"/>
      <c r="G377" s="429"/>
      <c r="H377" s="429"/>
      <c r="I377" s="429"/>
      <c r="J377" s="429"/>
      <c r="K377" s="429"/>
      <c r="L377" s="430"/>
    </row>
    <row r="378" customFormat="false" ht="15" hidden="false" customHeight="false" outlineLevel="0" collapsed="false">
      <c r="B378" s="439" t="n">
        <v>2</v>
      </c>
      <c r="C378" s="426" t="s">
        <v>450</v>
      </c>
      <c r="D378" s="427" t="n">
        <v>20</v>
      </c>
      <c r="E378" s="427" t="s">
        <v>399</v>
      </c>
      <c r="F378" s="428" t="s">
        <v>145</v>
      </c>
      <c r="G378" s="429"/>
      <c r="H378" s="429"/>
      <c r="I378" s="429"/>
      <c r="J378" s="429"/>
      <c r="K378" s="429"/>
      <c r="L378" s="442"/>
    </row>
    <row r="379" customFormat="false" ht="15" hidden="false" customHeight="false" outlineLevel="0" collapsed="false">
      <c r="B379" s="439"/>
      <c r="C379" s="431" t="s">
        <v>400</v>
      </c>
      <c r="D379" s="432" t="n">
        <v>22</v>
      </c>
      <c r="E379" s="432" t="s">
        <v>399</v>
      </c>
      <c r="F379" s="428"/>
      <c r="G379" s="429"/>
      <c r="H379" s="429"/>
      <c r="I379" s="429"/>
      <c r="J379" s="429"/>
      <c r="K379" s="429"/>
      <c r="L379" s="442"/>
    </row>
    <row r="380" customFormat="false" ht="15" hidden="false" customHeight="false" outlineLevel="0" collapsed="false">
      <c r="B380" s="439" t="n">
        <v>3</v>
      </c>
      <c r="C380" s="427" t="s">
        <v>437</v>
      </c>
      <c r="D380" s="427" t="n">
        <v>20</v>
      </c>
      <c r="E380" s="427" t="s">
        <v>399</v>
      </c>
      <c r="F380" s="434" t="s">
        <v>145</v>
      </c>
      <c r="G380" s="435"/>
      <c r="H380" s="435"/>
      <c r="I380" s="435"/>
      <c r="J380" s="435"/>
      <c r="K380" s="436"/>
      <c r="L380" s="442"/>
    </row>
    <row r="381" customFormat="false" ht="15" hidden="false" customHeight="false" outlineLevel="0" collapsed="false">
      <c r="B381" s="439"/>
      <c r="C381" s="438" t="s">
        <v>400</v>
      </c>
      <c r="D381" s="438" t="n">
        <v>22</v>
      </c>
      <c r="E381" s="438" t="s">
        <v>399</v>
      </c>
      <c r="F381" s="449"/>
      <c r="G381" s="450"/>
      <c r="H381" s="450"/>
      <c r="I381" s="450"/>
      <c r="J381" s="450"/>
      <c r="K381" s="451"/>
      <c r="L381" s="442"/>
    </row>
    <row r="382" customFormat="false" ht="15" hidden="false" customHeight="false" outlineLevel="0" collapsed="false">
      <c r="B382" s="439" t="n">
        <v>4</v>
      </c>
      <c r="C382" s="427" t="s">
        <v>438</v>
      </c>
      <c r="D382" s="427" t="n">
        <v>20</v>
      </c>
      <c r="E382" s="427" t="s">
        <v>399</v>
      </c>
      <c r="F382" s="452" t="s">
        <v>146</v>
      </c>
      <c r="G382" s="435"/>
      <c r="H382" s="435"/>
      <c r="I382" s="435"/>
      <c r="J382" s="435"/>
      <c r="K382" s="436"/>
      <c r="L382" s="442"/>
    </row>
    <row r="383" customFormat="false" ht="15" hidden="false" customHeight="false" outlineLevel="0" collapsed="false">
      <c r="B383" s="439"/>
      <c r="C383" s="443" t="s">
        <v>400</v>
      </c>
      <c r="D383" s="443" t="n">
        <v>22</v>
      </c>
      <c r="E383" s="443" t="s">
        <v>399</v>
      </c>
      <c r="F383" s="453"/>
      <c r="G383" s="450"/>
      <c r="H383" s="450"/>
      <c r="I383" s="450"/>
      <c r="J383" s="450"/>
      <c r="K383" s="451"/>
      <c r="L383" s="442"/>
    </row>
    <row r="384" customFormat="false" ht="15" hidden="false" customHeight="false" outlineLevel="0" collapsed="false">
      <c r="B384" s="439" t="n">
        <v>5</v>
      </c>
      <c r="C384" s="427" t="s">
        <v>439</v>
      </c>
      <c r="D384" s="427" t="n">
        <v>20</v>
      </c>
      <c r="E384" s="427" t="s">
        <v>399</v>
      </c>
      <c r="F384" s="452" t="s">
        <v>146</v>
      </c>
      <c r="G384" s="435"/>
      <c r="H384" s="435"/>
      <c r="I384" s="435"/>
      <c r="J384" s="435"/>
      <c r="K384" s="436"/>
      <c r="L384" s="442"/>
    </row>
    <row r="385" customFormat="false" ht="15" hidden="false" customHeight="false" outlineLevel="0" collapsed="false">
      <c r="B385" s="439"/>
      <c r="C385" s="443" t="s">
        <v>400</v>
      </c>
      <c r="D385" s="443" t="n">
        <v>22</v>
      </c>
      <c r="E385" s="443" t="s">
        <v>399</v>
      </c>
      <c r="F385" s="453"/>
      <c r="G385" s="450"/>
      <c r="H385" s="450"/>
      <c r="I385" s="450"/>
      <c r="J385" s="450"/>
      <c r="K385" s="451"/>
      <c r="L385" s="442"/>
    </row>
    <row r="386" customFormat="false" ht="15" hidden="false" customHeight="false" outlineLevel="0" collapsed="false">
      <c r="B386" s="439" t="n">
        <v>6</v>
      </c>
      <c r="C386" s="445" t="s">
        <v>451</v>
      </c>
      <c r="D386" s="445" t="n">
        <v>20</v>
      </c>
      <c r="E386" s="445" t="s">
        <v>399</v>
      </c>
      <c r="F386" s="434" t="s">
        <v>145</v>
      </c>
      <c r="G386" s="435"/>
      <c r="H386" s="435"/>
      <c r="I386" s="435"/>
      <c r="J386" s="435"/>
      <c r="K386" s="436"/>
      <c r="L386" s="442"/>
    </row>
    <row r="387" customFormat="false" ht="15" hidden="false" customHeight="false" outlineLevel="0" collapsed="false">
      <c r="B387" s="439"/>
      <c r="C387" s="432" t="s">
        <v>400</v>
      </c>
      <c r="D387" s="432" t="n">
        <v>22</v>
      </c>
      <c r="E387" s="432" t="s">
        <v>399</v>
      </c>
      <c r="F387" s="449"/>
      <c r="G387" s="450"/>
      <c r="H387" s="450"/>
      <c r="I387" s="450"/>
      <c r="J387" s="450"/>
      <c r="K387" s="451"/>
      <c r="L387" s="442"/>
    </row>
    <row r="388" customFormat="false" ht="15" hidden="false" customHeight="false" outlineLevel="0" collapsed="false">
      <c r="B388" s="439" t="n">
        <v>7</v>
      </c>
      <c r="C388" s="427" t="s">
        <v>409</v>
      </c>
      <c r="D388" s="427" t="n">
        <v>20</v>
      </c>
      <c r="E388" s="427" t="s">
        <v>399</v>
      </c>
      <c r="F388" s="452" t="s">
        <v>146</v>
      </c>
      <c r="G388" s="435"/>
      <c r="H388" s="435"/>
      <c r="I388" s="435"/>
      <c r="J388" s="435"/>
      <c r="K388" s="436"/>
      <c r="L388" s="442"/>
    </row>
    <row r="389" customFormat="false" ht="15" hidden="false" customHeight="false" outlineLevel="0" collapsed="false">
      <c r="B389" s="439"/>
      <c r="C389" s="443" t="s">
        <v>400</v>
      </c>
      <c r="D389" s="443" t="n">
        <v>22</v>
      </c>
      <c r="E389" s="443" t="s">
        <v>399</v>
      </c>
      <c r="F389" s="453"/>
      <c r="G389" s="450"/>
      <c r="H389" s="450"/>
      <c r="I389" s="450"/>
      <c r="J389" s="450"/>
      <c r="K389" s="451"/>
      <c r="L389" s="442"/>
    </row>
    <row r="390" customFormat="false" ht="15" hidden="false" customHeight="false" outlineLevel="0" collapsed="false">
      <c r="B390" s="439" t="n">
        <v>8</v>
      </c>
      <c r="C390" s="427" t="s">
        <v>452</v>
      </c>
      <c r="D390" s="427" t="n">
        <v>20</v>
      </c>
      <c r="E390" s="427" t="s">
        <v>399</v>
      </c>
      <c r="F390" s="434" t="s">
        <v>145</v>
      </c>
      <c r="G390" s="435"/>
      <c r="H390" s="435"/>
      <c r="I390" s="435"/>
      <c r="J390" s="435"/>
      <c r="K390" s="436"/>
      <c r="L390" s="442"/>
    </row>
    <row r="391" customFormat="false" ht="15" hidden="false" customHeight="false" outlineLevel="0" collapsed="false">
      <c r="B391" s="439"/>
      <c r="C391" s="432" t="s">
        <v>400</v>
      </c>
      <c r="D391" s="432" t="n">
        <v>22</v>
      </c>
      <c r="E391" s="432" t="s">
        <v>399</v>
      </c>
      <c r="F391" s="449"/>
      <c r="G391" s="450"/>
      <c r="H391" s="450"/>
      <c r="I391" s="450"/>
      <c r="J391" s="450"/>
      <c r="K391" s="451"/>
      <c r="L391" s="442"/>
    </row>
    <row r="392" customFormat="false" ht="15" hidden="false" customHeight="false" outlineLevel="0" collapsed="false">
      <c r="B392" s="439" t="n">
        <v>9</v>
      </c>
      <c r="C392" s="427" t="s">
        <v>443</v>
      </c>
      <c r="D392" s="427" t="n">
        <v>20</v>
      </c>
      <c r="E392" s="427" t="s">
        <v>399</v>
      </c>
      <c r="F392" s="452" t="s">
        <v>146</v>
      </c>
      <c r="G392" s="435"/>
      <c r="H392" s="435"/>
      <c r="I392" s="435"/>
      <c r="J392" s="435"/>
      <c r="K392" s="436"/>
      <c r="L392" s="442"/>
    </row>
    <row r="393" customFormat="false" ht="15" hidden="false" customHeight="false" outlineLevel="0" collapsed="false">
      <c r="B393" s="439"/>
      <c r="C393" s="443" t="s">
        <v>400</v>
      </c>
      <c r="D393" s="443" t="n">
        <v>22</v>
      </c>
      <c r="E393" s="443" t="s">
        <v>399</v>
      </c>
      <c r="F393" s="453"/>
      <c r="G393" s="450"/>
      <c r="H393" s="450"/>
      <c r="I393" s="450"/>
      <c r="J393" s="450"/>
      <c r="K393" s="451"/>
      <c r="L393" s="442"/>
    </row>
    <row r="394" customFormat="false" ht="15" hidden="false" customHeight="false" outlineLevel="0" collapsed="false">
      <c r="B394" s="439" t="n">
        <v>10</v>
      </c>
      <c r="C394" s="427" t="s">
        <v>408</v>
      </c>
      <c r="D394" s="427" t="n">
        <v>20</v>
      </c>
      <c r="E394" s="427" t="s">
        <v>399</v>
      </c>
      <c r="F394" s="434" t="s">
        <v>145</v>
      </c>
      <c r="G394" s="435"/>
      <c r="H394" s="435"/>
      <c r="I394" s="435"/>
      <c r="J394" s="435"/>
      <c r="K394" s="436"/>
      <c r="L394" s="442"/>
    </row>
    <row r="395" customFormat="false" ht="15" hidden="false" customHeight="false" outlineLevel="0" collapsed="false">
      <c r="B395" s="439"/>
      <c r="C395" s="432" t="s">
        <v>400</v>
      </c>
      <c r="D395" s="432" t="n">
        <v>22</v>
      </c>
      <c r="E395" s="432" t="s">
        <v>399</v>
      </c>
      <c r="F395" s="449"/>
      <c r="G395" s="450"/>
      <c r="H395" s="450"/>
      <c r="I395" s="450"/>
      <c r="J395" s="450"/>
      <c r="K395" s="451"/>
      <c r="L395" s="442"/>
    </row>
    <row r="396" customFormat="false" ht="15" hidden="false" customHeight="false" outlineLevel="0" collapsed="false">
      <c r="B396" s="439" t="n">
        <v>11</v>
      </c>
      <c r="C396" s="427" t="s">
        <v>453</v>
      </c>
      <c r="D396" s="427" t="n">
        <v>20</v>
      </c>
      <c r="E396" s="427" t="s">
        <v>399</v>
      </c>
      <c r="F396" s="452" t="s">
        <v>146</v>
      </c>
      <c r="G396" s="435"/>
      <c r="H396" s="435"/>
      <c r="I396" s="435"/>
      <c r="J396" s="435"/>
      <c r="K396" s="436"/>
      <c r="L396" s="442"/>
    </row>
    <row r="397" customFormat="false" ht="15" hidden="false" customHeight="false" outlineLevel="0" collapsed="false">
      <c r="B397" s="439"/>
      <c r="C397" s="443" t="s">
        <v>400</v>
      </c>
      <c r="D397" s="443" t="n">
        <v>22</v>
      </c>
      <c r="E397" s="443" t="s">
        <v>399</v>
      </c>
      <c r="F397" s="453"/>
      <c r="G397" s="450"/>
      <c r="H397" s="450"/>
      <c r="I397" s="450"/>
      <c r="J397" s="450"/>
      <c r="K397" s="451"/>
      <c r="L397" s="442"/>
    </row>
    <row r="398" customFormat="false" ht="15" hidden="false" customHeight="false" outlineLevel="0" collapsed="false">
      <c r="B398" s="439" t="n">
        <v>12</v>
      </c>
      <c r="C398" s="427" t="s">
        <v>431</v>
      </c>
      <c r="D398" s="427" t="n">
        <v>20</v>
      </c>
      <c r="E398" s="427" t="s">
        <v>399</v>
      </c>
      <c r="F398" s="434" t="s">
        <v>145</v>
      </c>
      <c r="G398" s="435"/>
      <c r="H398" s="435"/>
      <c r="I398" s="435"/>
      <c r="J398" s="435"/>
      <c r="K398" s="436"/>
      <c r="L398" s="442"/>
    </row>
    <row r="399" customFormat="false" ht="15" hidden="false" customHeight="false" outlineLevel="0" collapsed="false">
      <c r="B399" s="439"/>
      <c r="C399" s="432" t="s">
        <v>400</v>
      </c>
      <c r="D399" s="432" t="n">
        <v>22</v>
      </c>
      <c r="E399" s="432" t="s">
        <v>399</v>
      </c>
      <c r="F399" s="449"/>
      <c r="G399" s="450"/>
      <c r="H399" s="450"/>
      <c r="I399" s="450"/>
      <c r="J399" s="450"/>
      <c r="K399" s="451"/>
      <c r="L399" s="442"/>
    </row>
    <row r="400" customFormat="false" ht="15" hidden="false" customHeight="false" outlineLevel="0" collapsed="false">
      <c r="B400" s="439" t="n">
        <v>13</v>
      </c>
      <c r="C400" s="446" t="s">
        <v>446</v>
      </c>
      <c r="D400" s="447" t="n">
        <v>20</v>
      </c>
      <c r="E400" s="447" t="s">
        <v>399</v>
      </c>
      <c r="F400" s="452" t="s">
        <v>146</v>
      </c>
      <c r="G400" s="435"/>
      <c r="H400" s="435"/>
      <c r="I400" s="435"/>
      <c r="J400" s="435"/>
      <c r="K400" s="436"/>
      <c r="L400" s="442"/>
    </row>
    <row r="401" customFormat="false" ht="15" hidden="false" customHeight="false" outlineLevel="0" collapsed="false">
      <c r="B401" s="439"/>
      <c r="C401" s="432" t="s">
        <v>400</v>
      </c>
      <c r="D401" s="432" t="n">
        <v>22</v>
      </c>
      <c r="E401" s="432" t="s">
        <v>399</v>
      </c>
      <c r="F401" s="453"/>
      <c r="G401" s="450"/>
      <c r="H401" s="450"/>
      <c r="I401" s="450"/>
      <c r="J401" s="450"/>
      <c r="K401" s="451"/>
      <c r="L401" s="442"/>
    </row>
    <row r="402" customFormat="false" ht="15" hidden="false" customHeight="false" outlineLevel="0" collapsed="false">
      <c r="B402" s="439" t="n">
        <v>14</v>
      </c>
      <c r="C402" s="427" t="s">
        <v>447</v>
      </c>
      <c r="D402" s="427" t="n">
        <v>20</v>
      </c>
      <c r="E402" s="427" t="s">
        <v>399</v>
      </c>
      <c r="F402" s="434" t="s">
        <v>145</v>
      </c>
      <c r="G402" s="454"/>
      <c r="H402" s="454"/>
      <c r="I402" s="454"/>
      <c r="J402" s="454"/>
      <c r="K402" s="436"/>
      <c r="L402" s="442"/>
    </row>
    <row r="403" customFormat="false" ht="15" hidden="false" customHeight="false" outlineLevel="0" collapsed="false">
      <c r="B403" s="439"/>
      <c r="C403" s="444" t="s">
        <v>400</v>
      </c>
      <c r="D403" s="444" t="n">
        <v>22</v>
      </c>
      <c r="E403" s="444" t="s">
        <v>399</v>
      </c>
      <c r="F403" s="449"/>
      <c r="G403" s="455"/>
      <c r="H403" s="455"/>
      <c r="I403" s="455"/>
      <c r="J403" s="455"/>
      <c r="K403" s="451"/>
      <c r="L403" s="442"/>
    </row>
    <row r="404" customFormat="false" ht="15" hidden="false" customHeight="false" outlineLevel="0" collapsed="false">
      <c r="B404" s="439" t="n">
        <v>15</v>
      </c>
      <c r="C404" s="427" t="s">
        <v>410</v>
      </c>
      <c r="D404" s="427" t="n">
        <v>120</v>
      </c>
      <c r="E404" s="427" t="s">
        <v>399</v>
      </c>
      <c r="F404" s="434" t="s">
        <v>145</v>
      </c>
      <c r="G404" s="454"/>
      <c r="H404" s="454"/>
      <c r="I404" s="454"/>
      <c r="J404" s="454"/>
      <c r="K404" s="436"/>
      <c r="L404" s="442"/>
    </row>
    <row r="405" customFormat="false" ht="15" hidden="false" customHeight="false" outlineLevel="0" collapsed="false">
      <c r="B405" s="439"/>
      <c r="C405" s="444"/>
      <c r="D405" s="444"/>
      <c r="E405" s="444"/>
      <c r="F405" s="449"/>
      <c r="G405" s="455"/>
      <c r="H405" s="455"/>
      <c r="I405" s="455"/>
      <c r="J405" s="455"/>
      <c r="K405" s="451"/>
      <c r="L405" s="442"/>
    </row>
    <row r="409" customFormat="false" ht="13.9" hidden="false" customHeight="true" outlineLevel="0" collapsed="false">
      <c r="B409" s="368"/>
      <c r="C409" s="368" t="s">
        <v>419</v>
      </c>
      <c r="D409" s="368" t="s">
        <v>126</v>
      </c>
      <c r="E409" s="368" t="s">
        <v>379</v>
      </c>
      <c r="F409" s="368" t="s">
        <v>380</v>
      </c>
      <c r="G409" s="401" t="s">
        <v>381</v>
      </c>
      <c r="H409" s="401"/>
      <c r="I409" s="358" t="s">
        <v>382</v>
      </c>
      <c r="J409" s="358"/>
      <c r="K409" s="358"/>
      <c r="L409" s="358"/>
    </row>
    <row r="410" customFormat="false" ht="15" hidden="false" customHeight="false" outlineLevel="0" collapsed="false">
      <c r="B410" s="368"/>
      <c r="C410" s="368"/>
      <c r="D410" s="368"/>
      <c r="E410" s="368"/>
      <c r="F410" s="368"/>
      <c r="G410" s="368"/>
      <c r="H410" s="401"/>
      <c r="I410" s="358"/>
      <c r="J410" s="358"/>
      <c r="K410" s="358"/>
      <c r="L410" s="358"/>
    </row>
    <row r="411" customFormat="false" ht="15" hidden="false" customHeight="false" outlineLevel="0" collapsed="false">
      <c r="B411" s="402" t="s">
        <v>383</v>
      </c>
      <c r="C411" s="402"/>
      <c r="D411" s="403" t="n">
        <v>8.12</v>
      </c>
      <c r="E411" s="404" t="s">
        <v>384</v>
      </c>
      <c r="F411" s="404" t="n">
        <v>4</v>
      </c>
      <c r="G411" s="405" t="n">
        <f aca="false">D411*F411</f>
        <v>32.48</v>
      </c>
      <c r="H411" s="405"/>
      <c r="I411" s="406"/>
      <c r="J411" s="406"/>
      <c r="K411" s="406"/>
      <c r="L411" s="406"/>
    </row>
    <row r="412" customFormat="false" ht="15" hidden="false" customHeight="false" outlineLevel="0" collapsed="false">
      <c r="B412" s="407" t="s">
        <v>386</v>
      </c>
      <c r="C412" s="407"/>
      <c r="D412" s="408" t="n">
        <v>4.3</v>
      </c>
      <c r="E412" s="404"/>
      <c r="F412" s="404"/>
      <c r="G412" s="409" t="n">
        <f aca="false">D412*F411</f>
        <v>17.2</v>
      </c>
      <c r="H412" s="409"/>
      <c r="I412" s="410" t="s">
        <v>435</v>
      </c>
      <c r="J412" s="410"/>
      <c r="K412" s="410"/>
      <c r="L412" s="410"/>
    </row>
    <row r="413" customFormat="false" ht="15" hidden="false" customHeight="false" outlineLevel="0" collapsed="false">
      <c r="B413" s="407" t="s">
        <v>388</v>
      </c>
      <c r="C413" s="407"/>
      <c r="D413" s="411" t="n">
        <v>12.4</v>
      </c>
      <c r="E413" s="404"/>
      <c r="F413" s="404"/>
      <c r="G413" s="412" t="n">
        <v>49.6</v>
      </c>
      <c r="H413" s="412"/>
      <c r="I413" s="410" t="s">
        <v>389</v>
      </c>
      <c r="J413" s="410"/>
      <c r="K413" s="410"/>
      <c r="L413" s="410"/>
    </row>
    <row r="414" customFormat="false" ht="15" hidden="false" customHeight="false" outlineLevel="0" collapsed="false">
      <c r="B414" s="407" t="s">
        <v>390</v>
      </c>
      <c r="C414" s="407"/>
      <c r="D414" s="413" t="s">
        <v>448</v>
      </c>
      <c r="E414" s="413"/>
      <c r="F414" s="413"/>
      <c r="G414" s="413"/>
      <c r="H414" s="413"/>
      <c r="I414" s="414" t="s">
        <v>391</v>
      </c>
      <c r="J414" s="414"/>
      <c r="K414" s="414"/>
      <c r="L414" s="414"/>
    </row>
    <row r="415" customFormat="false" ht="15" hidden="false" customHeight="false" outlineLevel="0" collapsed="false">
      <c r="B415" s="415" t="s">
        <v>392</v>
      </c>
      <c r="C415" s="416"/>
      <c r="D415" s="417" t="n">
        <v>58.6</v>
      </c>
      <c r="E415" s="417"/>
      <c r="F415" s="417"/>
      <c r="G415" s="417"/>
      <c r="H415" s="417"/>
      <c r="I415" s="410" t="s">
        <v>393</v>
      </c>
      <c r="J415" s="410"/>
      <c r="K415" s="410"/>
      <c r="L415" s="410"/>
    </row>
    <row r="416" customFormat="false" ht="15" hidden="false" customHeight="false" outlineLevel="0" collapsed="false">
      <c r="B416" s="407" t="s">
        <v>31</v>
      </c>
      <c r="C416" s="407"/>
      <c r="D416" s="418" t="n">
        <v>43574</v>
      </c>
      <c r="E416" s="418"/>
      <c r="F416" s="418"/>
      <c r="G416" s="418"/>
      <c r="H416" s="418"/>
      <c r="I416" s="410" t="s">
        <v>385</v>
      </c>
      <c r="J416" s="410"/>
      <c r="K416" s="410"/>
      <c r="L416" s="410"/>
    </row>
    <row r="417" customFormat="false" ht="15" hidden="false" customHeight="false" outlineLevel="0" collapsed="false">
      <c r="B417" s="420" t="s">
        <v>394</v>
      </c>
      <c r="C417" s="420"/>
      <c r="D417" s="421" t="s">
        <v>395</v>
      </c>
      <c r="E417" s="421"/>
      <c r="F417" s="421"/>
      <c r="G417" s="421"/>
      <c r="H417" s="421"/>
      <c r="I417" s="410"/>
      <c r="J417" s="410"/>
      <c r="K417" s="410"/>
      <c r="L417" s="410"/>
    </row>
    <row r="418" customFormat="false" ht="15" hidden="false" customHeight="false" outlineLevel="0" collapsed="false">
      <c r="B418" s="420"/>
      <c r="C418" s="420"/>
      <c r="D418" s="421"/>
      <c r="E418" s="421"/>
      <c r="F418" s="421"/>
      <c r="G418" s="421"/>
      <c r="H418" s="421"/>
      <c r="I418" s="422"/>
      <c r="J418" s="422"/>
      <c r="K418" s="422"/>
      <c r="L418" s="422"/>
    </row>
    <row r="419" customFormat="false" ht="15" hidden="false" customHeight="false" outlineLevel="0" collapsed="false">
      <c r="B419" s="423"/>
      <c r="C419" s="424" t="s">
        <v>396</v>
      </c>
      <c r="D419" s="424"/>
      <c r="E419" s="424"/>
      <c r="F419" s="424"/>
      <c r="G419" s="180" t="s">
        <v>397</v>
      </c>
      <c r="H419" s="180"/>
      <c r="I419" s="180"/>
      <c r="J419" s="180"/>
      <c r="K419" s="180"/>
      <c r="L419" s="180"/>
    </row>
    <row r="420" customFormat="false" ht="15" hidden="false" customHeight="false" outlineLevel="0" collapsed="false">
      <c r="B420" s="425" t="n">
        <v>1</v>
      </c>
      <c r="C420" s="426" t="s">
        <v>449</v>
      </c>
      <c r="D420" s="427" t="n">
        <v>20</v>
      </c>
      <c r="E420" s="427" t="s">
        <v>399</v>
      </c>
      <c r="F420" s="428" t="s">
        <v>145</v>
      </c>
      <c r="G420" s="429" t="n">
        <v>53</v>
      </c>
      <c r="H420" s="429" t="n">
        <v>54</v>
      </c>
      <c r="I420" s="429" t="n">
        <v>62</v>
      </c>
      <c r="J420" s="429" t="n">
        <v>60</v>
      </c>
      <c r="K420" s="429"/>
      <c r="L420" s="430"/>
    </row>
    <row r="421" customFormat="false" ht="15" hidden="false" customHeight="false" outlineLevel="0" collapsed="false">
      <c r="B421" s="425"/>
      <c r="C421" s="431" t="s">
        <v>400</v>
      </c>
      <c r="D421" s="432" t="n">
        <v>22</v>
      </c>
      <c r="E421" s="432" t="s">
        <v>399</v>
      </c>
      <c r="F421" s="428"/>
      <c r="G421" s="429"/>
      <c r="H421" s="429"/>
      <c r="I421" s="429"/>
      <c r="J421" s="429"/>
      <c r="K421" s="429"/>
      <c r="L421" s="430"/>
    </row>
    <row r="422" customFormat="false" ht="15" hidden="false" customHeight="false" outlineLevel="0" collapsed="false">
      <c r="B422" s="439" t="n">
        <v>2</v>
      </c>
      <c r="C422" s="427" t="s">
        <v>447</v>
      </c>
      <c r="D422" s="427" t="n">
        <v>20</v>
      </c>
      <c r="E422" s="427" t="s">
        <v>399</v>
      </c>
      <c r="F422" s="428" t="s">
        <v>145</v>
      </c>
      <c r="G422" s="429" t="s">
        <v>415</v>
      </c>
      <c r="H422" s="429" t="s">
        <v>415</v>
      </c>
      <c r="I422" s="429" t="s">
        <v>415</v>
      </c>
      <c r="J422" s="429" t="s">
        <v>415</v>
      </c>
      <c r="K422" s="429"/>
      <c r="L422" s="442"/>
    </row>
    <row r="423" customFormat="false" ht="15" hidden="false" customHeight="false" outlineLevel="0" collapsed="false">
      <c r="B423" s="439"/>
      <c r="C423" s="431" t="s">
        <v>400</v>
      </c>
      <c r="D423" s="432" t="n">
        <v>22</v>
      </c>
      <c r="E423" s="432" t="s">
        <v>399</v>
      </c>
      <c r="F423" s="428"/>
      <c r="G423" s="429"/>
      <c r="H423" s="429"/>
      <c r="I423" s="429"/>
      <c r="J423" s="429"/>
      <c r="K423" s="429"/>
      <c r="L423" s="442"/>
    </row>
    <row r="424" customFormat="false" ht="15" hidden="false" customHeight="false" outlineLevel="0" collapsed="false">
      <c r="B424" s="439" t="n">
        <v>3</v>
      </c>
      <c r="C424" s="445" t="s">
        <v>451</v>
      </c>
      <c r="D424" s="427" t="n">
        <v>20</v>
      </c>
      <c r="E424" s="427" t="s">
        <v>399</v>
      </c>
      <c r="F424" s="434" t="s">
        <v>145</v>
      </c>
      <c r="G424" s="435" t="n">
        <v>8</v>
      </c>
      <c r="H424" s="435" t="n">
        <v>10</v>
      </c>
      <c r="I424" s="435" t="n">
        <v>12</v>
      </c>
      <c r="J424" s="435" t="n">
        <v>14</v>
      </c>
      <c r="K424" s="436"/>
      <c r="L424" s="442"/>
    </row>
    <row r="425" customFormat="false" ht="15" hidden="false" customHeight="false" outlineLevel="0" collapsed="false">
      <c r="B425" s="439"/>
      <c r="C425" s="438" t="s">
        <v>400</v>
      </c>
      <c r="D425" s="438" t="n">
        <v>22</v>
      </c>
      <c r="E425" s="438" t="s">
        <v>399</v>
      </c>
      <c r="F425" s="449"/>
      <c r="G425" s="435"/>
      <c r="H425" s="435"/>
      <c r="I425" s="435"/>
      <c r="J425" s="435"/>
      <c r="K425" s="451"/>
      <c r="L425" s="442"/>
    </row>
    <row r="426" customFormat="false" ht="15" hidden="false" customHeight="false" outlineLevel="0" collapsed="false">
      <c r="B426" s="439" t="n">
        <v>4</v>
      </c>
      <c r="C426" s="426" t="s">
        <v>450</v>
      </c>
      <c r="D426" s="427" t="n">
        <v>20</v>
      </c>
      <c r="E426" s="427" t="s">
        <v>399</v>
      </c>
      <c r="F426" s="452" t="s">
        <v>146</v>
      </c>
      <c r="G426" s="435" t="n">
        <v>10</v>
      </c>
      <c r="H426" s="435" t="n">
        <v>10</v>
      </c>
      <c r="I426" s="435" t="n">
        <v>10</v>
      </c>
      <c r="J426" s="435" t="n">
        <v>10</v>
      </c>
      <c r="K426" s="436"/>
      <c r="L426" s="442"/>
    </row>
    <row r="427" customFormat="false" ht="15" hidden="false" customHeight="false" outlineLevel="0" collapsed="false">
      <c r="B427" s="439"/>
      <c r="C427" s="443" t="s">
        <v>400</v>
      </c>
      <c r="D427" s="443" t="n">
        <v>22</v>
      </c>
      <c r="E427" s="443" t="s">
        <v>399</v>
      </c>
      <c r="F427" s="453"/>
      <c r="G427" s="435"/>
      <c r="H427" s="435"/>
      <c r="I427" s="435"/>
      <c r="J427" s="435"/>
      <c r="K427" s="451"/>
      <c r="L427" s="442"/>
    </row>
    <row r="428" customFormat="false" ht="15" hidden="false" customHeight="false" outlineLevel="0" collapsed="false">
      <c r="B428" s="439" t="n">
        <v>5</v>
      </c>
      <c r="C428" s="427" t="s">
        <v>409</v>
      </c>
      <c r="D428" s="427" t="n">
        <v>20</v>
      </c>
      <c r="E428" s="427" t="s">
        <v>399</v>
      </c>
      <c r="F428" s="452" t="s">
        <v>146</v>
      </c>
      <c r="G428" s="435" t="n">
        <v>24</v>
      </c>
      <c r="H428" s="435" t="n">
        <v>22</v>
      </c>
      <c r="I428" s="435" t="n">
        <v>18</v>
      </c>
      <c r="J428" s="435" t="n">
        <v>21</v>
      </c>
      <c r="K428" s="436"/>
      <c r="L428" s="442"/>
    </row>
    <row r="429" customFormat="false" ht="15" hidden="false" customHeight="false" outlineLevel="0" collapsed="false">
      <c r="B429" s="439"/>
      <c r="C429" s="443" t="s">
        <v>400</v>
      </c>
      <c r="D429" s="443" t="n">
        <v>22</v>
      </c>
      <c r="E429" s="443" t="s">
        <v>399</v>
      </c>
      <c r="F429" s="453"/>
      <c r="G429" s="435"/>
      <c r="H429" s="435"/>
      <c r="I429" s="435"/>
      <c r="J429" s="435"/>
      <c r="K429" s="451"/>
      <c r="L429" s="442"/>
    </row>
    <row r="430" customFormat="false" ht="15" hidden="false" customHeight="false" outlineLevel="0" collapsed="false">
      <c r="B430" s="439" t="n">
        <v>6</v>
      </c>
      <c r="C430" s="427" t="s">
        <v>447</v>
      </c>
      <c r="D430" s="445" t="n">
        <v>20</v>
      </c>
      <c r="E430" s="445" t="s">
        <v>399</v>
      </c>
      <c r="F430" s="434" t="s">
        <v>145</v>
      </c>
      <c r="G430" s="435" t="s">
        <v>415</v>
      </c>
      <c r="H430" s="435" t="s">
        <v>415</v>
      </c>
      <c r="I430" s="435" t="s">
        <v>415</v>
      </c>
      <c r="J430" s="435" t="s">
        <v>415</v>
      </c>
      <c r="K430" s="436"/>
      <c r="L430" s="442"/>
    </row>
    <row r="431" customFormat="false" ht="15" hidden="false" customHeight="false" outlineLevel="0" collapsed="false">
      <c r="B431" s="439"/>
      <c r="C431" s="432" t="s">
        <v>400</v>
      </c>
      <c r="D431" s="432" t="n">
        <v>22</v>
      </c>
      <c r="E431" s="432" t="s">
        <v>399</v>
      </c>
      <c r="F431" s="449"/>
      <c r="G431" s="435"/>
      <c r="H431" s="435"/>
      <c r="I431" s="435"/>
      <c r="J431" s="435"/>
      <c r="K431" s="451"/>
      <c r="L431" s="442"/>
    </row>
    <row r="432" customFormat="false" ht="15" hidden="false" customHeight="false" outlineLevel="0" collapsed="false">
      <c r="B432" s="439" t="n">
        <v>7</v>
      </c>
      <c r="C432" s="445" t="s">
        <v>451</v>
      </c>
      <c r="D432" s="427" t="n">
        <v>20</v>
      </c>
      <c r="E432" s="427" t="s">
        <v>399</v>
      </c>
      <c r="F432" s="452" t="s">
        <v>146</v>
      </c>
      <c r="G432" s="435" t="n">
        <v>10</v>
      </c>
      <c r="H432" s="435" t="n">
        <v>10</v>
      </c>
      <c r="I432" s="435" t="n">
        <v>11</v>
      </c>
      <c r="J432" s="435" t="n">
        <v>12</v>
      </c>
      <c r="K432" s="436"/>
      <c r="L432" s="442"/>
    </row>
    <row r="433" customFormat="false" ht="15" hidden="false" customHeight="false" outlineLevel="0" collapsed="false">
      <c r="B433" s="439"/>
      <c r="C433" s="443" t="s">
        <v>400</v>
      </c>
      <c r="D433" s="443" t="n">
        <v>22</v>
      </c>
      <c r="E433" s="443" t="s">
        <v>399</v>
      </c>
      <c r="F433" s="453"/>
      <c r="G433" s="435"/>
      <c r="H433" s="435"/>
      <c r="I433" s="435"/>
      <c r="J433" s="435"/>
      <c r="K433" s="451"/>
      <c r="L433" s="442"/>
    </row>
    <row r="434" customFormat="false" ht="15" hidden="false" customHeight="false" outlineLevel="0" collapsed="false">
      <c r="B434" s="439" t="n">
        <v>8</v>
      </c>
      <c r="C434" s="427" t="s">
        <v>438</v>
      </c>
      <c r="D434" s="427" t="n">
        <v>20</v>
      </c>
      <c r="E434" s="427" t="s">
        <v>399</v>
      </c>
      <c r="F434" s="434" t="s">
        <v>145</v>
      </c>
      <c r="G434" s="435" t="n">
        <v>10</v>
      </c>
      <c r="H434" s="435" t="n">
        <v>12</v>
      </c>
      <c r="I434" s="435" t="n">
        <v>10</v>
      </c>
      <c r="J434" s="435" t="n">
        <v>12</v>
      </c>
      <c r="K434" s="436"/>
      <c r="L434" s="442"/>
    </row>
    <row r="435" customFormat="false" ht="15" hidden="false" customHeight="false" outlineLevel="0" collapsed="false">
      <c r="B435" s="439"/>
      <c r="C435" s="432" t="s">
        <v>400</v>
      </c>
      <c r="D435" s="432" t="n">
        <v>22</v>
      </c>
      <c r="E435" s="432" t="s">
        <v>399</v>
      </c>
      <c r="F435" s="449"/>
      <c r="G435" s="435"/>
      <c r="H435" s="435"/>
      <c r="I435" s="435"/>
      <c r="J435" s="435"/>
      <c r="K435" s="451"/>
      <c r="L435" s="442"/>
    </row>
    <row r="436" customFormat="false" ht="15" hidden="false" customHeight="false" outlineLevel="0" collapsed="false">
      <c r="B436" s="439" t="n">
        <v>9</v>
      </c>
      <c r="C436" s="427" t="s">
        <v>439</v>
      </c>
      <c r="D436" s="427" t="n">
        <v>20</v>
      </c>
      <c r="E436" s="427" t="s">
        <v>399</v>
      </c>
      <c r="F436" s="452" t="s">
        <v>146</v>
      </c>
      <c r="G436" s="435" t="n">
        <v>12</v>
      </c>
      <c r="H436" s="435" t="n">
        <v>11</v>
      </c>
      <c r="I436" s="435" t="n">
        <v>12</v>
      </c>
      <c r="J436" s="435" t="n">
        <v>12</v>
      </c>
      <c r="K436" s="436"/>
      <c r="L436" s="442"/>
    </row>
    <row r="437" customFormat="false" ht="15" hidden="false" customHeight="false" outlineLevel="0" collapsed="false">
      <c r="B437" s="439"/>
      <c r="C437" s="443" t="s">
        <v>400</v>
      </c>
      <c r="D437" s="443" t="n">
        <v>22</v>
      </c>
      <c r="E437" s="443" t="s">
        <v>399</v>
      </c>
      <c r="F437" s="453"/>
      <c r="G437" s="435"/>
      <c r="H437" s="435"/>
      <c r="I437" s="435"/>
      <c r="J437" s="435"/>
      <c r="K437" s="451"/>
      <c r="L437" s="442"/>
    </row>
    <row r="438" customFormat="false" ht="15" hidden="false" customHeight="false" outlineLevel="0" collapsed="false">
      <c r="B438" s="439" t="n">
        <v>10</v>
      </c>
      <c r="C438" s="427" t="s">
        <v>385</v>
      </c>
      <c r="D438" s="427" t="n">
        <v>20</v>
      </c>
      <c r="E438" s="427" t="s">
        <v>399</v>
      </c>
      <c r="F438" s="434" t="s">
        <v>145</v>
      </c>
      <c r="G438" s="435" t="n">
        <v>64</v>
      </c>
      <c r="H438" s="435" t="n">
        <v>65</v>
      </c>
      <c r="I438" s="435" t="n">
        <v>63</v>
      </c>
      <c r="J438" s="435" t="n">
        <v>65</v>
      </c>
      <c r="K438" s="436"/>
      <c r="L438" s="442"/>
    </row>
    <row r="439" customFormat="false" ht="15" hidden="false" customHeight="false" outlineLevel="0" collapsed="false">
      <c r="B439" s="439"/>
      <c r="C439" s="432" t="s">
        <v>400</v>
      </c>
      <c r="D439" s="432" t="n">
        <v>22</v>
      </c>
      <c r="E439" s="432" t="s">
        <v>399</v>
      </c>
      <c r="F439" s="449"/>
      <c r="G439" s="435"/>
      <c r="H439" s="435"/>
      <c r="I439" s="435"/>
      <c r="J439" s="435"/>
      <c r="K439" s="451"/>
      <c r="L439" s="442"/>
    </row>
    <row r="440" customFormat="false" ht="15" hidden="false" customHeight="false" outlineLevel="0" collapsed="false">
      <c r="B440" s="439" t="n">
        <v>11</v>
      </c>
      <c r="C440" s="427" t="s">
        <v>453</v>
      </c>
      <c r="D440" s="427" t="n">
        <v>20</v>
      </c>
      <c r="E440" s="427" t="s">
        <v>399</v>
      </c>
      <c r="F440" s="452" t="s">
        <v>146</v>
      </c>
      <c r="G440" s="435" t="n">
        <v>10</v>
      </c>
      <c r="H440" s="435" t="n">
        <v>10</v>
      </c>
      <c r="I440" s="435" t="n">
        <v>11</v>
      </c>
      <c r="J440" s="435" t="n">
        <v>10</v>
      </c>
      <c r="K440" s="436"/>
      <c r="L440" s="442"/>
    </row>
    <row r="441" customFormat="false" ht="15" hidden="false" customHeight="false" outlineLevel="0" collapsed="false">
      <c r="B441" s="439"/>
      <c r="C441" s="443" t="s">
        <v>400</v>
      </c>
      <c r="D441" s="443" t="n">
        <v>22</v>
      </c>
      <c r="E441" s="443" t="s">
        <v>399</v>
      </c>
      <c r="F441" s="453"/>
      <c r="G441" s="435"/>
      <c r="H441" s="435"/>
      <c r="I441" s="435"/>
      <c r="J441" s="435"/>
      <c r="K441" s="451"/>
      <c r="L441" s="442"/>
    </row>
    <row r="442" customFormat="false" ht="15" hidden="false" customHeight="false" outlineLevel="0" collapsed="false">
      <c r="B442" s="439" t="n">
        <v>12</v>
      </c>
      <c r="C442" s="427" t="s">
        <v>454</v>
      </c>
      <c r="D442" s="427" t="n">
        <v>20</v>
      </c>
      <c r="E442" s="427" t="s">
        <v>399</v>
      </c>
      <c r="F442" s="434" t="s">
        <v>145</v>
      </c>
      <c r="G442" s="435" t="n">
        <v>10</v>
      </c>
      <c r="H442" s="435" t="n">
        <v>9</v>
      </c>
      <c r="I442" s="435" t="n">
        <v>8</v>
      </c>
      <c r="J442" s="435" t="n">
        <v>8</v>
      </c>
      <c r="K442" s="436"/>
      <c r="L442" s="442"/>
    </row>
    <row r="443" customFormat="false" ht="15" hidden="false" customHeight="false" outlineLevel="0" collapsed="false">
      <c r="B443" s="439"/>
      <c r="C443" s="432" t="s">
        <v>400</v>
      </c>
      <c r="D443" s="432" t="n">
        <v>22</v>
      </c>
      <c r="E443" s="432" t="s">
        <v>399</v>
      </c>
      <c r="F443" s="449"/>
      <c r="G443" s="435"/>
      <c r="H443" s="435"/>
      <c r="I443" s="435"/>
      <c r="J443" s="435"/>
      <c r="K443" s="451"/>
      <c r="L443" s="442"/>
    </row>
    <row r="444" customFormat="false" ht="15" hidden="false" customHeight="false" outlineLevel="0" collapsed="false">
      <c r="B444" s="439" t="n">
        <v>13</v>
      </c>
      <c r="C444" s="427" t="s">
        <v>408</v>
      </c>
      <c r="D444" s="447" t="n">
        <v>20</v>
      </c>
      <c r="E444" s="447" t="s">
        <v>399</v>
      </c>
      <c r="F444" s="452" t="s">
        <v>146</v>
      </c>
      <c r="G444" s="435" t="n">
        <v>17</v>
      </c>
      <c r="H444" s="435" t="n">
        <v>19</v>
      </c>
      <c r="I444" s="435" t="n">
        <v>17</v>
      </c>
      <c r="J444" s="435" t="n">
        <v>17</v>
      </c>
      <c r="K444" s="436"/>
      <c r="L444" s="442"/>
    </row>
    <row r="445" customFormat="false" ht="15" hidden="false" customHeight="false" outlineLevel="0" collapsed="false">
      <c r="B445" s="439"/>
      <c r="C445" s="432" t="s">
        <v>400</v>
      </c>
      <c r="D445" s="432" t="n">
        <v>22</v>
      </c>
      <c r="E445" s="432" t="s">
        <v>399</v>
      </c>
      <c r="F445" s="453"/>
      <c r="G445" s="435"/>
      <c r="H445" s="435"/>
      <c r="I445" s="435"/>
      <c r="J445" s="435"/>
      <c r="K445" s="451"/>
      <c r="L445" s="442"/>
    </row>
    <row r="446" customFormat="false" ht="15" hidden="false" customHeight="false" outlineLevel="0" collapsed="false">
      <c r="B446" s="439" t="n">
        <v>14</v>
      </c>
      <c r="C446" s="427" t="s">
        <v>455</v>
      </c>
      <c r="D446" s="427" t="n">
        <v>20</v>
      </c>
      <c r="E446" s="427" t="s">
        <v>399</v>
      </c>
      <c r="F446" s="434" t="s">
        <v>145</v>
      </c>
      <c r="G446" s="454" t="n">
        <v>11</v>
      </c>
      <c r="H446" s="454" t="n">
        <v>12</v>
      </c>
      <c r="I446" s="454" t="n">
        <v>11</v>
      </c>
      <c r="J446" s="454" t="n">
        <v>10</v>
      </c>
      <c r="K446" s="436"/>
      <c r="L446" s="442"/>
    </row>
    <row r="447" customFormat="false" ht="15" hidden="false" customHeight="false" outlineLevel="0" collapsed="false">
      <c r="B447" s="439"/>
      <c r="C447" s="444" t="s">
        <v>400</v>
      </c>
      <c r="D447" s="444" t="n">
        <v>22</v>
      </c>
      <c r="E447" s="444" t="s">
        <v>399</v>
      </c>
      <c r="F447" s="449"/>
      <c r="G447" s="454"/>
      <c r="H447" s="454"/>
      <c r="I447" s="454"/>
      <c r="J447" s="454"/>
      <c r="K447" s="451"/>
      <c r="L447" s="442"/>
    </row>
    <row r="448" customFormat="false" ht="15" hidden="false" customHeight="false" outlineLevel="0" collapsed="false">
      <c r="B448" s="439" t="n">
        <v>15</v>
      </c>
      <c r="C448" s="427" t="s">
        <v>431</v>
      </c>
      <c r="D448" s="427" t="n">
        <v>20</v>
      </c>
      <c r="E448" s="427" t="s">
        <v>399</v>
      </c>
      <c r="F448" s="434" t="s">
        <v>145</v>
      </c>
      <c r="G448" s="454" t="n">
        <v>9</v>
      </c>
      <c r="H448" s="454" t="n">
        <v>9</v>
      </c>
      <c r="I448" s="454" t="n">
        <v>9</v>
      </c>
      <c r="J448" s="454" t="n">
        <v>10</v>
      </c>
      <c r="K448" s="436"/>
      <c r="L448" s="442"/>
    </row>
    <row r="449" customFormat="false" ht="15" hidden="false" customHeight="false" outlineLevel="0" collapsed="false">
      <c r="B449" s="439"/>
      <c r="C449" s="444" t="s">
        <v>400</v>
      </c>
      <c r="D449" s="444" t="n">
        <v>22</v>
      </c>
      <c r="E449" s="444"/>
      <c r="F449" s="449"/>
      <c r="G449" s="454"/>
      <c r="H449" s="454"/>
      <c r="I449" s="454"/>
      <c r="J449" s="454"/>
      <c r="K449" s="451"/>
      <c r="L449" s="442"/>
    </row>
    <row r="450" customFormat="false" ht="15" hidden="false" customHeight="false" outlineLevel="0" collapsed="false">
      <c r="B450" s="439" t="n">
        <v>16</v>
      </c>
      <c r="C450" s="427" t="s">
        <v>410</v>
      </c>
      <c r="D450" s="427" t="n">
        <v>120</v>
      </c>
      <c r="E450" s="427" t="s">
        <v>399</v>
      </c>
      <c r="F450" s="434" t="s">
        <v>145</v>
      </c>
      <c r="G450" s="456" t="s">
        <v>415</v>
      </c>
      <c r="H450" s="456" t="s">
        <v>415</v>
      </c>
      <c r="I450" s="457" t="s">
        <v>415</v>
      </c>
      <c r="J450" s="458" t="s">
        <v>415</v>
      </c>
      <c r="K450" s="436"/>
      <c r="L450" s="442"/>
    </row>
    <row r="451" customFormat="false" ht="15" hidden="false" customHeight="false" outlineLevel="0" collapsed="false">
      <c r="B451" s="439"/>
      <c r="C451" s="444"/>
      <c r="D451" s="444"/>
      <c r="E451" s="444"/>
      <c r="F451" s="449"/>
      <c r="G451" s="456"/>
      <c r="H451" s="456"/>
      <c r="I451" s="457"/>
      <c r="J451" s="458"/>
      <c r="K451" s="451"/>
      <c r="L451" s="442"/>
    </row>
    <row r="455" customFormat="false" ht="13.9" hidden="false" customHeight="true" outlineLevel="0" collapsed="false">
      <c r="B455" s="368"/>
      <c r="C455" s="368" t="s">
        <v>419</v>
      </c>
      <c r="D455" s="368" t="s">
        <v>126</v>
      </c>
      <c r="E455" s="368" t="s">
        <v>379</v>
      </c>
      <c r="F455" s="368" t="s">
        <v>380</v>
      </c>
      <c r="G455" s="401" t="s">
        <v>381</v>
      </c>
      <c r="H455" s="401"/>
      <c r="I455" s="358" t="s">
        <v>382</v>
      </c>
      <c r="J455" s="358"/>
      <c r="K455" s="358"/>
      <c r="L455" s="358"/>
    </row>
    <row r="456" customFormat="false" ht="15.75" hidden="false" customHeight="false" outlineLevel="0" collapsed="false">
      <c r="B456" s="368"/>
      <c r="C456" s="368"/>
      <c r="D456" s="368"/>
      <c r="E456" s="368"/>
      <c r="F456" s="368"/>
      <c r="G456" s="368"/>
      <c r="H456" s="401"/>
      <c r="I456" s="358"/>
      <c r="J456" s="358"/>
      <c r="K456" s="358"/>
      <c r="L456" s="358"/>
    </row>
    <row r="457" customFormat="false" ht="15.75" hidden="false" customHeight="false" outlineLevel="0" collapsed="false">
      <c r="B457" s="402" t="s">
        <v>383</v>
      </c>
      <c r="C457" s="402"/>
      <c r="D457" s="403"/>
      <c r="E457" s="404" t="s">
        <v>384</v>
      </c>
      <c r="F457" s="404" t="n">
        <v>2</v>
      </c>
      <c r="G457" s="405" t="n">
        <f aca="false">D457*F457</f>
        <v>0</v>
      </c>
      <c r="H457" s="405"/>
      <c r="I457" s="406"/>
      <c r="J457" s="406"/>
      <c r="K457" s="406"/>
      <c r="L457" s="406"/>
    </row>
    <row r="458" customFormat="false" ht="15.75" hidden="false" customHeight="false" outlineLevel="0" collapsed="false">
      <c r="B458" s="407" t="s">
        <v>386</v>
      </c>
      <c r="C458" s="407"/>
      <c r="D458" s="408"/>
      <c r="E458" s="404"/>
      <c r="F458" s="404"/>
      <c r="G458" s="409" t="n">
        <f aca="false">D458*F457</f>
        <v>0</v>
      </c>
      <c r="H458" s="409"/>
      <c r="I458" s="410" t="s">
        <v>435</v>
      </c>
      <c r="J458" s="410"/>
      <c r="K458" s="410"/>
      <c r="L458" s="410"/>
    </row>
    <row r="459" customFormat="false" ht="15.75" hidden="false" customHeight="false" outlineLevel="0" collapsed="false">
      <c r="B459" s="407" t="s">
        <v>388</v>
      </c>
      <c r="C459" s="407"/>
      <c r="D459" s="411" t="s">
        <v>456</v>
      </c>
      <c r="E459" s="404"/>
      <c r="F459" s="404"/>
      <c r="G459" s="412" t="s">
        <v>457</v>
      </c>
      <c r="H459" s="412"/>
      <c r="I459" s="410" t="s">
        <v>389</v>
      </c>
      <c r="J459" s="410"/>
      <c r="K459" s="410"/>
      <c r="L459" s="410"/>
    </row>
    <row r="460" customFormat="false" ht="15" hidden="false" customHeight="false" outlineLevel="0" collapsed="false">
      <c r="B460" s="407" t="s">
        <v>390</v>
      </c>
      <c r="C460" s="407"/>
      <c r="D460" s="413" t="n">
        <v>2</v>
      </c>
      <c r="E460" s="413"/>
      <c r="F460" s="413"/>
      <c r="G460" s="413"/>
      <c r="H460" s="413"/>
      <c r="I460" s="414" t="s">
        <v>391</v>
      </c>
      <c r="J460" s="414"/>
      <c r="K460" s="414"/>
      <c r="L460" s="414"/>
    </row>
    <row r="461" customFormat="false" ht="15" hidden="false" customHeight="false" outlineLevel="0" collapsed="false">
      <c r="B461" s="415" t="s">
        <v>392</v>
      </c>
      <c r="C461" s="416"/>
      <c r="D461" s="417" t="n">
        <v>28.12</v>
      </c>
      <c r="E461" s="417"/>
      <c r="F461" s="417"/>
      <c r="G461" s="417"/>
      <c r="H461" s="417"/>
      <c r="I461" s="410" t="s">
        <v>393</v>
      </c>
      <c r="J461" s="410"/>
      <c r="K461" s="410"/>
      <c r="L461" s="410"/>
    </row>
    <row r="462" customFormat="false" ht="15" hidden="false" customHeight="false" outlineLevel="0" collapsed="false">
      <c r="B462" s="407" t="s">
        <v>31</v>
      </c>
      <c r="C462" s="407"/>
      <c r="D462" s="418" t="n">
        <v>43581</v>
      </c>
      <c r="E462" s="418"/>
      <c r="F462" s="418"/>
      <c r="G462" s="418"/>
      <c r="H462" s="418"/>
      <c r="I462" s="410"/>
      <c r="J462" s="410"/>
      <c r="K462" s="410"/>
      <c r="L462" s="410"/>
    </row>
    <row r="463" customFormat="false" ht="15.75" hidden="false" customHeight="false" outlineLevel="0" collapsed="false">
      <c r="B463" s="420" t="s">
        <v>394</v>
      </c>
      <c r="C463" s="420"/>
      <c r="D463" s="421" t="s">
        <v>395</v>
      </c>
      <c r="E463" s="421"/>
      <c r="F463" s="421"/>
      <c r="G463" s="421"/>
      <c r="H463" s="421"/>
      <c r="I463" s="410"/>
      <c r="J463" s="410"/>
      <c r="K463" s="410"/>
      <c r="L463" s="410"/>
    </row>
    <row r="464" customFormat="false" ht="15.75" hidden="false" customHeight="false" outlineLevel="0" collapsed="false">
      <c r="B464" s="420"/>
      <c r="C464" s="420"/>
      <c r="D464" s="421"/>
      <c r="E464" s="421"/>
      <c r="F464" s="421"/>
      <c r="G464" s="421"/>
      <c r="H464" s="421"/>
      <c r="I464" s="422"/>
      <c r="J464" s="422"/>
      <c r="K464" s="422"/>
      <c r="L464" s="422"/>
    </row>
    <row r="465" customFormat="false" ht="15.75" hidden="false" customHeight="false" outlineLevel="0" collapsed="false">
      <c r="B465" s="423"/>
      <c r="C465" s="424" t="s">
        <v>396</v>
      </c>
      <c r="D465" s="424"/>
      <c r="E465" s="424"/>
      <c r="F465" s="424"/>
      <c r="G465" s="180" t="s">
        <v>397</v>
      </c>
      <c r="H465" s="180"/>
      <c r="I465" s="180"/>
      <c r="J465" s="180"/>
      <c r="K465" s="180"/>
      <c r="L465" s="180"/>
    </row>
    <row r="466" customFormat="false" ht="15.75" hidden="false" customHeight="false" outlineLevel="0" collapsed="false">
      <c r="B466" s="425" t="n">
        <v>1</v>
      </c>
      <c r="C466" s="426" t="s">
        <v>449</v>
      </c>
      <c r="D466" s="427" t="n">
        <v>20</v>
      </c>
      <c r="E466" s="427" t="s">
        <v>399</v>
      </c>
      <c r="F466" s="428" t="s">
        <v>145</v>
      </c>
      <c r="G466" s="429" t="n">
        <v>50</v>
      </c>
      <c r="H466" s="429" t="n">
        <v>49</v>
      </c>
      <c r="I466" s="429"/>
      <c r="J466" s="429"/>
      <c r="K466" s="429"/>
      <c r="L466" s="430"/>
    </row>
    <row r="467" customFormat="false" ht="15.75" hidden="false" customHeight="false" outlineLevel="0" collapsed="false">
      <c r="B467" s="425"/>
      <c r="C467" s="431" t="s">
        <v>400</v>
      </c>
      <c r="D467" s="432" t="n">
        <v>22</v>
      </c>
      <c r="E467" s="432" t="s">
        <v>399</v>
      </c>
      <c r="F467" s="428"/>
      <c r="G467" s="429"/>
      <c r="H467" s="429"/>
      <c r="I467" s="429"/>
      <c r="J467" s="429"/>
      <c r="K467" s="429"/>
      <c r="L467" s="430"/>
    </row>
    <row r="468" customFormat="false" ht="15.75" hidden="false" customHeight="false" outlineLevel="0" collapsed="false">
      <c r="B468" s="439" t="n">
        <v>2</v>
      </c>
      <c r="C468" s="427" t="s">
        <v>407</v>
      </c>
      <c r="D468" s="427" t="n">
        <v>20</v>
      </c>
      <c r="E468" s="427" t="s">
        <v>399</v>
      </c>
      <c r="F468" s="428" t="s">
        <v>145</v>
      </c>
      <c r="G468" s="429" t="n">
        <v>13</v>
      </c>
      <c r="H468" s="429" t="n">
        <v>13</v>
      </c>
      <c r="I468" s="429"/>
      <c r="J468" s="429"/>
      <c r="K468" s="429"/>
      <c r="L468" s="442"/>
    </row>
    <row r="469" customFormat="false" ht="15.75" hidden="false" customHeight="false" outlineLevel="0" collapsed="false">
      <c r="B469" s="439"/>
      <c r="C469" s="431" t="s">
        <v>400</v>
      </c>
      <c r="D469" s="432" t="n">
        <v>22</v>
      </c>
      <c r="E469" s="432" t="s">
        <v>399</v>
      </c>
      <c r="F469" s="428"/>
      <c r="G469" s="429"/>
      <c r="H469" s="429"/>
      <c r="I469" s="429"/>
      <c r="J469" s="429"/>
      <c r="K469" s="429"/>
      <c r="L469" s="442"/>
    </row>
    <row r="470" customFormat="false" ht="15.75" hidden="false" customHeight="false" outlineLevel="0" collapsed="false">
      <c r="B470" s="439" t="n">
        <v>3</v>
      </c>
      <c r="C470" s="445" t="s">
        <v>409</v>
      </c>
      <c r="D470" s="427" t="n">
        <v>20</v>
      </c>
      <c r="E470" s="427" t="s">
        <v>399</v>
      </c>
      <c r="F470" s="434" t="s">
        <v>145</v>
      </c>
      <c r="G470" s="435" t="n">
        <v>25</v>
      </c>
      <c r="H470" s="435" t="n">
        <v>22</v>
      </c>
      <c r="I470" s="435"/>
      <c r="J470" s="435"/>
      <c r="K470" s="436"/>
      <c r="L470" s="442"/>
    </row>
    <row r="471" customFormat="false" ht="15.75" hidden="false" customHeight="false" outlineLevel="0" collapsed="false">
      <c r="B471" s="439"/>
      <c r="C471" s="438" t="s">
        <v>400</v>
      </c>
      <c r="D471" s="438" t="n">
        <v>22</v>
      </c>
      <c r="E471" s="438" t="s">
        <v>399</v>
      </c>
      <c r="F471" s="449"/>
      <c r="G471" s="435"/>
      <c r="H471" s="435"/>
      <c r="I471" s="435"/>
      <c r="J471" s="435"/>
      <c r="K471" s="451"/>
      <c r="L471" s="442"/>
    </row>
    <row r="472" customFormat="false" ht="15.75" hidden="false" customHeight="false" outlineLevel="0" collapsed="false">
      <c r="B472" s="439" t="n">
        <v>4</v>
      </c>
      <c r="C472" s="426" t="s">
        <v>407</v>
      </c>
      <c r="D472" s="427" t="n">
        <v>20</v>
      </c>
      <c r="E472" s="427" t="s">
        <v>399</v>
      </c>
      <c r="F472" s="452" t="s">
        <v>146</v>
      </c>
      <c r="G472" s="435" t="n">
        <v>12</v>
      </c>
      <c r="H472" s="435" t="n">
        <v>12</v>
      </c>
      <c r="I472" s="435"/>
      <c r="J472" s="435"/>
      <c r="K472" s="436"/>
      <c r="L472" s="442"/>
    </row>
    <row r="473" customFormat="false" ht="15.75" hidden="false" customHeight="false" outlineLevel="0" collapsed="false">
      <c r="B473" s="439"/>
      <c r="C473" s="443" t="s">
        <v>400</v>
      </c>
      <c r="D473" s="443" t="n">
        <v>22</v>
      </c>
      <c r="E473" s="443" t="s">
        <v>399</v>
      </c>
      <c r="F473" s="453"/>
      <c r="G473" s="435"/>
      <c r="H473" s="435"/>
      <c r="I473" s="435"/>
      <c r="J473" s="435"/>
      <c r="K473" s="451"/>
      <c r="L473" s="442"/>
    </row>
    <row r="474" customFormat="false" ht="15.75" hidden="false" customHeight="false" outlineLevel="0" collapsed="false">
      <c r="B474" s="439" t="n">
        <v>5</v>
      </c>
      <c r="C474" s="427" t="s">
        <v>406</v>
      </c>
      <c r="D474" s="427" t="n">
        <v>20</v>
      </c>
      <c r="E474" s="427" t="s">
        <v>399</v>
      </c>
      <c r="F474" s="452" t="s">
        <v>146</v>
      </c>
      <c r="G474" s="435" t="n">
        <v>9</v>
      </c>
      <c r="H474" s="435" t="n">
        <v>9</v>
      </c>
      <c r="I474" s="435"/>
      <c r="J474" s="435"/>
      <c r="K474" s="436"/>
      <c r="L474" s="442"/>
    </row>
    <row r="475" customFormat="false" ht="15.75" hidden="false" customHeight="false" outlineLevel="0" collapsed="false">
      <c r="B475" s="439"/>
      <c r="C475" s="443" t="s">
        <v>400</v>
      </c>
      <c r="D475" s="443" t="n">
        <v>22</v>
      </c>
      <c r="E475" s="443" t="s">
        <v>399</v>
      </c>
      <c r="F475" s="453"/>
      <c r="G475" s="435"/>
      <c r="H475" s="435"/>
      <c r="I475" s="435"/>
      <c r="J475" s="435"/>
      <c r="K475" s="451"/>
      <c r="L475" s="442"/>
    </row>
    <row r="476" customFormat="false" ht="15.75" hidden="false" customHeight="false" outlineLevel="0" collapsed="false">
      <c r="B476" s="439" t="n">
        <v>6</v>
      </c>
      <c r="C476" s="427" t="s">
        <v>441</v>
      </c>
      <c r="D476" s="445" t="n">
        <v>20</v>
      </c>
      <c r="E476" s="445" t="s">
        <v>399</v>
      </c>
      <c r="F476" s="434" t="s">
        <v>145</v>
      </c>
      <c r="G476" s="435" t="n">
        <v>8</v>
      </c>
      <c r="H476" s="435" t="n">
        <v>6</v>
      </c>
      <c r="I476" s="435"/>
      <c r="J476" s="435"/>
      <c r="K476" s="436"/>
      <c r="L476" s="442"/>
    </row>
    <row r="477" customFormat="false" ht="15.75" hidden="false" customHeight="false" outlineLevel="0" collapsed="false">
      <c r="B477" s="439"/>
      <c r="C477" s="432" t="s">
        <v>400</v>
      </c>
      <c r="D477" s="432" t="n">
        <v>22</v>
      </c>
      <c r="E477" s="432" t="s">
        <v>399</v>
      </c>
      <c r="F477" s="449"/>
      <c r="G477" s="435"/>
      <c r="H477" s="435"/>
      <c r="I477" s="435"/>
      <c r="J477" s="435"/>
      <c r="K477" s="451"/>
      <c r="L477" s="442"/>
    </row>
    <row r="478" customFormat="false" ht="15.75" hidden="false" customHeight="false" outlineLevel="0" collapsed="false">
      <c r="B478" s="439" t="n">
        <v>7</v>
      </c>
      <c r="C478" s="445" t="s">
        <v>431</v>
      </c>
      <c r="D478" s="427" t="n">
        <v>20</v>
      </c>
      <c r="E478" s="427" t="s">
        <v>399</v>
      </c>
      <c r="F478" s="452" t="s">
        <v>146</v>
      </c>
      <c r="G478" s="435" t="n">
        <v>10</v>
      </c>
      <c r="H478" s="435" t="n">
        <v>10</v>
      </c>
      <c r="I478" s="435"/>
      <c r="J478" s="435"/>
      <c r="K478" s="436"/>
      <c r="L478" s="442"/>
    </row>
    <row r="479" customFormat="false" ht="15.75" hidden="false" customHeight="false" outlineLevel="0" collapsed="false">
      <c r="B479" s="439"/>
      <c r="C479" s="443" t="s">
        <v>400</v>
      </c>
      <c r="D479" s="443" t="n">
        <v>22</v>
      </c>
      <c r="E479" s="443" t="s">
        <v>399</v>
      </c>
      <c r="F479" s="453"/>
      <c r="G479" s="435"/>
      <c r="H479" s="435"/>
      <c r="I479" s="435"/>
      <c r="J479" s="435"/>
      <c r="K479" s="451"/>
      <c r="L479" s="442"/>
    </row>
    <row r="480" customFormat="false" ht="15.75" hidden="false" customHeight="false" outlineLevel="0" collapsed="false">
      <c r="B480" s="439" t="n">
        <v>8</v>
      </c>
      <c r="C480" s="427" t="s">
        <v>458</v>
      </c>
      <c r="D480" s="427" t="n">
        <v>20</v>
      </c>
      <c r="E480" s="427" t="s">
        <v>399</v>
      </c>
      <c r="F480" s="434" t="s">
        <v>145</v>
      </c>
      <c r="G480" s="435" t="n">
        <v>11</v>
      </c>
      <c r="H480" s="435" t="n">
        <v>10</v>
      </c>
      <c r="I480" s="435"/>
      <c r="J480" s="435"/>
      <c r="K480" s="436"/>
      <c r="L480" s="442"/>
    </row>
    <row r="481" customFormat="false" ht="15.75" hidden="false" customHeight="false" outlineLevel="0" collapsed="false">
      <c r="B481" s="439"/>
      <c r="C481" s="432" t="s">
        <v>400</v>
      </c>
      <c r="D481" s="432" t="n">
        <v>22</v>
      </c>
      <c r="E481" s="432" t="s">
        <v>399</v>
      </c>
      <c r="F481" s="449"/>
      <c r="G481" s="435"/>
      <c r="H481" s="435"/>
      <c r="I481" s="435"/>
      <c r="J481" s="435"/>
      <c r="K481" s="451"/>
      <c r="L481" s="442"/>
    </row>
    <row r="482" customFormat="false" ht="15.75" hidden="false" customHeight="false" outlineLevel="0" collapsed="false">
      <c r="B482" s="439" t="n">
        <v>9</v>
      </c>
      <c r="C482" s="427" t="s">
        <v>439</v>
      </c>
      <c r="D482" s="427" t="n">
        <v>20</v>
      </c>
      <c r="E482" s="427" t="s">
        <v>399</v>
      </c>
      <c r="F482" s="452" t="s">
        <v>146</v>
      </c>
      <c r="G482" s="435" t="n">
        <v>11</v>
      </c>
      <c r="H482" s="435" t="n">
        <v>11</v>
      </c>
      <c r="I482" s="435"/>
      <c r="J482" s="435"/>
      <c r="K482" s="436"/>
      <c r="L482" s="442"/>
    </row>
    <row r="483" customFormat="false" ht="15.75" hidden="false" customHeight="false" outlineLevel="0" collapsed="false">
      <c r="B483" s="439"/>
      <c r="C483" s="443" t="s">
        <v>400</v>
      </c>
      <c r="D483" s="443" t="n">
        <v>22</v>
      </c>
      <c r="E483" s="443" t="s">
        <v>399</v>
      </c>
      <c r="F483" s="453"/>
      <c r="G483" s="435"/>
      <c r="H483" s="435"/>
      <c r="I483" s="435"/>
      <c r="J483" s="435"/>
      <c r="K483" s="451"/>
      <c r="L483" s="442"/>
    </row>
    <row r="484" customFormat="false" ht="15.75" hidden="false" customHeight="false" outlineLevel="0" collapsed="false">
      <c r="B484" s="439" t="n">
        <v>10</v>
      </c>
      <c r="C484" s="427" t="s">
        <v>438</v>
      </c>
      <c r="D484" s="427" t="n">
        <v>20</v>
      </c>
      <c r="E484" s="427" t="s">
        <v>399</v>
      </c>
      <c r="F484" s="434" t="s">
        <v>145</v>
      </c>
      <c r="G484" s="435" t="n">
        <v>11</v>
      </c>
      <c r="H484" s="435" t="n">
        <v>11</v>
      </c>
      <c r="I484" s="435"/>
      <c r="J484" s="435"/>
      <c r="K484" s="436"/>
      <c r="L484" s="442"/>
    </row>
    <row r="485" customFormat="false" ht="15.75" hidden="false" customHeight="false" outlineLevel="0" collapsed="false">
      <c r="B485" s="439"/>
      <c r="C485" s="432" t="s">
        <v>400</v>
      </c>
      <c r="D485" s="432" t="n">
        <v>22</v>
      </c>
      <c r="E485" s="432" t="s">
        <v>399</v>
      </c>
      <c r="F485" s="449"/>
      <c r="G485" s="435"/>
      <c r="H485" s="435"/>
      <c r="I485" s="435"/>
      <c r="J485" s="435"/>
      <c r="K485" s="451"/>
      <c r="L485" s="442"/>
    </row>
    <row r="486" customFormat="false" ht="15.75" hidden="false" customHeight="false" outlineLevel="0" collapsed="false">
      <c r="B486" s="439" t="n">
        <v>11</v>
      </c>
      <c r="C486" s="427" t="s">
        <v>459</v>
      </c>
      <c r="D486" s="427" t="n">
        <v>20</v>
      </c>
      <c r="E486" s="427" t="s">
        <v>399</v>
      </c>
      <c r="F486" s="452" t="s">
        <v>146</v>
      </c>
      <c r="G486" s="435" t="n">
        <v>6</v>
      </c>
      <c r="H486" s="435" t="n">
        <v>6</v>
      </c>
      <c r="I486" s="435"/>
      <c r="J486" s="435"/>
      <c r="K486" s="436"/>
      <c r="L486" s="442"/>
    </row>
    <row r="487" customFormat="false" ht="15.75" hidden="false" customHeight="false" outlineLevel="0" collapsed="false">
      <c r="B487" s="439"/>
      <c r="C487" s="443" t="s">
        <v>400</v>
      </c>
      <c r="D487" s="443" t="n">
        <v>22</v>
      </c>
      <c r="E487" s="443" t="s">
        <v>399</v>
      </c>
      <c r="F487" s="453"/>
      <c r="G487" s="435"/>
      <c r="H487" s="435"/>
      <c r="I487" s="435"/>
      <c r="J487" s="435"/>
      <c r="K487" s="451"/>
      <c r="L487" s="442"/>
    </row>
    <row r="488" customFormat="false" ht="15.75" hidden="false" customHeight="false" outlineLevel="0" collapsed="false">
      <c r="B488" s="439" t="n">
        <v>12</v>
      </c>
      <c r="C488" s="427" t="s">
        <v>460</v>
      </c>
      <c r="D488" s="427" t="n">
        <v>20</v>
      </c>
      <c r="E488" s="427" t="s">
        <v>399</v>
      </c>
      <c r="F488" s="434" t="s">
        <v>145</v>
      </c>
      <c r="G488" s="435" t="n">
        <v>14</v>
      </c>
      <c r="H488" s="435" t="n">
        <v>13</v>
      </c>
      <c r="I488" s="435"/>
      <c r="J488" s="435"/>
      <c r="K488" s="436"/>
      <c r="L488" s="442"/>
    </row>
    <row r="489" customFormat="false" ht="15.75" hidden="false" customHeight="false" outlineLevel="0" collapsed="false">
      <c r="B489" s="439"/>
      <c r="C489" s="432" t="s">
        <v>400</v>
      </c>
      <c r="D489" s="432" t="n">
        <v>22</v>
      </c>
      <c r="E489" s="432" t="s">
        <v>399</v>
      </c>
      <c r="F489" s="449"/>
      <c r="G489" s="435"/>
      <c r="H489" s="435"/>
      <c r="I489" s="435"/>
      <c r="J489" s="435"/>
      <c r="K489" s="451"/>
      <c r="L489" s="442"/>
    </row>
    <row r="490" customFormat="false" ht="15.75" hidden="false" customHeight="false" outlineLevel="0" collapsed="false">
      <c r="B490" s="439" t="n">
        <v>13</v>
      </c>
      <c r="C490" s="427" t="s">
        <v>410</v>
      </c>
      <c r="D490" s="447" t="n">
        <v>120</v>
      </c>
      <c r="E490" s="447" t="s">
        <v>399</v>
      </c>
      <c r="F490" s="452" t="s">
        <v>146</v>
      </c>
      <c r="G490" s="435" t="s">
        <v>415</v>
      </c>
      <c r="H490" s="435" t="s">
        <v>415</v>
      </c>
      <c r="I490" s="435"/>
      <c r="J490" s="435"/>
      <c r="K490" s="436"/>
      <c r="L490" s="442"/>
    </row>
    <row r="491" customFormat="false" ht="15.75" hidden="false" customHeight="false" outlineLevel="0" collapsed="false">
      <c r="B491" s="439"/>
      <c r="C491" s="432" t="s">
        <v>400</v>
      </c>
      <c r="D491" s="432" t="n">
        <v>22</v>
      </c>
      <c r="E491" s="432" t="s">
        <v>399</v>
      </c>
      <c r="F491" s="453"/>
      <c r="G491" s="435"/>
      <c r="H491" s="435"/>
      <c r="I491" s="435"/>
      <c r="J491" s="435"/>
      <c r="K491" s="451"/>
      <c r="L491" s="442"/>
    </row>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true" outlineLevel="0" collapsed="false">
      <c r="B495" s="368"/>
      <c r="C495" s="368" t="s">
        <v>419</v>
      </c>
      <c r="D495" s="368" t="s">
        <v>126</v>
      </c>
      <c r="E495" s="368" t="s">
        <v>379</v>
      </c>
      <c r="F495" s="368" t="s">
        <v>380</v>
      </c>
      <c r="G495" s="401" t="s">
        <v>381</v>
      </c>
      <c r="H495" s="401"/>
      <c r="I495" s="358" t="s">
        <v>382</v>
      </c>
      <c r="J495" s="358"/>
      <c r="K495" s="358"/>
      <c r="L495" s="358"/>
    </row>
    <row r="496" customFormat="false" ht="13.8" hidden="false" customHeight="false" outlineLevel="0" collapsed="false">
      <c r="B496" s="368"/>
      <c r="C496" s="368"/>
      <c r="D496" s="368"/>
      <c r="E496" s="368"/>
      <c r="F496" s="368"/>
      <c r="G496" s="368"/>
      <c r="H496" s="401"/>
      <c r="I496" s="358"/>
      <c r="J496" s="358"/>
      <c r="K496" s="358"/>
      <c r="L496" s="358"/>
    </row>
    <row r="497" customFormat="false" ht="13.8" hidden="false" customHeight="false" outlineLevel="0" collapsed="false">
      <c r="B497" s="402" t="s">
        <v>383</v>
      </c>
      <c r="C497" s="402"/>
      <c r="D497" s="403" t="n">
        <v>8.12</v>
      </c>
      <c r="E497" s="404" t="s">
        <v>384</v>
      </c>
      <c r="F497" s="404" t="n">
        <v>3</v>
      </c>
      <c r="G497" s="405" t="n">
        <f aca="false">D497*F497</f>
        <v>24.36</v>
      </c>
      <c r="H497" s="405"/>
      <c r="I497" s="406"/>
      <c r="J497" s="406"/>
      <c r="K497" s="406"/>
      <c r="L497" s="406"/>
    </row>
    <row r="498" customFormat="false" ht="13.8" hidden="false" customHeight="false" outlineLevel="0" collapsed="false">
      <c r="B498" s="407" t="s">
        <v>386</v>
      </c>
      <c r="C498" s="407"/>
      <c r="D498" s="408" t="n">
        <v>3.5</v>
      </c>
      <c r="E498" s="404"/>
      <c r="F498" s="404"/>
      <c r="G498" s="409" t="n">
        <f aca="false">D498*F497</f>
        <v>10.5</v>
      </c>
      <c r="H498" s="409"/>
      <c r="I498" s="410"/>
      <c r="J498" s="410"/>
      <c r="K498" s="410"/>
      <c r="L498" s="410"/>
    </row>
    <row r="499" customFormat="false" ht="13.8" hidden="false" customHeight="false" outlineLevel="0" collapsed="false">
      <c r="B499" s="407" t="s">
        <v>388</v>
      </c>
      <c r="C499" s="407"/>
      <c r="D499" s="411" t="n">
        <v>11.58</v>
      </c>
      <c r="E499" s="404"/>
      <c r="F499" s="404"/>
      <c r="G499" s="412" t="n">
        <v>47</v>
      </c>
      <c r="H499" s="412"/>
      <c r="I499" s="410" t="s">
        <v>389</v>
      </c>
      <c r="J499" s="410"/>
      <c r="K499" s="410"/>
      <c r="L499" s="410"/>
    </row>
    <row r="500" customFormat="false" ht="13.8" hidden="false" customHeight="false" outlineLevel="0" collapsed="false">
      <c r="B500" s="407" t="s">
        <v>390</v>
      </c>
      <c r="C500" s="407"/>
      <c r="D500" s="413" t="s">
        <v>448</v>
      </c>
      <c r="E500" s="413"/>
      <c r="F500" s="413"/>
      <c r="G500" s="413"/>
      <c r="H500" s="413"/>
      <c r="I500" s="414" t="s">
        <v>391</v>
      </c>
      <c r="J500" s="414"/>
      <c r="K500" s="414"/>
      <c r="L500" s="414"/>
    </row>
    <row r="501" customFormat="false" ht="15" hidden="false" customHeight="true" outlineLevel="0" collapsed="false">
      <c r="B501" s="415" t="s">
        <v>392</v>
      </c>
      <c r="C501" s="416"/>
      <c r="D501" s="417" t="s">
        <v>461</v>
      </c>
      <c r="E501" s="417"/>
      <c r="F501" s="417"/>
      <c r="G501" s="417"/>
      <c r="H501" s="417"/>
      <c r="I501" s="410" t="s">
        <v>393</v>
      </c>
      <c r="J501" s="410"/>
      <c r="K501" s="410"/>
      <c r="L501" s="410"/>
    </row>
    <row r="502" customFormat="false" ht="13.8" hidden="false" customHeight="false" outlineLevel="0" collapsed="false">
      <c r="B502" s="407" t="s">
        <v>31</v>
      </c>
      <c r="C502" s="407"/>
      <c r="D502" s="418" t="n">
        <v>43592</v>
      </c>
      <c r="E502" s="418"/>
      <c r="F502" s="418"/>
      <c r="G502" s="418"/>
      <c r="H502" s="418"/>
      <c r="I502" s="410"/>
      <c r="J502" s="410"/>
      <c r="K502" s="410"/>
      <c r="L502" s="410"/>
    </row>
    <row r="503" customFormat="false" ht="13.8" hidden="false" customHeight="false" outlineLevel="0" collapsed="false">
      <c r="B503" s="420" t="s">
        <v>394</v>
      </c>
      <c r="C503" s="420"/>
      <c r="D503" s="421" t="s">
        <v>462</v>
      </c>
      <c r="E503" s="421"/>
      <c r="F503" s="421"/>
      <c r="G503" s="421"/>
      <c r="H503" s="421"/>
      <c r="I503" s="410"/>
      <c r="J503" s="410"/>
      <c r="K503" s="410"/>
      <c r="L503" s="410"/>
    </row>
    <row r="504" customFormat="false" ht="13.8" hidden="false" customHeight="false" outlineLevel="0" collapsed="false">
      <c r="B504" s="420"/>
      <c r="C504" s="420"/>
      <c r="D504" s="421"/>
      <c r="E504" s="421"/>
      <c r="F504" s="421"/>
      <c r="G504" s="421"/>
      <c r="H504" s="421"/>
      <c r="I504" s="422"/>
      <c r="J504" s="422"/>
      <c r="K504" s="422"/>
      <c r="L504" s="422"/>
    </row>
    <row r="505" customFormat="false" ht="13.8" hidden="false" customHeight="false" outlineLevel="0" collapsed="false">
      <c r="B505" s="423"/>
      <c r="C505" s="424" t="s">
        <v>396</v>
      </c>
      <c r="D505" s="424"/>
      <c r="E505" s="424"/>
      <c r="F505" s="424"/>
      <c r="G505" s="180" t="s">
        <v>397</v>
      </c>
      <c r="H505" s="180"/>
      <c r="I505" s="180"/>
      <c r="J505" s="180"/>
      <c r="K505" s="180"/>
      <c r="L505" s="180"/>
    </row>
    <row r="506" customFormat="false" ht="13.8" hidden="false" customHeight="false" outlineLevel="0" collapsed="false">
      <c r="B506" s="425" t="n">
        <v>1</v>
      </c>
      <c r="C506" s="426" t="s">
        <v>449</v>
      </c>
      <c r="D506" s="427" t="n">
        <v>20</v>
      </c>
      <c r="E506" s="427" t="s">
        <v>399</v>
      </c>
      <c r="F506" s="428" t="s">
        <v>145</v>
      </c>
      <c r="G506" s="429" t="n">
        <v>40</v>
      </c>
      <c r="H506" s="429" t="n">
        <v>40</v>
      </c>
      <c r="I506" s="429" t="n">
        <v>54</v>
      </c>
      <c r="J506" s="429" t="n">
        <v>50</v>
      </c>
      <c r="K506" s="429"/>
      <c r="L506" s="430"/>
    </row>
    <row r="507" customFormat="false" ht="13.8" hidden="false" customHeight="false" outlineLevel="0" collapsed="false">
      <c r="B507" s="425"/>
      <c r="C507" s="431" t="s">
        <v>400</v>
      </c>
      <c r="D507" s="432" t="n">
        <v>22</v>
      </c>
      <c r="E507" s="432" t="s">
        <v>399</v>
      </c>
      <c r="F507" s="428"/>
      <c r="G507" s="429"/>
      <c r="H507" s="429"/>
      <c r="I507" s="429"/>
      <c r="J507" s="429"/>
      <c r="K507" s="429"/>
      <c r="L507" s="430"/>
    </row>
    <row r="508" customFormat="false" ht="13.8" hidden="false" customHeight="false" outlineLevel="0" collapsed="false">
      <c r="B508" s="439" t="n">
        <v>2</v>
      </c>
      <c r="C508" s="426" t="s">
        <v>450</v>
      </c>
      <c r="D508" s="427" t="n">
        <v>20</v>
      </c>
      <c r="E508" s="427" t="s">
        <v>399</v>
      </c>
      <c r="F508" s="428" t="s">
        <v>145</v>
      </c>
      <c r="G508" s="429" t="n">
        <v>10</v>
      </c>
      <c r="H508" s="429" t="n">
        <v>10</v>
      </c>
      <c r="I508" s="429" t="n">
        <v>11</v>
      </c>
      <c r="J508" s="429" t="n">
        <v>10</v>
      </c>
      <c r="K508" s="429"/>
      <c r="L508" s="442"/>
    </row>
    <row r="509" customFormat="false" ht="13.8" hidden="false" customHeight="false" outlineLevel="0" collapsed="false">
      <c r="B509" s="439"/>
      <c r="C509" s="431" t="s">
        <v>400</v>
      </c>
      <c r="D509" s="432" t="n">
        <v>22</v>
      </c>
      <c r="E509" s="432" t="s">
        <v>399</v>
      </c>
      <c r="F509" s="428"/>
      <c r="G509" s="429"/>
      <c r="H509" s="429"/>
      <c r="I509" s="429"/>
      <c r="J509" s="429"/>
      <c r="K509" s="429"/>
      <c r="L509" s="442"/>
    </row>
    <row r="510" customFormat="false" ht="13.8" hidden="false" customHeight="false" outlineLevel="0" collapsed="false">
      <c r="B510" s="439" t="n">
        <v>3</v>
      </c>
      <c r="C510" s="427" t="s">
        <v>437</v>
      </c>
      <c r="D510" s="427" t="n">
        <v>20</v>
      </c>
      <c r="E510" s="427" t="s">
        <v>399</v>
      </c>
      <c r="F510" s="434" t="s">
        <v>145</v>
      </c>
      <c r="G510" s="435"/>
      <c r="H510" s="435"/>
      <c r="I510" s="435"/>
      <c r="J510" s="435"/>
      <c r="K510" s="436"/>
      <c r="L510" s="442"/>
    </row>
    <row r="511" customFormat="false" ht="13.8" hidden="false" customHeight="false" outlineLevel="0" collapsed="false">
      <c r="B511" s="439"/>
      <c r="C511" s="438" t="s">
        <v>400</v>
      </c>
      <c r="D511" s="438" t="n">
        <v>22</v>
      </c>
      <c r="E511" s="438" t="s">
        <v>399</v>
      </c>
      <c r="F511" s="449"/>
      <c r="G511" s="450" t="n">
        <v>6</v>
      </c>
      <c r="H511" s="450" t="n">
        <v>5</v>
      </c>
      <c r="I511" s="450" t="n">
        <v>4</v>
      </c>
      <c r="J511" s="450" t="n">
        <v>4</v>
      </c>
      <c r="K511" s="451"/>
      <c r="L511" s="442"/>
    </row>
    <row r="512" customFormat="false" ht="13.8" hidden="false" customHeight="false" outlineLevel="0" collapsed="false">
      <c r="B512" s="439" t="n">
        <v>4</v>
      </c>
      <c r="C512" s="427" t="s">
        <v>438</v>
      </c>
      <c r="D512" s="427" t="n">
        <v>20</v>
      </c>
      <c r="E512" s="427" t="s">
        <v>399</v>
      </c>
      <c r="F512" s="452" t="s">
        <v>146</v>
      </c>
      <c r="G512" s="435"/>
      <c r="H512" s="435"/>
      <c r="I512" s="435"/>
      <c r="J512" s="435"/>
      <c r="K512" s="436"/>
      <c r="L512" s="442"/>
    </row>
    <row r="513" customFormat="false" ht="13.8" hidden="false" customHeight="false" outlineLevel="0" collapsed="false">
      <c r="B513" s="439"/>
      <c r="C513" s="443" t="s">
        <v>400</v>
      </c>
      <c r="D513" s="443" t="n">
        <v>22</v>
      </c>
      <c r="E513" s="443" t="s">
        <v>399</v>
      </c>
      <c r="F513" s="453"/>
      <c r="G513" s="450" t="n">
        <v>10</v>
      </c>
      <c r="H513" s="450" t="n">
        <v>10</v>
      </c>
      <c r="I513" s="450" t="n">
        <v>10</v>
      </c>
      <c r="J513" s="450" t="n">
        <v>10</v>
      </c>
      <c r="K513" s="451"/>
      <c r="L513" s="442"/>
    </row>
    <row r="514" customFormat="false" ht="13.8" hidden="false" customHeight="false" outlineLevel="0" collapsed="false">
      <c r="B514" s="439" t="n">
        <v>5</v>
      </c>
      <c r="C514" s="427" t="s">
        <v>439</v>
      </c>
      <c r="D514" s="427" t="n">
        <v>20</v>
      </c>
      <c r="E514" s="427" t="s">
        <v>399</v>
      </c>
      <c r="F514" s="452" t="s">
        <v>146</v>
      </c>
      <c r="G514" s="435"/>
      <c r="H514" s="435"/>
      <c r="I514" s="435"/>
      <c r="J514" s="435"/>
      <c r="K514" s="436"/>
      <c r="L514" s="442"/>
    </row>
    <row r="515" customFormat="false" ht="13.8" hidden="false" customHeight="false" outlineLevel="0" collapsed="false">
      <c r="B515" s="439"/>
      <c r="C515" s="443" t="s">
        <v>400</v>
      </c>
      <c r="D515" s="443" t="n">
        <v>22</v>
      </c>
      <c r="E515" s="443" t="s">
        <v>399</v>
      </c>
      <c r="F515" s="453"/>
      <c r="G515" s="450" t="n">
        <v>10</v>
      </c>
      <c r="H515" s="450" t="n">
        <v>10</v>
      </c>
      <c r="I515" s="450" t="n">
        <v>10</v>
      </c>
      <c r="J515" s="450" t="n">
        <v>10</v>
      </c>
      <c r="K515" s="451"/>
      <c r="L515" s="442"/>
    </row>
    <row r="516" customFormat="false" ht="13.8" hidden="false" customHeight="false" outlineLevel="0" collapsed="false">
      <c r="B516" s="439" t="n">
        <v>6</v>
      </c>
      <c r="C516" s="445" t="s">
        <v>407</v>
      </c>
      <c r="D516" s="445" t="n">
        <v>20</v>
      </c>
      <c r="E516" s="445" t="s">
        <v>399</v>
      </c>
      <c r="F516" s="434" t="s">
        <v>145</v>
      </c>
      <c r="G516" s="435"/>
      <c r="H516" s="435"/>
      <c r="I516" s="435"/>
      <c r="J516" s="435"/>
      <c r="K516" s="436"/>
      <c r="L516" s="442"/>
    </row>
    <row r="517" customFormat="false" ht="13.8" hidden="false" customHeight="false" outlineLevel="0" collapsed="false">
      <c r="B517" s="439"/>
      <c r="C517" s="432" t="s">
        <v>400</v>
      </c>
      <c r="D517" s="432" t="n">
        <v>22</v>
      </c>
      <c r="E517" s="432" t="s">
        <v>399</v>
      </c>
      <c r="F517" s="449"/>
      <c r="G517" s="450" t="n">
        <v>7</v>
      </c>
      <c r="H517" s="450" t="n">
        <v>5</v>
      </c>
      <c r="I517" s="450" t="n">
        <v>5</v>
      </c>
      <c r="J517" s="450" t="n">
        <v>4</v>
      </c>
      <c r="K517" s="451"/>
      <c r="L517" s="442"/>
    </row>
    <row r="518" customFormat="false" ht="13.8" hidden="false" customHeight="false" outlineLevel="0" collapsed="false">
      <c r="B518" s="439" t="n">
        <v>7</v>
      </c>
      <c r="C518" s="427" t="s">
        <v>409</v>
      </c>
      <c r="D518" s="427" t="n">
        <v>20</v>
      </c>
      <c r="E518" s="427" t="s">
        <v>399</v>
      </c>
      <c r="F518" s="452" t="s">
        <v>146</v>
      </c>
      <c r="G518" s="435"/>
      <c r="H518" s="435"/>
      <c r="I518" s="435"/>
      <c r="J518" s="435"/>
      <c r="K518" s="436"/>
      <c r="L518" s="442"/>
    </row>
    <row r="519" customFormat="false" ht="13.8" hidden="false" customHeight="false" outlineLevel="0" collapsed="false">
      <c r="B519" s="439"/>
      <c r="C519" s="443" t="s">
        <v>400</v>
      </c>
      <c r="D519" s="443" t="n">
        <v>22</v>
      </c>
      <c r="E519" s="443" t="s">
        <v>399</v>
      </c>
      <c r="F519" s="453"/>
      <c r="G519" s="450" t="n">
        <v>22</v>
      </c>
      <c r="H519" s="450" t="n">
        <v>20</v>
      </c>
      <c r="I519" s="450" t="n">
        <v>22</v>
      </c>
      <c r="J519" s="450" t="n">
        <v>22</v>
      </c>
      <c r="K519" s="451"/>
      <c r="L519" s="442"/>
    </row>
    <row r="520" customFormat="false" ht="13.8" hidden="false" customHeight="false" outlineLevel="0" collapsed="false">
      <c r="B520" s="439" t="n">
        <v>8</v>
      </c>
      <c r="C520" s="427" t="s">
        <v>443</v>
      </c>
      <c r="D520" s="427" t="n">
        <v>20</v>
      </c>
      <c r="E520" s="427" t="s">
        <v>399</v>
      </c>
      <c r="F520" s="452" t="s">
        <v>146</v>
      </c>
      <c r="G520" s="435"/>
      <c r="H520" s="435"/>
      <c r="I520" s="435"/>
      <c r="J520" s="435"/>
      <c r="K520" s="436"/>
      <c r="L520" s="442"/>
    </row>
    <row r="521" customFormat="false" ht="13.8" hidden="false" customHeight="false" outlineLevel="0" collapsed="false">
      <c r="B521" s="439"/>
      <c r="C521" s="443" t="s">
        <v>400</v>
      </c>
      <c r="D521" s="443" t="n">
        <v>22</v>
      </c>
      <c r="E521" s="443" t="s">
        <v>399</v>
      </c>
      <c r="F521" s="453"/>
      <c r="G521" s="450" t="n">
        <v>8</v>
      </c>
      <c r="H521" s="450" t="n">
        <v>7</v>
      </c>
      <c r="I521" s="450" t="n">
        <v>7</v>
      </c>
      <c r="J521" s="450" t="n">
        <v>7</v>
      </c>
      <c r="K521" s="451"/>
      <c r="L521" s="442"/>
    </row>
    <row r="522" customFormat="false" ht="13.8" hidden="false" customHeight="false" outlineLevel="0" collapsed="false">
      <c r="B522" s="433" t="n">
        <v>9</v>
      </c>
      <c r="C522" s="427" t="s">
        <v>453</v>
      </c>
      <c r="D522" s="427" t="n">
        <v>20</v>
      </c>
      <c r="E522" s="427" t="s">
        <v>399</v>
      </c>
      <c r="F522" s="452" t="s">
        <v>146</v>
      </c>
      <c r="G522" s="435"/>
      <c r="H522" s="435"/>
      <c r="I522" s="435"/>
      <c r="J522" s="435"/>
      <c r="K522" s="436"/>
      <c r="L522" s="437"/>
    </row>
    <row r="523" customFormat="false" ht="13.8" hidden="false" customHeight="false" outlineLevel="0" collapsed="false">
      <c r="B523" s="459"/>
      <c r="C523" s="443" t="s">
        <v>400</v>
      </c>
      <c r="D523" s="443" t="n">
        <v>22</v>
      </c>
      <c r="E523" s="443" t="s">
        <v>399</v>
      </c>
      <c r="F523" s="453"/>
      <c r="G523" s="450" t="n">
        <v>11</v>
      </c>
      <c r="H523" s="450" t="n">
        <v>9</v>
      </c>
      <c r="I523" s="450" t="n">
        <v>9</v>
      </c>
      <c r="J523" s="450" t="n">
        <v>8</v>
      </c>
      <c r="K523" s="451"/>
      <c r="L523" s="460"/>
    </row>
    <row r="524" customFormat="false" ht="13.8" hidden="false" customHeight="false" outlineLevel="0" collapsed="false">
      <c r="B524" s="433" t="n">
        <v>10</v>
      </c>
      <c r="C524" s="427" t="s">
        <v>431</v>
      </c>
      <c r="D524" s="427" t="n">
        <v>20</v>
      </c>
      <c r="E524" s="427" t="s">
        <v>399</v>
      </c>
      <c r="F524" s="434" t="s">
        <v>145</v>
      </c>
      <c r="G524" s="435"/>
      <c r="H524" s="435"/>
      <c r="I524" s="435"/>
      <c r="J524" s="435"/>
      <c r="K524" s="436"/>
      <c r="L524" s="437"/>
    </row>
    <row r="525" customFormat="false" ht="13.8" hidden="false" customHeight="false" outlineLevel="0" collapsed="false">
      <c r="B525" s="459"/>
      <c r="C525" s="432" t="s">
        <v>400</v>
      </c>
      <c r="D525" s="432" t="n">
        <v>22</v>
      </c>
      <c r="E525" s="432" t="s">
        <v>399</v>
      </c>
      <c r="F525" s="449"/>
      <c r="G525" s="450" t="n">
        <v>9</v>
      </c>
      <c r="H525" s="450" t="n">
        <v>9</v>
      </c>
      <c r="I525" s="450" t="n">
        <v>9</v>
      </c>
      <c r="J525" s="450" t="n">
        <v>9</v>
      </c>
      <c r="K525" s="451"/>
      <c r="L525" s="460"/>
    </row>
    <row r="526" customFormat="false" ht="13.8" hidden="false" customHeight="false" outlineLevel="0" collapsed="false">
      <c r="B526" s="433" t="n">
        <v>11</v>
      </c>
      <c r="C526" s="446" t="s">
        <v>446</v>
      </c>
      <c r="D526" s="447" t="n">
        <v>20</v>
      </c>
      <c r="E526" s="447" t="s">
        <v>399</v>
      </c>
      <c r="F526" s="452" t="s">
        <v>146</v>
      </c>
      <c r="G526" s="435"/>
      <c r="H526" s="435"/>
      <c r="I526" s="435"/>
      <c r="J526" s="435"/>
      <c r="K526" s="436"/>
      <c r="L526" s="437"/>
    </row>
    <row r="527" customFormat="false" ht="13.8" hidden="false" customHeight="false" outlineLevel="0" collapsed="false">
      <c r="B527" s="459"/>
      <c r="C527" s="432" t="s">
        <v>400</v>
      </c>
      <c r="D527" s="432" t="n">
        <v>22</v>
      </c>
      <c r="E527" s="432" t="s">
        <v>399</v>
      </c>
      <c r="F527" s="453"/>
      <c r="G527" s="450" t="s">
        <v>415</v>
      </c>
      <c r="H527" s="450" t="s">
        <v>415</v>
      </c>
      <c r="I527" s="450" t="s">
        <v>415</v>
      </c>
      <c r="J527" s="450" t="s">
        <v>415</v>
      </c>
      <c r="K527" s="451"/>
      <c r="L527" s="460"/>
    </row>
    <row r="528" customFormat="false" ht="13.8" hidden="false" customHeight="false" outlineLevel="0" collapsed="false">
      <c r="B528" s="433" t="n">
        <v>12</v>
      </c>
      <c r="C528" s="427" t="s">
        <v>447</v>
      </c>
      <c r="D528" s="427" t="n">
        <v>20</v>
      </c>
      <c r="E528" s="427" t="s">
        <v>399</v>
      </c>
      <c r="F528" s="434" t="s">
        <v>145</v>
      </c>
      <c r="G528" s="454"/>
      <c r="H528" s="454"/>
      <c r="I528" s="454"/>
      <c r="J528" s="454"/>
      <c r="K528" s="436"/>
      <c r="L528" s="437"/>
    </row>
    <row r="529" customFormat="false" ht="13.8" hidden="false" customHeight="false" outlineLevel="0" collapsed="false">
      <c r="B529" s="459"/>
      <c r="C529" s="461" t="s">
        <v>400</v>
      </c>
      <c r="D529" s="461" t="n">
        <v>22</v>
      </c>
      <c r="E529" s="461" t="s">
        <v>399</v>
      </c>
      <c r="F529" s="449"/>
      <c r="G529" s="455" t="s">
        <v>415</v>
      </c>
      <c r="H529" s="455" t="s">
        <v>415</v>
      </c>
      <c r="I529" s="455" t="s">
        <v>415</v>
      </c>
      <c r="J529" s="455" t="s">
        <v>415</v>
      </c>
      <c r="K529" s="451"/>
      <c r="L529" s="460"/>
    </row>
    <row r="530" customFormat="false" ht="13.8" hidden="false" customHeight="false" outlineLevel="0" collapsed="false">
      <c r="B530" s="439" t="n">
        <v>13</v>
      </c>
      <c r="C530" s="427" t="s">
        <v>410</v>
      </c>
      <c r="D530" s="427" t="n">
        <v>120</v>
      </c>
      <c r="E530" s="427" t="s">
        <v>399</v>
      </c>
      <c r="F530" s="434" t="s">
        <v>145</v>
      </c>
      <c r="G530" s="454"/>
      <c r="H530" s="454"/>
      <c r="I530" s="454"/>
      <c r="J530" s="454"/>
      <c r="K530" s="436"/>
      <c r="L530" s="442"/>
    </row>
    <row r="531" customFormat="false" ht="13.8" hidden="false" customHeight="false" outlineLevel="0" collapsed="false">
      <c r="B531" s="439"/>
      <c r="C531" s="461"/>
      <c r="D531" s="461"/>
      <c r="E531" s="461"/>
      <c r="F531" s="449"/>
      <c r="G531" s="455" t="s">
        <v>415</v>
      </c>
      <c r="H531" s="455" t="s">
        <v>415</v>
      </c>
      <c r="I531" s="455" t="s">
        <v>415</v>
      </c>
      <c r="J531" s="455" t="s">
        <v>415</v>
      </c>
      <c r="K531" s="451"/>
      <c r="L531" s="442"/>
    </row>
    <row r="532" customFormat="false" ht="13.8" hidden="false" customHeight="false" outlineLevel="0" collapsed="false"/>
    <row r="533" customFormat="false" ht="13.8" hidden="false" customHeight="false" outlineLevel="0" collapsed="false"/>
    <row r="534" customFormat="false" ht="13.8" hidden="false" customHeight="false" outlineLevel="0" collapsed="false"/>
    <row r="535" customFormat="false" ht="13.8" hidden="false" customHeight="true" outlineLevel="0" collapsed="false">
      <c r="B535" s="368"/>
      <c r="C535" s="368" t="s">
        <v>419</v>
      </c>
      <c r="D535" s="368" t="s">
        <v>126</v>
      </c>
      <c r="E535" s="368" t="s">
        <v>379</v>
      </c>
      <c r="F535" s="368" t="s">
        <v>380</v>
      </c>
      <c r="G535" s="401" t="s">
        <v>381</v>
      </c>
      <c r="H535" s="401"/>
      <c r="I535" s="358" t="s">
        <v>382</v>
      </c>
      <c r="J535" s="358"/>
      <c r="K535" s="358"/>
      <c r="L535" s="358"/>
    </row>
    <row r="536" customFormat="false" ht="13.8" hidden="false" customHeight="false" outlineLevel="0" collapsed="false">
      <c r="B536" s="368"/>
      <c r="C536" s="368"/>
      <c r="D536" s="368"/>
      <c r="E536" s="368"/>
      <c r="F536" s="368"/>
      <c r="G536" s="368"/>
      <c r="H536" s="401"/>
      <c r="I536" s="358"/>
      <c r="J536" s="358"/>
      <c r="K536" s="358"/>
      <c r="L536" s="358"/>
    </row>
    <row r="537" customFormat="false" ht="13.8" hidden="false" customHeight="false" outlineLevel="0" collapsed="false">
      <c r="B537" s="402" t="s">
        <v>383</v>
      </c>
      <c r="C537" s="402"/>
      <c r="D537" s="403" t="n">
        <v>8.12</v>
      </c>
      <c r="E537" s="404" t="s">
        <v>384</v>
      </c>
      <c r="F537" s="404" t="n">
        <v>3</v>
      </c>
      <c r="G537" s="405" t="n">
        <f aca="false">D537*F537</f>
        <v>24.36</v>
      </c>
      <c r="H537" s="405"/>
      <c r="I537" s="406"/>
      <c r="J537" s="406"/>
      <c r="K537" s="406"/>
      <c r="L537" s="406"/>
    </row>
    <row r="538" customFormat="false" ht="13.8" hidden="false" customHeight="false" outlineLevel="0" collapsed="false">
      <c r="B538" s="407" t="s">
        <v>386</v>
      </c>
      <c r="C538" s="407"/>
      <c r="D538" s="408" t="n">
        <v>3.5</v>
      </c>
      <c r="E538" s="404"/>
      <c r="F538" s="404"/>
      <c r="G538" s="409" t="n">
        <f aca="false">D538*F537</f>
        <v>10.5</v>
      </c>
      <c r="H538" s="409"/>
      <c r="I538" s="410"/>
      <c r="J538" s="410"/>
      <c r="K538" s="410"/>
      <c r="L538" s="410"/>
    </row>
    <row r="539" customFormat="false" ht="13.8" hidden="false" customHeight="false" outlineLevel="0" collapsed="false">
      <c r="B539" s="407" t="s">
        <v>388</v>
      </c>
      <c r="C539" s="407"/>
      <c r="D539" s="411" t="n">
        <v>11.58</v>
      </c>
      <c r="E539" s="404"/>
      <c r="F539" s="404"/>
      <c r="G539" s="412" t="n">
        <v>35</v>
      </c>
      <c r="H539" s="412"/>
      <c r="I539" s="410" t="s">
        <v>389</v>
      </c>
      <c r="J539" s="410"/>
      <c r="K539" s="410"/>
      <c r="L539" s="410"/>
    </row>
    <row r="540" customFormat="false" ht="13.8" hidden="false" customHeight="false" outlineLevel="0" collapsed="false">
      <c r="B540" s="407" t="s">
        <v>390</v>
      </c>
      <c r="C540" s="407"/>
      <c r="D540" s="413" t="s">
        <v>425</v>
      </c>
      <c r="E540" s="413"/>
      <c r="F540" s="413"/>
      <c r="G540" s="413"/>
      <c r="H540" s="413"/>
      <c r="I540" s="414"/>
      <c r="J540" s="414"/>
      <c r="K540" s="414"/>
      <c r="L540" s="414"/>
    </row>
    <row r="541" customFormat="false" ht="13.8" hidden="false" customHeight="true" outlineLevel="0" collapsed="false">
      <c r="B541" s="415" t="s">
        <v>392</v>
      </c>
      <c r="C541" s="416"/>
      <c r="D541" s="417" t="n">
        <v>40</v>
      </c>
      <c r="E541" s="417"/>
      <c r="F541" s="417"/>
      <c r="G541" s="417"/>
      <c r="H541" s="417"/>
      <c r="I541" s="410" t="s">
        <v>393</v>
      </c>
      <c r="J541" s="410"/>
      <c r="K541" s="410"/>
      <c r="L541" s="410"/>
    </row>
    <row r="542" customFormat="false" ht="13.8" hidden="false" customHeight="false" outlineLevel="0" collapsed="false">
      <c r="B542" s="407" t="s">
        <v>31</v>
      </c>
      <c r="C542" s="407"/>
      <c r="D542" s="418" t="n">
        <v>43595</v>
      </c>
      <c r="E542" s="418"/>
      <c r="F542" s="418"/>
      <c r="G542" s="418"/>
      <c r="H542" s="418"/>
      <c r="I542" s="410"/>
      <c r="J542" s="410"/>
      <c r="K542" s="410"/>
      <c r="L542" s="410"/>
    </row>
    <row r="543" customFormat="false" ht="13.8" hidden="false" customHeight="false" outlineLevel="0" collapsed="false">
      <c r="B543" s="420" t="s">
        <v>394</v>
      </c>
      <c r="C543" s="420"/>
      <c r="D543" s="421" t="s">
        <v>462</v>
      </c>
      <c r="E543" s="421"/>
      <c r="F543" s="421"/>
      <c r="G543" s="421"/>
      <c r="H543" s="421"/>
      <c r="I543" s="410"/>
      <c r="J543" s="410"/>
      <c r="K543" s="410"/>
      <c r="L543" s="410"/>
    </row>
    <row r="544" customFormat="false" ht="13.8" hidden="false" customHeight="false" outlineLevel="0" collapsed="false">
      <c r="B544" s="420"/>
      <c r="C544" s="420"/>
      <c r="D544" s="421"/>
      <c r="E544" s="421"/>
      <c r="F544" s="421"/>
      <c r="G544" s="421"/>
      <c r="H544" s="421"/>
      <c r="I544" s="422"/>
      <c r="J544" s="422"/>
      <c r="K544" s="422"/>
      <c r="L544" s="422"/>
    </row>
    <row r="545" customFormat="false" ht="13.8" hidden="false" customHeight="false" outlineLevel="0" collapsed="false">
      <c r="B545" s="423"/>
      <c r="C545" s="424" t="s">
        <v>396</v>
      </c>
      <c r="D545" s="424"/>
      <c r="E545" s="424"/>
      <c r="F545" s="424"/>
      <c r="G545" s="180" t="s">
        <v>397</v>
      </c>
      <c r="H545" s="180"/>
      <c r="I545" s="180"/>
      <c r="J545" s="180"/>
      <c r="K545" s="180"/>
      <c r="L545" s="180"/>
    </row>
    <row r="546" customFormat="false" ht="13.8" hidden="false" customHeight="false" outlineLevel="0" collapsed="false">
      <c r="B546" s="425" t="n">
        <v>1</v>
      </c>
      <c r="C546" s="426" t="s">
        <v>449</v>
      </c>
      <c r="D546" s="427" t="n">
        <v>20</v>
      </c>
      <c r="E546" s="427" t="s">
        <v>399</v>
      </c>
      <c r="F546" s="428" t="s">
        <v>145</v>
      </c>
      <c r="G546" s="429" t="n">
        <v>52</v>
      </c>
      <c r="H546" s="429" t="n">
        <v>56</v>
      </c>
      <c r="I546" s="429" t="n">
        <v>52</v>
      </c>
      <c r="J546" s="429"/>
      <c r="K546" s="429"/>
      <c r="L546" s="430"/>
    </row>
    <row r="547" customFormat="false" ht="13.8" hidden="false" customHeight="false" outlineLevel="0" collapsed="false">
      <c r="B547" s="425"/>
      <c r="C547" s="431" t="s">
        <v>400</v>
      </c>
      <c r="D547" s="432" t="n">
        <v>22</v>
      </c>
      <c r="E547" s="432" t="s">
        <v>399</v>
      </c>
      <c r="F547" s="428"/>
      <c r="G547" s="429"/>
      <c r="H547" s="429"/>
      <c r="I547" s="429"/>
      <c r="J547" s="429"/>
      <c r="K547" s="429"/>
      <c r="L547" s="430"/>
    </row>
    <row r="548" customFormat="false" ht="13.8" hidden="false" customHeight="false" outlineLevel="0" collapsed="false">
      <c r="B548" s="439" t="n">
        <v>2</v>
      </c>
      <c r="C548" s="426" t="s">
        <v>398</v>
      </c>
      <c r="D548" s="427" t="n">
        <v>20</v>
      </c>
      <c r="E548" s="427" t="s">
        <v>399</v>
      </c>
      <c r="F548" s="428" t="s">
        <v>145</v>
      </c>
      <c r="G548" s="429" t="n">
        <v>7</v>
      </c>
      <c r="H548" s="429" t="n">
        <v>7</v>
      </c>
      <c r="I548" s="429" t="n">
        <v>7</v>
      </c>
      <c r="J548" s="429"/>
      <c r="K548" s="429"/>
      <c r="L548" s="442"/>
    </row>
    <row r="549" customFormat="false" ht="13.8" hidden="false" customHeight="false" outlineLevel="0" collapsed="false">
      <c r="B549" s="439"/>
      <c r="C549" s="431" t="s">
        <v>400</v>
      </c>
      <c r="D549" s="432" t="n">
        <v>22</v>
      </c>
      <c r="E549" s="432" t="s">
        <v>399</v>
      </c>
      <c r="F549" s="428"/>
      <c r="G549" s="429"/>
      <c r="H549" s="429"/>
      <c r="I549" s="429"/>
      <c r="J549" s="429"/>
      <c r="K549" s="429"/>
      <c r="L549" s="442"/>
    </row>
    <row r="550" customFormat="false" ht="13.8" hidden="false" customHeight="false" outlineLevel="0" collapsed="false">
      <c r="B550" s="439" t="n">
        <v>3</v>
      </c>
      <c r="C550" s="427" t="s">
        <v>409</v>
      </c>
      <c r="D550" s="427" t="n">
        <v>20</v>
      </c>
      <c r="E550" s="427" t="s">
        <v>399</v>
      </c>
      <c r="F550" s="434" t="s">
        <v>145</v>
      </c>
      <c r="G550" s="435"/>
      <c r="H550" s="435"/>
      <c r="I550" s="435"/>
      <c r="J550" s="435"/>
      <c r="K550" s="436"/>
      <c r="L550" s="442"/>
    </row>
    <row r="551" customFormat="false" ht="13.8" hidden="false" customHeight="false" outlineLevel="0" collapsed="false">
      <c r="B551" s="439"/>
      <c r="C551" s="438" t="s">
        <v>400</v>
      </c>
      <c r="D551" s="438" t="n">
        <v>22</v>
      </c>
      <c r="E551" s="438" t="s">
        <v>399</v>
      </c>
      <c r="F551" s="449"/>
      <c r="G551" s="450" t="n">
        <v>24</v>
      </c>
      <c r="H551" s="450" t="n">
        <v>23</v>
      </c>
      <c r="I551" s="450" t="n">
        <v>25</v>
      </c>
      <c r="J551" s="450"/>
      <c r="K551" s="451"/>
      <c r="L551" s="442"/>
    </row>
    <row r="552" customFormat="false" ht="13.8" hidden="false" customHeight="false" outlineLevel="0" collapsed="false">
      <c r="B552" s="439" t="n">
        <v>4</v>
      </c>
      <c r="C552" s="427" t="s">
        <v>463</v>
      </c>
      <c r="D552" s="427" t="n">
        <v>20</v>
      </c>
      <c r="E552" s="427" t="s">
        <v>399</v>
      </c>
      <c r="F552" s="452" t="s">
        <v>146</v>
      </c>
      <c r="G552" s="435"/>
      <c r="H552" s="435"/>
      <c r="I552" s="435"/>
      <c r="J552" s="435"/>
      <c r="K552" s="436"/>
      <c r="L552" s="442"/>
    </row>
    <row r="553" customFormat="false" ht="13.8" hidden="false" customHeight="false" outlineLevel="0" collapsed="false">
      <c r="B553" s="439"/>
      <c r="C553" s="443" t="s">
        <v>400</v>
      </c>
      <c r="D553" s="443" t="n">
        <v>22</v>
      </c>
      <c r="E553" s="443" t="s">
        <v>399</v>
      </c>
      <c r="F553" s="453"/>
      <c r="G553" s="450" t="n">
        <v>8</v>
      </c>
      <c r="H553" s="450" t="n">
        <v>8</v>
      </c>
      <c r="I553" s="450" t="n">
        <v>8</v>
      </c>
      <c r="J553" s="450"/>
      <c r="K553" s="451"/>
      <c r="L553" s="442"/>
    </row>
    <row r="554" customFormat="false" ht="13.8" hidden="false" customHeight="false" outlineLevel="0" collapsed="false">
      <c r="B554" s="439" t="n">
        <v>5</v>
      </c>
      <c r="C554" s="427" t="s">
        <v>406</v>
      </c>
      <c r="D554" s="427" t="n">
        <v>20</v>
      </c>
      <c r="E554" s="427" t="s">
        <v>399</v>
      </c>
      <c r="F554" s="452" t="s">
        <v>146</v>
      </c>
      <c r="G554" s="435"/>
      <c r="H554" s="435"/>
      <c r="I554" s="435"/>
      <c r="J554" s="435"/>
      <c r="K554" s="436"/>
      <c r="L554" s="442"/>
    </row>
    <row r="555" customFormat="false" ht="13.8" hidden="false" customHeight="false" outlineLevel="0" collapsed="false">
      <c r="B555" s="439"/>
      <c r="C555" s="443" t="s">
        <v>400</v>
      </c>
      <c r="D555" s="443" t="n">
        <v>22</v>
      </c>
      <c r="E555" s="443" t="s">
        <v>399</v>
      </c>
      <c r="F555" s="453"/>
      <c r="G555" s="450" t="n">
        <v>8</v>
      </c>
      <c r="H555" s="450" t="n">
        <v>7</v>
      </c>
      <c r="I555" s="450" t="n">
        <v>7</v>
      </c>
      <c r="J555" s="450"/>
      <c r="K555" s="451"/>
      <c r="L555" s="442"/>
    </row>
    <row r="556" customFormat="false" ht="13.8" hidden="false" customHeight="false" outlineLevel="0" collapsed="false">
      <c r="B556" s="439" t="n">
        <v>6</v>
      </c>
      <c r="C556" s="445" t="s">
        <v>454</v>
      </c>
      <c r="D556" s="445" t="n">
        <v>20</v>
      </c>
      <c r="E556" s="445" t="s">
        <v>399</v>
      </c>
      <c r="F556" s="434" t="s">
        <v>145</v>
      </c>
      <c r="G556" s="435"/>
      <c r="H556" s="435"/>
      <c r="I556" s="435"/>
      <c r="J556" s="435"/>
      <c r="K556" s="436"/>
      <c r="L556" s="442"/>
    </row>
    <row r="557" customFormat="false" ht="13.8" hidden="false" customHeight="false" outlineLevel="0" collapsed="false">
      <c r="B557" s="439"/>
      <c r="C557" s="432" t="s">
        <v>400</v>
      </c>
      <c r="D557" s="432" t="n">
        <v>22</v>
      </c>
      <c r="E557" s="432" t="s">
        <v>399</v>
      </c>
      <c r="F557" s="449"/>
      <c r="G557" s="450" t="n">
        <v>10</v>
      </c>
      <c r="H557" s="450" t="n">
        <v>9</v>
      </c>
      <c r="I557" s="450" t="n">
        <v>8</v>
      </c>
      <c r="J557" s="450"/>
      <c r="K557" s="451"/>
      <c r="L557" s="442"/>
    </row>
    <row r="558" customFormat="false" ht="13.8" hidden="false" customHeight="false" outlineLevel="0" collapsed="false">
      <c r="B558" s="439" t="n">
        <v>7</v>
      </c>
      <c r="C558" s="427" t="s">
        <v>431</v>
      </c>
      <c r="D558" s="427" t="n">
        <v>20</v>
      </c>
      <c r="E558" s="427" t="s">
        <v>399</v>
      </c>
      <c r="F558" s="452" t="s">
        <v>146</v>
      </c>
      <c r="G558" s="435"/>
      <c r="H558" s="435"/>
      <c r="I558" s="435"/>
      <c r="J558" s="435"/>
      <c r="K558" s="436"/>
      <c r="L558" s="442"/>
    </row>
    <row r="559" customFormat="false" ht="13.8" hidden="false" customHeight="false" outlineLevel="0" collapsed="false">
      <c r="B559" s="439"/>
      <c r="C559" s="443" t="s">
        <v>400</v>
      </c>
      <c r="D559" s="443" t="n">
        <v>22</v>
      </c>
      <c r="E559" s="443" t="s">
        <v>399</v>
      </c>
      <c r="F559" s="453"/>
      <c r="G559" s="450" t="n">
        <v>9</v>
      </c>
      <c r="H559" s="450" t="n">
        <v>9</v>
      </c>
      <c r="I559" s="450" t="n">
        <v>9</v>
      </c>
      <c r="J559" s="450"/>
      <c r="K559" s="451"/>
      <c r="L559" s="442"/>
    </row>
    <row r="560" customFormat="false" ht="13.8" hidden="false" customHeight="false" outlineLevel="0" collapsed="false">
      <c r="B560" s="439" t="n">
        <v>8</v>
      </c>
      <c r="C560" s="427" t="s">
        <v>453</v>
      </c>
      <c r="D560" s="427" t="n">
        <v>20</v>
      </c>
      <c r="E560" s="427" t="s">
        <v>399</v>
      </c>
      <c r="F560" s="452" t="s">
        <v>146</v>
      </c>
      <c r="G560" s="435"/>
      <c r="H560" s="435"/>
      <c r="I560" s="435"/>
      <c r="J560" s="435"/>
      <c r="K560" s="436"/>
      <c r="L560" s="442"/>
    </row>
    <row r="561" customFormat="false" ht="13.8" hidden="false" customHeight="false" outlineLevel="0" collapsed="false">
      <c r="B561" s="439"/>
      <c r="C561" s="443" t="s">
        <v>400</v>
      </c>
      <c r="D561" s="443" t="n">
        <v>22</v>
      </c>
      <c r="E561" s="443" t="s">
        <v>399</v>
      </c>
      <c r="F561" s="453"/>
      <c r="G561" s="450" t="n">
        <v>10</v>
      </c>
      <c r="H561" s="450" t="n">
        <v>10</v>
      </c>
      <c r="I561" s="450" t="n">
        <v>10</v>
      </c>
      <c r="J561" s="450"/>
      <c r="K561" s="451"/>
      <c r="L561" s="442"/>
    </row>
    <row r="562" customFormat="false" ht="13.8" hidden="false" customHeight="false" outlineLevel="0" collapsed="false">
      <c r="B562" s="433" t="n">
        <v>9</v>
      </c>
      <c r="C562" s="427" t="s">
        <v>438</v>
      </c>
      <c r="D562" s="427" t="n">
        <v>20</v>
      </c>
      <c r="E562" s="427" t="s">
        <v>399</v>
      </c>
      <c r="F562" s="452" t="s">
        <v>146</v>
      </c>
      <c r="G562" s="435"/>
      <c r="H562" s="435"/>
      <c r="I562" s="435"/>
      <c r="J562" s="435"/>
      <c r="K562" s="436"/>
      <c r="L562" s="437"/>
    </row>
    <row r="563" customFormat="false" ht="13.8" hidden="false" customHeight="false" outlineLevel="0" collapsed="false">
      <c r="B563" s="459"/>
      <c r="C563" s="443" t="s">
        <v>400</v>
      </c>
      <c r="D563" s="443" t="n">
        <v>22</v>
      </c>
      <c r="E563" s="443" t="s">
        <v>399</v>
      </c>
      <c r="F563" s="453"/>
      <c r="G563" s="450" t="n">
        <v>10</v>
      </c>
      <c r="H563" s="450" t="n">
        <v>10</v>
      </c>
      <c r="I563" s="450" t="n">
        <v>10</v>
      </c>
      <c r="J563" s="450"/>
      <c r="K563" s="451"/>
      <c r="L563" s="460"/>
    </row>
    <row r="564" customFormat="false" ht="13.8" hidden="false" customHeight="false" outlineLevel="0" collapsed="false">
      <c r="B564" s="433" t="n">
        <v>10</v>
      </c>
      <c r="C564" s="427" t="s">
        <v>439</v>
      </c>
      <c r="D564" s="427" t="n">
        <v>20</v>
      </c>
      <c r="E564" s="427" t="s">
        <v>399</v>
      </c>
      <c r="F564" s="434" t="s">
        <v>145</v>
      </c>
      <c r="G564" s="435"/>
      <c r="H564" s="435"/>
      <c r="I564" s="435"/>
      <c r="J564" s="435"/>
      <c r="K564" s="436"/>
      <c r="L564" s="437"/>
    </row>
    <row r="565" customFormat="false" ht="13.8" hidden="false" customHeight="false" outlineLevel="0" collapsed="false">
      <c r="B565" s="459"/>
      <c r="C565" s="432" t="s">
        <v>400</v>
      </c>
      <c r="D565" s="432" t="n">
        <v>22</v>
      </c>
      <c r="E565" s="432" t="s">
        <v>399</v>
      </c>
      <c r="F565" s="449"/>
      <c r="G565" s="450" t="n">
        <v>10</v>
      </c>
      <c r="H565" s="450" t="n">
        <v>10</v>
      </c>
      <c r="I565" s="450" t="n">
        <v>11</v>
      </c>
      <c r="J565" s="450"/>
      <c r="K565" s="451"/>
      <c r="L565" s="460"/>
    </row>
    <row r="566" customFormat="false" ht="13.8" hidden="false" customHeight="false" outlineLevel="0" collapsed="false">
      <c r="B566" s="433" t="n">
        <v>11</v>
      </c>
      <c r="C566" s="446" t="s">
        <v>407</v>
      </c>
      <c r="D566" s="447" t="n">
        <v>20</v>
      </c>
      <c r="E566" s="447" t="s">
        <v>399</v>
      </c>
      <c r="F566" s="452" t="s">
        <v>146</v>
      </c>
      <c r="G566" s="435"/>
      <c r="H566" s="435"/>
      <c r="I566" s="435"/>
      <c r="J566" s="435"/>
      <c r="K566" s="436"/>
      <c r="L566" s="437"/>
    </row>
    <row r="567" customFormat="false" ht="13.8" hidden="false" customHeight="false" outlineLevel="0" collapsed="false">
      <c r="B567" s="459"/>
      <c r="C567" s="432" t="s">
        <v>400</v>
      </c>
      <c r="D567" s="432" t="n">
        <v>22</v>
      </c>
      <c r="E567" s="432" t="s">
        <v>399</v>
      </c>
      <c r="F567" s="453"/>
      <c r="G567" s="450" t="n">
        <v>7</v>
      </c>
      <c r="H567" s="450" t="n">
        <v>7</v>
      </c>
      <c r="I567" s="450" t="n">
        <v>7</v>
      </c>
      <c r="J567" s="450"/>
      <c r="K567" s="451"/>
      <c r="L567" s="460"/>
    </row>
    <row r="568" customFormat="false" ht="13.8" hidden="false" customHeight="false" outlineLevel="0" collapsed="false">
      <c r="B568" s="433" t="n">
        <v>12</v>
      </c>
      <c r="C568" s="427" t="s">
        <v>464</v>
      </c>
      <c r="D568" s="427" t="n">
        <v>20</v>
      </c>
      <c r="E568" s="427" t="s">
        <v>399</v>
      </c>
      <c r="F568" s="434" t="s">
        <v>145</v>
      </c>
      <c r="G568" s="454"/>
      <c r="H568" s="454"/>
      <c r="I568" s="454"/>
      <c r="J568" s="454"/>
      <c r="K568" s="436"/>
      <c r="L568" s="437"/>
    </row>
    <row r="569" customFormat="false" ht="13.8" hidden="false" customHeight="false" outlineLevel="0" collapsed="false">
      <c r="B569" s="459"/>
      <c r="C569" s="461" t="s">
        <v>400</v>
      </c>
      <c r="D569" s="461" t="n">
        <v>22</v>
      </c>
      <c r="E569" s="461" t="s">
        <v>399</v>
      </c>
      <c r="F569" s="449"/>
      <c r="G569" s="455" t="n">
        <v>14</v>
      </c>
      <c r="H569" s="455" t="n">
        <v>14</v>
      </c>
      <c r="I569" s="455" t="n">
        <v>14</v>
      </c>
      <c r="J569" s="455"/>
      <c r="K569" s="451"/>
      <c r="L569" s="460"/>
    </row>
    <row r="570" customFormat="false" ht="13.8" hidden="false" customHeight="false" outlineLevel="0" collapsed="false">
      <c r="B570" s="439" t="n">
        <v>13</v>
      </c>
      <c r="C570" s="427" t="s">
        <v>410</v>
      </c>
      <c r="D570" s="427" t="n">
        <v>120</v>
      </c>
      <c r="E570" s="427" t="s">
        <v>399</v>
      </c>
      <c r="F570" s="434" t="s">
        <v>145</v>
      </c>
      <c r="G570" s="454"/>
      <c r="H570" s="454"/>
      <c r="I570" s="454"/>
      <c r="J570" s="454"/>
      <c r="K570" s="436"/>
      <c r="L570" s="442"/>
    </row>
    <row r="571" customFormat="false" ht="13.8" hidden="false" customHeight="false" outlineLevel="0" collapsed="false">
      <c r="B571" s="439"/>
      <c r="C571" s="461"/>
      <c r="D571" s="461"/>
      <c r="E571" s="461"/>
      <c r="F571" s="449"/>
      <c r="G571" s="455" t="s">
        <v>415</v>
      </c>
      <c r="H571" s="455" t="s">
        <v>415</v>
      </c>
      <c r="I571" s="455" t="s">
        <v>415</v>
      </c>
      <c r="J571" s="455"/>
      <c r="K571" s="451"/>
      <c r="L571" s="442"/>
    </row>
    <row r="575" customFormat="false" ht="13.8" hidden="false" customHeight="true" outlineLevel="0" collapsed="false">
      <c r="B575" s="368"/>
      <c r="C575" s="368" t="s">
        <v>419</v>
      </c>
      <c r="D575" s="368" t="s">
        <v>126</v>
      </c>
      <c r="E575" s="368" t="s">
        <v>379</v>
      </c>
      <c r="F575" s="368" t="s">
        <v>380</v>
      </c>
      <c r="G575" s="401" t="s">
        <v>381</v>
      </c>
      <c r="H575" s="401"/>
      <c r="I575" s="358" t="s">
        <v>382</v>
      </c>
      <c r="J575" s="358"/>
      <c r="K575" s="358"/>
      <c r="L575" s="358"/>
    </row>
    <row r="576" customFormat="false" ht="13.8" hidden="false" customHeight="false" outlineLevel="0" collapsed="false">
      <c r="B576" s="368"/>
      <c r="C576" s="368"/>
      <c r="D576" s="368"/>
      <c r="E576" s="368"/>
      <c r="F576" s="368"/>
      <c r="G576" s="368"/>
      <c r="H576" s="401"/>
      <c r="I576" s="358"/>
      <c r="J576" s="358"/>
      <c r="K576" s="358"/>
      <c r="L576" s="358"/>
    </row>
    <row r="577" customFormat="false" ht="13.8" hidden="false" customHeight="false" outlineLevel="0" collapsed="false">
      <c r="B577" s="402" t="s">
        <v>383</v>
      </c>
      <c r="C577" s="402"/>
      <c r="D577" s="403" t="n">
        <v>8.12</v>
      </c>
      <c r="E577" s="404" t="s">
        <v>384</v>
      </c>
      <c r="F577" s="404" t="n">
        <v>4</v>
      </c>
      <c r="G577" s="405" t="n">
        <f aca="false">D577*F577</f>
        <v>32.48</v>
      </c>
      <c r="H577" s="405"/>
      <c r="I577" s="406"/>
      <c r="J577" s="406"/>
      <c r="K577" s="406"/>
      <c r="L577" s="406"/>
    </row>
    <row r="578" customFormat="false" ht="13.8" hidden="false" customHeight="false" outlineLevel="0" collapsed="false">
      <c r="B578" s="407" t="s">
        <v>386</v>
      </c>
      <c r="C578" s="407"/>
      <c r="D578" s="408" t="n">
        <v>3.5</v>
      </c>
      <c r="E578" s="404"/>
      <c r="F578" s="404"/>
      <c r="G578" s="409" t="n">
        <f aca="false">D578*F577</f>
        <v>14</v>
      </c>
      <c r="H578" s="409"/>
      <c r="I578" s="410"/>
      <c r="J578" s="410"/>
      <c r="K578" s="410"/>
      <c r="L578" s="410"/>
    </row>
    <row r="579" customFormat="false" ht="13.8" hidden="false" customHeight="false" outlineLevel="0" collapsed="false">
      <c r="B579" s="407" t="s">
        <v>388</v>
      </c>
      <c r="C579" s="407"/>
      <c r="D579" s="411" t="n">
        <v>9.5</v>
      </c>
      <c r="E579" s="404"/>
      <c r="F579" s="404"/>
      <c r="G579" s="412" t="n">
        <v>50</v>
      </c>
      <c r="H579" s="412"/>
      <c r="I579" s="410" t="s">
        <v>389</v>
      </c>
      <c r="J579" s="410"/>
      <c r="K579" s="410"/>
      <c r="L579" s="410"/>
    </row>
    <row r="580" customFormat="false" ht="13.8" hidden="false" customHeight="false" outlineLevel="0" collapsed="false">
      <c r="B580" s="407" t="s">
        <v>390</v>
      </c>
      <c r="C580" s="407"/>
      <c r="D580" s="413" t="s">
        <v>448</v>
      </c>
      <c r="E580" s="413"/>
      <c r="F580" s="413"/>
      <c r="G580" s="413"/>
      <c r="H580" s="413"/>
      <c r="I580" s="414"/>
      <c r="J580" s="414"/>
      <c r="K580" s="414"/>
      <c r="L580" s="414"/>
    </row>
    <row r="581" customFormat="false" ht="13.8" hidden="false" customHeight="false" outlineLevel="0" collapsed="false">
      <c r="B581" s="415" t="s">
        <v>392</v>
      </c>
      <c r="C581" s="416"/>
      <c r="D581" s="417" t="n">
        <v>50</v>
      </c>
      <c r="E581" s="417"/>
      <c r="F581" s="417"/>
      <c r="G581" s="417"/>
      <c r="H581" s="417"/>
      <c r="I581" s="410" t="s">
        <v>393</v>
      </c>
      <c r="J581" s="410"/>
      <c r="K581" s="410"/>
      <c r="L581" s="410"/>
    </row>
    <row r="582" customFormat="false" ht="13.8" hidden="false" customHeight="false" outlineLevel="0" collapsed="false">
      <c r="B582" s="407" t="s">
        <v>31</v>
      </c>
      <c r="C582" s="407"/>
      <c r="D582" s="418" t="n">
        <v>43604</v>
      </c>
      <c r="E582" s="418"/>
      <c r="F582" s="418"/>
      <c r="G582" s="418"/>
      <c r="H582" s="418"/>
      <c r="I582" s="410"/>
      <c r="J582" s="410"/>
      <c r="K582" s="410"/>
      <c r="L582" s="410"/>
    </row>
    <row r="583" customFormat="false" ht="13.8" hidden="false" customHeight="false" outlineLevel="0" collapsed="false">
      <c r="B583" s="420" t="s">
        <v>394</v>
      </c>
      <c r="C583" s="420"/>
      <c r="D583" s="421" t="s">
        <v>465</v>
      </c>
      <c r="E583" s="421"/>
      <c r="F583" s="421"/>
      <c r="G583" s="421"/>
      <c r="H583" s="421"/>
      <c r="I583" s="410"/>
      <c r="J583" s="410"/>
      <c r="K583" s="410"/>
      <c r="L583" s="410"/>
    </row>
    <row r="584" customFormat="false" ht="13.8" hidden="false" customHeight="false" outlineLevel="0" collapsed="false">
      <c r="B584" s="420"/>
      <c r="C584" s="420"/>
      <c r="D584" s="421"/>
      <c r="E584" s="421"/>
      <c r="F584" s="421"/>
      <c r="G584" s="421"/>
      <c r="H584" s="421"/>
      <c r="I584" s="422"/>
      <c r="J584" s="422"/>
      <c r="K584" s="422"/>
      <c r="L584" s="422"/>
    </row>
    <row r="585" customFormat="false" ht="13.8" hidden="false" customHeight="false" outlineLevel="0" collapsed="false">
      <c r="B585" s="423"/>
      <c r="C585" s="424" t="s">
        <v>396</v>
      </c>
      <c r="D585" s="424"/>
      <c r="E585" s="424"/>
      <c r="F585" s="424"/>
      <c r="G585" s="180" t="s">
        <v>397</v>
      </c>
      <c r="H585" s="180"/>
      <c r="I585" s="180"/>
      <c r="J585" s="180"/>
      <c r="K585" s="180"/>
      <c r="L585" s="180"/>
    </row>
    <row r="586" customFormat="false" ht="13.8" hidden="false" customHeight="false" outlineLevel="0" collapsed="false">
      <c r="B586" s="425" t="n">
        <v>1</v>
      </c>
      <c r="C586" s="426" t="s">
        <v>449</v>
      </c>
      <c r="D586" s="427" t="n">
        <v>20</v>
      </c>
      <c r="E586" s="427" t="s">
        <v>399</v>
      </c>
      <c r="F586" s="428" t="s">
        <v>145</v>
      </c>
      <c r="G586" s="429" t="n">
        <v>47</v>
      </c>
      <c r="H586" s="429" t="n">
        <v>52</v>
      </c>
      <c r="I586" s="429" t="n">
        <v>52</v>
      </c>
      <c r="J586" s="429" t="n">
        <v>52</v>
      </c>
      <c r="K586" s="429"/>
      <c r="L586" s="430"/>
    </row>
    <row r="587" customFormat="false" ht="13.8" hidden="false" customHeight="false" outlineLevel="0" collapsed="false">
      <c r="B587" s="425"/>
      <c r="C587" s="431" t="s">
        <v>400</v>
      </c>
      <c r="D587" s="432" t="n">
        <v>22</v>
      </c>
      <c r="E587" s="432" t="s">
        <v>399</v>
      </c>
      <c r="F587" s="428"/>
      <c r="G587" s="429"/>
      <c r="H587" s="429"/>
      <c r="I587" s="429"/>
      <c r="J587" s="429"/>
      <c r="K587" s="429"/>
      <c r="L587" s="430"/>
    </row>
    <row r="588" customFormat="false" ht="13.8" hidden="false" customHeight="false" outlineLevel="0" collapsed="false">
      <c r="B588" s="439" t="n">
        <v>2</v>
      </c>
      <c r="C588" s="426" t="s">
        <v>398</v>
      </c>
      <c r="D588" s="427" t="n">
        <v>20</v>
      </c>
      <c r="E588" s="427" t="s">
        <v>399</v>
      </c>
      <c r="F588" s="428" t="s">
        <v>145</v>
      </c>
      <c r="G588" s="429" t="n">
        <v>5</v>
      </c>
      <c r="H588" s="429" t="n">
        <v>6</v>
      </c>
      <c r="I588" s="429" t="n">
        <v>6</v>
      </c>
      <c r="J588" s="429" t="n">
        <v>7</v>
      </c>
      <c r="K588" s="429"/>
      <c r="L588" s="442"/>
    </row>
    <row r="589" customFormat="false" ht="13.8" hidden="false" customHeight="false" outlineLevel="0" collapsed="false">
      <c r="B589" s="439"/>
      <c r="C589" s="431" t="s">
        <v>400</v>
      </c>
      <c r="D589" s="432" t="n">
        <v>22</v>
      </c>
      <c r="E589" s="432" t="s">
        <v>399</v>
      </c>
      <c r="F589" s="428"/>
      <c r="G589" s="429"/>
      <c r="H589" s="429"/>
      <c r="I589" s="429"/>
      <c r="J589" s="429"/>
      <c r="K589" s="429"/>
      <c r="L589" s="442"/>
    </row>
    <row r="590" customFormat="false" ht="13.8" hidden="false" customHeight="false" outlineLevel="0" collapsed="false">
      <c r="B590" s="439" t="n">
        <v>3</v>
      </c>
      <c r="C590" s="427" t="s">
        <v>438</v>
      </c>
      <c r="D590" s="427" t="n">
        <v>20</v>
      </c>
      <c r="E590" s="427" t="s">
        <v>399</v>
      </c>
      <c r="F590" s="434" t="s">
        <v>145</v>
      </c>
      <c r="G590" s="435" t="n">
        <v>11</v>
      </c>
      <c r="H590" s="435" t="n">
        <v>10</v>
      </c>
      <c r="I590" s="435" t="n">
        <v>10</v>
      </c>
      <c r="J590" s="435" t="n">
        <v>10</v>
      </c>
      <c r="K590" s="436"/>
      <c r="L590" s="442"/>
    </row>
    <row r="591" customFormat="false" ht="13.8" hidden="false" customHeight="false" outlineLevel="0" collapsed="false">
      <c r="B591" s="439"/>
      <c r="C591" s="438" t="s">
        <v>400</v>
      </c>
      <c r="D591" s="438" t="n">
        <v>22</v>
      </c>
      <c r="E591" s="438" t="s">
        <v>399</v>
      </c>
      <c r="F591" s="449"/>
      <c r="G591" s="450"/>
      <c r="H591" s="450"/>
      <c r="I591" s="450"/>
      <c r="J591" s="450"/>
      <c r="K591" s="451"/>
      <c r="L591" s="442"/>
    </row>
    <row r="592" customFormat="false" ht="13.8" hidden="false" customHeight="false" outlineLevel="0" collapsed="false">
      <c r="B592" s="439" t="n">
        <v>4</v>
      </c>
      <c r="C592" s="427" t="s">
        <v>439</v>
      </c>
      <c r="D592" s="427" t="n">
        <v>20</v>
      </c>
      <c r="E592" s="427" t="s">
        <v>399</v>
      </c>
      <c r="F592" s="452" t="s">
        <v>146</v>
      </c>
      <c r="G592" s="435" t="n">
        <v>10</v>
      </c>
      <c r="H592" s="435" t="n">
        <v>10</v>
      </c>
      <c r="I592" s="435" t="n">
        <v>10</v>
      </c>
      <c r="J592" s="435" t="n">
        <v>10</v>
      </c>
      <c r="K592" s="436"/>
      <c r="L592" s="442"/>
    </row>
    <row r="593" customFormat="false" ht="13.8" hidden="false" customHeight="false" outlineLevel="0" collapsed="false">
      <c r="B593" s="439"/>
      <c r="C593" s="443" t="s">
        <v>400</v>
      </c>
      <c r="D593" s="443" t="n">
        <v>22</v>
      </c>
      <c r="E593" s="443" t="s">
        <v>399</v>
      </c>
      <c r="F593" s="453"/>
      <c r="G593" s="450"/>
      <c r="H593" s="450"/>
      <c r="I593" s="450"/>
      <c r="J593" s="450"/>
      <c r="K593" s="451"/>
      <c r="L593" s="442"/>
    </row>
    <row r="594" customFormat="false" ht="13.8" hidden="false" customHeight="false" outlineLevel="0" collapsed="false">
      <c r="B594" s="439" t="n">
        <v>5</v>
      </c>
      <c r="C594" s="427" t="s">
        <v>406</v>
      </c>
      <c r="D594" s="427" t="n">
        <v>20</v>
      </c>
      <c r="E594" s="427" t="s">
        <v>399</v>
      </c>
      <c r="F594" s="452" t="s">
        <v>146</v>
      </c>
      <c r="G594" s="435" t="n">
        <v>7</v>
      </c>
      <c r="H594" s="435" t="n">
        <v>7</v>
      </c>
      <c r="I594" s="435" t="n">
        <v>7</v>
      </c>
      <c r="J594" s="435" t="n">
        <v>7</v>
      </c>
      <c r="K594" s="436"/>
      <c r="L594" s="442"/>
    </row>
    <row r="595" customFormat="false" ht="13.8" hidden="false" customHeight="false" outlineLevel="0" collapsed="false">
      <c r="B595" s="439"/>
      <c r="C595" s="443" t="s">
        <v>400</v>
      </c>
      <c r="D595" s="443" t="n">
        <v>22</v>
      </c>
      <c r="E595" s="443" t="s">
        <v>399</v>
      </c>
      <c r="F595" s="453"/>
      <c r="G595" s="450"/>
      <c r="H595" s="450"/>
      <c r="I595" s="450"/>
      <c r="J595" s="450"/>
      <c r="K595" s="451"/>
      <c r="L595" s="442"/>
    </row>
    <row r="596" customFormat="false" ht="13.8" hidden="false" customHeight="false" outlineLevel="0" collapsed="false">
      <c r="B596" s="439" t="n">
        <v>6</v>
      </c>
      <c r="C596" s="445" t="s">
        <v>407</v>
      </c>
      <c r="D596" s="445" t="n">
        <v>20</v>
      </c>
      <c r="E596" s="445" t="s">
        <v>399</v>
      </c>
      <c r="F596" s="434" t="s">
        <v>145</v>
      </c>
      <c r="G596" s="435" t="n">
        <v>5</v>
      </c>
      <c r="H596" s="435" t="n">
        <v>6</v>
      </c>
      <c r="I596" s="435" t="n">
        <v>6</v>
      </c>
      <c r="J596" s="435" t="n">
        <v>6</v>
      </c>
      <c r="K596" s="436"/>
      <c r="L596" s="442"/>
    </row>
    <row r="597" customFormat="false" ht="13.8" hidden="false" customHeight="false" outlineLevel="0" collapsed="false">
      <c r="B597" s="439"/>
      <c r="C597" s="432" t="s">
        <v>400</v>
      </c>
      <c r="D597" s="432" t="n">
        <v>22</v>
      </c>
      <c r="E597" s="432" t="s">
        <v>399</v>
      </c>
      <c r="F597" s="449"/>
      <c r="G597" s="450"/>
      <c r="H597" s="450"/>
      <c r="I597" s="450"/>
      <c r="J597" s="450"/>
      <c r="K597" s="451"/>
      <c r="L597" s="442"/>
    </row>
    <row r="598" customFormat="false" ht="13.8" hidden="false" customHeight="false" outlineLevel="0" collapsed="false">
      <c r="B598" s="439" t="n">
        <v>7</v>
      </c>
      <c r="C598" s="427" t="s">
        <v>431</v>
      </c>
      <c r="D598" s="427" t="n">
        <v>20</v>
      </c>
      <c r="E598" s="427" t="s">
        <v>399</v>
      </c>
      <c r="F598" s="452" t="s">
        <v>146</v>
      </c>
      <c r="G598" s="435" t="n">
        <v>9</v>
      </c>
      <c r="H598" s="435" t="n">
        <v>9</v>
      </c>
      <c r="I598" s="435" t="n">
        <v>9</v>
      </c>
      <c r="J598" s="435" t="n">
        <v>9</v>
      </c>
      <c r="K598" s="436"/>
      <c r="L598" s="442"/>
    </row>
    <row r="599" customFormat="false" ht="13.8" hidden="false" customHeight="false" outlineLevel="0" collapsed="false">
      <c r="B599" s="439"/>
      <c r="C599" s="443" t="s">
        <v>400</v>
      </c>
      <c r="D599" s="443" t="n">
        <v>22</v>
      </c>
      <c r="E599" s="443" t="s">
        <v>399</v>
      </c>
      <c r="F599" s="453"/>
      <c r="G599" s="450"/>
      <c r="H599" s="450"/>
      <c r="I599" s="450"/>
      <c r="J599" s="450"/>
      <c r="K599" s="451"/>
      <c r="L599" s="442"/>
    </row>
    <row r="600" customFormat="false" ht="13.8" hidden="false" customHeight="false" outlineLevel="0" collapsed="false">
      <c r="B600" s="439" t="n">
        <v>8</v>
      </c>
      <c r="C600" s="427" t="s">
        <v>441</v>
      </c>
      <c r="D600" s="427" t="n">
        <v>20</v>
      </c>
      <c r="E600" s="427" t="s">
        <v>399</v>
      </c>
      <c r="F600" s="452" t="s">
        <v>146</v>
      </c>
      <c r="G600" s="435" t="n">
        <v>8</v>
      </c>
      <c r="H600" s="435" t="n">
        <v>12</v>
      </c>
      <c r="I600" s="435" t="n">
        <v>12</v>
      </c>
      <c r="J600" s="435" t="n">
        <v>12</v>
      </c>
      <c r="K600" s="436"/>
      <c r="L600" s="442"/>
    </row>
    <row r="601" customFormat="false" ht="13.8" hidden="false" customHeight="false" outlineLevel="0" collapsed="false">
      <c r="B601" s="439"/>
      <c r="C601" s="443" t="s">
        <v>400</v>
      </c>
      <c r="D601" s="443" t="n">
        <v>22</v>
      </c>
      <c r="E601" s="443" t="s">
        <v>399</v>
      </c>
      <c r="F601" s="453"/>
      <c r="G601" s="450"/>
      <c r="H601" s="450"/>
      <c r="I601" s="450"/>
      <c r="J601" s="450"/>
      <c r="K601" s="451"/>
      <c r="L601" s="442"/>
    </row>
    <row r="602" customFormat="false" ht="13.8" hidden="false" customHeight="false" outlineLevel="0" collapsed="false">
      <c r="B602" s="433" t="n">
        <v>9</v>
      </c>
      <c r="C602" s="427" t="s">
        <v>463</v>
      </c>
      <c r="D602" s="427" t="n">
        <v>20</v>
      </c>
      <c r="E602" s="427" t="s">
        <v>399</v>
      </c>
      <c r="F602" s="452" t="s">
        <v>146</v>
      </c>
      <c r="G602" s="435" t="n">
        <v>7</v>
      </c>
      <c r="H602" s="435" t="n">
        <v>7</v>
      </c>
      <c r="I602" s="435" t="n">
        <v>7</v>
      </c>
      <c r="J602" s="435" t="n">
        <v>7</v>
      </c>
      <c r="K602" s="436"/>
      <c r="L602" s="437"/>
    </row>
    <row r="603" customFormat="false" ht="13.8" hidden="false" customHeight="false" outlineLevel="0" collapsed="false">
      <c r="B603" s="459"/>
      <c r="C603" s="443" t="s">
        <v>400</v>
      </c>
      <c r="D603" s="443" t="n">
        <v>22</v>
      </c>
      <c r="E603" s="443" t="s">
        <v>399</v>
      </c>
      <c r="F603" s="453"/>
      <c r="G603" s="450"/>
      <c r="H603" s="450"/>
      <c r="I603" s="450"/>
      <c r="J603" s="450"/>
      <c r="K603" s="451"/>
      <c r="L603" s="460"/>
    </row>
    <row r="604" customFormat="false" ht="13.8" hidden="false" customHeight="false" outlineLevel="0" collapsed="false">
      <c r="B604" s="433" t="n">
        <v>10</v>
      </c>
      <c r="C604" s="427" t="s">
        <v>453</v>
      </c>
      <c r="D604" s="427" t="n">
        <v>20</v>
      </c>
      <c r="E604" s="427" t="s">
        <v>399</v>
      </c>
      <c r="F604" s="434" t="s">
        <v>145</v>
      </c>
      <c r="G604" s="435" t="n">
        <v>8</v>
      </c>
      <c r="H604" s="435" t="n">
        <v>10</v>
      </c>
      <c r="I604" s="435" t="n">
        <v>10</v>
      </c>
      <c r="J604" s="435" t="n">
        <v>10</v>
      </c>
      <c r="K604" s="436"/>
      <c r="L604" s="437"/>
    </row>
    <row r="605" customFormat="false" ht="13.8" hidden="false" customHeight="false" outlineLevel="0" collapsed="false">
      <c r="B605" s="459"/>
      <c r="C605" s="432" t="s">
        <v>400</v>
      </c>
      <c r="D605" s="432" t="n">
        <v>22</v>
      </c>
      <c r="E605" s="432" t="s">
        <v>399</v>
      </c>
      <c r="F605" s="449"/>
      <c r="G605" s="450"/>
      <c r="H605" s="450"/>
      <c r="I605" s="450"/>
      <c r="J605" s="450"/>
      <c r="K605" s="451"/>
      <c r="L605" s="460"/>
    </row>
    <row r="606" customFormat="false" ht="13.8" hidden="false" customHeight="false" outlineLevel="0" collapsed="false">
      <c r="B606" s="433" t="n">
        <v>11</v>
      </c>
      <c r="C606" s="462" t="s">
        <v>464</v>
      </c>
      <c r="D606" s="447" t="n">
        <v>20</v>
      </c>
      <c r="E606" s="447" t="s">
        <v>399</v>
      </c>
      <c r="F606" s="452" t="s">
        <v>146</v>
      </c>
      <c r="G606" s="435" t="n">
        <v>12</v>
      </c>
      <c r="H606" s="435" t="n">
        <v>12</v>
      </c>
      <c r="I606" s="435" t="n">
        <v>13</v>
      </c>
      <c r="J606" s="435" t="n">
        <v>12</v>
      </c>
      <c r="K606" s="436"/>
      <c r="L606" s="437"/>
    </row>
    <row r="607" customFormat="false" ht="13.8" hidden="false" customHeight="false" outlineLevel="0" collapsed="false">
      <c r="B607" s="459"/>
      <c r="C607" s="432" t="s">
        <v>400</v>
      </c>
      <c r="D607" s="432" t="n">
        <v>22</v>
      </c>
      <c r="E607" s="432" t="s">
        <v>399</v>
      </c>
      <c r="F607" s="453"/>
      <c r="G607" s="450"/>
      <c r="H607" s="450"/>
      <c r="I607" s="450"/>
      <c r="J607" s="450"/>
      <c r="K607" s="451"/>
      <c r="L607" s="460"/>
    </row>
    <row r="608" customFormat="false" ht="13.8" hidden="false" customHeight="false" outlineLevel="0" collapsed="false">
      <c r="B608" s="433" t="n">
        <v>12</v>
      </c>
      <c r="C608" s="427" t="s">
        <v>410</v>
      </c>
      <c r="D608" s="427" t="n">
        <v>120</v>
      </c>
      <c r="E608" s="427" t="s">
        <v>399</v>
      </c>
      <c r="F608" s="434" t="s">
        <v>145</v>
      </c>
      <c r="G608" s="454" t="s">
        <v>411</v>
      </c>
      <c r="H608" s="454" t="s">
        <v>411</v>
      </c>
      <c r="I608" s="454" t="s">
        <v>411</v>
      </c>
      <c r="J608" s="454" t="s">
        <v>411</v>
      </c>
      <c r="K608" s="436"/>
      <c r="L608" s="437"/>
    </row>
    <row r="609" customFormat="false" ht="13.8" hidden="false" customHeight="false" outlineLevel="0" collapsed="false">
      <c r="B609" s="459"/>
      <c r="C609" s="461"/>
      <c r="D609" s="461"/>
      <c r="E609" s="461"/>
      <c r="F609" s="449"/>
      <c r="G609" s="455"/>
      <c r="H609" s="455"/>
      <c r="I609" s="455"/>
      <c r="J609" s="455"/>
      <c r="K609" s="451"/>
      <c r="L609" s="460"/>
    </row>
    <row r="1048576" customFormat="false" ht="13.8" hidden="false" customHeight="false" outlineLevel="0" collapsed="false"/>
  </sheetData>
  <mergeCells count="1728">
    <mergeCell ref="B1:B2"/>
    <mergeCell ref="C1:C2"/>
    <mergeCell ref="D1:D2"/>
    <mergeCell ref="E1:E2"/>
    <mergeCell ref="F1:F2"/>
    <mergeCell ref="G1:H2"/>
    <mergeCell ref="I1:L2"/>
    <mergeCell ref="B3:C3"/>
    <mergeCell ref="E3:E5"/>
    <mergeCell ref="F3:F5"/>
    <mergeCell ref="G3:H3"/>
    <mergeCell ref="I3:L3"/>
    <mergeCell ref="B4:C4"/>
    <mergeCell ref="G4:H4"/>
    <mergeCell ref="I4:L4"/>
    <mergeCell ref="B5:C5"/>
    <mergeCell ref="G5:H5"/>
    <mergeCell ref="I5:L5"/>
    <mergeCell ref="B6:C6"/>
    <mergeCell ref="D6:H6"/>
    <mergeCell ref="I6:L6"/>
    <mergeCell ref="D7:H7"/>
    <mergeCell ref="I7:L7"/>
    <mergeCell ref="B8:C8"/>
    <mergeCell ref="D8:H8"/>
    <mergeCell ref="I8:L8"/>
    <mergeCell ref="B9:C10"/>
    <mergeCell ref="D9:H10"/>
    <mergeCell ref="I9:L9"/>
    <mergeCell ref="I10:L10"/>
    <mergeCell ref="C11:F11"/>
    <mergeCell ref="G11:L11"/>
    <mergeCell ref="B12:B13"/>
    <mergeCell ref="F12:F13"/>
    <mergeCell ref="G12:G13"/>
    <mergeCell ref="H12:H13"/>
    <mergeCell ref="I12:I13"/>
    <mergeCell ref="J12:J13"/>
    <mergeCell ref="K12:K13"/>
    <mergeCell ref="L12:L13"/>
    <mergeCell ref="B14:B15"/>
    <mergeCell ref="F14:F15"/>
    <mergeCell ref="G14:G15"/>
    <mergeCell ref="H14:H15"/>
    <mergeCell ref="I14:I15"/>
    <mergeCell ref="J14:J15"/>
    <mergeCell ref="K14:K15"/>
    <mergeCell ref="L14:L15"/>
    <mergeCell ref="B16:B17"/>
    <mergeCell ref="F16:F17"/>
    <mergeCell ref="G16:G17"/>
    <mergeCell ref="H16:H17"/>
    <mergeCell ref="I16:I17"/>
    <mergeCell ref="J16:J17"/>
    <mergeCell ref="K16:K17"/>
    <mergeCell ref="L16:L17"/>
    <mergeCell ref="B18:B19"/>
    <mergeCell ref="F18:F19"/>
    <mergeCell ref="G18:G19"/>
    <mergeCell ref="H18:H19"/>
    <mergeCell ref="I18:I19"/>
    <mergeCell ref="J18:J19"/>
    <mergeCell ref="K18:K19"/>
    <mergeCell ref="L18:L19"/>
    <mergeCell ref="B20:B21"/>
    <mergeCell ref="F20:F21"/>
    <mergeCell ref="G20:G21"/>
    <mergeCell ref="H20:H21"/>
    <mergeCell ref="I20:I21"/>
    <mergeCell ref="J20:J21"/>
    <mergeCell ref="K20:K21"/>
    <mergeCell ref="L20:L21"/>
    <mergeCell ref="B22:B23"/>
    <mergeCell ref="F22:F23"/>
    <mergeCell ref="G22:G23"/>
    <mergeCell ref="H22:H23"/>
    <mergeCell ref="I22:I23"/>
    <mergeCell ref="J22:J23"/>
    <mergeCell ref="K22:K23"/>
    <mergeCell ref="L22:L23"/>
    <mergeCell ref="B24:B25"/>
    <mergeCell ref="F24:F25"/>
    <mergeCell ref="G24:G25"/>
    <mergeCell ref="H24:H25"/>
    <mergeCell ref="I24:I25"/>
    <mergeCell ref="J24:J25"/>
    <mergeCell ref="K24:K25"/>
    <mergeCell ref="L24:L25"/>
    <mergeCell ref="B26:B27"/>
    <mergeCell ref="F26:F27"/>
    <mergeCell ref="G26:G27"/>
    <mergeCell ref="H26:H27"/>
    <mergeCell ref="I26:I27"/>
    <mergeCell ref="J26:J27"/>
    <mergeCell ref="K26:K27"/>
    <mergeCell ref="L26:L27"/>
    <mergeCell ref="B28:B29"/>
    <mergeCell ref="F28:F29"/>
    <mergeCell ref="G28:G29"/>
    <mergeCell ref="H28:H29"/>
    <mergeCell ref="I28:I29"/>
    <mergeCell ref="J28:J29"/>
    <mergeCell ref="K28:K29"/>
    <mergeCell ref="L28:L29"/>
    <mergeCell ref="B30:B31"/>
    <mergeCell ref="F30:F31"/>
    <mergeCell ref="G30:G31"/>
    <mergeCell ref="H30:H31"/>
    <mergeCell ref="I30:I31"/>
    <mergeCell ref="J30:J31"/>
    <mergeCell ref="K30:K31"/>
    <mergeCell ref="L30:L31"/>
    <mergeCell ref="B32:B33"/>
    <mergeCell ref="F32:F33"/>
    <mergeCell ref="G32:G33"/>
    <mergeCell ref="H32:H33"/>
    <mergeCell ref="I32:I33"/>
    <mergeCell ref="J32:J33"/>
    <mergeCell ref="K32:K33"/>
    <mergeCell ref="L32:L33"/>
    <mergeCell ref="B34:B35"/>
    <mergeCell ref="F34:F35"/>
    <mergeCell ref="G34:G35"/>
    <mergeCell ref="H34:H35"/>
    <mergeCell ref="I34:I35"/>
    <mergeCell ref="J34:J35"/>
    <mergeCell ref="K34:K35"/>
    <mergeCell ref="L34:L35"/>
    <mergeCell ref="B40:B41"/>
    <mergeCell ref="C40:C41"/>
    <mergeCell ref="D40:D41"/>
    <mergeCell ref="E40:E41"/>
    <mergeCell ref="F40:F41"/>
    <mergeCell ref="G40:H41"/>
    <mergeCell ref="I40:L41"/>
    <mergeCell ref="B42:C42"/>
    <mergeCell ref="E42:E44"/>
    <mergeCell ref="F42:F44"/>
    <mergeCell ref="G42:H42"/>
    <mergeCell ref="I42:L42"/>
    <mergeCell ref="B43:C43"/>
    <mergeCell ref="G43:H43"/>
    <mergeCell ref="I43:L43"/>
    <mergeCell ref="B44:C44"/>
    <mergeCell ref="G44:H44"/>
    <mergeCell ref="I44:L44"/>
    <mergeCell ref="B45:C45"/>
    <mergeCell ref="D45:H45"/>
    <mergeCell ref="I45:L45"/>
    <mergeCell ref="D46:H46"/>
    <mergeCell ref="I46:L46"/>
    <mergeCell ref="B47:C47"/>
    <mergeCell ref="D47:H47"/>
    <mergeCell ref="I47:L47"/>
    <mergeCell ref="B48:C49"/>
    <mergeCell ref="D48:H49"/>
    <mergeCell ref="I48:L48"/>
    <mergeCell ref="I49:L49"/>
    <mergeCell ref="C50:F50"/>
    <mergeCell ref="G50:L50"/>
    <mergeCell ref="B51:B52"/>
    <mergeCell ref="F51:F52"/>
    <mergeCell ref="G51:G52"/>
    <mergeCell ref="H51:H52"/>
    <mergeCell ref="I51:I52"/>
    <mergeCell ref="J51:J52"/>
    <mergeCell ref="K51:K52"/>
    <mergeCell ref="L51:L52"/>
    <mergeCell ref="B53:B54"/>
    <mergeCell ref="F53:F54"/>
    <mergeCell ref="G53:G54"/>
    <mergeCell ref="H53:H54"/>
    <mergeCell ref="I53:I54"/>
    <mergeCell ref="J53:J54"/>
    <mergeCell ref="K53:K54"/>
    <mergeCell ref="L53:L54"/>
    <mergeCell ref="B55:B56"/>
    <mergeCell ref="F55:F56"/>
    <mergeCell ref="G55:G56"/>
    <mergeCell ref="H55:H56"/>
    <mergeCell ref="I55:I56"/>
    <mergeCell ref="J55:J56"/>
    <mergeCell ref="K55:K56"/>
    <mergeCell ref="L55:L56"/>
    <mergeCell ref="B57:B58"/>
    <mergeCell ref="F57:F58"/>
    <mergeCell ref="G57:G58"/>
    <mergeCell ref="H57:H58"/>
    <mergeCell ref="I57:I58"/>
    <mergeCell ref="J57:J58"/>
    <mergeCell ref="K57:K58"/>
    <mergeCell ref="L57:L58"/>
    <mergeCell ref="B59:B60"/>
    <mergeCell ref="F59:F60"/>
    <mergeCell ref="G59:G60"/>
    <mergeCell ref="H59:H60"/>
    <mergeCell ref="I59:I60"/>
    <mergeCell ref="J59:J60"/>
    <mergeCell ref="K59:K60"/>
    <mergeCell ref="L59:L60"/>
    <mergeCell ref="B61:B62"/>
    <mergeCell ref="F61:F62"/>
    <mergeCell ref="G61:G62"/>
    <mergeCell ref="H61:H62"/>
    <mergeCell ref="I61:I62"/>
    <mergeCell ref="J61:J62"/>
    <mergeCell ref="K61:K62"/>
    <mergeCell ref="L61:L62"/>
    <mergeCell ref="B63:B64"/>
    <mergeCell ref="F63:F64"/>
    <mergeCell ref="G63:G64"/>
    <mergeCell ref="H63:H64"/>
    <mergeCell ref="I63:I64"/>
    <mergeCell ref="J63:J64"/>
    <mergeCell ref="K63:K64"/>
    <mergeCell ref="L63:L64"/>
    <mergeCell ref="B65:B66"/>
    <mergeCell ref="F65:F66"/>
    <mergeCell ref="G65:G66"/>
    <mergeCell ref="H65:H66"/>
    <mergeCell ref="I65:I66"/>
    <mergeCell ref="J65:J66"/>
    <mergeCell ref="K65:K66"/>
    <mergeCell ref="L65:L66"/>
    <mergeCell ref="B67:B68"/>
    <mergeCell ref="F67:F68"/>
    <mergeCell ref="G67:G68"/>
    <mergeCell ref="H67:H68"/>
    <mergeCell ref="I67:I68"/>
    <mergeCell ref="J67:J68"/>
    <mergeCell ref="K67:K68"/>
    <mergeCell ref="L67:L68"/>
    <mergeCell ref="B69:B70"/>
    <mergeCell ref="F69:F70"/>
    <mergeCell ref="G69:G70"/>
    <mergeCell ref="H69:H70"/>
    <mergeCell ref="I69:I70"/>
    <mergeCell ref="J69:J70"/>
    <mergeCell ref="K69:K70"/>
    <mergeCell ref="L69:L70"/>
    <mergeCell ref="B71:B72"/>
    <mergeCell ref="F71:F72"/>
    <mergeCell ref="G71:G72"/>
    <mergeCell ref="H71:H72"/>
    <mergeCell ref="I71:I72"/>
    <mergeCell ref="J71:J72"/>
    <mergeCell ref="K71:K72"/>
    <mergeCell ref="L71:L72"/>
    <mergeCell ref="B73:B74"/>
    <mergeCell ref="F73:F74"/>
    <mergeCell ref="G73:G74"/>
    <mergeCell ref="H73:H74"/>
    <mergeCell ref="I73:I74"/>
    <mergeCell ref="J73:J74"/>
    <mergeCell ref="K73:K74"/>
    <mergeCell ref="L73:L74"/>
    <mergeCell ref="B75:B76"/>
    <mergeCell ref="F75:F76"/>
    <mergeCell ref="G75:G76"/>
    <mergeCell ref="H75:H76"/>
    <mergeCell ref="I75:I76"/>
    <mergeCell ref="J75:J76"/>
    <mergeCell ref="K75:K76"/>
    <mergeCell ref="L75:L76"/>
    <mergeCell ref="B80:B81"/>
    <mergeCell ref="C80:C81"/>
    <mergeCell ref="D80:D81"/>
    <mergeCell ref="E80:E81"/>
    <mergeCell ref="F80:F81"/>
    <mergeCell ref="G80:H81"/>
    <mergeCell ref="I80:L81"/>
    <mergeCell ref="B82:C82"/>
    <mergeCell ref="E82:E84"/>
    <mergeCell ref="F82:F84"/>
    <mergeCell ref="G82:H82"/>
    <mergeCell ref="I82:L82"/>
    <mergeCell ref="B83:C83"/>
    <mergeCell ref="G83:H83"/>
    <mergeCell ref="I83:L83"/>
    <mergeCell ref="B84:C84"/>
    <mergeCell ref="G84:H84"/>
    <mergeCell ref="I84:L84"/>
    <mergeCell ref="B85:C85"/>
    <mergeCell ref="D85:H85"/>
    <mergeCell ref="I85:L85"/>
    <mergeCell ref="D86:H86"/>
    <mergeCell ref="I86:L86"/>
    <mergeCell ref="B87:C87"/>
    <mergeCell ref="D87:H87"/>
    <mergeCell ref="I87:L87"/>
    <mergeCell ref="B88:C89"/>
    <mergeCell ref="D88:H89"/>
    <mergeCell ref="I88:L88"/>
    <mergeCell ref="I89:L89"/>
    <mergeCell ref="C90:F90"/>
    <mergeCell ref="G90:L90"/>
    <mergeCell ref="B91:B92"/>
    <mergeCell ref="F91:F92"/>
    <mergeCell ref="G91:G92"/>
    <mergeCell ref="H91:H92"/>
    <mergeCell ref="I91:I92"/>
    <mergeCell ref="J91:J92"/>
    <mergeCell ref="K91:K92"/>
    <mergeCell ref="L91:L92"/>
    <mergeCell ref="B93:B94"/>
    <mergeCell ref="F93:F94"/>
    <mergeCell ref="G93:G94"/>
    <mergeCell ref="H93:H94"/>
    <mergeCell ref="I93:I94"/>
    <mergeCell ref="J93:J94"/>
    <mergeCell ref="K93:K94"/>
    <mergeCell ref="L93:L94"/>
    <mergeCell ref="B95:B96"/>
    <mergeCell ref="F95:F96"/>
    <mergeCell ref="G95:G96"/>
    <mergeCell ref="H95:H96"/>
    <mergeCell ref="I95:I96"/>
    <mergeCell ref="J95:J96"/>
    <mergeCell ref="K95:K96"/>
    <mergeCell ref="L95:L96"/>
    <mergeCell ref="B97:B98"/>
    <mergeCell ref="F97:F98"/>
    <mergeCell ref="G97:G98"/>
    <mergeCell ref="H97:H98"/>
    <mergeCell ref="I97:I98"/>
    <mergeCell ref="J97:J98"/>
    <mergeCell ref="K97:K98"/>
    <mergeCell ref="L97:L98"/>
    <mergeCell ref="B99:B100"/>
    <mergeCell ref="F99:F100"/>
    <mergeCell ref="G99:G100"/>
    <mergeCell ref="H99:H100"/>
    <mergeCell ref="I99:I100"/>
    <mergeCell ref="J99:J100"/>
    <mergeCell ref="K99:K100"/>
    <mergeCell ref="L99:L100"/>
    <mergeCell ref="B101:B102"/>
    <mergeCell ref="F101:F102"/>
    <mergeCell ref="G101:G102"/>
    <mergeCell ref="H101:H102"/>
    <mergeCell ref="I101:I102"/>
    <mergeCell ref="J101:J102"/>
    <mergeCell ref="K101:K102"/>
    <mergeCell ref="L101:L102"/>
    <mergeCell ref="B103:B104"/>
    <mergeCell ref="F103:F104"/>
    <mergeCell ref="G103:G104"/>
    <mergeCell ref="H103:H104"/>
    <mergeCell ref="I103:I104"/>
    <mergeCell ref="J103:J104"/>
    <mergeCell ref="K103:K104"/>
    <mergeCell ref="L103:L104"/>
    <mergeCell ref="B105:B106"/>
    <mergeCell ref="F105:F106"/>
    <mergeCell ref="G105:G106"/>
    <mergeCell ref="H105:H106"/>
    <mergeCell ref="I105:I106"/>
    <mergeCell ref="J105:J106"/>
    <mergeCell ref="K105:K106"/>
    <mergeCell ref="L105:L106"/>
    <mergeCell ref="B107:B108"/>
    <mergeCell ref="F107:F108"/>
    <mergeCell ref="G107:G108"/>
    <mergeCell ref="H107:H108"/>
    <mergeCell ref="I107:I108"/>
    <mergeCell ref="J107:J108"/>
    <mergeCell ref="K107:K108"/>
    <mergeCell ref="L107:L108"/>
    <mergeCell ref="B109:B110"/>
    <mergeCell ref="F109:F110"/>
    <mergeCell ref="G109:G110"/>
    <mergeCell ref="H109:H110"/>
    <mergeCell ref="I109:I110"/>
    <mergeCell ref="J109:J110"/>
    <mergeCell ref="K109:K110"/>
    <mergeCell ref="L109:L110"/>
    <mergeCell ref="B111:B112"/>
    <mergeCell ref="F111:F112"/>
    <mergeCell ref="G111:G112"/>
    <mergeCell ref="H111:H112"/>
    <mergeCell ref="I111:I112"/>
    <mergeCell ref="J111:J112"/>
    <mergeCell ref="K111:K112"/>
    <mergeCell ref="L111:L112"/>
    <mergeCell ref="B113:B114"/>
    <mergeCell ref="F113:F114"/>
    <mergeCell ref="G113:G114"/>
    <mergeCell ref="H113:H114"/>
    <mergeCell ref="I113:I114"/>
    <mergeCell ref="J113:J114"/>
    <mergeCell ref="K113:K114"/>
    <mergeCell ref="L113:L114"/>
    <mergeCell ref="B115:B116"/>
    <mergeCell ref="F115:F116"/>
    <mergeCell ref="G115:G116"/>
    <mergeCell ref="H115:H116"/>
    <mergeCell ref="I115:I116"/>
    <mergeCell ref="J115:J116"/>
    <mergeCell ref="K115:K116"/>
    <mergeCell ref="L115:L116"/>
    <mergeCell ref="B121:B122"/>
    <mergeCell ref="C121:C122"/>
    <mergeCell ref="D121:D122"/>
    <mergeCell ref="E121:E122"/>
    <mergeCell ref="F121:F122"/>
    <mergeCell ref="G121:H122"/>
    <mergeCell ref="I121:L122"/>
    <mergeCell ref="B123:C123"/>
    <mergeCell ref="E123:E125"/>
    <mergeCell ref="F123:F125"/>
    <mergeCell ref="G123:H123"/>
    <mergeCell ref="I123:L123"/>
    <mergeCell ref="B124:C124"/>
    <mergeCell ref="G124:H124"/>
    <mergeCell ref="I124:L124"/>
    <mergeCell ref="B125:C125"/>
    <mergeCell ref="G125:H125"/>
    <mergeCell ref="I125:L125"/>
    <mergeCell ref="B126:C126"/>
    <mergeCell ref="D126:H126"/>
    <mergeCell ref="I126:L126"/>
    <mergeCell ref="D127:H127"/>
    <mergeCell ref="I127:L127"/>
    <mergeCell ref="B128:C128"/>
    <mergeCell ref="D128:H128"/>
    <mergeCell ref="I128:L128"/>
    <mergeCell ref="B129:C130"/>
    <mergeCell ref="D129:H130"/>
    <mergeCell ref="I129:L129"/>
    <mergeCell ref="I130:L130"/>
    <mergeCell ref="C131:F131"/>
    <mergeCell ref="G131:L131"/>
    <mergeCell ref="B132:B133"/>
    <mergeCell ref="F132:F133"/>
    <mergeCell ref="G132:G133"/>
    <mergeCell ref="H132:H133"/>
    <mergeCell ref="I132:I133"/>
    <mergeCell ref="J132:J133"/>
    <mergeCell ref="K132:K133"/>
    <mergeCell ref="L132:L133"/>
    <mergeCell ref="B134:B135"/>
    <mergeCell ref="F134:F135"/>
    <mergeCell ref="G134:G135"/>
    <mergeCell ref="H134:H135"/>
    <mergeCell ref="I134:I135"/>
    <mergeCell ref="J134:J135"/>
    <mergeCell ref="K134:K135"/>
    <mergeCell ref="L134:L135"/>
    <mergeCell ref="B136:B137"/>
    <mergeCell ref="F136:F137"/>
    <mergeCell ref="G136:G137"/>
    <mergeCell ref="H136:H137"/>
    <mergeCell ref="I136:I137"/>
    <mergeCell ref="J136:J137"/>
    <mergeCell ref="K136:K137"/>
    <mergeCell ref="L136:L137"/>
    <mergeCell ref="B138:B139"/>
    <mergeCell ref="F138:F139"/>
    <mergeCell ref="G138:G139"/>
    <mergeCell ref="H138:H139"/>
    <mergeCell ref="I138:I139"/>
    <mergeCell ref="J138:J139"/>
    <mergeCell ref="K138:K139"/>
    <mergeCell ref="L138:L139"/>
    <mergeCell ref="B140:B141"/>
    <mergeCell ref="F140:F141"/>
    <mergeCell ref="G140:G141"/>
    <mergeCell ref="H140:H141"/>
    <mergeCell ref="I140:I141"/>
    <mergeCell ref="J140:J141"/>
    <mergeCell ref="K140:K141"/>
    <mergeCell ref="L140:L141"/>
    <mergeCell ref="B142:B143"/>
    <mergeCell ref="F142:F143"/>
    <mergeCell ref="G142:G143"/>
    <mergeCell ref="H142:H143"/>
    <mergeCell ref="I142:I143"/>
    <mergeCell ref="J142:J143"/>
    <mergeCell ref="K142:K143"/>
    <mergeCell ref="L142:L143"/>
    <mergeCell ref="B144:B145"/>
    <mergeCell ref="F144:F145"/>
    <mergeCell ref="G144:G145"/>
    <mergeCell ref="H144:H145"/>
    <mergeCell ref="I144:I145"/>
    <mergeCell ref="J144:J145"/>
    <mergeCell ref="K144:K145"/>
    <mergeCell ref="L144:L145"/>
    <mergeCell ref="B146:B147"/>
    <mergeCell ref="F146:F147"/>
    <mergeCell ref="G146:G147"/>
    <mergeCell ref="H146:H147"/>
    <mergeCell ref="I146:I147"/>
    <mergeCell ref="J146:J147"/>
    <mergeCell ref="K146:K147"/>
    <mergeCell ref="L146:L147"/>
    <mergeCell ref="B148:B149"/>
    <mergeCell ref="F148:F149"/>
    <mergeCell ref="G148:G149"/>
    <mergeCell ref="H148:H149"/>
    <mergeCell ref="I148:I149"/>
    <mergeCell ref="J148:J149"/>
    <mergeCell ref="K148:K149"/>
    <mergeCell ref="L148:L149"/>
    <mergeCell ref="B150:B151"/>
    <mergeCell ref="F150:F151"/>
    <mergeCell ref="G150:G151"/>
    <mergeCell ref="H150:H151"/>
    <mergeCell ref="I150:I151"/>
    <mergeCell ref="J150:J151"/>
    <mergeCell ref="K150:K151"/>
    <mergeCell ref="L150:L151"/>
    <mergeCell ref="B152:B153"/>
    <mergeCell ref="F152:F153"/>
    <mergeCell ref="G152:G153"/>
    <mergeCell ref="H152:H153"/>
    <mergeCell ref="I152:I153"/>
    <mergeCell ref="J152:J153"/>
    <mergeCell ref="K152:K153"/>
    <mergeCell ref="L152:L153"/>
    <mergeCell ref="B154:B155"/>
    <mergeCell ref="F154:F155"/>
    <mergeCell ref="G154:G155"/>
    <mergeCell ref="H154:H155"/>
    <mergeCell ref="I154:I155"/>
    <mergeCell ref="J154:J155"/>
    <mergeCell ref="K154:K155"/>
    <mergeCell ref="L154:L155"/>
    <mergeCell ref="B156:B157"/>
    <mergeCell ref="F156:F157"/>
    <mergeCell ref="G156:G157"/>
    <mergeCell ref="H156:H157"/>
    <mergeCell ref="I156:I157"/>
    <mergeCell ref="J156:J157"/>
    <mergeCell ref="K156:K157"/>
    <mergeCell ref="L156:L157"/>
    <mergeCell ref="B158:B159"/>
    <mergeCell ref="F158:F159"/>
    <mergeCell ref="G158:G159"/>
    <mergeCell ref="H158:H159"/>
    <mergeCell ref="I158:I159"/>
    <mergeCell ref="J158:J159"/>
    <mergeCell ref="K158:K159"/>
    <mergeCell ref="L158:L159"/>
    <mergeCell ref="B164:B165"/>
    <mergeCell ref="C164:C165"/>
    <mergeCell ref="D164:D165"/>
    <mergeCell ref="E164:E165"/>
    <mergeCell ref="F164:F165"/>
    <mergeCell ref="G164:H165"/>
    <mergeCell ref="I164:L165"/>
    <mergeCell ref="B166:C166"/>
    <mergeCell ref="E166:E168"/>
    <mergeCell ref="F166:F168"/>
    <mergeCell ref="G166:H166"/>
    <mergeCell ref="I166:L166"/>
    <mergeCell ref="B167:C167"/>
    <mergeCell ref="G167:H167"/>
    <mergeCell ref="I167:L167"/>
    <mergeCell ref="B168:C168"/>
    <mergeCell ref="G168:H168"/>
    <mergeCell ref="I168:L168"/>
    <mergeCell ref="B169:C169"/>
    <mergeCell ref="D169:H169"/>
    <mergeCell ref="I169:L169"/>
    <mergeCell ref="D170:H170"/>
    <mergeCell ref="I170:L170"/>
    <mergeCell ref="B171:C171"/>
    <mergeCell ref="D171:H171"/>
    <mergeCell ref="I171:L171"/>
    <mergeCell ref="B172:C173"/>
    <mergeCell ref="D172:H173"/>
    <mergeCell ref="I172:L172"/>
    <mergeCell ref="I173:L173"/>
    <mergeCell ref="C174:F174"/>
    <mergeCell ref="G174:L174"/>
    <mergeCell ref="B175:B176"/>
    <mergeCell ref="F175:F176"/>
    <mergeCell ref="G175:G176"/>
    <mergeCell ref="H175:H176"/>
    <mergeCell ref="I175:I176"/>
    <mergeCell ref="J175:J176"/>
    <mergeCell ref="K175:K176"/>
    <mergeCell ref="L175:L176"/>
    <mergeCell ref="B177:B178"/>
    <mergeCell ref="F177:F178"/>
    <mergeCell ref="G177:G178"/>
    <mergeCell ref="H177:H178"/>
    <mergeCell ref="I177:I178"/>
    <mergeCell ref="J177:J178"/>
    <mergeCell ref="K177:K178"/>
    <mergeCell ref="L177:L178"/>
    <mergeCell ref="B179:B180"/>
    <mergeCell ref="F179:F180"/>
    <mergeCell ref="G179:G180"/>
    <mergeCell ref="H179:H180"/>
    <mergeCell ref="I179:I180"/>
    <mergeCell ref="J179:J180"/>
    <mergeCell ref="K179:K180"/>
    <mergeCell ref="L179:L180"/>
    <mergeCell ref="B181:B182"/>
    <mergeCell ref="F181:F182"/>
    <mergeCell ref="G181:G182"/>
    <mergeCell ref="H181:H182"/>
    <mergeCell ref="I181:I182"/>
    <mergeCell ref="J181:J182"/>
    <mergeCell ref="K181:K182"/>
    <mergeCell ref="L181:L182"/>
    <mergeCell ref="B183:B184"/>
    <mergeCell ref="F183:F184"/>
    <mergeCell ref="G183:G184"/>
    <mergeCell ref="H183:H184"/>
    <mergeCell ref="I183:I184"/>
    <mergeCell ref="J183:J184"/>
    <mergeCell ref="K183:K184"/>
    <mergeCell ref="L183:L184"/>
    <mergeCell ref="B185:B186"/>
    <mergeCell ref="F185:F186"/>
    <mergeCell ref="G185:G186"/>
    <mergeCell ref="H185:H186"/>
    <mergeCell ref="I185:I186"/>
    <mergeCell ref="J185:J186"/>
    <mergeCell ref="K185:K186"/>
    <mergeCell ref="L185:L186"/>
    <mergeCell ref="B187:B188"/>
    <mergeCell ref="F187:F188"/>
    <mergeCell ref="G187:G188"/>
    <mergeCell ref="H187:H188"/>
    <mergeCell ref="I187:I188"/>
    <mergeCell ref="J187:J188"/>
    <mergeCell ref="K187:K188"/>
    <mergeCell ref="L187:L188"/>
    <mergeCell ref="B189:B190"/>
    <mergeCell ref="F189:F190"/>
    <mergeCell ref="G189:G190"/>
    <mergeCell ref="H189:H190"/>
    <mergeCell ref="I189:I190"/>
    <mergeCell ref="J189:J190"/>
    <mergeCell ref="K189:K190"/>
    <mergeCell ref="L189:L190"/>
    <mergeCell ref="B191:B192"/>
    <mergeCell ref="F191:F192"/>
    <mergeCell ref="G191:G192"/>
    <mergeCell ref="H191:H192"/>
    <mergeCell ref="I191:I192"/>
    <mergeCell ref="J191:J192"/>
    <mergeCell ref="K191:K192"/>
    <mergeCell ref="L191:L192"/>
    <mergeCell ref="B193:B194"/>
    <mergeCell ref="F193:F194"/>
    <mergeCell ref="G193:G194"/>
    <mergeCell ref="H193:H194"/>
    <mergeCell ref="I193:I194"/>
    <mergeCell ref="J193:J194"/>
    <mergeCell ref="K193:K194"/>
    <mergeCell ref="L193:L194"/>
    <mergeCell ref="B195:B196"/>
    <mergeCell ref="F195:F196"/>
    <mergeCell ref="G195:G196"/>
    <mergeCell ref="H195:H196"/>
    <mergeCell ref="I195:I196"/>
    <mergeCell ref="J195:J196"/>
    <mergeCell ref="K195:K196"/>
    <mergeCell ref="L195:L196"/>
    <mergeCell ref="B197:B198"/>
    <mergeCell ref="F197:F198"/>
    <mergeCell ref="G197:G198"/>
    <mergeCell ref="H197:H198"/>
    <mergeCell ref="I197:I198"/>
    <mergeCell ref="J197:J198"/>
    <mergeCell ref="K197:K198"/>
    <mergeCell ref="L197:L198"/>
    <mergeCell ref="B202:B203"/>
    <mergeCell ref="C202:C203"/>
    <mergeCell ref="D202:D203"/>
    <mergeCell ref="E202:E203"/>
    <mergeCell ref="F202:F203"/>
    <mergeCell ref="G202:H203"/>
    <mergeCell ref="I202:L203"/>
    <mergeCell ref="B204:C204"/>
    <mergeCell ref="E204:E206"/>
    <mergeCell ref="F204:F206"/>
    <mergeCell ref="G204:H204"/>
    <mergeCell ref="I204:L204"/>
    <mergeCell ref="B205:C205"/>
    <mergeCell ref="G205:H205"/>
    <mergeCell ref="I205:L205"/>
    <mergeCell ref="B206:C206"/>
    <mergeCell ref="G206:H206"/>
    <mergeCell ref="I206:L206"/>
    <mergeCell ref="B207:C207"/>
    <mergeCell ref="D207:H207"/>
    <mergeCell ref="I207:L207"/>
    <mergeCell ref="D208:H208"/>
    <mergeCell ref="I208:L208"/>
    <mergeCell ref="B209:C209"/>
    <mergeCell ref="D209:H209"/>
    <mergeCell ref="I209:L209"/>
    <mergeCell ref="B210:C211"/>
    <mergeCell ref="D210:H211"/>
    <mergeCell ref="I210:L210"/>
    <mergeCell ref="I211:L211"/>
    <mergeCell ref="C212:F212"/>
    <mergeCell ref="G212:L212"/>
    <mergeCell ref="B213:B214"/>
    <mergeCell ref="F213:F214"/>
    <mergeCell ref="G213:G214"/>
    <mergeCell ref="H213:H214"/>
    <mergeCell ref="I213:I214"/>
    <mergeCell ref="J213:J214"/>
    <mergeCell ref="K213:K214"/>
    <mergeCell ref="L213:L214"/>
    <mergeCell ref="B215:B216"/>
    <mergeCell ref="F215:F216"/>
    <mergeCell ref="G215:G216"/>
    <mergeCell ref="H215:H216"/>
    <mergeCell ref="I215:I216"/>
    <mergeCell ref="J215:J216"/>
    <mergeCell ref="K215:K216"/>
    <mergeCell ref="L215:L216"/>
    <mergeCell ref="B217:B218"/>
    <mergeCell ref="F217:F218"/>
    <mergeCell ref="G217:G218"/>
    <mergeCell ref="H217:H218"/>
    <mergeCell ref="I217:I218"/>
    <mergeCell ref="J217:J218"/>
    <mergeCell ref="K217:K218"/>
    <mergeCell ref="L217:L218"/>
    <mergeCell ref="B219:B220"/>
    <mergeCell ref="F219:F220"/>
    <mergeCell ref="G219:G220"/>
    <mergeCell ref="H219:H220"/>
    <mergeCell ref="I219:I220"/>
    <mergeCell ref="J219:J220"/>
    <mergeCell ref="K219:K220"/>
    <mergeCell ref="L219:L220"/>
    <mergeCell ref="B221:B222"/>
    <mergeCell ref="F221:F222"/>
    <mergeCell ref="G221:G222"/>
    <mergeCell ref="H221:H222"/>
    <mergeCell ref="I221:I222"/>
    <mergeCell ref="J221:J222"/>
    <mergeCell ref="K221:K222"/>
    <mergeCell ref="L221:L222"/>
    <mergeCell ref="B223:B224"/>
    <mergeCell ref="F223:F224"/>
    <mergeCell ref="G223:G224"/>
    <mergeCell ref="H223:H224"/>
    <mergeCell ref="I223:I224"/>
    <mergeCell ref="J223:J224"/>
    <mergeCell ref="K223:K224"/>
    <mergeCell ref="L223:L224"/>
    <mergeCell ref="B225:B226"/>
    <mergeCell ref="F225:F226"/>
    <mergeCell ref="G225:G226"/>
    <mergeCell ref="H225:H226"/>
    <mergeCell ref="I225:I226"/>
    <mergeCell ref="J225:J226"/>
    <mergeCell ref="K225:K226"/>
    <mergeCell ref="L225:L226"/>
    <mergeCell ref="B227:B228"/>
    <mergeCell ref="F227:F228"/>
    <mergeCell ref="G227:G228"/>
    <mergeCell ref="H227:H228"/>
    <mergeCell ref="I227:I228"/>
    <mergeCell ref="J227:J228"/>
    <mergeCell ref="K227:K228"/>
    <mergeCell ref="L227:L228"/>
    <mergeCell ref="B229:B230"/>
    <mergeCell ref="F229:F230"/>
    <mergeCell ref="G229:G230"/>
    <mergeCell ref="H229:H230"/>
    <mergeCell ref="I229:I230"/>
    <mergeCell ref="J229:J230"/>
    <mergeCell ref="K229:K230"/>
    <mergeCell ref="L229:L230"/>
    <mergeCell ref="B231:B232"/>
    <mergeCell ref="F231:F232"/>
    <mergeCell ref="G231:G232"/>
    <mergeCell ref="H231:H232"/>
    <mergeCell ref="I231:I232"/>
    <mergeCell ref="J231:J232"/>
    <mergeCell ref="K231:K232"/>
    <mergeCell ref="L231:L232"/>
    <mergeCell ref="B233:B234"/>
    <mergeCell ref="F233:F234"/>
    <mergeCell ref="G233:G234"/>
    <mergeCell ref="H233:H234"/>
    <mergeCell ref="I233:I234"/>
    <mergeCell ref="J233:J234"/>
    <mergeCell ref="K233:K234"/>
    <mergeCell ref="L233:L234"/>
    <mergeCell ref="B235:B236"/>
    <mergeCell ref="F235:F236"/>
    <mergeCell ref="G235:G236"/>
    <mergeCell ref="H235:H236"/>
    <mergeCell ref="I235:I236"/>
    <mergeCell ref="J235:J236"/>
    <mergeCell ref="K235:K236"/>
    <mergeCell ref="L235:L236"/>
    <mergeCell ref="B237:B238"/>
    <mergeCell ref="F237:F238"/>
    <mergeCell ref="G237:G238"/>
    <mergeCell ref="H237:H238"/>
    <mergeCell ref="I237:I238"/>
    <mergeCell ref="J237:J238"/>
    <mergeCell ref="K237:K238"/>
    <mergeCell ref="L237:L238"/>
    <mergeCell ref="B242:B243"/>
    <mergeCell ref="C242:C243"/>
    <mergeCell ref="D242:D243"/>
    <mergeCell ref="E242:E243"/>
    <mergeCell ref="F242:F243"/>
    <mergeCell ref="G242:H243"/>
    <mergeCell ref="I242:L243"/>
    <mergeCell ref="B244:C244"/>
    <mergeCell ref="E244:E246"/>
    <mergeCell ref="F244:F246"/>
    <mergeCell ref="G244:H244"/>
    <mergeCell ref="I244:L244"/>
    <mergeCell ref="B245:C245"/>
    <mergeCell ref="G245:H245"/>
    <mergeCell ref="I245:L245"/>
    <mergeCell ref="B246:C246"/>
    <mergeCell ref="G246:H246"/>
    <mergeCell ref="I246:L246"/>
    <mergeCell ref="B247:C247"/>
    <mergeCell ref="D247:H247"/>
    <mergeCell ref="I247:L247"/>
    <mergeCell ref="D248:H248"/>
    <mergeCell ref="I248:L248"/>
    <mergeCell ref="B249:C249"/>
    <mergeCell ref="D249:H249"/>
    <mergeCell ref="I249:L249"/>
    <mergeCell ref="B250:C251"/>
    <mergeCell ref="D250:H251"/>
    <mergeCell ref="I250:L250"/>
    <mergeCell ref="I251:L251"/>
    <mergeCell ref="C252:F252"/>
    <mergeCell ref="G252:L252"/>
    <mergeCell ref="B253:B254"/>
    <mergeCell ref="F253:F254"/>
    <mergeCell ref="G253:G254"/>
    <mergeCell ref="H253:H254"/>
    <mergeCell ref="I253:I254"/>
    <mergeCell ref="J253:J254"/>
    <mergeCell ref="K253:K254"/>
    <mergeCell ref="L253:L254"/>
    <mergeCell ref="B255:B256"/>
    <mergeCell ref="F255:F256"/>
    <mergeCell ref="G255:G256"/>
    <mergeCell ref="H255:H256"/>
    <mergeCell ref="I255:I256"/>
    <mergeCell ref="J255:J256"/>
    <mergeCell ref="K255:K256"/>
    <mergeCell ref="L255:L256"/>
    <mergeCell ref="B257:B258"/>
    <mergeCell ref="F257:F258"/>
    <mergeCell ref="G257:G258"/>
    <mergeCell ref="H257:H258"/>
    <mergeCell ref="I257:I258"/>
    <mergeCell ref="J257:J258"/>
    <mergeCell ref="K257:K258"/>
    <mergeCell ref="L257:L258"/>
    <mergeCell ref="B259:B260"/>
    <mergeCell ref="F259:F260"/>
    <mergeCell ref="G259:G260"/>
    <mergeCell ref="H259:H260"/>
    <mergeCell ref="I259:I260"/>
    <mergeCell ref="J259:J260"/>
    <mergeCell ref="K259:K260"/>
    <mergeCell ref="L259:L260"/>
    <mergeCell ref="B261:B262"/>
    <mergeCell ref="F261:F262"/>
    <mergeCell ref="G261:G262"/>
    <mergeCell ref="H261:H262"/>
    <mergeCell ref="I261:I262"/>
    <mergeCell ref="J261:J262"/>
    <mergeCell ref="K261:K262"/>
    <mergeCell ref="L261:L262"/>
    <mergeCell ref="B263:B264"/>
    <mergeCell ref="F263:F264"/>
    <mergeCell ref="G263:G264"/>
    <mergeCell ref="H263:H264"/>
    <mergeCell ref="I263:I264"/>
    <mergeCell ref="J263:J264"/>
    <mergeCell ref="K263:K264"/>
    <mergeCell ref="L263:L264"/>
    <mergeCell ref="B265:B266"/>
    <mergeCell ref="F265:F266"/>
    <mergeCell ref="G265:G266"/>
    <mergeCell ref="H265:H266"/>
    <mergeCell ref="I265:I266"/>
    <mergeCell ref="J265:J266"/>
    <mergeCell ref="K265:K266"/>
    <mergeCell ref="L265:L266"/>
    <mergeCell ref="B267:B268"/>
    <mergeCell ref="F267:F268"/>
    <mergeCell ref="G267:G268"/>
    <mergeCell ref="H267:H268"/>
    <mergeCell ref="I267:I268"/>
    <mergeCell ref="J267:J268"/>
    <mergeCell ref="K267:K268"/>
    <mergeCell ref="L267:L268"/>
    <mergeCell ref="B269:B270"/>
    <mergeCell ref="F269:F270"/>
    <mergeCell ref="G269:G270"/>
    <mergeCell ref="H269:H270"/>
    <mergeCell ref="I269:I270"/>
    <mergeCell ref="J269:J270"/>
    <mergeCell ref="K269:K270"/>
    <mergeCell ref="L269:L270"/>
    <mergeCell ref="B271:B272"/>
    <mergeCell ref="F271:F272"/>
    <mergeCell ref="G271:G272"/>
    <mergeCell ref="H271:H272"/>
    <mergeCell ref="I271:I272"/>
    <mergeCell ref="J271:J272"/>
    <mergeCell ref="K271:K272"/>
    <mergeCell ref="L271:L272"/>
    <mergeCell ref="B273:B274"/>
    <mergeCell ref="F273:F274"/>
    <mergeCell ref="G273:G274"/>
    <mergeCell ref="H273:H274"/>
    <mergeCell ref="I273:I274"/>
    <mergeCell ref="J273:J274"/>
    <mergeCell ref="K273:K274"/>
    <mergeCell ref="L273:L274"/>
    <mergeCell ref="B275:B276"/>
    <mergeCell ref="F275:F276"/>
    <mergeCell ref="G275:G276"/>
    <mergeCell ref="H275:H276"/>
    <mergeCell ref="I275:I276"/>
    <mergeCell ref="J275:J276"/>
    <mergeCell ref="K275:K276"/>
    <mergeCell ref="L275:L276"/>
    <mergeCell ref="B277:B278"/>
    <mergeCell ref="F277:F278"/>
    <mergeCell ref="G277:G278"/>
    <mergeCell ref="H277:H278"/>
    <mergeCell ref="I277:I278"/>
    <mergeCell ref="J277:J278"/>
    <mergeCell ref="K277:K278"/>
    <mergeCell ref="L277:L278"/>
    <mergeCell ref="B282:B283"/>
    <mergeCell ref="C282:C283"/>
    <mergeCell ref="D282:D283"/>
    <mergeCell ref="E282:E283"/>
    <mergeCell ref="F282:F283"/>
    <mergeCell ref="G282:H283"/>
    <mergeCell ref="I282:L283"/>
    <mergeCell ref="B284:C284"/>
    <mergeCell ref="E284:E286"/>
    <mergeCell ref="F284:F286"/>
    <mergeCell ref="G284:H284"/>
    <mergeCell ref="I284:L284"/>
    <mergeCell ref="B285:C285"/>
    <mergeCell ref="G285:H285"/>
    <mergeCell ref="I285:L285"/>
    <mergeCell ref="B286:C286"/>
    <mergeCell ref="G286:H286"/>
    <mergeCell ref="I286:L286"/>
    <mergeCell ref="B287:C287"/>
    <mergeCell ref="D287:H287"/>
    <mergeCell ref="I287:L287"/>
    <mergeCell ref="D288:H288"/>
    <mergeCell ref="I288:L288"/>
    <mergeCell ref="B289:C289"/>
    <mergeCell ref="D289:H289"/>
    <mergeCell ref="I289:L289"/>
    <mergeCell ref="B290:C291"/>
    <mergeCell ref="D290:H291"/>
    <mergeCell ref="I290:L290"/>
    <mergeCell ref="I291:L291"/>
    <mergeCell ref="C292:F292"/>
    <mergeCell ref="G292:L292"/>
    <mergeCell ref="B293:B294"/>
    <mergeCell ref="F293:F294"/>
    <mergeCell ref="G293:G294"/>
    <mergeCell ref="H293:H294"/>
    <mergeCell ref="I293:I294"/>
    <mergeCell ref="J293:J294"/>
    <mergeCell ref="K293:K294"/>
    <mergeCell ref="L293:L294"/>
    <mergeCell ref="B295:B296"/>
    <mergeCell ref="F295:F296"/>
    <mergeCell ref="G295:G296"/>
    <mergeCell ref="H295:H296"/>
    <mergeCell ref="I295:I296"/>
    <mergeCell ref="J295:J296"/>
    <mergeCell ref="K295:K296"/>
    <mergeCell ref="L295:L296"/>
    <mergeCell ref="B297:B298"/>
    <mergeCell ref="F297:F298"/>
    <mergeCell ref="G297:G298"/>
    <mergeCell ref="H297:H298"/>
    <mergeCell ref="I297:I298"/>
    <mergeCell ref="J297:J298"/>
    <mergeCell ref="K297:K298"/>
    <mergeCell ref="L297:L298"/>
    <mergeCell ref="B299:B300"/>
    <mergeCell ref="F299:F300"/>
    <mergeCell ref="G299:G300"/>
    <mergeCell ref="H299:H300"/>
    <mergeCell ref="I299:I300"/>
    <mergeCell ref="J299:J300"/>
    <mergeCell ref="K299:K300"/>
    <mergeCell ref="L299:L300"/>
    <mergeCell ref="B301:B302"/>
    <mergeCell ref="F301:F302"/>
    <mergeCell ref="G301:G302"/>
    <mergeCell ref="H301:H302"/>
    <mergeCell ref="I301:I302"/>
    <mergeCell ref="J301:J302"/>
    <mergeCell ref="K301:K302"/>
    <mergeCell ref="L301:L302"/>
    <mergeCell ref="B303:B304"/>
    <mergeCell ref="F303:F304"/>
    <mergeCell ref="G303:G304"/>
    <mergeCell ref="H303:H304"/>
    <mergeCell ref="I303:I304"/>
    <mergeCell ref="J303:J304"/>
    <mergeCell ref="K303:K304"/>
    <mergeCell ref="L303:L304"/>
    <mergeCell ref="B305:B306"/>
    <mergeCell ref="F305:F306"/>
    <mergeCell ref="G305:G306"/>
    <mergeCell ref="H305:H306"/>
    <mergeCell ref="I305:I306"/>
    <mergeCell ref="J305:J306"/>
    <mergeCell ref="K305:K306"/>
    <mergeCell ref="L305:L306"/>
    <mergeCell ref="B307:B308"/>
    <mergeCell ref="F307:F308"/>
    <mergeCell ref="G307:G308"/>
    <mergeCell ref="H307:H308"/>
    <mergeCell ref="I307:I308"/>
    <mergeCell ref="J307:J308"/>
    <mergeCell ref="K307:K308"/>
    <mergeCell ref="L307:L308"/>
    <mergeCell ref="B309:B310"/>
    <mergeCell ref="F309:F310"/>
    <mergeCell ref="G309:G310"/>
    <mergeCell ref="H309:H310"/>
    <mergeCell ref="I309:I310"/>
    <mergeCell ref="J309:J310"/>
    <mergeCell ref="K309:K310"/>
    <mergeCell ref="L309:L310"/>
    <mergeCell ref="B311:B312"/>
    <mergeCell ref="F311:F312"/>
    <mergeCell ref="G311:G312"/>
    <mergeCell ref="H311:H312"/>
    <mergeCell ref="I311:I312"/>
    <mergeCell ref="J311:J312"/>
    <mergeCell ref="K311:K312"/>
    <mergeCell ref="L311:L312"/>
    <mergeCell ref="B313:B314"/>
    <mergeCell ref="F313:F314"/>
    <mergeCell ref="G313:G314"/>
    <mergeCell ref="H313:H314"/>
    <mergeCell ref="I313:I314"/>
    <mergeCell ref="J313:J314"/>
    <mergeCell ref="K313:K314"/>
    <mergeCell ref="L313:L314"/>
    <mergeCell ref="B315:B316"/>
    <mergeCell ref="F315:F316"/>
    <mergeCell ref="G315:G316"/>
    <mergeCell ref="H315:H316"/>
    <mergeCell ref="I315:I316"/>
    <mergeCell ref="J315:J316"/>
    <mergeCell ref="K315:K316"/>
    <mergeCell ref="L315:L316"/>
    <mergeCell ref="B317:B318"/>
    <mergeCell ref="F317:F318"/>
    <mergeCell ref="G317:G318"/>
    <mergeCell ref="H317:H318"/>
    <mergeCell ref="I317:I318"/>
    <mergeCell ref="J317:J318"/>
    <mergeCell ref="K317:K318"/>
    <mergeCell ref="L317:L318"/>
    <mergeCell ref="B319:B320"/>
    <mergeCell ref="F319:F320"/>
    <mergeCell ref="G319:G320"/>
    <mergeCell ref="H319:H320"/>
    <mergeCell ref="I319:I320"/>
    <mergeCell ref="J319:J320"/>
    <mergeCell ref="K319:K320"/>
    <mergeCell ref="L319:L320"/>
    <mergeCell ref="B324:B325"/>
    <mergeCell ref="C324:C325"/>
    <mergeCell ref="D324:D325"/>
    <mergeCell ref="E324:E325"/>
    <mergeCell ref="F324:F325"/>
    <mergeCell ref="G324:H325"/>
    <mergeCell ref="I324:L325"/>
    <mergeCell ref="B326:C326"/>
    <mergeCell ref="E326:E328"/>
    <mergeCell ref="F326:F328"/>
    <mergeCell ref="G326:H326"/>
    <mergeCell ref="I326:L326"/>
    <mergeCell ref="B327:C327"/>
    <mergeCell ref="G327:H327"/>
    <mergeCell ref="I327:L327"/>
    <mergeCell ref="B328:C328"/>
    <mergeCell ref="G328:H328"/>
    <mergeCell ref="I328:L328"/>
    <mergeCell ref="B329:C329"/>
    <mergeCell ref="D329:H329"/>
    <mergeCell ref="I329:L329"/>
    <mergeCell ref="D330:H330"/>
    <mergeCell ref="I330:L330"/>
    <mergeCell ref="B331:C331"/>
    <mergeCell ref="D331:H331"/>
    <mergeCell ref="I331:L331"/>
    <mergeCell ref="B332:C333"/>
    <mergeCell ref="D332:H333"/>
    <mergeCell ref="I332:L332"/>
    <mergeCell ref="I333:L333"/>
    <mergeCell ref="C334:F334"/>
    <mergeCell ref="G334:L334"/>
    <mergeCell ref="B335:B336"/>
    <mergeCell ref="F335:F336"/>
    <mergeCell ref="G335:G336"/>
    <mergeCell ref="H335:H336"/>
    <mergeCell ref="I335:I336"/>
    <mergeCell ref="J335:J336"/>
    <mergeCell ref="K335:K336"/>
    <mergeCell ref="L335:L336"/>
    <mergeCell ref="B337:B338"/>
    <mergeCell ref="F337:F338"/>
    <mergeCell ref="G337:G338"/>
    <mergeCell ref="H337:H338"/>
    <mergeCell ref="I337:I338"/>
    <mergeCell ref="J337:J338"/>
    <mergeCell ref="K337:K338"/>
    <mergeCell ref="L337:L338"/>
    <mergeCell ref="B339:B340"/>
    <mergeCell ref="F339:F340"/>
    <mergeCell ref="G339:G340"/>
    <mergeCell ref="H339:H340"/>
    <mergeCell ref="I339:I340"/>
    <mergeCell ref="J339:J340"/>
    <mergeCell ref="K339:K340"/>
    <mergeCell ref="L339:L340"/>
    <mergeCell ref="B341:B342"/>
    <mergeCell ref="F341:F342"/>
    <mergeCell ref="G341:G342"/>
    <mergeCell ref="H341:H342"/>
    <mergeCell ref="I341:I342"/>
    <mergeCell ref="J341:J342"/>
    <mergeCell ref="K341:K342"/>
    <mergeCell ref="L341:L342"/>
    <mergeCell ref="B343:B344"/>
    <mergeCell ref="F343:F344"/>
    <mergeCell ref="G343:G344"/>
    <mergeCell ref="H343:H344"/>
    <mergeCell ref="I343:I344"/>
    <mergeCell ref="J343:J344"/>
    <mergeCell ref="K343:K344"/>
    <mergeCell ref="L343:L344"/>
    <mergeCell ref="B345:B346"/>
    <mergeCell ref="F345:F346"/>
    <mergeCell ref="G345:G346"/>
    <mergeCell ref="H345:H346"/>
    <mergeCell ref="I345:I346"/>
    <mergeCell ref="J345:J346"/>
    <mergeCell ref="K345:K346"/>
    <mergeCell ref="L345:L346"/>
    <mergeCell ref="B347:B348"/>
    <mergeCell ref="F347:F348"/>
    <mergeCell ref="G347:G348"/>
    <mergeCell ref="H347:H348"/>
    <mergeCell ref="I347:I348"/>
    <mergeCell ref="J347:J348"/>
    <mergeCell ref="K347:K348"/>
    <mergeCell ref="L347:L348"/>
    <mergeCell ref="B349:B350"/>
    <mergeCell ref="F349:F350"/>
    <mergeCell ref="G349:G350"/>
    <mergeCell ref="H349:H350"/>
    <mergeCell ref="I349:I350"/>
    <mergeCell ref="J349:J350"/>
    <mergeCell ref="K349:K350"/>
    <mergeCell ref="L349:L350"/>
    <mergeCell ref="B351:B352"/>
    <mergeCell ref="F351:F352"/>
    <mergeCell ref="G351:G352"/>
    <mergeCell ref="H351:H352"/>
    <mergeCell ref="I351:I352"/>
    <mergeCell ref="J351:J352"/>
    <mergeCell ref="K351:K352"/>
    <mergeCell ref="L351:L352"/>
    <mergeCell ref="B353:B354"/>
    <mergeCell ref="F353:F354"/>
    <mergeCell ref="G353:G354"/>
    <mergeCell ref="H353:H354"/>
    <mergeCell ref="I353:I354"/>
    <mergeCell ref="J353:J354"/>
    <mergeCell ref="K353:K354"/>
    <mergeCell ref="L353:L354"/>
    <mergeCell ref="B355:B356"/>
    <mergeCell ref="F355:F356"/>
    <mergeCell ref="G355:G356"/>
    <mergeCell ref="H355:H356"/>
    <mergeCell ref="I355:I356"/>
    <mergeCell ref="J355:J356"/>
    <mergeCell ref="K355:K356"/>
    <mergeCell ref="L355:L356"/>
    <mergeCell ref="B357:B358"/>
    <mergeCell ref="F357:F358"/>
    <mergeCell ref="G357:G358"/>
    <mergeCell ref="H357:H358"/>
    <mergeCell ref="I357:I358"/>
    <mergeCell ref="J357:J358"/>
    <mergeCell ref="K357:K358"/>
    <mergeCell ref="L357:L358"/>
    <mergeCell ref="B359:B360"/>
    <mergeCell ref="F359:F360"/>
    <mergeCell ref="G359:G360"/>
    <mergeCell ref="H359:H360"/>
    <mergeCell ref="I359:I360"/>
    <mergeCell ref="J359:J360"/>
    <mergeCell ref="K359:K360"/>
    <mergeCell ref="L359:L360"/>
    <mergeCell ref="B365:B366"/>
    <mergeCell ref="C365:C366"/>
    <mergeCell ref="D365:D366"/>
    <mergeCell ref="E365:E366"/>
    <mergeCell ref="F365:F366"/>
    <mergeCell ref="G365:H366"/>
    <mergeCell ref="I365:L366"/>
    <mergeCell ref="B367:C367"/>
    <mergeCell ref="E367:E369"/>
    <mergeCell ref="F367:F369"/>
    <mergeCell ref="G367:H367"/>
    <mergeCell ref="I367:L367"/>
    <mergeCell ref="B368:C368"/>
    <mergeCell ref="G368:H368"/>
    <mergeCell ref="I368:L368"/>
    <mergeCell ref="B369:C369"/>
    <mergeCell ref="G369:H369"/>
    <mergeCell ref="I369:L369"/>
    <mergeCell ref="B370:C370"/>
    <mergeCell ref="D370:H370"/>
    <mergeCell ref="I370:L370"/>
    <mergeCell ref="D371:H371"/>
    <mergeCell ref="I371:L371"/>
    <mergeCell ref="B372:C372"/>
    <mergeCell ref="D372:H372"/>
    <mergeCell ref="I372:L372"/>
    <mergeCell ref="B373:C374"/>
    <mergeCell ref="D373:H374"/>
    <mergeCell ref="I373:L373"/>
    <mergeCell ref="I374:L374"/>
    <mergeCell ref="C375:F375"/>
    <mergeCell ref="G375:L375"/>
    <mergeCell ref="B376:B377"/>
    <mergeCell ref="F376:F377"/>
    <mergeCell ref="G376:G377"/>
    <mergeCell ref="H376:H377"/>
    <mergeCell ref="I376:I377"/>
    <mergeCell ref="J376:J377"/>
    <mergeCell ref="K376:K377"/>
    <mergeCell ref="L376:L377"/>
    <mergeCell ref="B378:B379"/>
    <mergeCell ref="F378:F379"/>
    <mergeCell ref="G378:G379"/>
    <mergeCell ref="H378:H379"/>
    <mergeCell ref="I378:I379"/>
    <mergeCell ref="J378:J379"/>
    <mergeCell ref="K378:K379"/>
    <mergeCell ref="L378:L379"/>
    <mergeCell ref="B380:B381"/>
    <mergeCell ref="L380:L381"/>
    <mergeCell ref="B382:B383"/>
    <mergeCell ref="L382:L383"/>
    <mergeCell ref="B384:B385"/>
    <mergeCell ref="L384:L385"/>
    <mergeCell ref="B386:B387"/>
    <mergeCell ref="L386:L387"/>
    <mergeCell ref="B388:B389"/>
    <mergeCell ref="L388:L389"/>
    <mergeCell ref="B390:B391"/>
    <mergeCell ref="L390:L391"/>
    <mergeCell ref="B392:B393"/>
    <mergeCell ref="L392:L393"/>
    <mergeCell ref="B394:B395"/>
    <mergeCell ref="L394:L395"/>
    <mergeCell ref="B396:B397"/>
    <mergeCell ref="L396:L397"/>
    <mergeCell ref="B398:B399"/>
    <mergeCell ref="L398:L399"/>
    <mergeCell ref="B400:B401"/>
    <mergeCell ref="L400:L401"/>
    <mergeCell ref="B402:B403"/>
    <mergeCell ref="L402:L403"/>
    <mergeCell ref="B404:B405"/>
    <mergeCell ref="L404:L405"/>
    <mergeCell ref="B409:B410"/>
    <mergeCell ref="C409:C410"/>
    <mergeCell ref="D409:D410"/>
    <mergeCell ref="E409:E410"/>
    <mergeCell ref="F409:F410"/>
    <mergeCell ref="G409:H410"/>
    <mergeCell ref="I409:L410"/>
    <mergeCell ref="B411:C411"/>
    <mergeCell ref="E411:E413"/>
    <mergeCell ref="F411:F413"/>
    <mergeCell ref="G411:H411"/>
    <mergeCell ref="I411:L411"/>
    <mergeCell ref="B412:C412"/>
    <mergeCell ref="G412:H412"/>
    <mergeCell ref="I412:L412"/>
    <mergeCell ref="B413:C413"/>
    <mergeCell ref="G413:H413"/>
    <mergeCell ref="I413:L413"/>
    <mergeCell ref="B414:C414"/>
    <mergeCell ref="D414:H414"/>
    <mergeCell ref="I414:L414"/>
    <mergeCell ref="D415:H415"/>
    <mergeCell ref="I415:L415"/>
    <mergeCell ref="B416:C416"/>
    <mergeCell ref="D416:H416"/>
    <mergeCell ref="I416:L416"/>
    <mergeCell ref="B417:C418"/>
    <mergeCell ref="D417:H418"/>
    <mergeCell ref="I417:L417"/>
    <mergeCell ref="I418:L418"/>
    <mergeCell ref="C419:F419"/>
    <mergeCell ref="G419:L419"/>
    <mergeCell ref="B420:B421"/>
    <mergeCell ref="F420:F421"/>
    <mergeCell ref="G420:G421"/>
    <mergeCell ref="H420:H421"/>
    <mergeCell ref="I420:I421"/>
    <mergeCell ref="J420:J421"/>
    <mergeCell ref="K420:K421"/>
    <mergeCell ref="L420:L421"/>
    <mergeCell ref="B422:B423"/>
    <mergeCell ref="F422:F423"/>
    <mergeCell ref="G422:G423"/>
    <mergeCell ref="H422:H423"/>
    <mergeCell ref="I422:I423"/>
    <mergeCell ref="J422:J423"/>
    <mergeCell ref="K422:K423"/>
    <mergeCell ref="L422:L423"/>
    <mergeCell ref="B424:B425"/>
    <mergeCell ref="G424:G425"/>
    <mergeCell ref="H424:H425"/>
    <mergeCell ref="I424:I425"/>
    <mergeCell ref="J424:J425"/>
    <mergeCell ref="L424:L425"/>
    <mergeCell ref="B426:B427"/>
    <mergeCell ref="G426:G427"/>
    <mergeCell ref="H426:H427"/>
    <mergeCell ref="I426:I427"/>
    <mergeCell ref="J426:J427"/>
    <mergeCell ref="L426:L427"/>
    <mergeCell ref="B428:B429"/>
    <mergeCell ref="G428:G429"/>
    <mergeCell ref="H428:H429"/>
    <mergeCell ref="I428:I429"/>
    <mergeCell ref="J428:J429"/>
    <mergeCell ref="L428:L429"/>
    <mergeCell ref="B430:B431"/>
    <mergeCell ref="G430:G431"/>
    <mergeCell ref="H430:H431"/>
    <mergeCell ref="I430:I431"/>
    <mergeCell ref="J430:J431"/>
    <mergeCell ref="L430:L431"/>
    <mergeCell ref="B432:B433"/>
    <mergeCell ref="G432:G433"/>
    <mergeCell ref="H432:H433"/>
    <mergeCell ref="I432:I433"/>
    <mergeCell ref="J432:J433"/>
    <mergeCell ref="L432:L433"/>
    <mergeCell ref="B434:B435"/>
    <mergeCell ref="G434:G435"/>
    <mergeCell ref="H434:H435"/>
    <mergeCell ref="I434:I435"/>
    <mergeCell ref="J434:J435"/>
    <mergeCell ref="L434:L435"/>
    <mergeCell ref="B436:B437"/>
    <mergeCell ref="G436:G437"/>
    <mergeCell ref="H436:H437"/>
    <mergeCell ref="I436:I437"/>
    <mergeCell ref="J436:J437"/>
    <mergeCell ref="L436:L437"/>
    <mergeCell ref="B438:B439"/>
    <mergeCell ref="G438:G439"/>
    <mergeCell ref="H438:H439"/>
    <mergeCell ref="I438:I439"/>
    <mergeCell ref="J438:J439"/>
    <mergeCell ref="L438:L439"/>
    <mergeCell ref="B440:B441"/>
    <mergeCell ref="G440:G441"/>
    <mergeCell ref="H440:H441"/>
    <mergeCell ref="I440:I441"/>
    <mergeCell ref="J440:J441"/>
    <mergeCell ref="L440:L441"/>
    <mergeCell ref="B442:B443"/>
    <mergeCell ref="G442:G443"/>
    <mergeCell ref="H442:H443"/>
    <mergeCell ref="I442:I443"/>
    <mergeCell ref="J442:J443"/>
    <mergeCell ref="L442:L443"/>
    <mergeCell ref="B444:B445"/>
    <mergeCell ref="G444:G445"/>
    <mergeCell ref="H444:H445"/>
    <mergeCell ref="I444:I445"/>
    <mergeCell ref="J444:J445"/>
    <mergeCell ref="L444:L445"/>
    <mergeCell ref="B446:B447"/>
    <mergeCell ref="G446:G447"/>
    <mergeCell ref="H446:H447"/>
    <mergeCell ref="I446:I447"/>
    <mergeCell ref="J446:J447"/>
    <mergeCell ref="L446:L447"/>
    <mergeCell ref="B448:B449"/>
    <mergeCell ref="G448:G449"/>
    <mergeCell ref="H448:H449"/>
    <mergeCell ref="I448:I449"/>
    <mergeCell ref="J448:J449"/>
    <mergeCell ref="L448:L449"/>
    <mergeCell ref="B450:B451"/>
    <mergeCell ref="G450:G451"/>
    <mergeCell ref="H450:H451"/>
    <mergeCell ref="I450:I451"/>
    <mergeCell ref="J450:J451"/>
    <mergeCell ref="L450:L451"/>
    <mergeCell ref="B455:B456"/>
    <mergeCell ref="C455:C456"/>
    <mergeCell ref="D455:D456"/>
    <mergeCell ref="E455:E456"/>
    <mergeCell ref="F455:F456"/>
    <mergeCell ref="G455:H456"/>
    <mergeCell ref="I455:L456"/>
    <mergeCell ref="B457:C457"/>
    <mergeCell ref="E457:E459"/>
    <mergeCell ref="F457:F459"/>
    <mergeCell ref="G457:H457"/>
    <mergeCell ref="I457:L457"/>
    <mergeCell ref="B458:C458"/>
    <mergeCell ref="G458:H458"/>
    <mergeCell ref="I458:L458"/>
    <mergeCell ref="B459:C459"/>
    <mergeCell ref="G459:H459"/>
    <mergeCell ref="I459:L459"/>
    <mergeCell ref="B460:C460"/>
    <mergeCell ref="D460:H460"/>
    <mergeCell ref="I460:L460"/>
    <mergeCell ref="D461:H461"/>
    <mergeCell ref="I461:L461"/>
    <mergeCell ref="B462:C462"/>
    <mergeCell ref="D462:H462"/>
    <mergeCell ref="I462:L462"/>
    <mergeCell ref="B463:C464"/>
    <mergeCell ref="D463:H464"/>
    <mergeCell ref="I463:L463"/>
    <mergeCell ref="I464:L464"/>
    <mergeCell ref="C465:F465"/>
    <mergeCell ref="G465:L465"/>
    <mergeCell ref="B466:B467"/>
    <mergeCell ref="F466:F467"/>
    <mergeCell ref="G466:G467"/>
    <mergeCell ref="H466:H467"/>
    <mergeCell ref="I466:I467"/>
    <mergeCell ref="J466:J467"/>
    <mergeCell ref="K466:K467"/>
    <mergeCell ref="L466:L467"/>
    <mergeCell ref="B468:B469"/>
    <mergeCell ref="F468:F469"/>
    <mergeCell ref="G468:G469"/>
    <mergeCell ref="H468:H469"/>
    <mergeCell ref="I468:I469"/>
    <mergeCell ref="J468:J469"/>
    <mergeCell ref="K468:K469"/>
    <mergeCell ref="L468:L469"/>
    <mergeCell ref="B470:B471"/>
    <mergeCell ref="G470:G471"/>
    <mergeCell ref="H470:H471"/>
    <mergeCell ref="I470:I471"/>
    <mergeCell ref="J470:J471"/>
    <mergeCell ref="L470:L471"/>
    <mergeCell ref="B472:B473"/>
    <mergeCell ref="G472:G473"/>
    <mergeCell ref="H472:H473"/>
    <mergeCell ref="I472:I473"/>
    <mergeCell ref="J472:J473"/>
    <mergeCell ref="L472:L473"/>
    <mergeCell ref="B474:B475"/>
    <mergeCell ref="G474:G475"/>
    <mergeCell ref="H474:H475"/>
    <mergeCell ref="I474:I475"/>
    <mergeCell ref="J474:J475"/>
    <mergeCell ref="L474:L475"/>
    <mergeCell ref="B476:B477"/>
    <mergeCell ref="G476:G477"/>
    <mergeCell ref="H476:H477"/>
    <mergeCell ref="I476:I477"/>
    <mergeCell ref="J476:J477"/>
    <mergeCell ref="L476:L477"/>
    <mergeCell ref="B478:B479"/>
    <mergeCell ref="G478:G479"/>
    <mergeCell ref="H478:H479"/>
    <mergeCell ref="I478:I479"/>
    <mergeCell ref="J478:J479"/>
    <mergeCell ref="L478:L479"/>
    <mergeCell ref="B480:B481"/>
    <mergeCell ref="G480:G481"/>
    <mergeCell ref="H480:H481"/>
    <mergeCell ref="I480:I481"/>
    <mergeCell ref="J480:J481"/>
    <mergeCell ref="L480:L481"/>
    <mergeCell ref="B482:B483"/>
    <mergeCell ref="G482:G483"/>
    <mergeCell ref="H482:H483"/>
    <mergeCell ref="I482:I483"/>
    <mergeCell ref="J482:J483"/>
    <mergeCell ref="L482:L483"/>
    <mergeCell ref="B484:B485"/>
    <mergeCell ref="G484:G485"/>
    <mergeCell ref="H484:H485"/>
    <mergeCell ref="I484:I485"/>
    <mergeCell ref="J484:J485"/>
    <mergeCell ref="L484:L485"/>
    <mergeCell ref="B486:B487"/>
    <mergeCell ref="G486:G487"/>
    <mergeCell ref="H486:H487"/>
    <mergeCell ref="I486:I487"/>
    <mergeCell ref="J486:J487"/>
    <mergeCell ref="L486:L487"/>
    <mergeCell ref="B488:B489"/>
    <mergeCell ref="G488:G489"/>
    <mergeCell ref="H488:H489"/>
    <mergeCell ref="I488:I489"/>
    <mergeCell ref="J488:J489"/>
    <mergeCell ref="L488:L489"/>
    <mergeCell ref="B490:B491"/>
    <mergeCell ref="G490:G491"/>
    <mergeCell ref="H490:H491"/>
    <mergeCell ref="I490:I491"/>
    <mergeCell ref="J490:J491"/>
    <mergeCell ref="L490:L491"/>
    <mergeCell ref="B495:B496"/>
    <mergeCell ref="C495:C496"/>
    <mergeCell ref="D495:D496"/>
    <mergeCell ref="E495:E496"/>
    <mergeCell ref="F495:F496"/>
    <mergeCell ref="G495:H496"/>
    <mergeCell ref="I495:L496"/>
    <mergeCell ref="B497:C497"/>
    <mergeCell ref="E497:E499"/>
    <mergeCell ref="F497:F499"/>
    <mergeCell ref="G497:H497"/>
    <mergeCell ref="I497:L497"/>
    <mergeCell ref="B498:C498"/>
    <mergeCell ref="G498:H498"/>
    <mergeCell ref="I498:L498"/>
    <mergeCell ref="B499:C499"/>
    <mergeCell ref="G499:H499"/>
    <mergeCell ref="I499:L499"/>
    <mergeCell ref="B500:C500"/>
    <mergeCell ref="D500:H500"/>
    <mergeCell ref="I500:L500"/>
    <mergeCell ref="D501:H501"/>
    <mergeCell ref="I501:L501"/>
    <mergeCell ref="B502:C502"/>
    <mergeCell ref="D502:H502"/>
    <mergeCell ref="I502:L502"/>
    <mergeCell ref="B503:C504"/>
    <mergeCell ref="D503:H504"/>
    <mergeCell ref="I503:L503"/>
    <mergeCell ref="I504:L504"/>
    <mergeCell ref="C505:F505"/>
    <mergeCell ref="G505:L505"/>
    <mergeCell ref="B506:B507"/>
    <mergeCell ref="F506:F507"/>
    <mergeCell ref="G506:G507"/>
    <mergeCell ref="H506:H507"/>
    <mergeCell ref="I506:I507"/>
    <mergeCell ref="J506:J507"/>
    <mergeCell ref="K506:K507"/>
    <mergeCell ref="L506:L507"/>
    <mergeCell ref="B508:B509"/>
    <mergeCell ref="F508:F509"/>
    <mergeCell ref="G508:G509"/>
    <mergeCell ref="H508:H509"/>
    <mergeCell ref="I508:I509"/>
    <mergeCell ref="J508:J509"/>
    <mergeCell ref="K508:K509"/>
    <mergeCell ref="L508:L509"/>
    <mergeCell ref="B510:B511"/>
    <mergeCell ref="L510:L511"/>
    <mergeCell ref="B512:B513"/>
    <mergeCell ref="L512:L513"/>
    <mergeCell ref="B514:B515"/>
    <mergeCell ref="L514:L515"/>
    <mergeCell ref="B516:B517"/>
    <mergeCell ref="L516:L517"/>
    <mergeCell ref="B518:B519"/>
    <mergeCell ref="L518:L519"/>
    <mergeCell ref="B520:B521"/>
    <mergeCell ref="L520:L521"/>
    <mergeCell ref="B530:B531"/>
    <mergeCell ref="L530:L531"/>
    <mergeCell ref="B535:B536"/>
    <mergeCell ref="C535:C536"/>
    <mergeCell ref="D535:D536"/>
    <mergeCell ref="E535:E536"/>
    <mergeCell ref="F535:F536"/>
    <mergeCell ref="G535:H536"/>
    <mergeCell ref="I535:L536"/>
    <mergeCell ref="B537:C537"/>
    <mergeCell ref="E537:E539"/>
    <mergeCell ref="F537:F539"/>
    <mergeCell ref="G537:H537"/>
    <mergeCell ref="I537:L537"/>
    <mergeCell ref="B538:C538"/>
    <mergeCell ref="G538:H538"/>
    <mergeCell ref="I538:L538"/>
    <mergeCell ref="B539:C539"/>
    <mergeCell ref="G539:H539"/>
    <mergeCell ref="I539:L539"/>
    <mergeCell ref="B540:C540"/>
    <mergeCell ref="D540:H540"/>
    <mergeCell ref="I540:L540"/>
    <mergeCell ref="D541:H541"/>
    <mergeCell ref="I541:L541"/>
    <mergeCell ref="B542:C542"/>
    <mergeCell ref="D542:H542"/>
    <mergeCell ref="I542:L542"/>
    <mergeCell ref="B543:C544"/>
    <mergeCell ref="D543:H544"/>
    <mergeCell ref="I543:L543"/>
    <mergeCell ref="I544:L544"/>
    <mergeCell ref="C545:F545"/>
    <mergeCell ref="G545:L545"/>
    <mergeCell ref="B546:B547"/>
    <mergeCell ref="F546:F547"/>
    <mergeCell ref="G546:G547"/>
    <mergeCell ref="H546:H547"/>
    <mergeCell ref="I546:I547"/>
    <mergeCell ref="J546:J547"/>
    <mergeCell ref="K546:K547"/>
    <mergeCell ref="L546:L547"/>
    <mergeCell ref="B548:B549"/>
    <mergeCell ref="F548:F549"/>
    <mergeCell ref="G548:G549"/>
    <mergeCell ref="H548:H549"/>
    <mergeCell ref="I548:I549"/>
    <mergeCell ref="J548:J549"/>
    <mergeCell ref="K548:K549"/>
    <mergeCell ref="L548:L549"/>
    <mergeCell ref="B550:B551"/>
    <mergeCell ref="L550:L551"/>
    <mergeCell ref="B552:B553"/>
    <mergeCell ref="L552:L553"/>
    <mergeCell ref="B554:B555"/>
    <mergeCell ref="L554:L555"/>
    <mergeCell ref="B556:B557"/>
    <mergeCell ref="L556:L557"/>
    <mergeCell ref="B558:B559"/>
    <mergeCell ref="L558:L559"/>
    <mergeCell ref="B560:B561"/>
    <mergeCell ref="L560:L561"/>
    <mergeCell ref="B570:B571"/>
    <mergeCell ref="L570:L571"/>
    <mergeCell ref="B575:B576"/>
    <mergeCell ref="C575:C576"/>
    <mergeCell ref="D575:D576"/>
    <mergeCell ref="E575:E576"/>
    <mergeCell ref="F575:F576"/>
    <mergeCell ref="G575:H576"/>
    <mergeCell ref="I575:L576"/>
    <mergeCell ref="B577:C577"/>
    <mergeCell ref="E577:E579"/>
    <mergeCell ref="F577:F579"/>
    <mergeCell ref="G577:H577"/>
    <mergeCell ref="I577:L577"/>
    <mergeCell ref="B578:C578"/>
    <mergeCell ref="G578:H578"/>
    <mergeCell ref="I578:L578"/>
    <mergeCell ref="B579:C579"/>
    <mergeCell ref="G579:H579"/>
    <mergeCell ref="I579:L579"/>
    <mergeCell ref="B580:C580"/>
    <mergeCell ref="D580:H580"/>
    <mergeCell ref="I580:L580"/>
    <mergeCell ref="D581:H581"/>
    <mergeCell ref="I581:L581"/>
    <mergeCell ref="B582:C582"/>
    <mergeCell ref="D582:H582"/>
    <mergeCell ref="I582:L582"/>
    <mergeCell ref="B583:C584"/>
    <mergeCell ref="D583:H584"/>
    <mergeCell ref="I583:L583"/>
    <mergeCell ref="I584:L584"/>
    <mergeCell ref="C585:F585"/>
    <mergeCell ref="G585:L585"/>
    <mergeCell ref="B586:B587"/>
    <mergeCell ref="F586:F587"/>
    <mergeCell ref="G586:G587"/>
    <mergeCell ref="H586:H587"/>
    <mergeCell ref="I586:I587"/>
    <mergeCell ref="J586:J587"/>
    <mergeCell ref="K586:K587"/>
    <mergeCell ref="L586:L587"/>
    <mergeCell ref="B588:B589"/>
    <mergeCell ref="F588:F589"/>
    <mergeCell ref="G588:G589"/>
    <mergeCell ref="H588:H589"/>
    <mergeCell ref="I588:I589"/>
    <mergeCell ref="J588:J589"/>
    <mergeCell ref="K588:K589"/>
    <mergeCell ref="L588:L589"/>
    <mergeCell ref="B590:B591"/>
    <mergeCell ref="L590:L591"/>
    <mergeCell ref="B592:B593"/>
    <mergeCell ref="L592:L593"/>
    <mergeCell ref="B594:B595"/>
    <mergeCell ref="L594:L595"/>
    <mergeCell ref="B596:B597"/>
    <mergeCell ref="L596:L597"/>
    <mergeCell ref="B598:B599"/>
    <mergeCell ref="L598:L599"/>
    <mergeCell ref="B600:B601"/>
    <mergeCell ref="L600:L60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Y37"/>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Y17" activeCellId="0" sqref="Y17"/>
    </sheetView>
  </sheetViews>
  <sheetFormatPr defaultRowHeight="15" outlineLevelRow="0" outlineLevelCol="0"/>
  <cols>
    <col collapsed="false" customWidth="true" hidden="false" outlineLevel="0" max="1" min="1" style="0" width="6.01"/>
    <col collapsed="false" customWidth="true" hidden="false" outlineLevel="0" max="2" min="2" style="0" width="10.12"/>
    <col collapsed="false" customWidth="true" hidden="false" outlineLevel="0" max="3" min="3" style="0" width="16.57"/>
    <col collapsed="false" customWidth="true" hidden="false" outlineLevel="0" max="4" min="4" style="0" width="8"/>
    <col collapsed="false" customWidth="true" hidden="false" outlineLevel="0" max="5" min="5" style="0" width="7"/>
    <col collapsed="false" customWidth="true" hidden="false" outlineLevel="0" max="6" min="6" style="0" width="5.7"/>
    <col collapsed="false" customWidth="true" hidden="false" outlineLevel="0" max="7" min="7" style="0" width="8.57"/>
    <col collapsed="false" customWidth="true" hidden="false" outlineLevel="0" max="8" min="8" style="0" width="10.99"/>
    <col collapsed="false" customWidth="true" hidden="false" outlineLevel="0" max="9" min="9" style="0" width="9.42"/>
    <col collapsed="false" customWidth="true" hidden="false" outlineLevel="0" max="10" min="10" style="0" width="6.28"/>
    <col collapsed="false" customWidth="true" hidden="false" outlineLevel="0" max="11" min="11" style="0" width="7.57"/>
    <col collapsed="false" customWidth="true" hidden="false" outlineLevel="0" max="12" min="12" style="0" width="8.4"/>
    <col collapsed="false" customWidth="true" hidden="false" outlineLevel="0" max="14" min="13" style="0" width="8.57"/>
    <col collapsed="false" customWidth="true" hidden="false" outlineLevel="0" max="15" min="15" style="0" width="7.57"/>
    <col collapsed="false" customWidth="true" hidden="false" outlineLevel="0" max="16" min="16" style="0" width="8.4"/>
    <col collapsed="false" customWidth="true" hidden="false" outlineLevel="0" max="17" min="17" style="0" width="9.29"/>
    <col collapsed="false" customWidth="true" hidden="false" outlineLevel="0" max="18" min="18" style="0" width="10.85"/>
    <col collapsed="false" customWidth="true" hidden="false" outlineLevel="0" max="19" min="19" style="0" width="6.28"/>
    <col collapsed="false" customWidth="true" hidden="false" outlineLevel="0" max="20" min="20" style="0" width="7.87"/>
    <col collapsed="false" customWidth="true" hidden="false" outlineLevel="0" max="21" min="21" style="0" width="6.57"/>
    <col collapsed="false" customWidth="true" hidden="false" outlineLevel="0" max="22" min="22" style="0" width="8.57"/>
    <col collapsed="false" customWidth="true" hidden="false" outlineLevel="0" max="23" min="23" style="0" width="10.42"/>
    <col collapsed="false" customWidth="true" hidden="false" outlineLevel="0" max="1025" min="24" style="0" width="8.57"/>
  </cols>
  <sheetData>
    <row r="1" customFormat="false" ht="15" hidden="false" customHeight="false" outlineLevel="0" collapsed="false">
      <c r="H1" s="13" t="s">
        <v>29</v>
      </c>
      <c r="I1" s="13"/>
      <c r="J1" s="13"/>
      <c r="K1" s="13"/>
      <c r="L1" s="13"/>
      <c r="M1" s="13"/>
      <c r="N1" s="13"/>
      <c r="O1" s="14"/>
    </row>
    <row r="2" customFormat="false" ht="15" hidden="false" customHeight="false" outlineLevel="0" collapsed="false">
      <c r="A2" s="15" t="s">
        <v>30</v>
      </c>
      <c r="B2" s="15"/>
      <c r="C2" s="15"/>
      <c r="D2" s="15"/>
      <c r="E2" s="15"/>
      <c r="F2" s="16" t="n">
        <v>8</v>
      </c>
      <c r="H2" s="17" t="s">
        <v>31</v>
      </c>
      <c r="I2" s="17" t="s">
        <v>32</v>
      </c>
      <c r="J2" s="18" t="s">
        <v>33</v>
      </c>
      <c r="K2" s="18"/>
      <c r="L2" s="18" t="s">
        <v>34</v>
      </c>
      <c r="M2" s="18"/>
      <c r="N2" s="18"/>
      <c r="O2" s="18"/>
      <c r="Q2" s="19" t="s">
        <v>35</v>
      </c>
      <c r="R2" s="19"/>
      <c r="S2" s="19"/>
      <c r="T2" s="19"/>
      <c r="U2" s="19"/>
      <c r="V2" s="19"/>
    </row>
    <row r="3" customFormat="false" ht="15" hidden="false" customHeight="false" outlineLevel="0" collapsed="false">
      <c r="A3" s="15" t="s">
        <v>36</v>
      </c>
      <c r="B3" s="15"/>
      <c r="C3" s="15"/>
      <c r="D3" s="15"/>
      <c r="E3" s="15"/>
      <c r="F3" s="16" t="n">
        <v>4</v>
      </c>
      <c r="H3" s="20" t="n">
        <v>43618</v>
      </c>
      <c r="I3" s="21" t="n">
        <v>21</v>
      </c>
      <c r="J3" s="22" t="s">
        <v>9</v>
      </c>
      <c r="K3" s="22"/>
      <c r="L3" s="15" t="s">
        <v>37</v>
      </c>
      <c r="M3" s="15"/>
      <c r="N3" s="15"/>
      <c r="O3" s="15"/>
    </row>
    <row r="4" customFormat="false" ht="15" hidden="false" customHeight="false" outlineLevel="0" collapsed="false">
      <c r="A4" s="15" t="s">
        <v>38</v>
      </c>
      <c r="B4" s="15"/>
      <c r="C4" s="15"/>
      <c r="D4" s="15"/>
      <c r="E4" s="15"/>
      <c r="F4" s="16" t="n">
        <v>8</v>
      </c>
      <c r="H4" s="20" t="n">
        <v>43646</v>
      </c>
      <c r="I4" s="21" t="n">
        <v>21</v>
      </c>
      <c r="J4" s="22" t="s">
        <v>4</v>
      </c>
      <c r="K4" s="22"/>
      <c r="L4" s="15" t="s">
        <v>39</v>
      </c>
      <c r="M4" s="15"/>
      <c r="N4" s="15"/>
      <c r="O4" s="15"/>
    </row>
    <row r="5" customFormat="false" ht="15" hidden="false" customHeight="false" outlineLevel="0" collapsed="false">
      <c r="A5" s="15" t="s">
        <v>40</v>
      </c>
      <c r="B5" s="15"/>
      <c r="C5" s="15"/>
      <c r="D5" s="15"/>
      <c r="E5" s="15"/>
      <c r="F5" s="23" t="n">
        <f aca="false">F3*F4</f>
        <v>32</v>
      </c>
      <c r="H5" s="20" t="n">
        <v>43701</v>
      </c>
      <c r="I5" s="21" t="n">
        <v>36</v>
      </c>
      <c r="J5" s="22" t="s">
        <v>41</v>
      </c>
      <c r="K5" s="22"/>
      <c r="L5" s="15" t="s">
        <v>42</v>
      </c>
      <c r="M5" s="15"/>
      <c r="N5" s="15"/>
      <c r="O5" s="15"/>
    </row>
    <row r="6" customFormat="false" ht="15" hidden="false" customHeight="false" outlineLevel="0" collapsed="false">
      <c r="A6" s="24" t="s">
        <v>43</v>
      </c>
      <c r="B6" s="24"/>
      <c r="C6" s="24"/>
      <c r="D6" s="24"/>
      <c r="E6" s="24"/>
      <c r="F6" s="16" t="n">
        <v>224</v>
      </c>
      <c r="H6" s="25" t="n">
        <v>43716</v>
      </c>
      <c r="I6" s="26" t="n">
        <v>21</v>
      </c>
      <c r="J6" s="27" t="s">
        <v>4</v>
      </c>
      <c r="K6" s="27"/>
      <c r="L6" s="28" t="s">
        <v>44</v>
      </c>
      <c r="M6" s="28"/>
      <c r="N6" s="28"/>
      <c r="O6" s="28"/>
    </row>
    <row r="7" customFormat="false" ht="15" hidden="false" customHeight="false" outlineLevel="0" collapsed="false">
      <c r="A7" s="29" t="s">
        <v>45</v>
      </c>
      <c r="B7" s="29"/>
      <c r="C7" s="29"/>
      <c r="D7" s="29"/>
      <c r="E7" s="29"/>
      <c r="F7" s="23" t="n">
        <f aca="false">F2*F5</f>
        <v>256</v>
      </c>
      <c r="H7" s="30" t="n">
        <v>43730</v>
      </c>
      <c r="I7" s="31" t="n">
        <v>42</v>
      </c>
      <c r="J7" s="32" t="s">
        <v>4</v>
      </c>
      <c r="K7" s="32"/>
      <c r="L7" s="33" t="s">
        <v>46</v>
      </c>
      <c r="M7" s="33"/>
      <c r="N7" s="33"/>
      <c r="O7" s="33"/>
    </row>
    <row r="8" customFormat="false" ht="15" hidden="false" customHeight="false" outlineLevel="0" collapsed="false">
      <c r="A8" s="29" t="s">
        <v>47</v>
      </c>
      <c r="B8" s="29"/>
      <c r="C8" s="29"/>
      <c r="D8" s="29"/>
      <c r="E8" s="29"/>
      <c r="F8" s="23" t="n">
        <f aca="false">F7*60</f>
        <v>15360</v>
      </c>
    </row>
    <row r="9" customFormat="false" ht="15" hidden="false" customHeight="false" outlineLevel="0" collapsed="false">
      <c r="A9" s="34"/>
      <c r="B9" s="34"/>
      <c r="C9" s="34"/>
      <c r="D9" s="34"/>
      <c r="E9" s="34"/>
    </row>
    <row r="11" customFormat="false" ht="15" hidden="false" customHeight="false" outlineLevel="0" collapsed="false">
      <c r="A11" s="35" t="s">
        <v>48</v>
      </c>
      <c r="B11" s="35"/>
      <c r="C11" s="35"/>
      <c r="D11" s="35"/>
      <c r="E11" s="35"/>
      <c r="F11" s="35"/>
      <c r="G11" s="35"/>
      <c r="H11" s="35"/>
      <c r="I11" s="35"/>
      <c r="J11" s="35"/>
      <c r="K11" s="35"/>
      <c r="L11" s="35"/>
      <c r="M11" s="35"/>
      <c r="N11" s="35"/>
      <c r="O11" s="35"/>
      <c r="P11" s="35"/>
      <c r="Q11" s="35"/>
      <c r="R11" s="35"/>
      <c r="S11" s="35"/>
      <c r="T11" s="35"/>
      <c r="U11" s="35"/>
      <c r="V11" s="35"/>
      <c r="W11" s="35"/>
      <c r="X11" s="35"/>
    </row>
    <row r="12" customFormat="false" ht="14.45" hidden="false" customHeight="true" outlineLevel="0" collapsed="false">
      <c r="A12" s="36" t="s">
        <v>49</v>
      </c>
      <c r="B12" s="36" t="s">
        <v>50</v>
      </c>
      <c r="C12" s="36" t="s">
        <v>51</v>
      </c>
      <c r="D12" s="37" t="s">
        <v>52</v>
      </c>
      <c r="E12" s="37"/>
      <c r="F12" s="38" t="s">
        <v>53</v>
      </c>
      <c r="G12" s="38"/>
      <c r="H12" s="38"/>
      <c r="I12" s="38"/>
      <c r="J12" s="38"/>
      <c r="K12" s="38"/>
      <c r="L12" s="38"/>
      <c r="M12" s="38"/>
      <c r="N12" s="38"/>
      <c r="O12" s="38"/>
      <c r="P12" s="38"/>
      <c r="Q12" s="38"/>
      <c r="R12" s="38"/>
      <c r="S12" s="38"/>
      <c r="T12" s="38"/>
      <c r="U12" s="38"/>
      <c r="V12" s="38"/>
      <c r="W12" s="38"/>
    </row>
    <row r="13" customFormat="false" ht="15" hidden="false" customHeight="false" outlineLevel="0" collapsed="false">
      <c r="A13" s="36"/>
      <c r="B13" s="36"/>
      <c r="C13" s="36"/>
      <c r="D13" s="37"/>
      <c r="E13" s="37"/>
      <c r="F13" s="39" t="s">
        <v>54</v>
      </c>
      <c r="G13" s="39"/>
      <c r="H13" s="39"/>
      <c r="I13" s="39"/>
      <c r="J13" s="40" t="s">
        <v>55</v>
      </c>
      <c r="K13" s="40"/>
      <c r="L13" s="40"/>
      <c r="M13" s="40"/>
      <c r="N13" s="40"/>
      <c r="O13" s="40"/>
      <c r="P13" s="40"/>
      <c r="Q13" s="40"/>
      <c r="R13" s="41" t="s">
        <v>56</v>
      </c>
      <c r="S13" s="41"/>
      <c r="T13" s="41"/>
      <c r="U13" s="41"/>
      <c r="V13" s="42" t="s">
        <v>57</v>
      </c>
      <c r="W13" s="42"/>
    </row>
    <row r="14" customFormat="false" ht="58.15" hidden="false" customHeight="true" outlineLevel="0" collapsed="false">
      <c r="A14" s="36"/>
      <c r="B14" s="36"/>
      <c r="C14" s="36"/>
      <c r="D14" s="37"/>
      <c r="E14" s="37"/>
      <c r="F14" s="43" t="s">
        <v>58</v>
      </c>
      <c r="G14" s="43"/>
      <c r="H14" s="44" t="s">
        <v>59</v>
      </c>
      <c r="I14" s="44"/>
      <c r="J14" s="45" t="s">
        <v>60</v>
      </c>
      <c r="K14" s="45"/>
      <c r="L14" s="46" t="s">
        <v>61</v>
      </c>
      <c r="M14" s="46"/>
      <c r="N14" s="46" t="s">
        <v>62</v>
      </c>
      <c r="O14" s="46"/>
      <c r="P14" s="47" t="s">
        <v>63</v>
      </c>
      <c r="Q14" s="47"/>
      <c r="R14" s="48" t="s">
        <v>64</v>
      </c>
      <c r="S14" s="48"/>
      <c r="T14" s="49" t="s">
        <v>65</v>
      </c>
      <c r="U14" s="49"/>
      <c r="V14" s="50" t="s">
        <v>66</v>
      </c>
      <c r="W14" s="50"/>
    </row>
    <row r="15" customFormat="false" ht="14.45" hidden="false" customHeight="true" outlineLevel="0" collapsed="false">
      <c r="A15" s="36"/>
      <c r="B15" s="36"/>
      <c r="C15" s="36"/>
      <c r="D15" s="37"/>
      <c r="E15" s="37"/>
      <c r="F15" s="51" t="s">
        <v>67</v>
      </c>
      <c r="G15" s="51"/>
      <c r="H15" s="52" t="s">
        <v>68</v>
      </c>
      <c r="I15" s="52"/>
      <c r="J15" s="53" t="s">
        <v>69</v>
      </c>
      <c r="K15" s="53"/>
      <c r="L15" s="54" t="s">
        <v>70</v>
      </c>
      <c r="M15" s="54"/>
      <c r="N15" s="54" t="s">
        <v>71</v>
      </c>
      <c r="O15" s="54"/>
      <c r="P15" s="55" t="s">
        <v>72</v>
      </c>
      <c r="Q15" s="55"/>
      <c r="R15" s="56" t="s">
        <v>73</v>
      </c>
      <c r="S15" s="56"/>
      <c r="T15" s="57" t="s">
        <v>74</v>
      </c>
      <c r="U15" s="57"/>
      <c r="V15" s="58" t="s">
        <v>71</v>
      </c>
      <c r="W15" s="58"/>
    </row>
    <row r="16" customFormat="false" ht="15" hidden="false" customHeight="false" outlineLevel="0" collapsed="false">
      <c r="A16" s="36"/>
      <c r="B16" s="36"/>
      <c r="C16" s="36"/>
      <c r="D16" s="37" t="s">
        <v>75</v>
      </c>
      <c r="E16" s="37" t="s">
        <v>76</v>
      </c>
      <c r="F16" s="59" t="s">
        <v>75</v>
      </c>
      <c r="G16" s="60" t="s">
        <v>77</v>
      </c>
      <c r="H16" s="61" t="s">
        <v>75</v>
      </c>
      <c r="I16" s="62" t="s">
        <v>77</v>
      </c>
      <c r="J16" s="63" t="s">
        <v>75</v>
      </c>
      <c r="K16" s="64" t="s">
        <v>78</v>
      </c>
      <c r="L16" s="65" t="s">
        <v>75</v>
      </c>
      <c r="M16" s="65" t="s">
        <v>77</v>
      </c>
      <c r="N16" s="65" t="s">
        <v>75</v>
      </c>
      <c r="O16" s="66" t="s">
        <v>77</v>
      </c>
      <c r="P16" s="67" t="s">
        <v>75</v>
      </c>
      <c r="Q16" s="68" t="s">
        <v>77</v>
      </c>
      <c r="R16" s="69" t="s">
        <v>75</v>
      </c>
      <c r="S16" s="70" t="s">
        <v>77</v>
      </c>
      <c r="T16" s="71" t="s">
        <v>75</v>
      </c>
      <c r="U16" s="72" t="s">
        <v>77</v>
      </c>
      <c r="V16" s="73" t="s">
        <v>75</v>
      </c>
      <c r="W16" s="73" t="s">
        <v>77</v>
      </c>
      <c r="X16" s="74" t="s">
        <v>79</v>
      </c>
      <c r="Y16" s="74" t="s">
        <v>80</v>
      </c>
    </row>
    <row r="17" customFormat="false" ht="15" hidden="false" customHeight="false" outlineLevel="0" collapsed="false">
      <c r="A17" s="75" t="n">
        <v>1</v>
      </c>
      <c r="B17" s="76" t="s">
        <v>81</v>
      </c>
      <c r="C17" s="77" t="s">
        <v>82</v>
      </c>
      <c r="D17" s="78" t="n">
        <v>0.1</v>
      </c>
      <c r="E17" s="79" t="n">
        <f aca="false">D17*F7</f>
        <v>25.6</v>
      </c>
      <c r="F17" s="80" t="n">
        <v>0.35</v>
      </c>
      <c r="G17" s="81" t="n">
        <f aca="false">F17*E17</f>
        <v>8.96</v>
      </c>
      <c r="H17" s="82" t="n">
        <v>0.3</v>
      </c>
      <c r="I17" s="83" t="n">
        <f aca="false">H17*E17</f>
        <v>7.68</v>
      </c>
      <c r="J17" s="84" t="n">
        <v>0</v>
      </c>
      <c r="K17" s="85" t="n">
        <f aca="false">J17*E17</f>
        <v>0</v>
      </c>
      <c r="L17" s="82" t="n">
        <v>0</v>
      </c>
      <c r="M17" s="85" t="n">
        <f aca="false">L17*E17</f>
        <v>0</v>
      </c>
      <c r="N17" s="82" t="n">
        <v>0</v>
      </c>
      <c r="O17" s="85" t="n">
        <f aca="false">N17*E17</f>
        <v>0</v>
      </c>
      <c r="P17" s="82" t="n">
        <v>0</v>
      </c>
      <c r="Q17" s="86" t="n">
        <f aca="false">P17*E17</f>
        <v>0</v>
      </c>
      <c r="R17" s="87" t="n">
        <v>0.2</v>
      </c>
      <c r="S17" s="85" t="n">
        <f aca="false">R17*E17</f>
        <v>5.12</v>
      </c>
      <c r="T17" s="82" t="n">
        <v>0.1</v>
      </c>
      <c r="U17" s="85" t="n">
        <f aca="false">T17*E17</f>
        <v>2.56</v>
      </c>
      <c r="V17" s="82" t="n">
        <v>0.05</v>
      </c>
      <c r="W17" s="88" t="n">
        <f aca="false">V17*E17</f>
        <v>1.28</v>
      </c>
      <c r="X17" s="89" t="n">
        <f aca="false">F17+H17+J17+L17+N17+P17+R17+T17+V17</f>
        <v>1</v>
      </c>
      <c r="Y17" s="90" t="n">
        <f aca="false">G17+I17+K17+M17+O17+Q17+S17+U17+W17</f>
        <v>25.6</v>
      </c>
    </row>
    <row r="18" customFormat="false" ht="15" hidden="false" customHeight="false" outlineLevel="0" collapsed="false">
      <c r="A18" s="21" t="n">
        <v>2</v>
      </c>
      <c r="B18" s="91" t="s">
        <v>83</v>
      </c>
      <c r="C18" s="22" t="s">
        <v>82</v>
      </c>
      <c r="D18" s="92" t="n">
        <v>0.11</v>
      </c>
      <c r="E18" s="93" t="n">
        <f aca="false">F7*D18</f>
        <v>28.16</v>
      </c>
      <c r="F18" s="94" t="n">
        <v>0.35</v>
      </c>
      <c r="G18" s="95" t="n">
        <f aca="false">F18*E18</f>
        <v>9.856</v>
      </c>
      <c r="H18" s="96" t="n">
        <v>0.25</v>
      </c>
      <c r="I18" s="97" t="n">
        <f aca="false">H18*E18</f>
        <v>7.04</v>
      </c>
      <c r="J18" s="98" t="n">
        <v>0</v>
      </c>
      <c r="K18" s="99" t="n">
        <f aca="false">J18*E18</f>
        <v>0</v>
      </c>
      <c r="L18" s="96" t="n">
        <v>0.05</v>
      </c>
      <c r="M18" s="99" t="n">
        <f aca="false">L18*E18</f>
        <v>1.408</v>
      </c>
      <c r="N18" s="96" t="n">
        <v>0</v>
      </c>
      <c r="O18" s="99" t="n">
        <f aca="false">N18*E18</f>
        <v>0</v>
      </c>
      <c r="P18" s="96" t="n">
        <v>0.03</v>
      </c>
      <c r="Q18" s="100" t="n">
        <f aca="false">P18*E18</f>
        <v>0.8448</v>
      </c>
      <c r="R18" s="101" t="n">
        <v>0.15</v>
      </c>
      <c r="S18" s="99" t="n">
        <f aca="false">R18*E18</f>
        <v>4.224</v>
      </c>
      <c r="T18" s="96" t="n">
        <v>0.1</v>
      </c>
      <c r="U18" s="99" t="n">
        <f aca="false">T18*E18</f>
        <v>2.816</v>
      </c>
      <c r="V18" s="96" t="n">
        <v>0.07</v>
      </c>
      <c r="W18" s="102" t="n">
        <f aca="false">V18*E18</f>
        <v>1.9712</v>
      </c>
      <c r="X18" s="103" t="n">
        <f aca="false">F18+H18+J18+L18+N18+P18+R18+T18+V18</f>
        <v>1</v>
      </c>
      <c r="Y18" s="104" t="n">
        <f aca="false">G18+I18+K18+M18+O18+Q18+S18+U18+W18</f>
        <v>28.16</v>
      </c>
    </row>
    <row r="19" customFormat="false" ht="15" hidden="false" customHeight="false" outlineLevel="0" collapsed="false">
      <c r="A19" s="75" t="n">
        <v>3</v>
      </c>
      <c r="B19" s="76" t="s">
        <v>84</v>
      </c>
      <c r="C19" s="77" t="s">
        <v>82</v>
      </c>
      <c r="D19" s="78" t="n">
        <v>0.13</v>
      </c>
      <c r="E19" s="79" t="n">
        <f aca="false">D19*F7</f>
        <v>33.28</v>
      </c>
      <c r="F19" s="105" t="n">
        <v>0.34</v>
      </c>
      <c r="G19" s="81" t="n">
        <f aca="false">F19*E19</f>
        <v>11.3152</v>
      </c>
      <c r="H19" s="106" t="n">
        <v>0.27</v>
      </c>
      <c r="I19" s="83" t="n">
        <f aca="false">H19*E19</f>
        <v>8.9856</v>
      </c>
      <c r="J19" s="107" t="n">
        <v>0</v>
      </c>
      <c r="K19" s="85" t="n">
        <f aca="false">J19*E19</f>
        <v>0</v>
      </c>
      <c r="L19" s="106" t="n">
        <v>0.07</v>
      </c>
      <c r="M19" s="85" t="n">
        <f aca="false">L19*E19</f>
        <v>2.3296</v>
      </c>
      <c r="N19" s="106" t="n">
        <v>0</v>
      </c>
      <c r="O19" s="85" t="n">
        <f aca="false">N19*E19</f>
        <v>0</v>
      </c>
      <c r="P19" s="106" t="n">
        <v>0.05</v>
      </c>
      <c r="Q19" s="86" t="n">
        <f aca="false">P19*E19</f>
        <v>1.664</v>
      </c>
      <c r="R19" s="108" t="n">
        <v>0.1</v>
      </c>
      <c r="S19" s="85" t="n">
        <f aca="false">R19*E19</f>
        <v>3.328</v>
      </c>
      <c r="T19" s="106" t="n">
        <v>0.08</v>
      </c>
      <c r="U19" s="85" t="n">
        <f aca="false">T19*E19</f>
        <v>2.6624</v>
      </c>
      <c r="V19" s="106" t="n">
        <v>0.09</v>
      </c>
      <c r="W19" s="88" t="n">
        <f aca="false">V19*E19</f>
        <v>2.9952</v>
      </c>
      <c r="X19" s="89" t="n">
        <f aca="false">F19+H19+J19+L19+N19+P19+R19+T19+V19</f>
        <v>1</v>
      </c>
      <c r="Y19" s="90" t="n">
        <f aca="false">G19+I19+K19+M19+O19+Q19+S19+U19+W19</f>
        <v>33.28</v>
      </c>
    </row>
    <row r="20" s="125" customFormat="true" ht="15" hidden="false" customHeight="false" outlineLevel="0" collapsed="false">
      <c r="A20" s="109" t="n">
        <v>4</v>
      </c>
      <c r="B20" s="110" t="s">
        <v>85</v>
      </c>
      <c r="C20" s="111" t="s">
        <v>86</v>
      </c>
      <c r="D20" s="112" t="n">
        <v>0.13</v>
      </c>
      <c r="E20" s="113" t="n">
        <f aca="false">D20*F7</f>
        <v>33.28</v>
      </c>
      <c r="F20" s="114" t="n">
        <v>0.4</v>
      </c>
      <c r="G20" s="115" t="n">
        <f aca="false">F20*E20</f>
        <v>13.312</v>
      </c>
      <c r="H20" s="116" t="n">
        <v>0.2</v>
      </c>
      <c r="I20" s="117" t="n">
        <f aca="false">H20*E20</f>
        <v>6.656</v>
      </c>
      <c r="J20" s="118" t="n">
        <v>0.04</v>
      </c>
      <c r="K20" s="119" t="n">
        <f aca="false">J20*E20</f>
        <v>1.3312</v>
      </c>
      <c r="L20" s="116" t="n">
        <v>0.05</v>
      </c>
      <c r="M20" s="119" t="n">
        <f aca="false">L20*E20</f>
        <v>1.664</v>
      </c>
      <c r="N20" s="116" t="n">
        <v>0</v>
      </c>
      <c r="O20" s="119" t="n">
        <f aca="false">N20*E20</f>
        <v>0</v>
      </c>
      <c r="P20" s="116" t="n">
        <v>0.06</v>
      </c>
      <c r="Q20" s="120" t="n">
        <f aca="false">P20*E20</f>
        <v>1.9968</v>
      </c>
      <c r="R20" s="121" t="n">
        <v>0.08</v>
      </c>
      <c r="S20" s="119" t="n">
        <f aca="false">R20*E20</f>
        <v>2.6624</v>
      </c>
      <c r="T20" s="116" t="n">
        <v>0.06</v>
      </c>
      <c r="U20" s="119" t="n">
        <f aca="false">T20*E20</f>
        <v>1.9968</v>
      </c>
      <c r="V20" s="116" t="n">
        <v>0.11</v>
      </c>
      <c r="W20" s="122" t="n">
        <f aca="false">V20*E20</f>
        <v>3.6608</v>
      </c>
      <c r="X20" s="123" t="n">
        <f aca="false">F20+H20+J20+L20+N20+P20+R20+T20+V20</f>
        <v>1</v>
      </c>
      <c r="Y20" s="124" t="n">
        <f aca="false">G20+I20+K20+M20+O20+Q20+S20+U20+W20</f>
        <v>33.28</v>
      </c>
    </row>
    <row r="21" s="142" customFormat="true" ht="15" hidden="false" customHeight="false" outlineLevel="0" collapsed="false">
      <c r="A21" s="126" t="n">
        <v>5</v>
      </c>
      <c r="B21" s="127" t="s">
        <v>87</v>
      </c>
      <c r="C21" s="128" t="s">
        <v>86</v>
      </c>
      <c r="D21" s="129" t="n">
        <v>0.14</v>
      </c>
      <c r="E21" s="130" t="n">
        <f aca="false">D21*F7</f>
        <v>35.84</v>
      </c>
      <c r="F21" s="131" t="n">
        <v>0.4</v>
      </c>
      <c r="G21" s="132" t="n">
        <f aca="false">F21*E21</f>
        <v>14.336</v>
      </c>
      <c r="H21" s="133" t="n">
        <v>0.2</v>
      </c>
      <c r="I21" s="134" t="n">
        <f aca="false">H21*E21</f>
        <v>7.168</v>
      </c>
      <c r="J21" s="135" t="n">
        <v>0.03</v>
      </c>
      <c r="K21" s="136" t="n">
        <f aca="false">J21*E21</f>
        <v>1.0752</v>
      </c>
      <c r="L21" s="133" t="n">
        <v>0.06</v>
      </c>
      <c r="M21" s="136" t="n">
        <f aca="false">L21*E21</f>
        <v>2.1504</v>
      </c>
      <c r="N21" s="133" t="n">
        <v>0.03</v>
      </c>
      <c r="O21" s="136" t="n">
        <f aca="false">N21*E21</f>
        <v>1.0752</v>
      </c>
      <c r="P21" s="133" t="n">
        <v>0.06</v>
      </c>
      <c r="Q21" s="137" t="n">
        <f aca="false">P21*E21</f>
        <v>2.1504</v>
      </c>
      <c r="R21" s="138" t="n">
        <v>0.04</v>
      </c>
      <c r="S21" s="136" t="n">
        <f aca="false">R21*E21</f>
        <v>1.4336</v>
      </c>
      <c r="T21" s="133" t="n">
        <v>0.04</v>
      </c>
      <c r="U21" s="136" t="n">
        <f aca="false">T21*E21</f>
        <v>1.4336</v>
      </c>
      <c r="V21" s="133" t="n">
        <v>0.14</v>
      </c>
      <c r="W21" s="139" t="n">
        <f aca="false">V21*E21</f>
        <v>5.0176</v>
      </c>
      <c r="X21" s="140" t="n">
        <f aca="false">F21+H21+J21+L21+N21+P21+R21+T21+V21</f>
        <v>1</v>
      </c>
      <c r="Y21" s="141" t="n">
        <f aca="false">G21+I21+K21+M21+O21+Q21+S21+U21+W21</f>
        <v>35.84</v>
      </c>
    </row>
    <row r="22" customFormat="false" ht="15" hidden="false" customHeight="false" outlineLevel="0" collapsed="false">
      <c r="A22" s="109" t="n">
        <v>6</v>
      </c>
      <c r="B22" s="110" t="s">
        <v>88</v>
      </c>
      <c r="C22" s="111" t="s">
        <v>86</v>
      </c>
      <c r="D22" s="112" t="n">
        <v>0.14</v>
      </c>
      <c r="E22" s="113" t="n">
        <f aca="false">D22*F7</f>
        <v>35.84</v>
      </c>
      <c r="F22" s="114" t="n">
        <v>0.35</v>
      </c>
      <c r="G22" s="115" t="n">
        <f aca="false">F22*E22</f>
        <v>12.544</v>
      </c>
      <c r="H22" s="116" t="n">
        <v>0.2</v>
      </c>
      <c r="I22" s="117" t="n">
        <f aca="false">H22*E22</f>
        <v>7.168</v>
      </c>
      <c r="J22" s="118" t="n">
        <v>0.03</v>
      </c>
      <c r="K22" s="119" t="n">
        <f aca="false">J22*E22</f>
        <v>1.0752</v>
      </c>
      <c r="L22" s="116" t="n">
        <v>0.07</v>
      </c>
      <c r="M22" s="119" t="n">
        <f aca="false">L22*E22</f>
        <v>2.5088</v>
      </c>
      <c r="N22" s="116" t="n">
        <v>0.05</v>
      </c>
      <c r="O22" s="119" t="n">
        <f aca="false">N22*E22</f>
        <v>1.792</v>
      </c>
      <c r="P22" s="116" t="n">
        <v>0.08</v>
      </c>
      <c r="Q22" s="120" t="n">
        <f aca="false">P22*E22</f>
        <v>2.8672</v>
      </c>
      <c r="R22" s="121" t="n">
        <v>0.03</v>
      </c>
      <c r="S22" s="119" t="n">
        <f aca="false">R22*E22</f>
        <v>1.0752</v>
      </c>
      <c r="T22" s="116" t="n">
        <v>0.04</v>
      </c>
      <c r="U22" s="119" t="n">
        <f aca="false">T22*E22</f>
        <v>1.4336</v>
      </c>
      <c r="V22" s="116" t="n">
        <v>0.15</v>
      </c>
      <c r="W22" s="122" t="n">
        <f aca="false">V22*E22</f>
        <v>5.376</v>
      </c>
      <c r="X22" s="123" t="n">
        <f aca="false">F22+H22+J22+L22+N22+P22+R22+T22+V22</f>
        <v>1</v>
      </c>
      <c r="Y22" s="124" t="n">
        <f aca="false">G22+I22+K22+M22+O22+Q22+S22+U22+W22</f>
        <v>35.84</v>
      </c>
    </row>
    <row r="23" s="142" customFormat="true" ht="15" hidden="false" customHeight="false" outlineLevel="0" collapsed="false">
      <c r="A23" s="126" t="n">
        <v>7</v>
      </c>
      <c r="B23" s="127" t="s">
        <v>89</v>
      </c>
      <c r="C23" s="128" t="s">
        <v>90</v>
      </c>
      <c r="D23" s="129" t="n">
        <v>0.14</v>
      </c>
      <c r="E23" s="130" t="n">
        <f aca="false">D23*F7</f>
        <v>35.84</v>
      </c>
      <c r="F23" s="131" t="n">
        <v>0.45</v>
      </c>
      <c r="G23" s="132" t="n">
        <f aca="false">F23*E23</f>
        <v>16.128</v>
      </c>
      <c r="H23" s="133" t="n">
        <v>0.15</v>
      </c>
      <c r="I23" s="134" t="n">
        <f aca="false">H23*E23</f>
        <v>5.376</v>
      </c>
      <c r="J23" s="135" t="n">
        <v>0.01</v>
      </c>
      <c r="K23" s="136" t="n">
        <f aca="false">J23*E23</f>
        <v>0.3584</v>
      </c>
      <c r="L23" s="133" t="n">
        <v>0.08</v>
      </c>
      <c r="M23" s="136" t="n">
        <f aca="false">L23*E23</f>
        <v>2.8672</v>
      </c>
      <c r="N23" s="133" t="n">
        <v>0.05</v>
      </c>
      <c r="O23" s="136" t="n">
        <f aca="false">N23*E23</f>
        <v>1.792</v>
      </c>
      <c r="P23" s="133" t="n">
        <v>0.1</v>
      </c>
      <c r="Q23" s="137" t="n">
        <f aca="false">P23*E23</f>
        <v>3.584</v>
      </c>
      <c r="R23" s="138" t="n">
        <v>0.03</v>
      </c>
      <c r="S23" s="136" t="n">
        <f aca="false">R23*E23</f>
        <v>1.0752</v>
      </c>
      <c r="T23" s="133" t="n">
        <v>0.03</v>
      </c>
      <c r="U23" s="136" t="n">
        <f aca="false">T23*E23</f>
        <v>1.0752</v>
      </c>
      <c r="V23" s="133" t="n">
        <v>0.1</v>
      </c>
      <c r="W23" s="139" t="n">
        <f aca="false">V23*E23</f>
        <v>3.584</v>
      </c>
      <c r="X23" s="140" t="n">
        <f aca="false">F23+H23+J23+L23+N23+P23+R23+T23+V23</f>
        <v>1</v>
      </c>
      <c r="Y23" s="141" t="n">
        <f aca="false">G23+I23+K23+M23+O23+Q23+S23+U23+W23</f>
        <v>35.84</v>
      </c>
    </row>
    <row r="24" customFormat="false" ht="15" hidden="false" customHeight="false" outlineLevel="0" collapsed="false">
      <c r="A24" s="21" t="n">
        <v>8</v>
      </c>
      <c r="B24" s="91" t="s">
        <v>91</v>
      </c>
      <c r="C24" s="22" t="s">
        <v>92</v>
      </c>
      <c r="D24" s="143" t="n">
        <v>0.11</v>
      </c>
      <c r="E24" s="93" t="n">
        <f aca="false">D24*F7</f>
        <v>28.16</v>
      </c>
      <c r="F24" s="144" t="n">
        <v>0.45</v>
      </c>
      <c r="G24" s="95" t="n">
        <f aca="false">F24*E24</f>
        <v>12.672</v>
      </c>
      <c r="H24" s="145" t="n">
        <v>0.15</v>
      </c>
      <c r="I24" s="97" t="n">
        <f aca="false">H24*E24</f>
        <v>4.224</v>
      </c>
      <c r="J24" s="146" t="n">
        <v>0.01</v>
      </c>
      <c r="K24" s="99" t="n">
        <f aca="false">J24*E24</f>
        <v>0.2816</v>
      </c>
      <c r="L24" s="145" t="n">
        <v>0</v>
      </c>
      <c r="M24" s="99" t="n">
        <f aca="false">L24*E24</f>
        <v>0</v>
      </c>
      <c r="N24" s="145" t="n">
        <v>0.13</v>
      </c>
      <c r="O24" s="99" t="n">
        <f aca="false">N24*E24</f>
        <v>3.6608</v>
      </c>
      <c r="P24" s="145" t="n">
        <v>0.1</v>
      </c>
      <c r="Q24" s="100" t="n">
        <f aca="false">P24*E24</f>
        <v>2.816</v>
      </c>
      <c r="R24" s="147" t="n">
        <v>0.03</v>
      </c>
      <c r="S24" s="99" t="n">
        <f aca="false">R24*E24</f>
        <v>0.8448</v>
      </c>
      <c r="T24" s="145" t="n">
        <v>0.03</v>
      </c>
      <c r="U24" s="99" t="n">
        <f aca="false">T24*E24</f>
        <v>0.8448</v>
      </c>
      <c r="V24" s="145" t="n">
        <v>0.1</v>
      </c>
      <c r="W24" s="102" t="n">
        <f aca="false">V24*E24</f>
        <v>2.816</v>
      </c>
      <c r="X24" s="103" t="n">
        <f aca="false">F24+H24+J24+L24+N24+P24+R24+T24+V24</f>
        <v>1</v>
      </c>
      <c r="Y24" s="104" t="n">
        <f aca="false">G24+I24+K24+M24+O24+Q24+S24+U24+W24</f>
        <v>28.16</v>
      </c>
    </row>
    <row r="25" customFormat="false" ht="15" hidden="false" customHeight="false" outlineLevel="0" collapsed="false">
      <c r="A25" s="148"/>
      <c r="B25" s="148"/>
      <c r="C25" s="148"/>
      <c r="D25" s="149" t="n">
        <f aca="false">SUM(D17:D24)</f>
        <v>1</v>
      </c>
      <c r="E25" s="150" t="n">
        <f aca="false">SUM(E17:E24)</f>
        <v>256</v>
      </c>
      <c r="F25" s="151"/>
      <c r="G25" s="152" t="n">
        <f aca="false">SUM(G17:G24)</f>
        <v>99.1232</v>
      </c>
      <c r="H25" s="153"/>
      <c r="I25" s="154" t="n">
        <f aca="false">SUM(I17:I24)</f>
        <v>54.2976</v>
      </c>
      <c r="J25" s="155"/>
      <c r="K25" s="152" t="n">
        <f aca="false">SUM(K17:K24)</f>
        <v>4.1216</v>
      </c>
      <c r="L25" s="156"/>
      <c r="M25" s="152" t="n">
        <f aca="false">SUM(M17:M24)</f>
        <v>12.928</v>
      </c>
      <c r="N25" s="156"/>
      <c r="O25" s="152" t="n">
        <f aca="false">SUM(O17:O24)</f>
        <v>8.32</v>
      </c>
      <c r="P25" s="156"/>
      <c r="Q25" s="152" t="n">
        <f aca="false">SUM(Q17:Q24)</f>
        <v>15.9232</v>
      </c>
      <c r="R25" s="156"/>
      <c r="S25" s="152" t="n">
        <f aca="false">SUM(S17:S24)</f>
        <v>19.7632</v>
      </c>
      <c r="T25" s="156"/>
      <c r="U25" s="152" t="n">
        <f aca="false">SUM(U17:U24)</f>
        <v>14.8224</v>
      </c>
      <c r="V25" s="156"/>
      <c r="W25" s="157" t="n">
        <f aca="false">SUM(W17:W24)</f>
        <v>26.7008</v>
      </c>
      <c r="X25" s="158"/>
      <c r="Y25" s="159" t="n">
        <f aca="false">SUM(Y17:Y24)</f>
        <v>256</v>
      </c>
    </row>
    <row r="27" customFormat="false" ht="15" hidden="false" customHeight="false" outlineLevel="0" collapsed="false">
      <c r="A27" s="13" t="s">
        <v>53</v>
      </c>
      <c r="B27" s="13"/>
      <c r="C27" s="13"/>
      <c r="D27" s="13" t="s">
        <v>93</v>
      </c>
      <c r="E27" s="13"/>
      <c r="F27" s="13" t="s">
        <v>94</v>
      </c>
      <c r="G27" s="13"/>
      <c r="I27" s="13" t="s">
        <v>95</v>
      </c>
      <c r="J27" s="13"/>
      <c r="K27" s="13"/>
      <c r="L27" s="13"/>
      <c r="M27" s="13"/>
      <c r="N27" s="13"/>
      <c r="O27" s="13" t="s">
        <v>96</v>
      </c>
      <c r="P27" s="13" t="s">
        <v>75</v>
      </c>
    </row>
    <row r="28" customFormat="false" ht="14.45" hidden="false" customHeight="true" outlineLevel="0" collapsed="false">
      <c r="A28" s="160" t="s">
        <v>54</v>
      </c>
      <c r="B28" s="160"/>
      <c r="C28" s="160"/>
      <c r="D28" s="161" t="n">
        <f aca="false">G25+I25</f>
        <v>153.4208</v>
      </c>
      <c r="E28" s="161"/>
      <c r="F28" s="162" t="n">
        <f aca="false">(D28*100)/E25</f>
        <v>59.93</v>
      </c>
      <c r="G28" s="162"/>
      <c r="I28" s="163" t="s">
        <v>97</v>
      </c>
      <c r="J28" s="163"/>
      <c r="K28" s="163"/>
      <c r="L28" s="163"/>
      <c r="M28" s="163"/>
      <c r="N28" s="163"/>
      <c r="O28" s="164" t="n">
        <f aca="false">G25</f>
        <v>99.1232</v>
      </c>
      <c r="P28" s="21" t="n">
        <f aca="false">(O28*100)/E25</f>
        <v>38.72</v>
      </c>
    </row>
    <row r="29" customFormat="false" ht="15" hidden="false" customHeight="false" outlineLevel="0" collapsed="false">
      <c r="A29" s="165" t="s">
        <v>55</v>
      </c>
      <c r="B29" s="165"/>
      <c r="C29" s="165"/>
      <c r="D29" s="166" t="n">
        <f aca="false">K25+M25+O25+Q25</f>
        <v>41.2928</v>
      </c>
      <c r="E29" s="166"/>
      <c r="F29" s="167" t="n">
        <f aca="false">(D29*100)/E25</f>
        <v>16.13</v>
      </c>
      <c r="G29" s="167"/>
      <c r="I29" s="15" t="s">
        <v>98</v>
      </c>
      <c r="J29" s="15"/>
      <c r="K29" s="15"/>
      <c r="L29" s="15"/>
      <c r="M29" s="15"/>
      <c r="N29" s="15"/>
      <c r="O29" s="168" t="n">
        <f aca="false">I25</f>
        <v>54.2976</v>
      </c>
      <c r="P29" s="21" t="n">
        <f aca="false">(O29*100)/E25</f>
        <v>21.21</v>
      </c>
    </row>
    <row r="30" customFormat="false" ht="15" hidden="false" customHeight="false" outlineLevel="0" collapsed="false">
      <c r="A30" s="169" t="s">
        <v>56</v>
      </c>
      <c r="B30" s="169"/>
      <c r="C30" s="169"/>
      <c r="D30" s="170" t="n">
        <f aca="false">S25+U25</f>
        <v>34.5856</v>
      </c>
      <c r="E30" s="170"/>
      <c r="F30" s="171" t="n">
        <f aca="false">(D30*100)/E25</f>
        <v>13.51</v>
      </c>
      <c r="G30" s="171"/>
      <c r="I30" s="15" t="s">
        <v>99</v>
      </c>
      <c r="J30" s="15"/>
      <c r="K30" s="15"/>
      <c r="L30" s="15"/>
      <c r="M30" s="15"/>
      <c r="N30" s="15"/>
      <c r="O30" s="164" t="n">
        <f aca="false">K25</f>
        <v>4.1216</v>
      </c>
      <c r="P30" s="21" t="n">
        <f aca="false">(O30*100)/E25</f>
        <v>1.61</v>
      </c>
    </row>
    <row r="31" customFormat="false" ht="15" hidden="false" customHeight="false" outlineLevel="0" collapsed="false">
      <c r="A31" s="172" t="s">
        <v>100</v>
      </c>
      <c r="B31" s="172"/>
      <c r="C31" s="172"/>
      <c r="D31" s="173" t="n">
        <f aca="false">W25</f>
        <v>26.7008</v>
      </c>
      <c r="E31" s="173"/>
      <c r="F31" s="174" t="n">
        <f aca="false">(D31*100)/E25</f>
        <v>10.43</v>
      </c>
      <c r="G31" s="174"/>
      <c r="I31" s="15" t="s">
        <v>101</v>
      </c>
      <c r="J31" s="15"/>
      <c r="K31" s="15"/>
      <c r="L31" s="15"/>
      <c r="M31" s="15"/>
      <c r="N31" s="15"/>
      <c r="O31" s="164" t="n">
        <f aca="false">M25</f>
        <v>12.928</v>
      </c>
      <c r="P31" s="21" t="n">
        <f aca="false">(O31*100)/E25</f>
        <v>5.05</v>
      </c>
    </row>
    <row r="32" customFormat="false" ht="14.45" hidden="false" customHeight="true" outlineLevel="0" collapsed="false">
      <c r="I32" s="163" t="s">
        <v>102</v>
      </c>
      <c r="J32" s="163"/>
      <c r="K32" s="163"/>
      <c r="L32" s="163"/>
      <c r="M32" s="163"/>
      <c r="N32" s="163"/>
      <c r="O32" s="164" t="n">
        <f aca="false">O25</f>
        <v>8.32</v>
      </c>
      <c r="P32" s="21" t="n">
        <f aca="false">(O32*100)/E25</f>
        <v>3.25</v>
      </c>
    </row>
    <row r="33" customFormat="false" ht="15" hidden="false" customHeight="false" outlineLevel="0" collapsed="false">
      <c r="I33" s="15" t="s">
        <v>103</v>
      </c>
      <c r="J33" s="15"/>
      <c r="K33" s="15"/>
      <c r="L33" s="15"/>
      <c r="M33" s="15"/>
      <c r="N33" s="15"/>
      <c r="O33" s="164" t="n">
        <f aca="false">Q25</f>
        <v>15.9232</v>
      </c>
      <c r="P33" s="21" t="n">
        <f aca="false">(O33*100)/E25</f>
        <v>6.22</v>
      </c>
    </row>
    <row r="34" customFormat="false" ht="14.45" hidden="false" customHeight="true" outlineLevel="0" collapsed="false">
      <c r="I34" s="163" t="s">
        <v>104</v>
      </c>
      <c r="J34" s="163"/>
      <c r="K34" s="163"/>
      <c r="L34" s="163"/>
      <c r="M34" s="163"/>
      <c r="N34" s="163"/>
      <c r="O34" s="164" t="n">
        <f aca="false">S25</f>
        <v>19.7632</v>
      </c>
      <c r="P34" s="21" t="n">
        <f aca="false">(O34*100)/E25</f>
        <v>7.72</v>
      </c>
    </row>
    <row r="35" customFormat="false" ht="15" hidden="false" customHeight="false" outlineLevel="0" collapsed="false">
      <c r="I35" s="15" t="s">
        <v>105</v>
      </c>
      <c r="J35" s="15"/>
      <c r="K35" s="15"/>
      <c r="L35" s="15"/>
      <c r="M35" s="15"/>
      <c r="N35" s="15"/>
      <c r="O35" s="164" t="n">
        <f aca="false">U25</f>
        <v>14.8224</v>
      </c>
      <c r="P35" s="21" t="n">
        <f aca="false">(O35*100)/E25</f>
        <v>5.79</v>
      </c>
    </row>
    <row r="36" customFormat="false" ht="15" hidden="false" customHeight="false" outlineLevel="0" collapsed="false">
      <c r="I36" s="15" t="s">
        <v>106</v>
      </c>
      <c r="J36" s="15"/>
      <c r="K36" s="15"/>
      <c r="L36" s="15"/>
      <c r="M36" s="15"/>
      <c r="N36" s="15"/>
      <c r="O36" s="164" t="n">
        <f aca="false">W25</f>
        <v>26.7008</v>
      </c>
      <c r="P36" s="21" t="n">
        <f aca="false">(O36*100)/E25</f>
        <v>10.43</v>
      </c>
    </row>
    <row r="37" customFormat="false" ht="15" hidden="false" customHeight="false" outlineLevel="0" collapsed="false">
      <c r="I37" s="175"/>
      <c r="J37" s="175"/>
      <c r="K37" s="175"/>
      <c r="L37" s="175"/>
      <c r="M37" s="175"/>
      <c r="N37" s="175"/>
      <c r="O37" s="176" t="n">
        <f aca="false">SUM(O28:O36)</f>
        <v>256</v>
      </c>
      <c r="P37" s="177" t="n">
        <f aca="false">SUM(P28:P36)</f>
        <v>100</v>
      </c>
    </row>
  </sheetData>
  <mergeCells count="74">
    <mergeCell ref="H1:N1"/>
    <mergeCell ref="A2:E2"/>
    <mergeCell ref="J2:K2"/>
    <mergeCell ref="L2:O2"/>
    <mergeCell ref="Q2:V2"/>
    <mergeCell ref="A3:E3"/>
    <mergeCell ref="J3:K3"/>
    <mergeCell ref="L3:O3"/>
    <mergeCell ref="A4:E4"/>
    <mergeCell ref="J4:K4"/>
    <mergeCell ref="L4:O4"/>
    <mergeCell ref="A5:E5"/>
    <mergeCell ref="J5:K5"/>
    <mergeCell ref="L5:O5"/>
    <mergeCell ref="A6:E6"/>
    <mergeCell ref="J6:K6"/>
    <mergeCell ref="L6:O6"/>
    <mergeCell ref="A7:E7"/>
    <mergeCell ref="J7:K7"/>
    <mergeCell ref="L7:O7"/>
    <mergeCell ref="A8:E8"/>
    <mergeCell ref="A11:X11"/>
    <mergeCell ref="A12:A16"/>
    <mergeCell ref="B12:B16"/>
    <mergeCell ref="C12:C16"/>
    <mergeCell ref="D12:E15"/>
    <mergeCell ref="F12:W12"/>
    <mergeCell ref="F13:I13"/>
    <mergeCell ref="J13:Q13"/>
    <mergeCell ref="R13:U13"/>
    <mergeCell ref="V13:W13"/>
    <mergeCell ref="F14:G14"/>
    <mergeCell ref="H14:I14"/>
    <mergeCell ref="J14:K14"/>
    <mergeCell ref="L14:M14"/>
    <mergeCell ref="N14:O14"/>
    <mergeCell ref="P14:Q14"/>
    <mergeCell ref="R14:S14"/>
    <mergeCell ref="T14:U14"/>
    <mergeCell ref="V14:W14"/>
    <mergeCell ref="F15:G15"/>
    <mergeCell ref="H15:I15"/>
    <mergeCell ref="J15:K15"/>
    <mergeCell ref="L15:M15"/>
    <mergeCell ref="N15:O15"/>
    <mergeCell ref="P15:Q15"/>
    <mergeCell ref="R15:S15"/>
    <mergeCell ref="T15:U15"/>
    <mergeCell ref="V15:W15"/>
    <mergeCell ref="A27:C27"/>
    <mergeCell ref="D27:E27"/>
    <mergeCell ref="F27:G27"/>
    <mergeCell ref="I27:N27"/>
    <mergeCell ref="A28:C28"/>
    <mergeCell ref="D28:E28"/>
    <mergeCell ref="F28:G28"/>
    <mergeCell ref="I28:N28"/>
    <mergeCell ref="A29:C29"/>
    <mergeCell ref="D29:E29"/>
    <mergeCell ref="F29:G29"/>
    <mergeCell ref="I29:N29"/>
    <mergeCell ref="A30:C30"/>
    <mergeCell ref="D30:E30"/>
    <mergeCell ref="F30:G30"/>
    <mergeCell ref="I30:N30"/>
    <mergeCell ref="A31:C31"/>
    <mergeCell ref="D31:E31"/>
    <mergeCell ref="F31:G31"/>
    <mergeCell ref="I31:N31"/>
    <mergeCell ref="I32:N32"/>
    <mergeCell ref="I33:N33"/>
    <mergeCell ref="I34:N34"/>
    <mergeCell ref="I35:N35"/>
    <mergeCell ref="I36:N36"/>
  </mergeCells>
  <hyperlinks>
    <hyperlink ref="A6" r:id="rId1" display="общее количество тренировочных дней"/>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xl/worksheets/sheet20.xml><?xml version="1.0" encoding="utf-8"?>
<worksheet xmlns="http://schemas.openxmlformats.org/spreadsheetml/2006/main" xmlns:r="http://schemas.openxmlformats.org/officeDocument/2006/relationships">
  <sheetPr filterMode="false">
    <pageSetUpPr fitToPage="false"/>
  </sheetPr>
  <dimension ref="A1:C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5" outlineLevelRow="0" outlineLevelCol="0"/>
  <cols>
    <col collapsed="false" customWidth="true" hidden="false" outlineLevel="0" max="1" min="1" style="0" width="32.57"/>
    <col collapsed="false" customWidth="true" hidden="false" outlineLevel="0" max="2" min="2" style="0" width="46.57"/>
    <col collapsed="false" customWidth="true" hidden="false" outlineLevel="0" max="3" min="3" style="0" width="97.57"/>
    <col collapsed="false" customWidth="true" hidden="false" outlineLevel="0" max="1025" min="4" style="0" width="8.57"/>
  </cols>
  <sheetData>
    <row r="1" customFormat="false" ht="22.5" hidden="false" customHeight="false" outlineLevel="0" collapsed="false">
      <c r="A1" s="463" t="s">
        <v>466</v>
      </c>
      <c r="B1" s="464" t="s">
        <v>467</v>
      </c>
      <c r="C1" s="0" t="s">
        <v>468</v>
      </c>
    </row>
    <row r="2" customFormat="false" ht="15" hidden="false" customHeight="false" outlineLevel="0" collapsed="false">
      <c r="A2" s="0" t="s">
        <v>469</v>
      </c>
      <c r="B2" s="464" t="s">
        <v>470</v>
      </c>
      <c r="C2" s="0" t="s">
        <v>471</v>
      </c>
    </row>
  </sheetData>
  <hyperlinks>
    <hyperlink ref="B1" r:id="rId1" display="https://www.youtube.com/watch?v=qGSlehRBBMM"/>
    <hyperlink ref="B2" r:id="rId2" display="https://marathonec.ru/10-strength-exercises-for-runner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2:P13"/>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H7" activeCellId="0" sqref="H7"/>
    </sheetView>
  </sheetViews>
  <sheetFormatPr defaultRowHeight="15" outlineLevelRow="0" outlineLevelCol="0"/>
  <cols>
    <col collapsed="false" customWidth="true" hidden="false" outlineLevel="0" max="1" min="1" style="0" width="8.57"/>
    <col collapsed="false" customWidth="true" hidden="false" outlineLevel="0" max="2" min="2" style="0" width="10.12"/>
    <col collapsed="false" customWidth="true" hidden="false" outlineLevel="0" max="3" min="3" style="0" width="16.57"/>
    <col collapsed="false" customWidth="true" hidden="false" outlineLevel="0" max="5" min="4" style="0" width="8.57"/>
    <col collapsed="false" customWidth="true" hidden="false" outlineLevel="0" max="6" min="6" style="0" width="9"/>
    <col collapsed="false" customWidth="true" hidden="false" outlineLevel="0" max="1025" min="7" style="0" width="8.57"/>
  </cols>
  <sheetData>
    <row r="2" customFormat="false" ht="14.45" hidden="false" customHeight="true" outlineLevel="0" collapsed="false">
      <c r="A2" s="178" t="s">
        <v>49</v>
      </c>
      <c r="B2" s="178" t="s">
        <v>50</v>
      </c>
      <c r="C2" s="178" t="s">
        <v>51</v>
      </c>
      <c r="D2" s="178" t="s">
        <v>34</v>
      </c>
      <c r="E2" s="179" t="s">
        <v>107</v>
      </c>
      <c r="F2" s="179"/>
      <c r="G2" s="13" t="s">
        <v>108</v>
      </c>
      <c r="H2" s="13"/>
      <c r="I2" s="13"/>
      <c r="J2" s="13"/>
      <c r="K2" s="13"/>
      <c r="L2" s="13"/>
      <c r="M2" s="13"/>
      <c r="N2" s="13"/>
    </row>
    <row r="3" customFormat="false" ht="15" hidden="false" customHeight="false" outlineLevel="0" collapsed="false">
      <c r="A3" s="178"/>
      <c r="B3" s="178"/>
      <c r="C3" s="178"/>
      <c r="D3" s="178"/>
      <c r="E3" s="179"/>
      <c r="F3" s="179"/>
      <c r="G3" s="180" t="s">
        <v>109</v>
      </c>
      <c r="H3" s="180"/>
      <c r="I3" s="180"/>
      <c r="J3" s="180"/>
      <c r="K3" s="180"/>
      <c r="L3" s="180"/>
      <c r="M3" s="180"/>
      <c r="N3" s="180"/>
    </row>
    <row r="4" customFormat="false" ht="43.15" hidden="false" customHeight="true" outlineLevel="0" collapsed="false">
      <c r="A4" s="178"/>
      <c r="B4" s="178"/>
      <c r="C4" s="178"/>
      <c r="D4" s="178"/>
      <c r="E4" s="178" t="s">
        <v>75</v>
      </c>
      <c r="F4" s="181" t="s">
        <v>76</v>
      </c>
      <c r="G4" s="182" t="n">
        <v>1</v>
      </c>
      <c r="H4" s="182"/>
      <c r="I4" s="182" t="n">
        <v>2</v>
      </c>
      <c r="J4" s="182"/>
      <c r="K4" s="182" t="n">
        <v>3</v>
      </c>
      <c r="L4" s="182"/>
      <c r="M4" s="182" t="n">
        <v>4</v>
      </c>
      <c r="N4" s="182"/>
    </row>
    <row r="5" customFormat="false" ht="15.75" hidden="false" customHeight="false" outlineLevel="0" collapsed="false">
      <c r="A5" s="178"/>
      <c r="B5" s="178"/>
      <c r="C5" s="178"/>
      <c r="D5" s="178"/>
      <c r="E5" s="178"/>
      <c r="F5" s="181"/>
      <c r="G5" s="183" t="s">
        <v>75</v>
      </c>
      <c r="H5" s="184" t="s">
        <v>76</v>
      </c>
      <c r="I5" s="183" t="s">
        <v>75</v>
      </c>
      <c r="J5" s="184" t="s">
        <v>76</v>
      </c>
      <c r="K5" s="183" t="s">
        <v>75</v>
      </c>
      <c r="L5" s="184" t="s">
        <v>76</v>
      </c>
      <c r="M5" s="183" t="s">
        <v>75</v>
      </c>
      <c r="N5" s="184" t="s">
        <v>76</v>
      </c>
      <c r="O5" s="185" t="s">
        <v>110</v>
      </c>
      <c r="P5" s="186" t="s">
        <v>111</v>
      </c>
    </row>
    <row r="6" customFormat="false" ht="15" hidden="false" customHeight="false" outlineLevel="0" collapsed="false">
      <c r="A6" s="187" t="n">
        <v>1</v>
      </c>
      <c r="B6" s="188" t="s">
        <v>81</v>
      </c>
      <c r="C6" s="189" t="s">
        <v>82</v>
      </c>
      <c r="D6" s="188"/>
      <c r="E6" s="190" t="n">
        <f aca="false">'сезонный объем'!$D17</f>
        <v>0.1</v>
      </c>
      <c r="F6" s="191" t="n">
        <f aca="false">'сезонный объем'!$E17</f>
        <v>25.6</v>
      </c>
      <c r="G6" s="192" t="n">
        <v>0.23</v>
      </c>
      <c r="H6" s="193" t="n">
        <f aca="false">F6*G6</f>
        <v>5.888</v>
      </c>
      <c r="I6" s="192" t="n">
        <v>0.28</v>
      </c>
      <c r="J6" s="194" t="n">
        <f aca="false">F6*I6</f>
        <v>7.168</v>
      </c>
      <c r="K6" s="192" t="n">
        <v>0.3</v>
      </c>
      <c r="L6" s="194" t="n">
        <f aca="false">F6*K6</f>
        <v>7.68</v>
      </c>
      <c r="M6" s="192" t="n">
        <v>0.19</v>
      </c>
      <c r="N6" s="194" t="n">
        <f aca="false">M6*F6</f>
        <v>4.864</v>
      </c>
      <c r="O6" s="195" t="n">
        <f aca="false">G6+I6+K6+M6</f>
        <v>1</v>
      </c>
      <c r="P6" s="196" t="n">
        <f aca="false">H6+J6+L6+N6</f>
        <v>25.6</v>
      </c>
    </row>
    <row r="7" customFormat="false" ht="15" hidden="false" customHeight="false" outlineLevel="0" collapsed="false">
      <c r="A7" s="21" t="n">
        <v>2</v>
      </c>
      <c r="B7" s="91" t="s">
        <v>83</v>
      </c>
      <c r="C7" s="22" t="s">
        <v>82</v>
      </c>
      <c r="D7" s="91"/>
      <c r="E7" s="197" t="n">
        <f aca="false">'сезонный объем'!$D18</f>
        <v>0.11</v>
      </c>
      <c r="F7" s="198" t="n">
        <f aca="false">'сезонный объем'!$E18</f>
        <v>28.16</v>
      </c>
      <c r="G7" s="199" t="n">
        <v>0.23</v>
      </c>
      <c r="H7" s="200" t="n">
        <f aca="false">F7*G7</f>
        <v>6.4768</v>
      </c>
      <c r="I7" s="199" t="n">
        <v>0.28</v>
      </c>
      <c r="J7" s="201" t="n">
        <f aca="false">F7*I7</f>
        <v>7.8848</v>
      </c>
      <c r="K7" s="199" t="n">
        <v>0.3</v>
      </c>
      <c r="L7" s="201" t="n">
        <f aca="false">F7*K7</f>
        <v>8.448</v>
      </c>
      <c r="M7" s="199" t="n">
        <v>0.19</v>
      </c>
      <c r="N7" s="201" t="n">
        <f aca="false">M7*F7</f>
        <v>5.3504</v>
      </c>
      <c r="O7" s="202" t="n">
        <f aca="false">G7+I7+K7+M7</f>
        <v>1</v>
      </c>
      <c r="P7" s="104" t="n">
        <f aca="false">H7+J7+L7+N7</f>
        <v>28.16</v>
      </c>
    </row>
    <row r="8" customFormat="false" ht="15" hidden="false" customHeight="false" outlineLevel="0" collapsed="false">
      <c r="A8" s="187" t="n">
        <v>3</v>
      </c>
      <c r="B8" s="188" t="s">
        <v>84</v>
      </c>
      <c r="C8" s="189" t="s">
        <v>82</v>
      </c>
      <c r="D8" s="188"/>
      <c r="E8" s="190" t="n">
        <f aca="false">'сезонный объем'!$D19</f>
        <v>0.13</v>
      </c>
      <c r="F8" s="191" t="n">
        <f aca="false">'сезонный объем'!$E19</f>
        <v>33.28</v>
      </c>
      <c r="G8" s="192" t="n">
        <v>0.23</v>
      </c>
      <c r="H8" s="193" t="n">
        <f aca="false">F8*G8</f>
        <v>7.6544</v>
      </c>
      <c r="I8" s="192" t="n">
        <v>0.28</v>
      </c>
      <c r="J8" s="194" t="n">
        <f aca="false">F8*I8</f>
        <v>9.3184</v>
      </c>
      <c r="K8" s="192" t="n">
        <v>0.3</v>
      </c>
      <c r="L8" s="194" t="n">
        <f aca="false">F8*K8</f>
        <v>9.984</v>
      </c>
      <c r="M8" s="192" t="n">
        <v>0.19</v>
      </c>
      <c r="N8" s="194" t="n">
        <f aca="false">M8*F8</f>
        <v>6.3232</v>
      </c>
      <c r="O8" s="195" t="n">
        <f aca="false">G8+I8+K8+M8</f>
        <v>1</v>
      </c>
      <c r="P8" s="196" t="n">
        <f aca="false">H8+J8+L8+N8</f>
        <v>33.28</v>
      </c>
    </row>
    <row r="9" customFormat="false" ht="15" hidden="false" customHeight="false" outlineLevel="0" collapsed="false">
      <c r="A9" s="21" t="n">
        <v>4</v>
      </c>
      <c r="B9" s="91" t="s">
        <v>85</v>
      </c>
      <c r="C9" s="22" t="s">
        <v>86</v>
      </c>
      <c r="D9" s="91"/>
      <c r="E9" s="197" t="n">
        <f aca="false">'сезонный объем'!$D20</f>
        <v>0.13</v>
      </c>
      <c r="F9" s="198" t="n">
        <f aca="false">'сезонный объем'!$E20</f>
        <v>33.28</v>
      </c>
      <c r="G9" s="199" t="n">
        <v>0.23</v>
      </c>
      <c r="H9" s="200" t="n">
        <f aca="false">F9*G9</f>
        <v>7.6544</v>
      </c>
      <c r="I9" s="199" t="n">
        <v>0.28</v>
      </c>
      <c r="J9" s="201" t="n">
        <f aca="false">F9*I9</f>
        <v>9.3184</v>
      </c>
      <c r="K9" s="199" t="n">
        <v>0.3</v>
      </c>
      <c r="L9" s="201" t="n">
        <f aca="false">F9*K9</f>
        <v>9.984</v>
      </c>
      <c r="M9" s="199" t="n">
        <v>0.19</v>
      </c>
      <c r="N9" s="201" t="n">
        <f aca="false">M9*F9</f>
        <v>6.3232</v>
      </c>
      <c r="O9" s="202" t="n">
        <f aca="false">G9+I9+K9+M9</f>
        <v>1</v>
      </c>
      <c r="P9" s="104" t="n">
        <f aca="false">H9+J9+L9+N9</f>
        <v>33.28</v>
      </c>
    </row>
    <row r="10" customFormat="false" ht="15" hidden="false" customHeight="false" outlineLevel="0" collapsed="false">
      <c r="A10" s="187" t="n">
        <v>5</v>
      </c>
      <c r="B10" s="188" t="s">
        <v>87</v>
      </c>
      <c r="C10" s="189" t="s">
        <v>86</v>
      </c>
      <c r="D10" s="188"/>
      <c r="E10" s="190" t="n">
        <f aca="false">'сезонный объем'!$D21</f>
        <v>0.14</v>
      </c>
      <c r="F10" s="191" t="n">
        <f aca="false">'сезонный объем'!$E21</f>
        <v>35.84</v>
      </c>
      <c r="G10" s="192" t="n">
        <v>0.23</v>
      </c>
      <c r="H10" s="193" t="n">
        <f aca="false">F10*G10</f>
        <v>8.2432</v>
      </c>
      <c r="I10" s="192" t="n">
        <v>0.28</v>
      </c>
      <c r="J10" s="194" t="n">
        <f aca="false">F10*I10</f>
        <v>10.0352</v>
      </c>
      <c r="K10" s="192" t="n">
        <v>0.3</v>
      </c>
      <c r="L10" s="194" t="n">
        <f aca="false">F10*K10</f>
        <v>10.752</v>
      </c>
      <c r="M10" s="192" t="n">
        <v>0.19</v>
      </c>
      <c r="N10" s="194" t="n">
        <f aca="false">M10*F10</f>
        <v>6.8096</v>
      </c>
      <c r="O10" s="195" t="n">
        <f aca="false">G10+I10+K10+M10</f>
        <v>1</v>
      </c>
      <c r="P10" s="196" t="n">
        <f aca="false">H10+J10+L10+N10</f>
        <v>35.84</v>
      </c>
    </row>
    <row r="11" customFormat="false" ht="15" hidden="false" customHeight="false" outlineLevel="0" collapsed="false">
      <c r="A11" s="21" t="n">
        <v>6</v>
      </c>
      <c r="B11" s="91" t="s">
        <v>88</v>
      </c>
      <c r="C11" s="22" t="s">
        <v>86</v>
      </c>
      <c r="D11" s="91"/>
      <c r="E11" s="197" t="n">
        <f aca="false">'сезонный объем'!$D22</f>
        <v>0.14</v>
      </c>
      <c r="F11" s="198" t="n">
        <f aca="false">'сезонный объем'!$E22</f>
        <v>35.84</v>
      </c>
      <c r="G11" s="199" t="n">
        <v>0.3</v>
      </c>
      <c r="H11" s="200" t="n">
        <f aca="false">F11*G11</f>
        <v>10.752</v>
      </c>
      <c r="I11" s="199" t="n">
        <v>0.2</v>
      </c>
      <c r="J11" s="201" t="n">
        <f aca="false">F11*I11</f>
        <v>7.168</v>
      </c>
      <c r="K11" s="199" t="n">
        <v>0.3</v>
      </c>
      <c r="L11" s="201" t="n">
        <f aca="false">F11*K11</f>
        <v>10.752</v>
      </c>
      <c r="M11" s="199" t="n">
        <v>0.2</v>
      </c>
      <c r="N11" s="201" t="n">
        <f aca="false">M11*F11</f>
        <v>7.168</v>
      </c>
      <c r="O11" s="202" t="n">
        <f aca="false">G11+I11+K11+M11</f>
        <v>1</v>
      </c>
      <c r="P11" s="104" t="n">
        <f aca="false">H11+J11+L11+N11</f>
        <v>35.84</v>
      </c>
    </row>
    <row r="12" customFormat="false" ht="15" hidden="false" customHeight="false" outlineLevel="0" collapsed="false">
      <c r="A12" s="187" t="n">
        <v>7</v>
      </c>
      <c r="B12" s="188" t="s">
        <v>89</v>
      </c>
      <c r="C12" s="189" t="s">
        <v>90</v>
      </c>
      <c r="D12" s="188"/>
      <c r="E12" s="190" t="n">
        <f aca="false">'сезонный объем'!$D23</f>
        <v>0.14</v>
      </c>
      <c r="F12" s="191" t="n">
        <f aca="false">'сезонный объем'!$E23</f>
        <v>35.84</v>
      </c>
      <c r="G12" s="192" t="n">
        <v>0.3</v>
      </c>
      <c r="H12" s="193" t="n">
        <f aca="false">F12*G12</f>
        <v>10.752</v>
      </c>
      <c r="I12" s="192" t="n">
        <v>0.3</v>
      </c>
      <c r="J12" s="194" t="n">
        <f aca="false">F12*I12</f>
        <v>10.752</v>
      </c>
      <c r="K12" s="192" t="n">
        <v>0.25</v>
      </c>
      <c r="L12" s="194" t="n">
        <f aca="false">F12*K12</f>
        <v>8.96</v>
      </c>
      <c r="M12" s="192" t="n">
        <v>0.15</v>
      </c>
      <c r="N12" s="194" t="n">
        <f aca="false">M12*F12</f>
        <v>5.376</v>
      </c>
      <c r="O12" s="195" t="n">
        <f aca="false">G12+I12+K12+M12</f>
        <v>1</v>
      </c>
      <c r="P12" s="196" t="n">
        <f aca="false">H12+J12+L12+N12</f>
        <v>35.84</v>
      </c>
    </row>
    <row r="13" customFormat="false" ht="15" hidden="false" customHeight="false" outlineLevel="0" collapsed="false">
      <c r="A13" s="21" t="n">
        <v>8</v>
      </c>
      <c r="B13" s="91" t="s">
        <v>91</v>
      </c>
      <c r="C13" s="22" t="s">
        <v>92</v>
      </c>
      <c r="D13" s="91"/>
      <c r="E13" s="197" t="n">
        <f aca="false">'сезонный объем'!$D24</f>
        <v>0.11</v>
      </c>
      <c r="F13" s="198" t="n">
        <f aca="false">'сезонный объем'!$E24</f>
        <v>28.16</v>
      </c>
      <c r="G13" s="203" t="n">
        <v>0.35</v>
      </c>
      <c r="H13" s="204" t="n">
        <f aca="false">F13*G13</f>
        <v>9.856</v>
      </c>
      <c r="I13" s="203" t="n">
        <v>0.15</v>
      </c>
      <c r="J13" s="205" t="n">
        <f aca="false">F13*I13</f>
        <v>4.224</v>
      </c>
      <c r="K13" s="203" t="n">
        <v>0.2</v>
      </c>
      <c r="L13" s="205" t="n">
        <f aca="false">F13*K13</f>
        <v>5.632</v>
      </c>
      <c r="M13" s="203" t="n">
        <v>0.3</v>
      </c>
      <c r="N13" s="205" t="n">
        <f aca="false">M13*F13</f>
        <v>8.448</v>
      </c>
      <c r="O13" s="202" t="n">
        <f aca="false">G13+I13+K13+M13</f>
        <v>1</v>
      </c>
      <c r="P13" s="104" t="n">
        <f aca="false">H13+J13+L13+N13</f>
        <v>28.16</v>
      </c>
    </row>
  </sheetData>
  <mergeCells count="13">
    <mergeCell ref="A2:A5"/>
    <mergeCell ref="B2:B5"/>
    <mergeCell ref="C2:C5"/>
    <mergeCell ref="D2:D5"/>
    <mergeCell ref="E2:F3"/>
    <mergeCell ref="G2:N2"/>
    <mergeCell ref="G3:N3"/>
    <mergeCell ref="E4:E5"/>
    <mergeCell ref="F4:F5"/>
    <mergeCell ref="G4:H4"/>
    <mergeCell ref="I4:J4"/>
    <mergeCell ref="K4:L4"/>
    <mergeCell ref="M4:N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3:AI40"/>
  <sheetViews>
    <sheetView showFormulas="false" showGridLines="true" showRowColHeaders="true" showZeros="true" rightToLeft="false" tabSelected="false" showOutlineSymbols="true" defaultGridColor="true" view="normal" topLeftCell="A7" colorId="64" zoomScale="85" zoomScaleNormal="85" zoomScalePageLayoutView="100" workbookViewId="0">
      <selection pane="topLeft" activeCell="Q15" activeCellId="0" sqref="Q15"/>
    </sheetView>
  </sheetViews>
  <sheetFormatPr defaultRowHeight="15" outlineLevelRow="0" outlineLevelCol="0"/>
  <cols>
    <col collapsed="false" customWidth="true" hidden="false" outlineLevel="0" max="1" min="1" style="0" width="8.57"/>
    <col collapsed="false" customWidth="true" hidden="false" outlineLevel="0" max="2" min="2" style="0" width="40.71"/>
    <col collapsed="false" customWidth="true" hidden="false" outlineLevel="0" max="3" min="3" style="0" width="4.43"/>
    <col collapsed="false" customWidth="true" hidden="false" outlineLevel="0" max="35" min="4" style="0" width="4.57"/>
    <col collapsed="false" customWidth="true" hidden="false" outlineLevel="0" max="1025" min="36" style="0" width="8.57"/>
  </cols>
  <sheetData>
    <row r="3" customFormat="false" ht="15" hidden="false" customHeight="false" outlineLevel="0" collapsed="false">
      <c r="B3" s="206" t="s">
        <v>112</v>
      </c>
      <c r="C3" s="206"/>
      <c r="D3" s="207" t="n">
        <v>1</v>
      </c>
      <c r="E3" s="207"/>
      <c r="F3" s="207"/>
      <c r="G3" s="207"/>
      <c r="H3" s="208" t="n">
        <v>2</v>
      </c>
      <c r="I3" s="208"/>
      <c r="J3" s="208"/>
      <c r="K3" s="208"/>
      <c r="L3" s="208" t="n">
        <v>3</v>
      </c>
      <c r="M3" s="208"/>
      <c r="N3" s="208"/>
      <c r="O3" s="208"/>
      <c r="P3" s="208" t="n">
        <v>4</v>
      </c>
      <c r="Q3" s="208"/>
      <c r="R3" s="208"/>
      <c r="S3" s="208"/>
      <c r="T3" s="208" t="n">
        <v>5</v>
      </c>
      <c r="U3" s="208"/>
      <c r="V3" s="208"/>
      <c r="W3" s="208"/>
      <c r="X3" s="208" t="n">
        <v>6</v>
      </c>
      <c r="Y3" s="208"/>
      <c r="Z3" s="208"/>
      <c r="AA3" s="208"/>
      <c r="AB3" s="208" t="n">
        <v>7</v>
      </c>
      <c r="AC3" s="208"/>
      <c r="AD3" s="208"/>
      <c r="AE3" s="208"/>
      <c r="AF3" s="209" t="n">
        <v>8</v>
      </c>
      <c r="AG3" s="209"/>
      <c r="AH3" s="209"/>
      <c r="AI3" s="209"/>
    </row>
    <row r="4" customFormat="false" ht="15" hidden="false" customHeight="false" outlineLevel="0" collapsed="false">
      <c r="B4" s="210" t="s">
        <v>51</v>
      </c>
      <c r="C4" s="210"/>
      <c r="D4" s="211" t="s">
        <v>82</v>
      </c>
      <c r="E4" s="211"/>
      <c r="F4" s="211"/>
      <c r="G4" s="211"/>
      <c r="H4" s="212" t="s">
        <v>82</v>
      </c>
      <c r="I4" s="212"/>
      <c r="J4" s="212"/>
      <c r="K4" s="212"/>
      <c r="L4" s="212" t="s">
        <v>82</v>
      </c>
      <c r="M4" s="212"/>
      <c r="N4" s="212"/>
      <c r="O4" s="212"/>
      <c r="P4" s="213" t="s">
        <v>86</v>
      </c>
      <c r="Q4" s="213"/>
      <c r="R4" s="213"/>
      <c r="S4" s="213"/>
      <c r="T4" s="213" t="s">
        <v>86</v>
      </c>
      <c r="U4" s="213"/>
      <c r="V4" s="213"/>
      <c r="W4" s="213"/>
      <c r="X4" s="213" t="s">
        <v>86</v>
      </c>
      <c r="Y4" s="213"/>
      <c r="Z4" s="213"/>
      <c r="AA4" s="213"/>
      <c r="AB4" s="214" t="s">
        <v>90</v>
      </c>
      <c r="AC4" s="214"/>
      <c r="AD4" s="214"/>
      <c r="AE4" s="214"/>
      <c r="AF4" s="215" t="s">
        <v>92</v>
      </c>
      <c r="AG4" s="215"/>
      <c r="AH4" s="215"/>
      <c r="AI4" s="215"/>
    </row>
    <row r="5" customFormat="false" ht="15" hidden="false" customHeight="false" outlineLevel="0" collapsed="false">
      <c r="B5" s="210" t="s">
        <v>113</v>
      </c>
      <c r="C5" s="210"/>
      <c r="D5" s="216" t="s">
        <v>114</v>
      </c>
      <c r="E5" s="216"/>
      <c r="F5" s="216"/>
      <c r="G5" s="216"/>
      <c r="H5" s="217" t="s">
        <v>115</v>
      </c>
      <c r="I5" s="217"/>
      <c r="J5" s="217"/>
      <c r="K5" s="217"/>
      <c r="L5" s="217" t="s">
        <v>116</v>
      </c>
      <c r="M5" s="217"/>
      <c r="N5" s="217"/>
      <c r="O5" s="217"/>
      <c r="P5" s="218" t="s">
        <v>117</v>
      </c>
      <c r="Q5" s="218"/>
      <c r="R5" s="218"/>
      <c r="S5" s="218"/>
      <c r="T5" s="218" t="s">
        <v>118</v>
      </c>
      <c r="U5" s="218"/>
      <c r="V5" s="218"/>
      <c r="W5" s="218"/>
      <c r="X5" s="218" t="s">
        <v>119</v>
      </c>
      <c r="Y5" s="218"/>
      <c r="Z5" s="218"/>
      <c r="AA5" s="218"/>
      <c r="AB5" s="219" t="s">
        <v>120</v>
      </c>
      <c r="AC5" s="219"/>
      <c r="AD5" s="219"/>
      <c r="AE5" s="219"/>
      <c r="AF5" s="220" t="s">
        <v>121</v>
      </c>
      <c r="AG5" s="220"/>
      <c r="AH5" s="220"/>
      <c r="AI5" s="220"/>
    </row>
    <row r="6" customFormat="false" ht="15" hidden="false" customHeight="false" outlineLevel="0" collapsed="false">
      <c r="B6" s="210" t="s">
        <v>50</v>
      </c>
      <c r="C6" s="210"/>
      <c r="D6" s="211" t="str">
        <f aca="false">'сезонный объем'!$B17</f>
        <v>04.03-31.03</v>
      </c>
      <c r="E6" s="211"/>
      <c r="F6" s="211"/>
      <c r="G6" s="211"/>
      <c r="H6" s="212" t="str">
        <f aca="false">'сезонный объем'!$B18</f>
        <v>01.04-28.04</v>
      </c>
      <c r="I6" s="212"/>
      <c r="J6" s="212"/>
      <c r="K6" s="212"/>
      <c r="L6" s="212" t="str">
        <f aca="false">'сезонный объем'!$B19</f>
        <v>29.04-26.05</v>
      </c>
      <c r="M6" s="212"/>
      <c r="N6" s="212"/>
      <c r="O6" s="212"/>
      <c r="P6" s="213" t="str">
        <f aca="false">'сезонный объем'!$B20</f>
        <v>27.05-23.06</v>
      </c>
      <c r="Q6" s="213"/>
      <c r="R6" s="213"/>
      <c r="S6" s="213"/>
      <c r="T6" s="213" t="str">
        <f aca="false">'сезонный объем'!$B21</f>
        <v>24.06-21.07</v>
      </c>
      <c r="U6" s="213"/>
      <c r="V6" s="213"/>
      <c r="W6" s="213"/>
      <c r="X6" s="213" t="str">
        <f aca="false">'сезонный объем'!$B22</f>
        <v>22.07-18.08</v>
      </c>
      <c r="Y6" s="213"/>
      <c r="Z6" s="213"/>
      <c r="AA6" s="213"/>
      <c r="AB6" s="214" t="str">
        <f aca="false">'сезонный объем'!$B23</f>
        <v>19.08-15.09</v>
      </c>
      <c r="AC6" s="214"/>
      <c r="AD6" s="214"/>
      <c r="AE6" s="214"/>
      <c r="AF6" s="215" t="str">
        <f aca="false">'сезонный объем'!$B24</f>
        <v>16.09-13.10</v>
      </c>
      <c r="AG6" s="215"/>
      <c r="AH6" s="215"/>
      <c r="AI6" s="215"/>
    </row>
    <row r="7" customFormat="false" ht="15" hidden="false" customHeight="false" outlineLevel="0" collapsed="false">
      <c r="B7" s="210" t="s">
        <v>122</v>
      </c>
      <c r="C7" s="210"/>
      <c r="D7" s="221" t="n">
        <f aca="false">'сезонный объем'!$D17</f>
        <v>0.1</v>
      </c>
      <c r="E7" s="221"/>
      <c r="F7" s="221"/>
      <c r="G7" s="221"/>
      <c r="H7" s="222" t="n">
        <f aca="false">'сезонный объем'!$D18</f>
        <v>0.11</v>
      </c>
      <c r="I7" s="222"/>
      <c r="J7" s="222"/>
      <c r="K7" s="222"/>
      <c r="L7" s="222" t="n">
        <f aca="false">'сезонный объем'!$D19</f>
        <v>0.13</v>
      </c>
      <c r="M7" s="222"/>
      <c r="N7" s="222"/>
      <c r="O7" s="222"/>
      <c r="P7" s="223" t="n">
        <f aca="false">'сезонный объем'!$D20</f>
        <v>0.13</v>
      </c>
      <c r="Q7" s="223"/>
      <c r="R7" s="223"/>
      <c r="S7" s="223"/>
      <c r="T7" s="223" t="n">
        <f aca="false">'сезонный объем'!$D21</f>
        <v>0.14</v>
      </c>
      <c r="U7" s="223"/>
      <c r="V7" s="223"/>
      <c r="W7" s="223"/>
      <c r="X7" s="223" t="n">
        <f aca="false">'сезонный объем'!$D22</f>
        <v>0.14</v>
      </c>
      <c r="Y7" s="223"/>
      <c r="Z7" s="223"/>
      <c r="AA7" s="223"/>
      <c r="AB7" s="224" t="n">
        <f aca="false">'сезонный объем'!$D23</f>
        <v>0.14</v>
      </c>
      <c r="AC7" s="224"/>
      <c r="AD7" s="224"/>
      <c r="AE7" s="224"/>
      <c r="AF7" s="225" t="n">
        <f aca="false">'сезонный объем'!$D24</f>
        <v>0.11</v>
      </c>
      <c r="AG7" s="225"/>
      <c r="AH7" s="225"/>
      <c r="AI7" s="225"/>
    </row>
    <row r="8" customFormat="false" ht="15" hidden="false" customHeight="false" outlineLevel="0" collapsed="false">
      <c r="B8" s="210" t="s">
        <v>123</v>
      </c>
      <c r="C8" s="210"/>
      <c r="D8" s="226" t="n">
        <f aca="false">'сезонный объем'!$E17</f>
        <v>25.6</v>
      </c>
      <c r="E8" s="226"/>
      <c r="F8" s="226"/>
      <c r="G8" s="226"/>
      <c r="H8" s="227" t="n">
        <f aca="false">'сезонный объем'!$E18</f>
        <v>28.16</v>
      </c>
      <c r="I8" s="227"/>
      <c r="J8" s="227"/>
      <c r="K8" s="227"/>
      <c r="L8" s="227" t="n">
        <f aca="false">'сезонный объем'!$E19</f>
        <v>33.28</v>
      </c>
      <c r="M8" s="227"/>
      <c r="N8" s="227"/>
      <c r="O8" s="227"/>
      <c r="P8" s="228" t="n">
        <f aca="false">'сезонный объем'!$E20</f>
        <v>33.28</v>
      </c>
      <c r="Q8" s="228"/>
      <c r="R8" s="228"/>
      <c r="S8" s="228"/>
      <c r="T8" s="228" t="n">
        <f aca="false">'сезонный объем'!$E21</f>
        <v>35.84</v>
      </c>
      <c r="U8" s="228"/>
      <c r="V8" s="228"/>
      <c r="W8" s="228"/>
      <c r="X8" s="228" t="n">
        <f aca="false">'сезонный объем'!$E22</f>
        <v>35.84</v>
      </c>
      <c r="Y8" s="228"/>
      <c r="Z8" s="228"/>
      <c r="AA8" s="228"/>
      <c r="AB8" s="229" t="n">
        <f aca="false">'сезонный объем'!$E23</f>
        <v>35.84</v>
      </c>
      <c r="AC8" s="229"/>
      <c r="AD8" s="229"/>
      <c r="AE8" s="229"/>
      <c r="AF8" s="230" t="n">
        <f aca="false">'сезонный объем'!$E24</f>
        <v>28.16</v>
      </c>
      <c r="AG8" s="230"/>
      <c r="AH8" s="230"/>
      <c r="AI8" s="230"/>
    </row>
    <row r="9" customFormat="false" ht="15" hidden="false" customHeight="false" outlineLevel="0" collapsed="false">
      <c r="B9" s="210" t="s">
        <v>109</v>
      </c>
      <c r="C9" s="210"/>
      <c r="D9" s="231" t="n">
        <v>1</v>
      </c>
      <c r="E9" s="232" t="n">
        <v>2</v>
      </c>
      <c r="F9" s="233" t="n">
        <v>3</v>
      </c>
      <c r="G9" s="234" t="n">
        <v>4</v>
      </c>
      <c r="H9" s="235" t="n">
        <v>5</v>
      </c>
      <c r="I9" s="232" t="n">
        <v>6</v>
      </c>
      <c r="J9" s="233" t="n">
        <v>7</v>
      </c>
      <c r="K9" s="234" t="n">
        <v>8</v>
      </c>
      <c r="L9" s="235" t="n">
        <v>9</v>
      </c>
      <c r="M9" s="232" t="n">
        <v>10</v>
      </c>
      <c r="N9" s="233" t="n">
        <v>11</v>
      </c>
      <c r="O9" s="234" t="n">
        <v>12</v>
      </c>
      <c r="P9" s="235" t="n">
        <v>13</v>
      </c>
      <c r="Q9" s="232" t="n">
        <v>14</v>
      </c>
      <c r="R9" s="233" t="n">
        <v>15</v>
      </c>
      <c r="S9" s="234" t="n">
        <v>16</v>
      </c>
      <c r="T9" s="235" t="n">
        <v>17</v>
      </c>
      <c r="U9" s="232" t="n">
        <v>18</v>
      </c>
      <c r="V9" s="233" t="n">
        <v>19</v>
      </c>
      <c r="W9" s="234" t="n">
        <v>20</v>
      </c>
      <c r="X9" s="235" t="n">
        <v>21</v>
      </c>
      <c r="Y9" s="232" t="n">
        <v>22</v>
      </c>
      <c r="Z9" s="233" t="n">
        <v>23</v>
      </c>
      <c r="AA9" s="234" t="n">
        <v>24</v>
      </c>
      <c r="AB9" s="235" t="n">
        <v>25</v>
      </c>
      <c r="AC9" s="232" t="n">
        <v>26</v>
      </c>
      <c r="AD9" s="233" t="n">
        <v>27</v>
      </c>
      <c r="AE9" s="234" t="n">
        <v>28</v>
      </c>
      <c r="AF9" s="235" t="n">
        <v>29</v>
      </c>
      <c r="AG9" s="232" t="n">
        <v>30</v>
      </c>
      <c r="AH9" s="233" t="n">
        <v>31</v>
      </c>
      <c r="AI9" s="236" t="n">
        <v>32</v>
      </c>
    </row>
    <row r="10" customFormat="false" ht="15" hidden="false" customHeight="false" outlineLevel="0" collapsed="false">
      <c r="B10" s="210" t="s">
        <v>124</v>
      </c>
      <c r="C10" s="210"/>
      <c r="D10" s="237" t="n">
        <f aca="false">'структура 4-х недельного цикла'!$G6</f>
        <v>0.23</v>
      </c>
      <c r="E10" s="238" t="n">
        <f aca="false">'структура 4-х недельного цикла'!$I6</f>
        <v>0.28</v>
      </c>
      <c r="F10" s="239" t="n">
        <f aca="false">'структура 4-х недельного цикла'!$K6</f>
        <v>0.3</v>
      </c>
      <c r="G10" s="240" t="n">
        <f aca="false">'структура 4-х недельного цикла'!$M6</f>
        <v>0.19</v>
      </c>
      <c r="H10" s="241" t="n">
        <f aca="false">'структура 4-х недельного цикла'!$G7</f>
        <v>0.23</v>
      </c>
      <c r="I10" s="238" t="n">
        <f aca="false">'структура 4-х недельного цикла'!$I7</f>
        <v>0.28</v>
      </c>
      <c r="J10" s="239" t="n">
        <f aca="false">'структура 4-х недельного цикла'!$K7</f>
        <v>0.3</v>
      </c>
      <c r="K10" s="240" t="n">
        <f aca="false">'структура 4-х недельного цикла'!$M7</f>
        <v>0.19</v>
      </c>
      <c r="L10" s="241" t="n">
        <f aca="false">'структура 4-х недельного цикла'!$G8</f>
        <v>0.23</v>
      </c>
      <c r="M10" s="238" t="n">
        <f aca="false">'структура 4-х недельного цикла'!$I8</f>
        <v>0.28</v>
      </c>
      <c r="N10" s="239" t="n">
        <f aca="false">'структура 4-х недельного цикла'!$K8</f>
        <v>0.3</v>
      </c>
      <c r="O10" s="240" t="n">
        <f aca="false">'структура 4-х недельного цикла'!$M8</f>
        <v>0.19</v>
      </c>
      <c r="P10" s="241" t="n">
        <f aca="false">'структура 4-х недельного цикла'!$G9</f>
        <v>0.23</v>
      </c>
      <c r="Q10" s="238" t="n">
        <f aca="false">'структура 4-х недельного цикла'!$I9</f>
        <v>0.28</v>
      </c>
      <c r="R10" s="239" t="n">
        <f aca="false">'структура 4-х недельного цикла'!$K9</f>
        <v>0.3</v>
      </c>
      <c r="S10" s="240" t="n">
        <f aca="false">'структура 4-х недельного цикла'!$M9</f>
        <v>0.19</v>
      </c>
      <c r="T10" s="241" t="n">
        <f aca="false">'структура 4-х недельного цикла'!$G10</f>
        <v>0.23</v>
      </c>
      <c r="U10" s="238" t="n">
        <f aca="false">'структура 4-х недельного цикла'!$I10</f>
        <v>0.28</v>
      </c>
      <c r="V10" s="239" t="n">
        <f aca="false">'структура 4-х недельного цикла'!$K10</f>
        <v>0.3</v>
      </c>
      <c r="W10" s="240" t="n">
        <f aca="false">'структура 4-х недельного цикла'!$M10</f>
        <v>0.19</v>
      </c>
      <c r="X10" s="241" t="n">
        <f aca="false">'структура 4-х недельного цикла'!$G11</f>
        <v>0.3</v>
      </c>
      <c r="Y10" s="238" t="n">
        <f aca="false">'структура 4-х недельного цикла'!$I11</f>
        <v>0.2</v>
      </c>
      <c r="Z10" s="239" t="n">
        <f aca="false">'структура 4-х недельного цикла'!$K11</f>
        <v>0.3</v>
      </c>
      <c r="AA10" s="240" t="n">
        <f aca="false">'структура 4-х недельного цикла'!$M11</f>
        <v>0.2</v>
      </c>
      <c r="AB10" s="241" t="n">
        <f aca="false">'структура 4-х недельного цикла'!$G12</f>
        <v>0.3</v>
      </c>
      <c r="AC10" s="238" t="n">
        <f aca="false">'структура 4-х недельного цикла'!$I12</f>
        <v>0.3</v>
      </c>
      <c r="AD10" s="239" t="n">
        <f aca="false">'структура 4-х недельного цикла'!$K12</f>
        <v>0.25</v>
      </c>
      <c r="AE10" s="240" t="n">
        <f aca="false">'структура 4-х недельного цикла'!$M12</f>
        <v>0.15</v>
      </c>
      <c r="AF10" s="241" t="n">
        <f aca="false">'структура 4-х недельного цикла'!$G13</f>
        <v>0.35</v>
      </c>
      <c r="AG10" s="238" t="n">
        <f aca="false">'структура 4-х недельного цикла'!$I13</f>
        <v>0.15</v>
      </c>
      <c r="AH10" s="239" t="n">
        <f aca="false">'структура 4-х недельного цикла'!$K13</f>
        <v>0.2</v>
      </c>
      <c r="AI10" s="242" t="n">
        <f aca="false">'структура 4-х недельного цикла'!$M13</f>
        <v>0.3</v>
      </c>
    </row>
    <row r="11" customFormat="false" ht="15" hidden="false" customHeight="false" outlineLevel="0" collapsed="false">
      <c r="B11" s="243" t="s">
        <v>125</v>
      </c>
      <c r="C11" s="243"/>
      <c r="D11" s="244" t="n">
        <f aca="false">D10*D8</f>
        <v>5.888</v>
      </c>
      <c r="E11" s="245" t="n">
        <f aca="false">E10*D8</f>
        <v>7.168</v>
      </c>
      <c r="F11" s="246" t="n">
        <f aca="false">F10*D8</f>
        <v>7.68</v>
      </c>
      <c r="G11" s="247" t="n">
        <f aca="false">G10*D8</f>
        <v>4.864</v>
      </c>
      <c r="H11" s="248" t="n">
        <f aca="false">H10*H8</f>
        <v>6.4768</v>
      </c>
      <c r="I11" s="245" t="n">
        <f aca="false">I10*H8</f>
        <v>7.8848</v>
      </c>
      <c r="J11" s="246" t="n">
        <f aca="false">J10*H8</f>
        <v>8.448</v>
      </c>
      <c r="K11" s="247" t="n">
        <f aca="false">K10*H8</f>
        <v>5.3504</v>
      </c>
      <c r="L11" s="249" t="n">
        <f aca="false">L10*L8</f>
        <v>7.6544</v>
      </c>
      <c r="M11" s="245" t="n">
        <f aca="false">M10*L8</f>
        <v>9.3184</v>
      </c>
      <c r="N11" s="246" t="n">
        <f aca="false">N10*L8</f>
        <v>9.984</v>
      </c>
      <c r="O11" s="247" t="n">
        <f aca="false">O10*L8</f>
        <v>6.3232</v>
      </c>
      <c r="P11" s="248" t="n">
        <f aca="false">P10*P8</f>
        <v>7.6544</v>
      </c>
      <c r="Q11" s="245" t="n">
        <f aca="false">Q10*P8</f>
        <v>9.3184</v>
      </c>
      <c r="R11" s="246" t="n">
        <f aca="false">R10*P8</f>
        <v>9.984</v>
      </c>
      <c r="S11" s="247" t="n">
        <f aca="false">S10*P8</f>
        <v>6.3232</v>
      </c>
      <c r="T11" s="248" t="n">
        <f aca="false">T10*T8</f>
        <v>8.2432</v>
      </c>
      <c r="U11" s="245" t="n">
        <f aca="false">U10*T8</f>
        <v>10.0352</v>
      </c>
      <c r="V11" s="246" t="n">
        <f aca="false">V10*T8</f>
        <v>10.752</v>
      </c>
      <c r="W11" s="247" t="n">
        <f aca="false">W10*T8</f>
        <v>6.8096</v>
      </c>
      <c r="X11" s="248" t="n">
        <f aca="false">X10*X8</f>
        <v>10.752</v>
      </c>
      <c r="Y11" s="245" t="n">
        <f aca="false">Y10*X8</f>
        <v>7.168</v>
      </c>
      <c r="Z11" s="246" t="n">
        <f aca="false">Z10*X8</f>
        <v>10.752</v>
      </c>
      <c r="AA11" s="247" t="n">
        <f aca="false">AA10*X8</f>
        <v>7.168</v>
      </c>
      <c r="AB11" s="248" t="n">
        <f aca="false">AB10*AB8</f>
        <v>10.752</v>
      </c>
      <c r="AC11" s="245" t="n">
        <f aca="false">AC10*AB8</f>
        <v>10.752</v>
      </c>
      <c r="AD11" s="246" t="n">
        <f aca="false">AD10*AB8</f>
        <v>8.96</v>
      </c>
      <c r="AE11" s="247" t="n">
        <f aca="false">AE10*AB8</f>
        <v>5.376</v>
      </c>
      <c r="AF11" s="248" t="n">
        <f aca="false">AF10*AF8</f>
        <v>9.856</v>
      </c>
      <c r="AG11" s="245" t="n">
        <f aca="false">AG10*AF8</f>
        <v>4.224</v>
      </c>
      <c r="AH11" s="246" t="n">
        <f aca="false">AH10*AF8</f>
        <v>5.632</v>
      </c>
      <c r="AI11" s="250" t="n">
        <f aca="false">AI10*AF8</f>
        <v>8.448</v>
      </c>
    </row>
    <row r="12" customFormat="false" ht="15" hidden="false" customHeight="false" outlineLevel="0" collapsed="false">
      <c r="D12" s="251"/>
      <c r="E12" s="251"/>
      <c r="F12" s="251"/>
      <c r="G12" s="251"/>
      <c r="H12" s="251"/>
      <c r="I12" s="251"/>
      <c r="J12" s="251"/>
      <c r="K12" s="251"/>
      <c r="L12" s="251"/>
      <c r="M12" s="251"/>
      <c r="N12" s="251"/>
      <c r="O12" s="251"/>
      <c r="P12" s="252"/>
      <c r="Q12" s="252"/>
      <c r="R12" s="252"/>
      <c r="S12" s="252"/>
      <c r="T12" s="252"/>
      <c r="U12" s="252"/>
      <c r="V12" s="252"/>
      <c r="W12" s="252"/>
      <c r="X12" s="252"/>
      <c r="Y12" s="252"/>
      <c r="Z12" s="252"/>
      <c r="AA12" s="252"/>
      <c r="AB12" s="253"/>
      <c r="AC12" s="253"/>
      <c r="AD12" s="253"/>
      <c r="AE12" s="253"/>
      <c r="AF12" s="254"/>
      <c r="AG12" s="254"/>
      <c r="AH12" s="254"/>
      <c r="AI12" s="254"/>
    </row>
    <row r="13" customFormat="false" ht="14.45" hidden="false" customHeight="true" outlineLevel="0" collapsed="false">
      <c r="B13" s="255" t="s">
        <v>97</v>
      </c>
      <c r="C13" s="256" t="s">
        <v>76</v>
      </c>
      <c r="D13" s="257" t="n">
        <f aca="false">'сезонный объем'!$G17</f>
        <v>8.96</v>
      </c>
      <c r="E13" s="257"/>
      <c r="F13" s="257"/>
      <c r="G13" s="257"/>
      <c r="H13" s="258" t="n">
        <f aca="false">'сезонный объем'!$G18</f>
        <v>9.856</v>
      </c>
      <c r="I13" s="258"/>
      <c r="J13" s="258"/>
      <c r="K13" s="258"/>
      <c r="L13" s="258" t="n">
        <f aca="false">'сезонный объем'!$G19</f>
        <v>11.3152</v>
      </c>
      <c r="M13" s="258"/>
      <c r="N13" s="258"/>
      <c r="O13" s="258"/>
      <c r="P13" s="258" t="n">
        <f aca="false">'сезонный объем'!$G20</f>
        <v>13.312</v>
      </c>
      <c r="Q13" s="258"/>
      <c r="R13" s="258"/>
      <c r="S13" s="258"/>
      <c r="T13" s="259" t="n">
        <f aca="false">'сезонный объем'!$G21</f>
        <v>14.336</v>
      </c>
      <c r="U13" s="259"/>
      <c r="V13" s="259"/>
      <c r="W13" s="259"/>
      <c r="X13" s="258" t="n">
        <f aca="false">'сезонный объем'!$G22</f>
        <v>12.544</v>
      </c>
      <c r="Y13" s="258"/>
      <c r="Z13" s="258"/>
      <c r="AA13" s="258"/>
      <c r="AB13" s="258" t="n">
        <f aca="false">'сезонный объем'!$G23</f>
        <v>16.128</v>
      </c>
      <c r="AC13" s="258"/>
      <c r="AD13" s="258"/>
      <c r="AE13" s="258"/>
      <c r="AF13" s="259" t="n">
        <f aca="false">'сезонный объем'!$G24</f>
        <v>12.672</v>
      </c>
      <c r="AG13" s="259"/>
      <c r="AH13" s="259"/>
      <c r="AI13" s="259"/>
    </row>
    <row r="14" customFormat="false" ht="30" hidden="false" customHeight="false" outlineLevel="0" collapsed="false">
      <c r="B14" s="255"/>
      <c r="C14" s="260" t="s">
        <v>126</v>
      </c>
      <c r="D14" s="261" t="n">
        <f aca="false">D13*60</f>
        <v>537.6</v>
      </c>
      <c r="E14" s="261"/>
      <c r="F14" s="261"/>
      <c r="G14" s="261"/>
      <c r="H14" s="262" t="n">
        <f aca="false">H13*60</f>
        <v>591.36</v>
      </c>
      <c r="I14" s="262"/>
      <c r="J14" s="262"/>
      <c r="K14" s="262"/>
      <c r="L14" s="263" t="n">
        <f aca="false">L13*60</f>
        <v>678.912</v>
      </c>
      <c r="M14" s="263"/>
      <c r="N14" s="263"/>
      <c r="O14" s="263"/>
      <c r="P14" s="262" t="n">
        <f aca="false">P13*60</f>
        <v>798.72</v>
      </c>
      <c r="Q14" s="262"/>
      <c r="R14" s="262"/>
      <c r="S14" s="262"/>
      <c r="T14" s="264" t="n">
        <f aca="false">T13*60</f>
        <v>860.16</v>
      </c>
      <c r="U14" s="264"/>
      <c r="V14" s="264"/>
      <c r="W14" s="264"/>
      <c r="X14" s="262" t="n">
        <f aca="false">X13*60</f>
        <v>752.64</v>
      </c>
      <c r="Y14" s="262"/>
      <c r="Z14" s="262"/>
      <c r="AA14" s="262"/>
      <c r="AB14" s="262" t="n">
        <f aca="false">AB13*60</f>
        <v>967.68</v>
      </c>
      <c r="AC14" s="262"/>
      <c r="AD14" s="262"/>
      <c r="AE14" s="262"/>
      <c r="AF14" s="264" t="n">
        <f aca="false">AF13*60</f>
        <v>760.32</v>
      </c>
      <c r="AG14" s="264"/>
      <c r="AH14" s="264"/>
      <c r="AI14" s="264"/>
    </row>
    <row r="15" customFormat="false" ht="14.45" hidden="false" customHeight="true" outlineLevel="0" collapsed="false">
      <c r="B15" s="255"/>
      <c r="C15" s="265" t="s">
        <v>126</v>
      </c>
      <c r="D15" s="266" t="n">
        <f aca="false">D14*D10</f>
        <v>123.648</v>
      </c>
      <c r="E15" s="267" t="n">
        <f aca="false">D14*E10</f>
        <v>150.528</v>
      </c>
      <c r="F15" s="268" t="n">
        <f aca="false">D14*F10</f>
        <v>161.28</v>
      </c>
      <c r="G15" s="269" t="n">
        <f aca="false">D14*G10</f>
        <v>102.144</v>
      </c>
      <c r="H15" s="270" t="n">
        <f aca="false">H14*H10</f>
        <v>136.0128</v>
      </c>
      <c r="I15" s="245" t="n">
        <f aca="false">H14*I10</f>
        <v>165.5808</v>
      </c>
      <c r="J15" s="246" t="n">
        <f aca="false">H14*J10</f>
        <v>177.408</v>
      </c>
      <c r="K15" s="247" t="n">
        <f aca="false">H14*K10</f>
        <v>112.3584</v>
      </c>
      <c r="L15" s="248" t="n">
        <f aca="false">L14*L10</f>
        <v>156.14976</v>
      </c>
      <c r="M15" s="245" t="n">
        <f aca="false">L14*M10</f>
        <v>190.09536</v>
      </c>
      <c r="N15" s="246" t="n">
        <f aca="false">L14*N10</f>
        <v>203.6736</v>
      </c>
      <c r="O15" s="247" t="n">
        <f aca="false">L14*O10</f>
        <v>128.99328</v>
      </c>
      <c r="P15" s="248" t="n">
        <f aca="false">P14*P10</f>
        <v>183.7056</v>
      </c>
      <c r="Q15" s="245" t="n">
        <f aca="false">P14*Q10</f>
        <v>223.6416</v>
      </c>
      <c r="R15" s="246" t="n">
        <f aca="false">P14*R10</f>
        <v>239.616</v>
      </c>
      <c r="S15" s="247" t="n">
        <f aca="false">P14*S10</f>
        <v>151.7568</v>
      </c>
      <c r="T15" s="248" t="n">
        <f aca="false">T14*T10</f>
        <v>197.8368</v>
      </c>
      <c r="U15" s="245" t="n">
        <f aca="false">T14*U10</f>
        <v>240.8448</v>
      </c>
      <c r="V15" s="246" t="n">
        <f aca="false">T14*V10</f>
        <v>258.048</v>
      </c>
      <c r="W15" s="250" t="n">
        <f aca="false">T14*W10</f>
        <v>163.4304</v>
      </c>
      <c r="X15" s="248" t="n">
        <f aca="false">X14*X10</f>
        <v>225.792</v>
      </c>
      <c r="Y15" s="245" t="n">
        <f aca="false">X14*Y10</f>
        <v>150.528</v>
      </c>
      <c r="Z15" s="246" t="n">
        <f aca="false">X14*Z10</f>
        <v>225.792</v>
      </c>
      <c r="AA15" s="247" t="n">
        <f aca="false">X14*AA10</f>
        <v>150.528</v>
      </c>
      <c r="AB15" s="248" t="n">
        <f aca="false">AB14*AB10</f>
        <v>290.304</v>
      </c>
      <c r="AC15" s="245" t="n">
        <f aca="false">AB14*AC10</f>
        <v>290.304</v>
      </c>
      <c r="AD15" s="246" t="n">
        <f aca="false">AB14*AD10</f>
        <v>241.92</v>
      </c>
      <c r="AE15" s="247" t="n">
        <f aca="false">AB14*AE10</f>
        <v>145.152</v>
      </c>
      <c r="AF15" s="248" t="n">
        <f aca="false">AF14*AF10</f>
        <v>266.112</v>
      </c>
      <c r="AG15" s="245" t="n">
        <f aca="false">AF14*AG10</f>
        <v>114.048</v>
      </c>
      <c r="AH15" s="246" t="n">
        <f aca="false">AF14*AH10</f>
        <v>152.064</v>
      </c>
      <c r="AI15" s="250" t="n">
        <f aca="false">AF14*AI10</f>
        <v>228.096</v>
      </c>
    </row>
    <row r="16" customFormat="false" ht="14.45" hidden="false" customHeight="true" outlineLevel="0" collapsed="false">
      <c r="B16" s="271" t="s">
        <v>98</v>
      </c>
      <c r="C16" s="272" t="s">
        <v>76</v>
      </c>
      <c r="D16" s="273" t="n">
        <f aca="false">'сезонный объем'!$I17</f>
        <v>7.68</v>
      </c>
      <c r="E16" s="273"/>
      <c r="F16" s="273"/>
      <c r="G16" s="273"/>
      <c r="H16" s="273" t="n">
        <f aca="false">'сезонный объем'!$I18</f>
        <v>7.04</v>
      </c>
      <c r="I16" s="273"/>
      <c r="J16" s="273"/>
      <c r="K16" s="273"/>
      <c r="L16" s="274" t="n">
        <f aca="false">'сезонный объем'!$I19</f>
        <v>8.9856</v>
      </c>
      <c r="M16" s="274"/>
      <c r="N16" s="274"/>
      <c r="O16" s="274"/>
      <c r="P16" s="274" t="n">
        <f aca="false">'сезонный объем'!$I20</f>
        <v>6.656</v>
      </c>
      <c r="Q16" s="274"/>
      <c r="R16" s="274"/>
      <c r="S16" s="274"/>
      <c r="T16" s="275" t="n">
        <f aca="false">'сезонный объем'!$I21</f>
        <v>7.168</v>
      </c>
      <c r="U16" s="275"/>
      <c r="V16" s="275"/>
      <c r="W16" s="275"/>
      <c r="X16" s="274" t="n">
        <f aca="false">'сезонный объем'!$I22</f>
        <v>7.168</v>
      </c>
      <c r="Y16" s="274"/>
      <c r="Z16" s="274"/>
      <c r="AA16" s="274"/>
      <c r="AB16" s="274" t="n">
        <f aca="false">'сезонный объем'!$I23</f>
        <v>5.376</v>
      </c>
      <c r="AC16" s="274"/>
      <c r="AD16" s="274"/>
      <c r="AE16" s="274"/>
      <c r="AF16" s="275" t="n">
        <f aca="false">'сезонный объем'!$I24</f>
        <v>4.224</v>
      </c>
      <c r="AG16" s="275"/>
      <c r="AH16" s="275"/>
      <c r="AI16" s="275"/>
    </row>
    <row r="17" customFormat="false" ht="14.45" hidden="false" customHeight="true" outlineLevel="0" collapsed="false">
      <c r="B17" s="271"/>
      <c r="C17" s="276" t="s">
        <v>126</v>
      </c>
      <c r="D17" s="277" t="n">
        <f aca="false">D16*60</f>
        <v>460.8</v>
      </c>
      <c r="E17" s="277"/>
      <c r="F17" s="277"/>
      <c r="G17" s="277"/>
      <c r="H17" s="277" t="n">
        <f aca="false">H16*60</f>
        <v>422.4</v>
      </c>
      <c r="I17" s="277"/>
      <c r="J17" s="277"/>
      <c r="K17" s="277"/>
      <c r="L17" s="278" t="n">
        <f aca="false">L16*60</f>
        <v>539.136</v>
      </c>
      <c r="M17" s="278"/>
      <c r="N17" s="278"/>
      <c r="O17" s="278"/>
      <c r="P17" s="278" t="n">
        <f aca="false">P16*60</f>
        <v>399.36</v>
      </c>
      <c r="Q17" s="278"/>
      <c r="R17" s="278"/>
      <c r="S17" s="278"/>
      <c r="T17" s="279" t="n">
        <f aca="false">T16*60</f>
        <v>430.08</v>
      </c>
      <c r="U17" s="279"/>
      <c r="V17" s="279"/>
      <c r="W17" s="279"/>
      <c r="X17" s="278" t="n">
        <f aca="false">X16*60</f>
        <v>430.08</v>
      </c>
      <c r="Y17" s="278"/>
      <c r="Z17" s="278"/>
      <c r="AA17" s="278"/>
      <c r="AB17" s="278" t="n">
        <f aca="false">AB16*60</f>
        <v>322.56</v>
      </c>
      <c r="AC17" s="278"/>
      <c r="AD17" s="278"/>
      <c r="AE17" s="278"/>
      <c r="AF17" s="279" t="n">
        <f aca="false">AF16*60</f>
        <v>253.44</v>
      </c>
      <c r="AG17" s="279"/>
      <c r="AH17" s="279"/>
      <c r="AI17" s="279"/>
    </row>
    <row r="18" customFormat="false" ht="15" hidden="false" customHeight="false" outlineLevel="0" collapsed="false">
      <c r="B18" s="271"/>
      <c r="C18" s="280" t="s">
        <v>126</v>
      </c>
      <c r="D18" s="281" t="n">
        <f aca="false">D17*D10</f>
        <v>105.984</v>
      </c>
      <c r="E18" s="282" t="n">
        <f aca="false">D17*E10</f>
        <v>129.024</v>
      </c>
      <c r="F18" s="283" t="n">
        <f aca="false">D17*F10</f>
        <v>138.24</v>
      </c>
      <c r="G18" s="284" t="n">
        <f aca="false">D17*G10</f>
        <v>87.552</v>
      </c>
      <c r="H18" s="285" t="n">
        <f aca="false">H17*H10</f>
        <v>97.152</v>
      </c>
      <c r="I18" s="286" t="n">
        <f aca="false">H17*I10</f>
        <v>118.272</v>
      </c>
      <c r="J18" s="287" t="n">
        <f aca="false">H17*J10</f>
        <v>126.72</v>
      </c>
      <c r="K18" s="288" t="n">
        <f aca="false">H17*K10</f>
        <v>80.256</v>
      </c>
      <c r="L18" s="289" t="n">
        <f aca="false">L17*L10</f>
        <v>124.00128</v>
      </c>
      <c r="M18" s="286" t="n">
        <f aca="false">L17*M10</f>
        <v>150.95808</v>
      </c>
      <c r="N18" s="287" t="n">
        <f aca="false">L17*N10</f>
        <v>161.7408</v>
      </c>
      <c r="O18" s="288" t="n">
        <f aca="false">L17*O10</f>
        <v>102.43584</v>
      </c>
      <c r="P18" s="289" t="n">
        <f aca="false">P17*P10</f>
        <v>91.8528</v>
      </c>
      <c r="Q18" s="286" t="n">
        <f aca="false">P17*Q10</f>
        <v>111.8208</v>
      </c>
      <c r="R18" s="287" t="n">
        <f aca="false">P17*R10</f>
        <v>119.808</v>
      </c>
      <c r="S18" s="288" t="n">
        <f aca="false">P17*S10</f>
        <v>75.8784</v>
      </c>
      <c r="T18" s="289" t="n">
        <f aca="false">T17*T10</f>
        <v>98.9184</v>
      </c>
      <c r="U18" s="286" t="n">
        <f aca="false">T17*U10</f>
        <v>120.4224</v>
      </c>
      <c r="V18" s="287" t="n">
        <f aca="false">T17*V10</f>
        <v>129.024</v>
      </c>
      <c r="W18" s="290" t="n">
        <f aca="false">T17*W10</f>
        <v>81.7152</v>
      </c>
      <c r="X18" s="289" t="n">
        <f aca="false">X17*X10</f>
        <v>129.024</v>
      </c>
      <c r="Y18" s="286" t="n">
        <f aca="false">X17*Y10</f>
        <v>86.016</v>
      </c>
      <c r="Z18" s="287" t="n">
        <f aca="false">X17*Z10</f>
        <v>129.024</v>
      </c>
      <c r="AA18" s="288" t="n">
        <f aca="false">X17*AA10</f>
        <v>86.016</v>
      </c>
      <c r="AB18" s="289" t="n">
        <f aca="false">AB17*AB10</f>
        <v>96.768</v>
      </c>
      <c r="AC18" s="286" t="n">
        <f aca="false">AB17*AC10</f>
        <v>96.768</v>
      </c>
      <c r="AD18" s="287" t="n">
        <f aca="false">AB17*AD10</f>
        <v>80.64</v>
      </c>
      <c r="AE18" s="288" t="n">
        <f aca="false">AB17*AE10</f>
        <v>48.384</v>
      </c>
      <c r="AF18" s="289" t="n">
        <f aca="false">AF17*AF10</f>
        <v>88.704</v>
      </c>
      <c r="AG18" s="286" t="n">
        <f aca="false">AF17*AG10</f>
        <v>38.016</v>
      </c>
      <c r="AH18" s="287" t="n">
        <f aca="false">AF17*AH10</f>
        <v>50.688</v>
      </c>
      <c r="AI18" s="290" t="n">
        <f aca="false">AF17*AI10</f>
        <v>76.032</v>
      </c>
    </row>
    <row r="19" customFormat="false" ht="15" hidden="false" customHeight="false" outlineLevel="0" collapsed="false">
      <c r="B19" s="291" t="s">
        <v>99</v>
      </c>
      <c r="C19" s="292" t="s">
        <v>76</v>
      </c>
      <c r="D19" s="293" t="n">
        <f aca="false">'сезонный объем'!$K17</f>
        <v>0</v>
      </c>
      <c r="E19" s="293"/>
      <c r="F19" s="293"/>
      <c r="G19" s="293"/>
      <c r="H19" s="293" t="n">
        <f aca="false">'сезонный объем'!$K18</f>
        <v>0</v>
      </c>
      <c r="I19" s="293"/>
      <c r="J19" s="293"/>
      <c r="K19" s="293"/>
      <c r="L19" s="294" t="n">
        <f aca="false">'сезонный объем'!$K19</f>
        <v>0</v>
      </c>
      <c r="M19" s="294"/>
      <c r="N19" s="294"/>
      <c r="O19" s="294"/>
      <c r="P19" s="294" t="n">
        <f aca="false">'сезонный объем'!$K20</f>
        <v>1.3312</v>
      </c>
      <c r="Q19" s="294"/>
      <c r="R19" s="294"/>
      <c r="S19" s="294"/>
      <c r="T19" s="295" t="n">
        <f aca="false">'сезонный объем'!$K21</f>
        <v>1.0752</v>
      </c>
      <c r="U19" s="295"/>
      <c r="V19" s="295"/>
      <c r="W19" s="295"/>
      <c r="X19" s="294" t="n">
        <f aca="false">'сезонный объем'!$K22</f>
        <v>1.0752</v>
      </c>
      <c r="Y19" s="294"/>
      <c r="Z19" s="294"/>
      <c r="AA19" s="294"/>
      <c r="AB19" s="294" t="n">
        <f aca="false">'сезонный объем'!$K23</f>
        <v>0.3584</v>
      </c>
      <c r="AC19" s="294"/>
      <c r="AD19" s="294"/>
      <c r="AE19" s="294"/>
      <c r="AF19" s="295" t="n">
        <f aca="false">'сезонный объем'!$K24</f>
        <v>0.2816</v>
      </c>
      <c r="AG19" s="295"/>
      <c r="AH19" s="295"/>
      <c r="AI19" s="295"/>
    </row>
    <row r="20" customFormat="false" ht="15" hidden="false" customHeight="false" outlineLevel="0" collapsed="false">
      <c r="B20" s="291"/>
      <c r="C20" s="296" t="s">
        <v>126</v>
      </c>
      <c r="D20" s="297" t="n">
        <f aca="false">D19*60</f>
        <v>0</v>
      </c>
      <c r="E20" s="297"/>
      <c r="F20" s="297"/>
      <c r="G20" s="297"/>
      <c r="H20" s="297" t="n">
        <f aca="false">H19*60</f>
        <v>0</v>
      </c>
      <c r="I20" s="297"/>
      <c r="J20" s="297"/>
      <c r="K20" s="297"/>
      <c r="L20" s="298" t="n">
        <f aca="false">L19*60</f>
        <v>0</v>
      </c>
      <c r="M20" s="298"/>
      <c r="N20" s="298"/>
      <c r="O20" s="298"/>
      <c r="P20" s="298" t="n">
        <f aca="false">P19*60</f>
        <v>79.872</v>
      </c>
      <c r="Q20" s="298"/>
      <c r="R20" s="298"/>
      <c r="S20" s="298"/>
      <c r="T20" s="299" t="n">
        <f aca="false">T19*60</f>
        <v>64.512</v>
      </c>
      <c r="U20" s="299"/>
      <c r="V20" s="299"/>
      <c r="W20" s="299"/>
      <c r="X20" s="298" t="n">
        <f aca="false">X19*60</f>
        <v>64.512</v>
      </c>
      <c r="Y20" s="298"/>
      <c r="Z20" s="298"/>
      <c r="AA20" s="298"/>
      <c r="AB20" s="298" t="n">
        <f aca="false">AB19*60</f>
        <v>21.504</v>
      </c>
      <c r="AC20" s="298"/>
      <c r="AD20" s="298"/>
      <c r="AE20" s="298"/>
      <c r="AF20" s="299" t="n">
        <f aca="false">AF19*60</f>
        <v>16.896</v>
      </c>
      <c r="AG20" s="299"/>
      <c r="AH20" s="299"/>
      <c r="AI20" s="299"/>
    </row>
    <row r="21" customFormat="false" ht="15" hidden="false" customHeight="false" outlineLevel="0" collapsed="false">
      <c r="B21" s="291"/>
      <c r="C21" s="300" t="s">
        <v>126</v>
      </c>
      <c r="D21" s="281" t="n">
        <f aca="false">D20*D10</f>
        <v>0</v>
      </c>
      <c r="E21" s="282" t="n">
        <f aca="false">D20*E10</f>
        <v>0</v>
      </c>
      <c r="F21" s="283" t="n">
        <f aca="false">D20*F10</f>
        <v>0</v>
      </c>
      <c r="G21" s="284" t="n">
        <f aca="false">D20*G10</f>
        <v>0</v>
      </c>
      <c r="H21" s="285" t="n">
        <f aca="false">H20*H10</f>
        <v>0</v>
      </c>
      <c r="I21" s="286" t="n">
        <f aca="false">H20*I10</f>
        <v>0</v>
      </c>
      <c r="J21" s="287" t="n">
        <f aca="false">H20*J10</f>
        <v>0</v>
      </c>
      <c r="K21" s="288" t="n">
        <f aca="false">H20*K10</f>
        <v>0</v>
      </c>
      <c r="L21" s="289" t="n">
        <f aca="false">L20*L10</f>
        <v>0</v>
      </c>
      <c r="M21" s="286" t="n">
        <f aca="false">L20*M10</f>
        <v>0</v>
      </c>
      <c r="N21" s="287" t="n">
        <f aca="false">L20*N10</f>
        <v>0</v>
      </c>
      <c r="O21" s="288" t="n">
        <f aca="false">L20*O10</f>
        <v>0</v>
      </c>
      <c r="P21" s="289" t="n">
        <f aca="false">P20*P10</f>
        <v>18.37056</v>
      </c>
      <c r="Q21" s="286" t="n">
        <f aca="false">P20*Q10</f>
        <v>22.36416</v>
      </c>
      <c r="R21" s="287" t="n">
        <f aca="false">P20*R10</f>
        <v>23.9616</v>
      </c>
      <c r="S21" s="288" t="n">
        <f aca="false">P20*S10</f>
        <v>15.17568</v>
      </c>
      <c r="T21" s="289" t="n">
        <f aca="false">T20*T10</f>
        <v>14.83776</v>
      </c>
      <c r="U21" s="286" t="n">
        <f aca="false">T20*U10</f>
        <v>18.06336</v>
      </c>
      <c r="V21" s="287" t="n">
        <f aca="false">T20*V10</f>
        <v>19.3536</v>
      </c>
      <c r="W21" s="290" t="n">
        <f aca="false">T20*W10</f>
        <v>12.25728</v>
      </c>
      <c r="X21" s="289" t="n">
        <f aca="false">X20*X10</f>
        <v>19.3536</v>
      </c>
      <c r="Y21" s="286" t="n">
        <f aca="false">X20*Y10</f>
        <v>12.9024</v>
      </c>
      <c r="Z21" s="287" t="n">
        <f aca="false">X20*Z10</f>
        <v>19.3536</v>
      </c>
      <c r="AA21" s="288" t="n">
        <f aca="false">X20*AA10</f>
        <v>12.9024</v>
      </c>
      <c r="AB21" s="289" t="n">
        <f aca="false">AB20*AB10</f>
        <v>6.4512</v>
      </c>
      <c r="AC21" s="286" t="n">
        <f aca="false">AB20*AC10</f>
        <v>6.4512</v>
      </c>
      <c r="AD21" s="287" t="n">
        <f aca="false">AB20*AD10</f>
        <v>5.376</v>
      </c>
      <c r="AE21" s="288" t="n">
        <f aca="false">AB20*AE10</f>
        <v>3.2256</v>
      </c>
      <c r="AF21" s="289" t="n">
        <f aca="false">AF20*AF10</f>
        <v>5.9136</v>
      </c>
      <c r="AG21" s="286" t="n">
        <f aca="false">AF20*AG10</f>
        <v>2.5344</v>
      </c>
      <c r="AH21" s="287" t="n">
        <f aca="false">AF20*AH10</f>
        <v>3.3792</v>
      </c>
      <c r="AI21" s="290" t="n">
        <f aca="false">AF20*AI10</f>
        <v>5.0688</v>
      </c>
    </row>
    <row r="22" customFormat="false" ht="15" hidden="false" customHeight="false" outlineLevel="0" collapsed="false">
      <c r="B22" s="291" t="s">
        <v>127</v>
      </c>
      <c r="C22" s="292" t="s">
        <v>76</v>
      </c>
      <c r="D22" s="293" t="n">
        <f aca="false">'сезонный объем'!$M17</f>
        <v>0</v>
      </c>
      <c r="E22" s="293"/>
      <c r="F22" s="293"/>
      <c r="G22" s="293"/>
      <c r="H22" s="293" t="n">
        <f aca="false">'сезонный объем'!$M18</f>
        <v>1.408</v>
      </c>
      <c r="I22" s="293"/>
      <c r="J22" s="293"/>
      <c r="K22" s="293"/>
      <c r="L22" s="294" t="n">
        <f aca="false">'сезонный объем'!$M19</f>
        <v>2.3296</v>
      </c>
      <c r="M22" s="294"/>
      <c r="N22" s="294"/>
      <c r="O22" s="294"/>
      <c r="P22" s="294" t="n">
        <f aca="false">'сезонный объем'!M20</f>
        <v>1.664</v>
      </c>
      <c r="Q22" s="294"/>
      <c r="R22" s="294"/>
      <c r="S22" s="294"/>
      <c r="T22" s="295" t="n">
        <f aca="false">'сезонный объем'!$M21</f>
        <v>2.1504</v>
      </c>
      <c r="U22" s="295"/>
      <c r="V22" s="295"/>
      <c r="W22" s="295"/>
      <c r="X22" s="294" t="n">
        <f aca="false">'сезонный объем'!$M22</f>
        <v>2.5088</v>
      </c>
      <c r="Y22" s="294"/>
      <c r="Z22" s="294"/>
      <c r="AA22" s="294"/>
      <c r="AB22" s="294" t="n">
        <f aca="false">'сезонный объем'!$M23</f>
        <v>2.8672</v>
      </c>
      <c r="AC22" s="294"/>
      <c r="AD22" s="294"/>
      <c r="AE22" s="294"/>
      <c r="AF22" s="295" t="n">
        <f aca="false">'сезонный объем'!$M24</f>
        <v>0</v>
      </c>
      <c r="AG22" s="295"/>
      <c r="AH22" s="295"/>
      <c r="AI22" s="295"/>
    </row>
    <row r="23" customFormat="false" ht="15" hidden="false" customHeight="false" outlineLevel="0" collapsed="false">
      <c r="B23" s="291"/>
      <c r="C23" s="301" t="s">
        <v>126</v>
      </c>
      <c r="D23" s="297" t="n">
        <f aca="false">D22*60</f>
        <v>0</v>
      </c>
      <c r="E23" s="297"/>
      <c r="F23" s="297"/>
      <c r="G23" s="297"/>
      <c r="H23" s="297" t="n">
        <f aca="false">H22*60</f>
        <v>84.48</v>
      </c>
      <c r="I23" s="297"/>
      <c r="J23" s="297"/>
      <c r="K23" s="297"/>
      <c r="L23" s="298" t="n">
        <f aca="false">L22*60</f>
        <v>139.776</v>
      </c>
      <c r="M23" s="298"/>
      <c r="N23" s="298"/>
      <c r="O23" s="298"/>
      <c r="P23" s="298" t="n">
        <f aca="false">P22*60</f>
        <v>99.84</v>
      </c>
      <c r="Q23" s="298"/>
      <c r="R23" s="298"/>
      <c r="S23" s="298"/>
      <c r="T23" s="299" t="n">
        <f aca="false">T22*60</f>
        <v>129.024</v>
      </c>
      <c r="U23" s="299"/>
      <c r="V23" s="299"/>
      <c r="W23" s="299"/>
      <c r="X23" s="298" t="n">
        <f aca="false">X22*60</f>
        <v>150.528</v>
      </c>
      <c r="Y23" s="298"/>
      <c r="Z23" s="298"/>
      <c r="AA23" s="298"/>
      <c r="AB23" s="298" t="n">
        <f aca="false">AB22*60</f>
        <v>172.032</v>
      </c>
      <c r="AC23" s="298"/>
      <c r="AD23" s="298"/>
      <c r="AE23" s="298"/>
      <c r="AF23" s="299" t="n">
        <f aca="false">AF22*60</f>
        <v>0</v>
      </c>
      <c r="AG23" s="299"/>
      <c r="AH23" s="299"/>
      <c r="AI23" s="299"/>
    </row>
    <row r="24" customFormat="false" ht="15" hidden="false" customHeight="false" outlineLevel="0" collapsed="false">
      <c r="B24" s="291"/>
      <c r="C24" s="302" t="s">
        <v>126</v>
      </c>
      <c r="D24" s="281" t="n">
        <f aca="false">D23*D10</f>
        <v>0</v>
      </c>
      <c r="E24" s="282" t="n">
        <f aca="false">D23*E10</f>
        <v>0</v>
      </c>
      <c r="F24" s="283" t="n">
        <f aca="false">D23*F10</f>
        <v>0</v>
      </c>
      <c r="G24" s="284" t="n">
        <f aca="false">D23*G10</f>
        <v>0</v>
      </c>
      <c r="H24" s="285" t="n">
        <f aca="false">H23*H10</f>
        <v>19.4304</v>
      </c>
      <c r="I24" s="286" t="n">
        <f aca="false">H23*I10</f>
        <v>23.6544</v>
      </c>
      <c r="J24" s="287" t="n">
        <f aca="false">H23*J10</f>
        <v>25.344</v>
      </c>
      <c r="K24" s="288" t="n">
        <f aca="false">H23*K10</f>
        <v>16.0512</v>
      </c>
      <c r="L24" s="289" t="n">
        <f aca="false">L23*L10</f>
        <v>32.14848</v>
      </c>
      <c r="M24" s="286" t="n">
        <f aca="false">L23*M10</f>
        <v>39.13728</v>
      </c>
      <c r="N24" s="287" t="n">
        <f aca="false">L23*N10</f>
        <v>41.9328</v>
      </c>
      <c r="O24" s="288" t="n">
        <f aca="false">L23*O10</f>
        <v>26.55744</v>
      </c>
      <c r="P24" s="289" t="n">
        <f aca="false">P23*P10</f>
        <v>22.9632</v>
      </c>
      <c r="Q24" s="286" t="n">
        <f aca="false">P23*Q10</f>
        <v>27.9552</v>
      </c>
      <c r="R24" s="287" t="n">
        <f aca="false">P23*R10</f>
        <v>29.952</v>
      </c>
      <c r="S24" s="288" t="n">
        <f aca="false">P23*S10</f>
        <v>18.9696</v>
      </c>
      <c r="T24" s="289" t="n">
        <f aca="false">T23*T10</f>
        <v>29.67552</v>
      </c>
      <c r="U24" s="286" t="n">
        <f aca="false">T23*U10</f>
        <v>36.12672</v>
      </c>
      <c r="V24" s="287" t="n">
        <f aca="false">T23*V10</f>
        <v>38.7072</v>
      </c>
      <c r="W24" s="290" t="n">
        <f aca="false">T23*W10</f>
        <v>24.51456</v>
      </c>
      <c r="X24" s="289" t="n">
        <f aca="false">X23*X10</f>
        <v>45.1584</v>
      </c>
      <c r="Y24" s="286" t="n">
        <f aca="false">X23*Y10</f>
        <v>30.1056</v>
      </c>
      <c r="Z24" s="287" t="n">
        <f aca="false">X23*Z10</f>
        <v>45.1584</v>
      </c>
      <c r="AA24" s="288" t="n">
        <f aca="false">X23*AA10</f>
        <v>30.1056</v>
      </c>
      <c r="AB24" s="289" t="n">
        <f aca="false">AB23*AB10</f>
        <v>51.6096</v>
      </c>
      <c r="AC24" s="286" t="n">
        <f aca="false">AB23*AC10</f>
        <v>51.6096</v>
      </c>
      <c r="AD24" s="287" t="n">
        <f aca="false">AB23*AD10</f>
        <v>43.008</v>
      </c>
      <c r="AE24" s="288" t="n">
        <f aca="false">AB23*AE10</f>
        <v>25.8048</v>
      </c>
      <c r="AF24" s="289" t="n">
        <f aca="false">AF23*AF10</f>
        <v>0</v>
      </c>
      <c r="AG24" s="286" t="n">
        <f aca="false">AF23*AG10</f>
        <v>0</v>
      </c>
      <c r="AH24" s="287" t="n">
        <f aca="false">AF23*AH10</f>
        <v>0</v>
      </c>
      <c r="AI24" s="290" t="n">
        <f aca="false">AF23*AI10</f>
        <v>0</v>
      </c>
    </row>
    <row r="25" customFormat="false" ht="14.45" hidden="false" customHeight="true" outlineLevel="0" collapsed="false">
      <c r="B25" s="303" t="s">
        <v>102</v>
      </c>
      <c r="C25" s="304" t="s">
        <v>76</v>
      </c>
      <c r="D25" s="293" t="n">
        <f aca="false">'сезонный объем'!$O17</f>
        <v>0</v>
      </c>
      <c r="E25" s="293"/>
      <c r="F25" s="293"/>
      <c r="G25" s="293"/>
      <c r="H25" s="293" t="n">
        <f aca="false">'сезонный объем'!$O18</f>
        <v>0</v>
      </c>
      <c r="I25" s="293"/>
      <c r="J25" s="293"/>
      <c r="K25" s="293"/>
      <c r="L25" s="294" t="n">
        <f aca="false">'сезонный объем'!$O19</f>
        <v>0</v>
      </c>
      <c r="M25" s="294"/>
      <c r="N25" s="294"/>
      <c r="O25" s="294"/>
      <c r="P25" s="294" t="n">
        <f aca="false">'сезонный объем'!$O20</f>
        <v>0</v>
      </c>
      <c r="Q25" s="294"/>
      <c r="R25" s="294"/>
      <c r="S25" s="294"/>
      <c r="T25" s="295" t="n">
        <f aca="false">'сезонный объем'!$O21</f>
        <v>1.0752</v>
      </c>
      <c r="U25" s="295"/>
      <c r="V25" s="295"/>
      <c r="W25" s="295"/>
      <c r="X25" s="294" t="n">
        <f aca="false">'сезонный объем'!$O22</f>
        <v>1.792</v>
      </c>
      <c r="Y25" s="294"/>
      <c r="Z25" s="294"/>
      <c r="AA25" s="294"/>
      <c r="AB25" s="294" t="n">
        <f aca="false">'сезонный объем'!$O23</f>
        <v>1.792</v>
      </c>
      <c r="AC25" s="294"/>
      <c r="AD25" s="294"/>
      <c r="AE25" s="294"/>
      <c r="AF25" s="295" t="n">
        <f aca="false">'сезонный объем'!$O24</f>
        <v>3.6608</v>
      </c>
      <c r="AG25" s="295"/>
      <c r="AH25" s="295"/>
      <c r="AI25" s="295"/>
    </row>
    <row r="26" customFormat="false" ht="30" hidden="false" customHeight="false" outlineLevel="0" collapsed="false">
      <c r="B26" s="303"/>
      <c r="C26" s="305" t="s">
        <v>126</v>
      </c>
      <c r="D26" s="297" t="n">
        <f aca="false">D25*60</f>
        <v>0</v>
      </c>
      <c r="E26" s="297"/>
      <c r="F26" s="297"/>
      <c r="G26" s="297"/>
      <c r="H26" s="297" t="n">
        <f aca="false">H25*60</f>
        <v>0</v>
      </c>
      <c r="I26" s="297"/>
      <c r="J26" s="297"/>
      <c r="K26" s="297"/>
      <c r="L26" s="298" t="n">
        <f aca="false">L25*60</f>
        <v>0</v>
      </c>
      <c r="M26" s="298"/>
      <c r="N26" s="298"/>
      <c r="O26" s="298"/>
      <c r="P26" s="298" t="n">
        <f aca="false">P25*60</f>
        <v>0</v>
      </c>
      <c r="Q26" s="298"/>
      <c r="R26" s="298"/>
      <c r="S26" s="298"/>
      <c r="T26" s="299" t="n">
        <f aca="false">T25*60</f>
        <v>64.512</v>
      </c>
      <c r="U26" s="299"/>
      <c r="V26" s="299"/>
      <c r="W26" s="299"/>
      <c r="X26" s="298" t="n">
        <f aca="false">X25*60</f>
        <v>107.52</v>
      </c>
      <c r="Y26" s="298"/>
      <c r="Z26" s="298"/>
      <c r="AA26" s="298"/>
      <c r="AB26" s="298" t="n">
        <f aca="false">AB25*60</f>
        <v>107.52</v>
      </c>
      <c r="AC26" s="298"/>
      <c r="AD26" s="298"/>
      <c r="AE26" s="298"/>
      <c r="AF26" s="299" t="n">
        <f aca="false">AF25*60</f>
        <v>219.648</v>
      </c>
      <c r="AG26" s="299"/>
      <c r="AH26" s="299"/>
      <c r="AI26" s="299"/>
    </row>
    <row r="27" customFormat="false" ht="30" hidden="false" customHeight="false" outlineLevel="0" collapsed="false">
      <c r="B27" s="303"/>
      <c r="C27" s="306" t="s">
        <v>126</v>
      </c>
      <c r="D27" s="281" t="n">
        <f aca="false">D26*D10</f>
        <v>0</v>
      </c>
      <c r="E27" s="282" t="n">
        <f aca="false">D26*E10</f>
        <v>0</v>
      </c>
      <c r="F27" s="283" t="n">
        <f aca="false">D26*F10</f>
        <v>0</v>
      </c>
      <c r="G27" s="284" t="n">
        <f aca="false">D26*G10</f>
        <v>0</v>
      </c>
      <c r="H27" s="285" t="n">
        <f aca="false">H26*H10</f>
        <v>0</v>
      </c>
      <c r="I27" s="286" t="n">
        <f aca="false">H26*I10</f>
        <v>0</v>
      </c>
      <c r="J27" s="287" t="n">
        <f aca="false">H26*J10</f>
        <v>0</v>
      </c>
      <c r="K27" s="288" t="n">
        <f aca="false">H26*K10</f>
        <v>0</v>
      </c>
      <c r="L27" s="289" t="n">
        <f aca="false">L26*L10</f>
        <v>0</v>
      </c>
      <c r="M27" s="286" t="n">
        <f aca="false">L26*M10</f>
        <v>0</v>
      </c>
      <c r="N27" s="287" t="n">
        <f aca="false">L26*N10</f>
        <v>0</v>
      </c>
      <c r="O27" s="288" t="n">
        <f aca="false">L26*O10</f>
        <v>0</v>
      </c>
      <c r="P27" s="289" t="n">
        <f aca="false">P26*P10</f>
        <v>0</v>
      </c>
      <c r="Q27" s="286" t="n">
        <f aca="false">P26*Q10</f>
        <v>0</v>
      </c>
      <c r="R27" s="287" t="n">
        <f aca="false">P26*R10</f>
        <v>0</v>
      </c>
      <c r="S27" s="288" t="n">
        <f aca="false">P26*S10</f>
        <v>0</v>
      </c>
      <c r="T27" s="289" t="n">
        <f aca="false">T26*T10</f>
        <v>14.83776</v>
      </c>
      <c r="U27" s="286" t="n">
        <f aca="false">T26*U10</f>
        <v>18.06336</v>
      </c>
      <c r="V27" s="287" t="n">
        <f aca="false">T26*V10</f>
        <v>19.3536</v>
      </c>
      <c r="W27" s="290" t="n">
        <f aca="false">T26*W10</f>
        <v>12.25728</v>
      </c>
      <c r="X27" s="289" t="n">
        <f aca="false">X26*X10</f>
        <v>32.256</v>
      </c>
      <c r="Y27" s="286" t="n">
        <f aca="false">X26*Y10</f>
        <v>21.504</v>
      </c>
      <c r="Z27" s="287" t="n">
        <f aca="false">X26*Z10</f>
        <v>32.256</v>
      </c>
      <c r="AA27" s="288" t="n">
        <f aca="false">X26*AA10</f>
        <v>21.504</v>
      </c>
      <c r="AB27" s="289" t="n">
        <f aca="false">AB26*AB10</f>
        <v>32.256</v>
      </c>
      <c r="AC27" s="286" t="n">
        <f aca="false">AB26*AC10</f>
        <v>32.256</v>
      </c>
      <c r="AD27" s="287" t="n">
        <f aca="false">AB26*AD10</f>
        <v>26.88</v>
      </c>
      <c r="AE27" s="288" t="n">
        <f aca="false">AB26*AE10</f>
        <v>16.128</v>
      </c>
      <c r="AF27" s="289" t="n">
        <f aca="false">AF26*AF10</f>
        <v>76.8768</v>
      </c>
      <c r="AG27" s="286" t="n">
        <f aca="false">AF26*AG10</f>
        <v>32.9472</v>
      </c>
      <c r="AH27" s="287" t="n">
        <f aca="false">AF26*AH10</f>
        <v>43.9296</v>
      </c>
      <c r="AI27" s="290" t="n">
        <f aca="false">AF26*AI10</f>
        <v>65.8944</v>
      </c>
    </row>
    <row r="28" customFormat="false" ht="15" hidden="false" customHeight="false" outlineLevel="0" collapsed="false">
      <c r="B28" s="291" t="s">
        <v>103</v>
      </c>
      <c r="C28" s="304" t="s">
        <v>76</v>
      </c>
      <c r="D28" s="293" t="n">
        <f aca="false">'сезонный объем'!$Q17</f>
        <v>0</v>
      </c>
      <c r="E28" s="293"/>
      <c r="F28" s="293"/>
      <c r="G28" s="293"/>
      <c r="H28" s="293" t="n">
        <f aca="false">'сезонный объем'!$Q18</f>
        <v>0.8448</v>
      </c>
      <c r="I28" s="293"/>
      <c r="J28" s="293"/>
      <c r="K28" s="293"/>
      <c r="L28" s="294" t="n">
        <f aca="false">'сезонный объем'!$Q19</f>
        <v>1.664</v>
      </c>
      <c r="M28" s="294"/>
      <c r="N28" s="294"/>
      <c r="O28" s="294"/>
      <c r="P28" s="294" t="n">
        <f aca="false">'сезонный объем'!$Q20</f>
        <v>1.9968</v>
      </c>
      <c r="Q28" s="294"/>
      <c r="R28" s="294"/>
      <c r="S28" s="294"/>
      <c r="T28" s="295" t="n">
        <f aca="false">'сезонный объем'!$Q21</f>
        <v>2.1504</v>
      </c>
      <c r="U28" s="295"/>
      <c r="V28" s="295"/>
      <c r="W28" s="295"/>
      <c r="X28" s="294" t="n">
        <f aca="false">'сезонный объем'!$Q22</f>
        <v>2.8672</v>
      </c>
      <c r="Y28" s="294"/>
      <c r="Z28" s="294"/>
      <c r="AA28" s="294"/>
      <c r="AB28" s="294" t="n">
        <f aca="false">'сезонный объем'!$Q23</f>
        <v>3.584</v>
      </c>
      <c r="AC28" s="294"/>
      <c r="AD28" s="294"/>
      <c r="AE28" s="294"/>
      <c r="AF28" s="295" t="n">
        <f aca="false">'сезонный объем'!$Q24</f>
        <v>2.816</v>
      </c>
      <c r="AG28" s="295"/>
      <c r="AH28" s="295"/>
      <c r="AI28" s="295"/>
    </row>
    <row r="29" customFormat="false" ht="30" hidden="false" customHeight="false" outlineLevel="0" collapsed="false">
      <c r="B29" s="291"/>
      <c r="C29" s="305" t="s">
        <v>126</v>
      </c>
      <c r="D29" s="297" t="n">
        <f aca="false">D28*60</f>
        <v>0</v>
      </c>
      <c r="E29" s="297"/>
      <c r="F29" s="297"/>
      <c r="G29" s="297"/>
      <c r="H29" s="297" t="n">
        <f aca="false">H28*60</f>
        <v>50.688</v>
      </c>
      <c r="I29" s="297"/>
      <c r="J29" s="297"/>
      <c r="K29" s="297"/>
      <c r="L29" s="298" t="n">
        <f aca="false">L28*60</f>
        <v>99.84</v>
      </c>
      <c r="M29" s="298"/>
      <c r="N29" s="298"/>
      <c r="O29" s="298"/>
      <c r="P29" s="298" t="n">
        <f aca="false">P28*60</f>
        <v>119.808</v>
      </c>
      <c r="Q29" s="298"/>
      <c r="R29" s="298"/>
      <c r="S29" s="298"/>
      <c r="T29" s="299" t="n">
        <f aca="false">T28*60</f>
        <v>129.024</v>
      </c>
      <c r="U29" s="299"/>
      <c r="V29" s="299"/>
      <c r="W29" s="299"/>
      <c r="X29" s="298" t="n">
        <f aca="false">X28*60</f>
        <v>172.032</v>
      </c>
      <c r="Y29" s="298"/>
      <c r="Z29" s="298"/>
      <c r="AA29" s="298"/>
      <c r="AB29" s="298" t="n">
        <f aca="false">AB28*60</f>
        <v>215.04</v>
      </c>
      <c r="AC29" s="298"/>
      <c r="AD29" s="298"/>
      <c r="AE29" s="298"/>
      <c r="AF29" s="299" t="n">
        <f aca="false">AF28*60</f>
        <v>168.96</v>
      </c>
      <c r="AG29" s="299"/>
      <c r="AH29" s="299"/>
      <c r="AI29" s="299"/>
    </row>
    <row r="30" customFormat="false" ht="15" hidden="false" customHeight="false" outlineLevel="0" collapsed="false">
      <c r="B30" s="291"/>
      <c r="C30" s="302" t="s">
        <v>126</v>
      </c>
      <c r="D30" s="281" t="n">
        <f aca="false">D29*D10</f>
        <v>0</v>
      </c>
      <c r="E30" s="282" t="n">
        <f aca="false">D29*E10</f>
        <v>0</v>
      </c>
      <c r="F30" s="283" t="n">
        <f aca="false">D29*F10</f>
        <v>0</v>
      </c>
      <c r="G30" s="284" t="n">
        <f aca="false">D29*G10</f>
        <v>0</v>
      </c>
      <c r="H30" s="285" t="n">
        <f aca="false">H29*H10</f>
        <v>11.65824</v>
      </c>
      <c r="I30" s="286" t="n">
        <f aca="false">H29*I10</f>
        <v>14.19264</v>
      </c>
      <c r="J30" s="287" t="n">
        <f aca="false">H29*J10</f>
        <v>15.2064</v>
      </c>
      <c r="K30" s="288" t="n">
        <f aca="false">H29*K10</f>
        <v>9.63072</v>
      </c>
      <c r="L30" s="289" t="n">
        <f aca="false">L29*L10</f>
        <v>22.9632</v>
      </c>
      <c r="M30" s="286" t="n">
        <f aca="false">L29*M10</f>
        <v>27.9552</v>
      </c>
      <c r="N30" s="287" t="n">
        <f aca="false">L29*N10</f>
        <v>29.952</v>
      </c>
      <c r="O30" s="288" t="n">
        <f aca="false">L29*O10</f>
        <v>18.9696</v>
      </c>
      <c r="P30" s="289" t="n">
        <f aca="false">P29*P10</f>
        <v>27.55584</v>
      </c>
      <c r="Q30" s="286" t="n">
        <f aca="false">P29*Q10</f>
        <v>33.54624</v>
      </c>
      <c r="R30" s="287" t="n">
        <f aca="false">P29*R10</f>
        <v>35.9424</v>
      </c>
      <c r="S30" s="288" t="n">
        <f aca="false">P29*S10</f>
        <v>22.76352</v>
      </c>
      <c r="T30" s="289" t="n">
        <f aca="false">T29*T10</f>
        <v>29.67552</v>
      </c>
      <c r="U30" s="286" t="n">
        <f aca="false">T29*U10</f>
        <v>36.12672</v>
      </c>
      <c r="V30" s="287" t="n">
        <f aca="false">T29*V10</f>
        <v>38.7072</v>
      </c>
      <c r="W30" s="290" t="n">
        <f aca="false">T29*W10</f>
        <v>24.51456</v>
      </c>
      <c r="X30" s="289" t="n">
        <f aca="false">X29*X10</f>
        <v>51.6096</v>
      </c>
      <c r="Y30" s="286" t="n">
        <f aca="false">X29*Y10</f>
        <v>34.4064</v>
      </c>
      <c r="Z30" s="287" t="n">
        <f aca="false">X29*Z10</f>
        <v>51.6096</v>
      </c>
      <c r="AA30" s="288" t="n">
        <f aca="false">X29*AA10</f>
        <v>34.4064</v>
      </c>
      <c r="AB30" s="289" t="n">
        <f aca="false">AB29*AB10</f>
        <v>64.512</v>
      </c>
      <c r="AC30" s="286" t="n">
        <f aca="false">AB29*AC10</f>
        <v>64.512</v>
      </c>
      <c r="AD30" s="287" t="n">
        <f aca="false">AB29*AD10</f>
        <v>53.76</v>
      </c>
      <c r="AE30" s="288" t="n">
        <f aca="false">AB29*AE10</f>
        <v>32.256</v>
      </c>
      <c r="AF30" s="289" t="n">
        <f aca="false">AF29*AF10</f>
        <v>59.136</v>
      </c>
      <c r="AG30" s="286" t="n">
        <f aca="false">AF29*AG10</f>
        <v>25.344</v>
      </c>
      <c r="AH30" s="287" t="n">
        <f aca="false">AF29*AH10</f>
        <v>33.792</v>
      </c>
      <c r="AI30" s="290" t="n">
        <f aca="false">AF29*AI10</f>
        <v>50.688</v>
      </c>
    </row>
    <row r="31" customFormat="false" ht="14.45" hidden="false" customHeight="true" outlineLevel="0" collapsed="false">
      <c r="B31" s="307" t="s">
        <v>104</v>
      </c>
      <c r="C31" s="308" t="s">
        <v>76</v>
      </c>
      <c r="D31" s="309" t="n">
        <f aca="false">'сезонный объем'!$S17</f>
        <v>5.12</v>
      </c>
      <c r="E31" s="309"/>
      <c r="F31" s="309"/>
      <c r="G31" s="309"/>
      <c r="H31" s="309" t="n">
        <f aca="false">'сезонный объем'!$S18</f>
        <v>4.224</v>
      </c>
      <c r="I31" s="309"/>
      <c r="J31" s="309"/>
      <c r="K31" s="309"/>
      <c r="L31" s="310" t="n">
        <f aca="false">'сезонный объем'!$S19</f>
        <v>3.328</v>
      </c>
      <c r="M31" s="310"/>
      <c r="N31" s="310"/>
      <c r="O31" s="310"/>
      <c r="P31" s="310" t="n">
        <f aca="false">'сезонный объем'!$S20</f>
        <v>2.6624</v>
      </c>
      <c r="Q31" s="310"/>
      <c r="R31" s="310"/>
      <c r="S31" s="310"/>
      <c r="T31" s="311" t="n">
        <f aca="false">'сезонный объем'!$S21</f>
        <v>1.4336</v>
      </c>
      <c r="U31" s="311"/>
      <c r="V31" s="311"/>
      <c r="W31" s="311"/>
      <c r="X31" s="310" t="n">
        <f aca="false">'сезонный объем'!$S22</f>
        <v>1.0752</v>
      </c>
      <c r="Y31" s="310"/>
      <c r="Z31" s="310"/>
      <c r="AA31" s="310"/>
      <c r="AB31" s="310" t="n">
        <f aca="false">'сезонный объем'!$S23</f>
        <v>1.0752</v>
      </c>
      <c r="AC31" s="310"/>
      <c r="AD31" s="310"/>
      <c r="AE31" s="310"/>
      <c r="AF31" s="311" t="n">
        <f aca="false">'сезонный объем'!$S24</f>
        <v>0.8448</v>
      </c>
      <c r="AG31" s="311"/>
      <c r="AH31" s="311"/>
      <c r="AI31" s="311"/>
    </row>
    <row r="32" customFormat="false" ht="30" hidden="false" customHeight="false" outlineLevel="0" collapsed="false">
      <c r="B32" s="307"/>
      <c r="C32" s="312" t="s">
        <v>126</v>
      </c>
      <c r="D32" s="313" t="n">
        <f aca="false">D31*60</f>
        <v>307.2</v>
      </c>
      <c r="E32" s="313"/>
      <c r="F32" s="313"/>
      <c r="G32" s="313"/>
      <c r="H32" s="313" t="n">
        <f aca="false">H31*60</f>
        <v>253.44</v>
      </c>
      <c r="I32" s="313"/>
      <c r="J32" s="313"/>
      <c r="K32" s="313"/>
      <c r="L32" s="314" t="n">
        <f aca="false">L31*60</f>
        <v>199.68</v>
      </c>
      <c r="M32" s="314"/>
      <c r="N32" s="314"/>
      <c r="O32" s="314"/>
      <c r="P32" s="314" t="n">
        <f aca="false">P31*60</f>
        <v>159.744</v>
      </c>
      <c r="Q32" s="314"/>
      <c r="R32" s="314"/>
      <c r="S32" s="314"/>
      <c r="T32" s="315" t="n">
        <f aca="false">T31*60</f>
        <v>86.016</v>
      </c>
      <c r="U32" s="315"/>
      <c r="V32" s="315"/>
      <c r="W32" s="315"/>
      <c r="X32" s="314" t="n">
        <f aca="false">X31*60</f>
        <v>64.512</v>
      </c>
      <c r="Y32" s="314"/>
      <c r="Z32" s="314"/>
      <c r="AA32" s="314"/>
      <c r="AB32" s="314" t="n">
        <f aca="false">AB31*60</f>
        <v>64.512</v>
      </c>
      <c r="AC32" s="314"/>
      <c r="AD32" s="314"/>
      <c r="AE32" s="314"/>
      <c r="AF32" s="315" t="n">
        <f aca="false">AF31*60</f>
        <v>50.688</v>
      </c>
      <c r="AG32" s="315"/>
      <c r="AH32" s="315"/>
      <c r="AI32" s="315"/>
    </row>
    <row r="33" customFormat="false" ht="30" hidden="false" customHeight="false" outlineLevel="0" collapsed="false">
      <c r="B33" s="307"/>
      <c r="C33" s="316" t="s">
        <v>126</v>
      </c>
      <c r="D33" s="281" t="n">
        <f aca="false">D32*D10</f>
        <v>70.656</v>
      </c>
      <c r="E33" s="282" t="n">
        <f aca="false">D32*E10</f>
        <v>86.016</v>
      </c>
      <c r="F33" s="283" t="n">
        <f aca="false">D32*F10</f>
        <v>92.16</v>
      </c>
      <c r="G33" s="284" t="n">
        <f aca="false">D32*G10</f>
        <v>58.368</v>
      </c>
      <c r="H33" s="285" t="n">
        <f aca="false">H32*H10</f>
        <v>58.2912</v>
      </c>
      <c r="I33" s="286" t="n">
        <f aca="false">H32*I10</f>
        <v>70.9632</v>
      </c>
      <c r="J33" s="287" t="n">
        <f aca="false">H32*J10</f>
        <v>76.032</v>
      </c>
      <c r="K33" s="288" t="n">
        <f aca="false">H32*K10</f>
        <v>48.1536</v>
      </c>
      <c r="L33" s="289" t="n">
        <f aca="false">L32*L10</f>
        <v>45.9264</v>
      </c>
      <c r="M33" s="286" t="n">
        <f aca="false">L32*M10</f>
        <v>55.9104</v>
      </c>
      <c r="N33" s="287" t="n">
        <f aca="false">L32*N10</f>
        <v>59.904</v>
      </c>
      <c r="O33" s="288" t="n">
        <f aca="false">L32*O10</f>
        <v>37.9392</v>
      </c>
      <c r="P33" s="289" t="n">
        <f aca="false">P32*P10</f>
        <v>36.74112</v>
      </c>
      <c r="Q33" s="286" t="n">
        <f aca="false">P32*Q10</f>
        <v>44.72832</v>
      </c>
      <c r="R33" s="287" t="n">
        <f aca="false">P32*R10</f>
        <v>47.9232</v>
      </c>
      <c r="S33" s="288" t="n">
        <f aca="false">P32*S10</f>
        <v>30.35136</v>
      </c>
      <c r="T33" s="289" t="n">
        <f aca="false">T32*T10</f>
        <v>19.78368</v>
      </c>
      <c r="U33" s="286" t="n">
        <f aca="false">T32*U10</f>
        <v>24.08448</v>
      </c>
      <c r="V33" s="287" t="n">
        <f aca="false">T32*V10</f>
        <v>25.8048</v>
      </c>
      <c r="W33" s="290" t="n">
        <f aca="false">T32*W10</f>
        <v>16.34304</v>
      </c>
      <c r="X33" s="289" t="n">
        <f aca="false">X32*X10</f>
        <v>19.3536</v>
      </c>
      <c r="Y33" s="286" t="n">
        <f aca="false">X32*Y10</f>
        <v>12.9024</v>
      </c>
      <c r="Z33" s="287" t="n">
        <f aca="false">X32*Z10</f>
        <v>19.3536</v>
      </c>
      <c r="AA33" s="288" t="n">
        <f aca="false">X32*AA10</f>
        <v>12.9024</v>
      </c>
      <c r="AB33" s="289" t="n">
        <f aca="false">AB32*AB10</f>
        <v>19.3536</v>
      </c>
      <c r="AC33" s="286" t="n">
        <f aca="false">AB32*AC10</f>
        <v>19.3536</v>
      </c>
      <c r="AD33" s="287" t="n">
        <f aca="false">AB32*AD10</f>
        <v>16.128</v>
      </c>
      <c r="AE33" s="288" t="n">
        <f aca="false">AB32*AE10</f>
        <v>9.6768</v>
      </c>
      <c r="AF33" s="289" t="n">
        <f aca="false">AF32*AF10</f>
        <v>17.7408</v>
      </c>
      <c r="AG33" s="286" t="n">
        <f aca="false">AF32*AG10</f>
        <v>7.6032</v>
      </c>
      <c r="AH33" s="287" t="n">
        <f aca="false">AF32*AH10</f>
        <v>10.1376</v>
      </c>
      <c r="AI33" s="290" t="n">
        <f aca="false">AF32*AI10</f>
        <v>15.2064</v>
      </c>
    </row>
    <row r="34" customFormat="false" ht="15" hidden="false" customHeight="false" outlineLevel="0" collapsed="false">
      <c r="B34" s="317" t="s">
        <v>105</v>
      </c>
      <c r="C34" s="308" t="s">
        <v>76</v>
      </c>
      <c r="D34" s="318" t="n">
        <f aca="false">'сезонный объем'!$U17</f>
        <v>2.56</v>
      </c>
      <c r="E34" s="318"/>
      <c r="F34" s="318"/>
      <c r="G34" s="318"/>
      <c r="H34" s="309" t="n">
        <f aca="false">'сезонный объем'!$U18</f>
        <v>2.816</v>
      </c>
      <c r="I34" s="309"/>
      <c r="J34" s="309"/>
      <c r="K34" s="309"/>
      <c r="L34" s="310" t="n">
        <f aca="false">'сезонный объем'!$U19</f>
        <v>2.6624</v>
      </c>
      <c r="M34" s="310"/>
      <c r="N34" s="310"/>
      <c r="O34" s="310"/>
      <c r="P34" s="310" t="n">
        <f aca="false">'сезонный объем'!$U20</f>
        <v>1.9968</v>
      </c>
      <c r="Q34" s="310"/>
      <c r="R34" s="310"/>
      <c r="S34" s="310"/>
      <c r="T34" s="311" t="n">
        <f aca="false">'сезонный объем'!$U21</f>
        <v>1.4336</v>
      </c>
      <c r="U34" s="311"/>
      <c r="V34" s="311"/>
      <c r="W34" s="311"/>
      <c r="X34" s="310" t="n">
        <f aca="false">'сезонный объем'!$U22</f>
        <v>1.4336</v>
      </c>
      <c r="Y34" s="310"/>
      <c r="Z34" s="310"/>
      <c r="AA34" s="310"/>
      <c r="AB34" s="310" t="n">
        <f aca="false">'сезонный объем'!$U23</f>
        <v>1.0752</v>
      </c>
      <c r="AC34" s="310"/>
      <c r="AD34" s="310"/>
      <c r="AE34" s="310"/>
      <c r="AF34" s="311" t="n">
        <f aca="false">'сезонный объем'!$U24</f>
        <v>0.8448</v>
      </c>
      <c r="AG34" s="311"/>
      <c r="AH34" s="311"/>
      <c r="AI34" s="311"/>
    </row>
    <row r="35" customFormat="false" ht="30" hidden="false" customHeight="false" outlineLevel="0" collapsed="false">
      <c r="B35" s="317"/>
      <c r="C35" s="312" t="s">
        <v>126</v>
      </c>
      <c r="D35" s="319" t="n">
        <f aca="false">D34*60</f>
        <v>153.6</v>
      </c>
      <c r="E35" s="319"/>
      <c r="F35" s="319"/>
      <c r="G35" s="319"/>
      <c r="H35" s="313" t="n">
        <f aca="false">H34*60</f>
        <v>168.96</v>
      </c>
      <c r="I35" s="313"/>
      <c r="J35" s="313"/>
      <c r="K35" s="313"/>
      <c r="L35" s="314" t="n">
        <f aca="false">L34*60</f>
        <v>159.744</v>
      </c>
      <c r="M35" s="314"/>
      <c r="N35" s="314"/>
      <c r="O35" s="314"/>
      <c r="P35" s="314" t="n">
        <f aca="false">P34*60</f>
        <v>119.808</v>
      </c>
      <c r="Q35" s="314"/>
      <c r="R35" s="314"/>
      <c r="S35" s="314"/>
      <c r="T35" s="315" t="n">
        <f aca="false">T34*60</f>
        <v>86.016</v>
      </c>
      <c r="U35" s="315"/>
      <c r="V35" s="315"/>
      <c r="W35" s="315"/>
      <c r="X35" s="314" t="n">
        <f aca="false">X34*60</f>
        <v>86.016</v>
      </c>
      <c r="Y35" s="314"/>
      <c r="Z35" s="314"/>
      <c r="AA35" s="314"/>
      <c r="AB35" s="314" t="n">
        <f aca="false">AB34*60</f>
        <v>64.512</v>
      </c>
      <c r="AC35" s="314"/>
      <c r="AD35" s="314"/>
      <c r="AE35" s="314"/>
      <c r="AF35" s="315" t="n">
        <f aca="false">AF34*60</f>
        <v>50.688</v>
      </c>
      <c r="AG35" s="315"/>
      <c r="AH35" s="315"/>
      <c r="AI35" s="315"/>
    </row>
    <row r="36" customFormat="false" ht="15" hidden="false" customHeight="false" outlineLevel="0" collapsed="false">
      <c r="B36" s="317"/>
      <c r="C36" s="320" t="s">
        <v>126</v>
      </c>
      <c r="D36" s="283" t="n">
        <f aca="false">D35*D10</f>
        <v>35.328</v>
      </c>
      <c r="E36" s="282" t="n">
        <f aca="false">D35*E10</f>
        <v>43.008</v>
      </c>
      <c r="F36" s="283" t="n">
        <f aca="false">D35*F10</f>
        <v>46.08</v>
      </c>
      <c r="G36" s="284" t="n">
        <f aca="false">D35*G10</f>
        <v>29.184</v>
      </c>
      <c r="H36" s="285" t="n">
        <f aca="false">H35*H10</f>
        <v>38.8608</v>
      </c>
      <c r="I36" s="286" t="n">
        <f aca="false">H35*I10</f>
        <v>47.3088</v>
      </c>
      <c r="J36" s="287" t="n">
        <f aca="false">H35*J10</f>
        <v>50.688</v>
      </c>
      <c r="K36" s="288" t="n">
        <f aca="false">H35*K10</f>
        <v>32.1024</v>
      </c>
      <c r="L36" s="289" t="n">
        <f aca="false">L35*L10</f>
        <v>36.74112</v>
      </c>
      <c r="M36" s="286" t="n">
        <f aca="false">L35*M10</f>
        <v>44.72832</v>
      </c>
      <c r="N36" s="287" t="n">
        <f aca="false">L35*N10</f>
        <v>47.9232</v>
      </c>
      <c r="O36" s="288" t="n">
        <f aca="false">L35*O10</f>
        <v>30.35136</v>
      </c>
      <c r="P36" s="289" t="n">
        <f aca="false">P35*P10</f>
        <v>27.55584</v>
      </c>
      <c r="Q36" s="286" t="n">
        <f aca="false">P35*Q10</f>
        <v>33.54624</v>
      </c>
      <c r="R36" s="287" t="n">
        <f aca="false">P35*R10</f>
        <v>35.9424</v>
      </c>
      <c r="S36" s="288" t="n">
        <f aca="false">P35*S10</f>
        <v>22.76352</v>
      </c>
      <c r="T36" s="289" t="n">
        <f aca="false">T35*T10</f>
        <v>19.78368</v>
      </c>
      <c r="U36" s="286" t="n">
        <f aca="false">T35*U10</f>
        <v>24.08448</v>
      </c>
      <c r="V36" s="287" t="n">
        <f aca="false">T35*V10</f>
        <v>25.8048</v>
      </c>
      <c r="W36" s="290" t="n">
        <f aca="false">T35*W10</f>
        <v>16.34304</v>
      </c>
      <c r="X36" s="289" t="n">
        <f aca="false">X35*X10</f>
        <v>25.8048</v>
      </c>
      <c r="Y36" s="286" t="n">
        <f aca="false">X35*Y10</f>
        <v>17.2032</v>
      </c>
      <c r="Z36" s="287" t="n">
        <f aca="false">X35*Z10</f>
        <v>25.8048</v>
      </c>
      <c r="AA36" s="288" t="n">
        <f aca="false">X35*AA10</f>
        <v>17.2032</v>
      </c>
      <c r="AB36" s="289" t="n">
        <f aca="false">AB35*AB10</f>
        <v>19.3536</v>
      </c>
      <c r="AC36" s="286" t="n">
        <f aca="false">AB35*AC10</f>
        <v>19.3536</v>
      </c>
      <c r="AD36" s="287" t="n">
        <f aca="false">AB35*AD10</f>
        <v>16.128</v>
      </c>
      <c r="AE36" s="288" t="n">
        <f aca="false">AB35*AE10</f>
        <v>9.6768</v>
      </c>
      <c r="AF36" s="289" t="n">
        <f aca="false">AF35*AF10</f>
        <v>17.7408</v>
      </c>
      <c r="AG36" s="286" t="n">
        <f aca="false">AF35*AG10</f>
        <v>7.6032</v>
      </c>
      <c r="AH36" s="287" t="n">
        <f aca="false">AF35*AH10</f>
        <v>10.1376</v>
      </c>
      <c r="AI36" s="290" t="n">
        <f aca="false">AF35*AI10</f>
        <v>15.2064</v>
      </c>
    </row>
    <row r="37" customFormat="false" ht="15" hidden="false" customHeight="false" outlineLevel="0" collapsed="false">
      <c r="B37" s="321" t="s">
        <v>128</v>
      </c>
      <c r="C37" s="322" t="s">
        <v>76</v>
      </c>
      <c r="D37" s="323" t="n">
        <f aca="false">'сезонный объем'!$W17</f>
        <v>1.28</v>
      </c>
      <c r="E37" s="323"/>
      <c r="F37" s="323"/>
      <c r="G37" s="323"/>
      <c r="H37" s="323" t="n">
        <f aca="false">'сезонный объем'!$W18</f>
        <v>1.9712</v>
      </c>
      <c r="I37" s="323"/>
      <c r="J37" s="323"/>
      <c r="K37" s="323"/>
      <c r="L37" s="324" t="n">
        <f aca="false">'сезонный объем'!$W19</f>
        <v>2.9952</v>
      </c>
      <c r="M37" s="324"/>
      <c r="N37" s="324"/>
      <c r="O37" s="324"/>
      <c r="P37" s="324" t="n">
        <f aca="false">'сезонный объем'!$W20</f>
        <v>3.6608</v>
      </c>
      <c r="Q37" s="324"/>
      <c r="R37" s="324"/>
      <c r="S37" s="324"/>
      <c r="T37" s="325" t="n">
        <f aca="false">'сезонный объем'!$W21</f>
        <v>5.0176</v>
      </c>
      <c r="U37" s="325"/>
      <c r="V37" s="325"/>
      <c r="W37" s="325"/>
      <c r="X37" s="324" t="n">
        <f aca="false">'сезонный объем'!$W22</f>
        <v>5.376</v>
      </c>
      <c r="Y37" s="324"/>
      <c r="Z37" s="324"/>
      <c r="AA37" s="324"/>
      <c r="AB37" s="324" t="n">
        <f aca="false">'сезонный объем'!$W23</f>
        <v>3.584</v>
      </c>
      <c r="AC37" s="324"/>
      <c r="AD37" s="324"/>
      <c r="AE37" s="324"/>
      <c r="AF37" s="325" t="n">
        <f aca="false">'сезонный объем'!$W24</f>
        <v>2.816</v>
      </c>
      <c r="AG37" s="325"/>
      <c r="AH37" s="325"/>
      <c r="AI37" s="325"/>
    </row>
    <row r="38" customFormat="false" ht="15" hidden="false" customHeight="false" outlineLevel="0" collapsed="false">
      <c r="B38" s="321"/>
      <c r="C38" s="326" t="s">
        <v>126</v>
      </c>
      <c r="D38" s="327" t="n">
        <f aca="false">D37*60</f>
        <v>76.8</v>
      </c>
      <c r="E38" s="327"/>
      <c r="F38" s="327"/>
      <c r="G38" s="327"/>
      <c r="H38" s="327" t="n">
        <f aca="false">H37*60</f>
        <v>118.272</v>
      </c>
      <c r="I38" s="327"/>
      <c r="J38" s="327"/>
      <c r="K38" s="327"/>
      <c r="L38" s="328" t="n">
        <f aca="false">L37*60</f>
        <v>179.712</v>
      </c>
      <c r="M38" s="328"/>
      <c r="N38" s="328"/>
      <c r="O38" s="328"/>
      <c r="P38" s="328" t="n">
        <f aca="false">P37*60</f>
        <v>219.648</v>
      </c>
      <c r="Q38" s="328"/>
      <c r="R38" s="328"/>
      <c r="S38" s="328"/>
      <c r="T38" s="329" t="n">
        <f aca="false">T37*60</f>
        <v>301.056</v>
      </c>
      <c r="U38" s="329"/>
      <c r="V38" s="329"/>
      <c r="W38" s="329"/>
      <c r="X38" s="328" t="n">
        <f aca="false">X37*60</f>
        <v>322.56</v>
      </c>
      <c r="Y38" s="328"/>
      <c r="Z38" s="328"/>
      <c r="AA38" s="328"/>
      <c r="AB38" s="328" t="n">
        <f aca="false">AB37*60</f>
        <v>215.04</v>
      </c>
      <c r="AC38" s="328"/>
      <c r="AD38" s="328"/>
      <c r="AE38" s="328"/>
      <c r="AF38" s="329" t="n">
        <f aca="false">AF37*60</f>
        <v>168.96</v>
      </c>
      <c r="AG38" s="329"/>
      <c r="AH38" s="329"/>
      <c r="AI38" s="329"/>
    </row>
    <row r="39" customFormat="false" ht="15" hidden="false" customHeight="false" outlineLevel="0" collapsed="false">
      <c r="B39" s="321"/>
      <c r="C39" s="330" t="s">
        <v>126</v>
      </c>
      <c r="D39" s="266" t="n">
        <f aca="false">D38*D10</f>
        <v>17.664</v>
      </c>
      <c r="E39" s="267" t="n">
        <f aca="false">D38*E10</f>
        <v>21.504</v>
      </c>
      <c r="F39" s="268" t="n">
        <f aca="false">D38*F10</f>
        <v>23.04</v>
      </c>
      <c r="G39" s="269" t="n">
        <f aca="false">D38*G10</f>
        <v>14.592</v>
      </c>
      <c r="H39" s="270" t="n">
        <f aca="false">H38*H10</f>
        <v>27.20256</v>
      </c>
      <c r="I39" s="245" t="n">
        <f aca="false">H38*I10</f>
        <v>33.11616</v>
      </c>
      <c r="J39" s="246" t="n">
        <f aca="false">H38*J10</f>
        <v>35.4816</v>
      </c>
      <c r="K39" s="247" t="n">
        <f aca="false">H38*K10</f>
        <v>22.47168</v>
      </c>
      <c r="L39" s="248" t="n">
        <f aca="false">L38*L10</f>
        <v>41.33376</v>
      </c>
      <c r="M39" s="245" t="n">
        <f aca="false">L38*M10</f>
        <v>50.31936</v>
      </c>
      <c r="N39" s="246" t="n">
        <f aca="false">L38*N10</f>
        <v>53.9136</v>
      </c>
      <c r="O39" s="247" t="n">
        <f aca="false">L38*O10</f>
        <v>34.14528</v>
      </c>
      <c r="P39" s="248" t="n">
        <f aca="false">P38*P10</f>
        <v>50.51904</v>
      </c>
      <c r="Q39" s="245" t="n">
        <f aca="false">P38*Q10</f>
        <v>61.50144</v>
      </c>
      <c r="R39" s="246" t="n">
        <f aca="false">P38*R10</f>
        <v>65.8944</v>
      </c>
      <c r="S39" s="247" t="n">
        <f aca="false">P38*S10</f>
        <v>41.73312</v>
      </c>
      <c r="T39" s="248" t="n">
        <f aca="false">T38*T10</f>
        <v>69.24288</v>
      </c>
      <c r="U39" s="245" t="n">
        <f aca="false">T38*U10</f>
        <v>84.29568</v>
      </c>
      <c r="V39" s="246" t="n">
        <f aca="false">T38*V10</f>
        <v>90.3168</v>
      </c>
      <c r="W39" s="250" t="n">
        <f aca="false">T38*W10</f>
        <v>57.20064</v>
      </c>
      <c r="X39" s="248" t="n">
        <f aca="false">X38*X10</f>
        <v>96.768</v>
      </c>
      <c r="Y39" s="245" t="n">
        <f aca="false">X38*Y10</f>
        <v>64.512</v>
      </c>
      <c r="Z39" s="246" t="n">
        <f aca="false">X38*Z10</f>
        <v>96.768</v>
      </c>
      <c r="AA39" s="247" t="n">
        <f aca="false">X38*AA10</f>
        <v>64.512</v>
      </c>
      <c r="AB39" s="248" t="n">
        <f aca="false">AB38*AB10</f>
        <v>64.512</v>
      </c>
      <c r="AC39" s="245" t="n">
        <f aca="false">AB38*AC10</f>
        <v>64.512</v>
      </c>
      <c r="AD39" s="246" t="n">
        <f aca="false">AB38*AD10</f>
        <v>53.76</v>
      </c>
      <c r="AE39" s="247" t="n">
        <f aca="false">AB38*AE10</f>
        <v>32.256</v>
      </c>
      <c r="AF39" s="248" t="n">
        <f aca="false">AF38*AF10</f>
        <v>59.136</v>
      </c>
      <c r="AG39" s="245" t="n">
        <f aca="false">AF38*AG10</f>
        <v>25.344</v>
      </c>
      <c r="AH39" s="246" t="n">
        <f aca="false">AF38*AH10</f>
        <v>33.792</v>
      </c>
      <c r="AI39" s="250" t="n">
        <f aca="false">AF38*AI10</f>
        <v>50.688</v>
      </c>
    </row>
    <row r="40" customFormat="false" ht="15" hidden="false" customHeight="false" outlineLevel="0" collapsed="false">
      <c r="D40" s="0" t="n">
        <f aca="false">(D15+D18+D21+D24+D27+D30+D33+D36+D39)/60</f>
        <v>5.888</v>
      </c>
    </row>
  </sheetData>
  <mergeCells count="210">
    <mergeCell ref="B3:C3"/>
    <mergeCell ref="D3:G3"/>
    <mergeCell ref="H3:K3"/>
    <mergeCell ref="L3:O3"/>
    <mergeCell ref="P3:S3"/>
    <mergeCell ref="T3:W3"/>
    <mergeCell ref="X3:AA3"/>
    <mergeCell ref="AB3:AE3"/>
    <mergeCell ref="AF3:AI3"/>
    <mergeCell ref="B4:C4"/>
    <mergeCell ref="D4:G4"/>
    <mergeCell ref="H4:K4"/>
    <mergeCell ref="L4:O4"/>
    <mergeCell ref="P4:S4"/>
    <mergeCell ref="T4:W4"/>
    <mergeCell ref="X4:AA4"/>
    <mergeCell ref="AB4:AE4"/>
    <mergeCell ref="AF4:AI4"/>
    <mergeCell ref="B5:C5"/>
    <mergeCell ref="D5:G5"/>
    <mergeCell ref="H5:K5"/>
    <mergeCell ref="L5:O5"/>
    <mergeCell ref="P5:S5"/>
    <mergeCell ref="T5:W5"/>
    <mergeCell ref="X5:AA5"/>
    <mergeCell ref="AB5:AE5"/>
    <mergeCell ref="AF5:AI5"/>
    <mergeCell ref="B6:C6"/>
    <mergeCell ref="D6:G6"/>
    <mergeCell ref="H6:K6"/>
    <mergeCell ref="L6:O6"/>
    <mergeCell ref="P6:S6"/>
    <mergeCell ref="T6:W6"/>
    <mergeCell ref="X6:AA6"/>
    <mergeCell ref="AB6:AE6"/>
    <mergeCell ref="AF6:AI6"/>
    <mergeCell ref="B7:C7"/>
    <mergeCell ref="D7:G7"/>
    <mergeCell ref="H7:K7"/>
    <mergeCell ref="L7:O7"/>
    <mergeCell ref="P7:S7"/>
    <mergeCell ref="T7:W7"/>
    <mergeCell ref="X7:AA7"/>
    <mergeCell ref="AB7:AE7"/>
    <mergeCell ref="AF7:AI7"/>
    <mergeCell ref="B8:C8"/>
    <mergeCell ref="D8:G8"/>
    <mergeCell ref="H8:K8"/>
    <mergeCell ref="L8:O8"/>
    <mergeCell ref="P8:S8"/>
    <mergeCell ref="T8:W8"/>
    <mergeCell ref="X8:AA8"/>
    <mergeCell ref="AB8:AE8"/>
    <mergeCell ref="AF8:AI8"/>
    <mergeCell ref="B9:C9"/>
    <mergeCell ref="B10:C10"/>
    <mergeCell ref="B11:C11"/>
    <mergeCell ref="B13:B15"/>
    <mergeCell ref="D13:G13"/>
    <mergeCell ref="H13:K13"/>
    <mergeCell ref="L13:O13"/>
    <mergeCell ref="P13:S13"/>
    <mergeCell ref="T13:W13"/>
    <mergeCell ref="X13:AA13"/>
    <mergeCell ref="AB13:AE13"/>
    <mergeCell ref="AF13:AI13"/>
    <mergeCell ref="D14:G14"/>
    <mergeCell ref="H14:K14"/>
    <mergeCell ref="L14:O14"/>
    <mergeCell ref="P14:S14"/>
    <mergeCell ref="T14:W14"/>
    <mergeCell ref="X14:AA14"/>
    <mergeCell ref="AB14:AE14"/>
    <mergeCell ref="AF14:AI14"/>
    <mergeCell ref="B16:B18"/>
    <mergeCell ref="D16:G16"/>
    <mergeCell ref="H16:K16"/>
    <mergeCell ref="L16:O16"/>
    <mergeCell ref="P16:S16"/>
    <mergeCell ref="T16:W16"/>
    <mergeCell ref="X16:AA16"/>
    <mergeCell ref="AB16:AE16"/>
    <mergeCell ref="AF16:AI16"/>
    <mergeCell ref="D17:G17"/>
    <mergeCell ref="H17:K17"/>
    <mergeCell ref="L17:O17"/>
    <mergeCell ref="P17:S17"/>
    <mergeCell ref="T17:W17"/>
    <mergeCell ref="X17:AA17"/>
    <mergeCell ref="AB17:AE17"/>
    <mergeCell ref="AF17:AI17"/>
    <mergeCell ref="B19:B21"/>
    <mergeCell ref="D19:G19"/>
    <mergeCell ref="H19:K19"/>
    <mergeCell ref="L19:O19"/>
    <mergeCell ref="P19:S19"/>
    <mergeCell ref="T19:W19"/>
    <mergeCell ref="X19:AA19"/>
    <mergeCell ref="AB19:AE19"/>
    <mergeCell ref="AF19:AI19"/>
    <mergeCell ref="D20:G20"/>
    <mergeCell ref="H20:K20"/>
    <mergeCell ref="L20:O20"/>
    <mergeCell ref="P20:S20"/>
    <mergeCell ref="T20:W20"/>
    <mergeCell ref="X20:AA20"/>
    <mergeCell ref="AB20:AE20"/>
    <mergeCell ref="AF20:AI20"/>
    <mergeCell ref="B22:B24"/>
    <mergeCell ref="D22:G22"/>
    <mergeCell ref="H22:K22"/>
    <mergeCell ref="L22:O22"/>
    <mergeCell ref="P22:S22"/>
    <mergeCell ref="T22:W22"/>
    <mergeCell ref="X22:AA22"/>
    <mergeCell ref="AB22:AE22"/>
    <mergeCell ref="AF22:AI22"/>
    <mergeCell ref="D23:G23"/>
    <mergeCell ref="H23:K23"/>
    <mergeCell ref="L23:O23"/>
    <mergeCell ref="P23:S23"/>
    <mergeCell ref="T23:W23"/>
    <mergeCell ref="X23:AA23"/>
    <mergeCell ref="AB23:AE23"/>
    <mergeCell ref="AF23:AI23"/>
    <mergeCell ref="B25:B27"/>
    <mergeCell ref="D25:G25"/>
    <mergeCell ref="H25:K25"/>
    <mergeCell ref="L25:O25"/>
    <mergeCell ref="P25:S25"/>
    <mergeCell ref="T25:W25"/>
    <mergeCell ref="X25:AA25"/>
    <mergeCell ref="AB25:AE25"/>
    <mergeCell ref="AF25:AI25"/>
    <mergeCell ref="D26:G26"/>
    <mergeCell ref="H26:K26"/>
    <mergeCell ref="L26:O26"/>
    <mergeCell ref="P26:S26"/>
    <mergeCell ref="T26:W26"/>
    <mergeCell ref="X26:AA26"/>
    <mergeCell ref="AB26:AE26"/>
    <mergeCell ref="AF26:AI26"/>
    <mergeCell ref="B28:B30"/>
    <mergeCell ref="D28:G28"/>
    <mergeCell ref="H28:K28"/>
    <mergeCell ref="L28:O28"/>
    <mergeCell ref="P28:S28"/>
    <mergeCell ref="T28:W28"/>
    <mergeCell ref="X28:AA28"/>
    <mergeCell ref="AB28:AE28"/>
    <mergeCell ref="AF28:AI28"/>
    <mergeCell ref="D29:G29"/>
    <mergeCell ref="H29:K29"/>
    <mergeCell ref="L29:O29"/>
    <mergeCell ref="P29:S29"/>
    <mergeCell ref="T29:W29"/>
    <mergeCell ref="X29:AA29"/>
    <mergeCell ref="AB29:AE29"/>
    <mergeCell ref="AF29:AI29"/>
    <mergeCell ref="B31:B33"/>
    <mergeCell ref="D31:G31"/>
    <mergeCell ref="H31:K31"/>
    <mergeCell ref="L31:O31"/>
    <mergeCell ref="P31:S31"/>
    <mergeCell ref="T31:W31"/>
    <mergeCell ref="X31:AA31"/>
    <mergeCell ref="AB31:AE31"/>
    <mergeCell ref="AF31:AI31"/>
    <mergeCell ref="D32:G32"/>
    <mergeCell ref="H32:K32"/>
    <mergeCell ref="L32:O32"/>
    <mergeCell ref="P32:S32"/>
    <mergeCell ref="T32:W32"/>
    <mergeCell ref="X32:AA32"/>
    <mergeCell ref="AB32:AE32"/>
    <mergeCell ref="AF32:AI32"/>
    <mergeCell ref="B34:B36"/>
    <mergeCell ref="D34:G34"/>
    <mergeCell ref="H34:K34"/>
    <mergeCell ref="L34:O34"/>
    <mergeCell ref="P34:S34"/>
    <mergeCell ref="T34:W34"/>
    <mergeCell ref="X34:AA34"/>
    <mergeCell ref="AB34:AE34"/>
    <mergeCell ref="AF34:AI34"/>
    <mergeCell ref="D35:G35"/>
    <mergeCell ref="H35:K35"/>
    <mergeCell ref="L35:O35"/>
    <mergeCell ref="P35:S35"/>
    <mergeCell ref="T35:W35"/>
    <mergeCell ref="X35:AA35"/>
    <mergeCell ref="AB35:AE35"/>
    <mergeCell ref="AF35:AI35"/>
    <mergeCell ref="B37:B39"/>
    <mergeCell ref="D37:G37"/>
    <mergeCell ref="H37:K37"/>
    <mergeCell ref="L37:O37"/>
    <mergeCell ref="P37:S37"/>
    <mergeCell ref="T37:W37"/>
    <mergeCell ref="X37:AA37"/>
    <mergeCell ref="AB37:AE37"/>
    <mergeCell ref="AF37:AI37"/>
    <mergeCell ref="D38:G38"/>
    <mergeCell ref="H38:K38"/>
    <mergeCell ref="L38:O38"/>
    <mergeCell ref="P38:S38"/>
    <mergeCell ref="T38:W38"/>
    <mergeCell ref="X38:AA38"/>
    <mergeCell ref="AB38:AE38"/>
    <mergeCell ref="AF38:AI3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C37" activeCellId="0" sqref="C37"/>
    </sheetView>
  </sheetViews>
  <sheetFormatPr defaultRowHeight="15" outlineLevelRow="0" outlineLevelCol="0"/>
  <cols>
    <col collapsed="false" customWidth="true" hidden="false" outlineLevel="0" max="1" min="1" style="0" width="17.59"/>
    <col collapsed="false" customWidth="true" hidden="false" outlineLevel="0" max="2" min="2" style="0" width="23.42"/>
    <col collapsed="false" customWidth="true" hidden="false" outlineLevel="0" max="3" min="3" style="0" width="12.14"/>
    <col collapsed="false" customWidth="true" hidden="false" outlineLevel="0" max="4" min="4" style="0" width="12.86"/>
    <col collapsed="false" customWidth="true" hidden="false" outlineLevel="0" max="5" min="5" style="0" width="14.86"/>
    <col collapsed="false" customWidth="true" hidden="false" outlineLevel="0" max="6" min="6" style="0" width="16.87"/>
    <col collapsed="false" customWidth="true" hidden="false" outlineLevel="0" max="7" min="7" style="0" width="15.88"/>
    <col collapsed="false" customWidth="true" hidden="false" outlineLevel="0" max="8" min="8" style="0" width="19.31"/>
    <col collapsed="false" customWidth="true" hidden="false" outlineLevel="0" max="10" min="9" style="0" width="11.99"/>
    <col collapsed="false" customWidth="true" hidden="false" outlineLevel="0" max="11" min="11" style="0" width="16.14"/>
    <col collapsed="false" customWidth="true" hidden="false" outlineLevel="0" max="1025" min="12" style="0" width="8.57"/>
  </cols>
  <sheetData>
    <row r="1" customFormat="false" ht="52.1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1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0" hidden="false" customHeight="false" outlineLevel="0" collapsed="false">
      <c r="A4" s="331"/>
      <c r="B4" s="350" t="s">
        <v>148</v>
      </c>
      <c r="C4" s="351" t="n">
        <f aca="false">'понедельный план тр-к '!D15</f>
        <v>123.648</v>
      </c>
      <c r="D4" s="352" t="n">
        <f aca="false">'понедельный план тр-к '!D18</f>
        <v>105.984</v>
      </c>
      <c r="E4" s="353" t="n">
        <f aca="false">'понедельный план тр-к '!D21</f>
        <v>0</v>
      </c>
      <c r="F4" s="353" t="n">
        <f aca="false">'понедельный план тр-к '!D24</f>
        <v>0</v>
      </c>
      <c r="G4" s="353" t="n">
        <f aca="false">'понедельный план тр-к '!D27</f>
        <v>0</v>
      </c>
      <c r="H4" s="353" t="n">
        <f aca="false">'понедельный план тр-к '!D30</f>
        <v>0</v>
      </c>
      <c r="I4" s="354" t="n">
        <f aca="false">'понедельный план тр-к '!D33</f>
        <v>70.656</v>
      </c>
      <c r="J4" s="354" t="n">
        <f aca="false">'понедельный план тр-к '!D36</f>
        <v>35.328</v>
      </c>
      <c r="K4" s="355" t="n">
        <f aca="false">'понедельный план тр-к '!D39</f>
        <v>17.664</v>
      </c>
    </row>
    <row r="5" customFormat="false" ht="18.75" hidden="false" customHeight="false" outlineLevel="0" collapsed="false">
      <c r="B5" s="356"/>
      <c r="C5" s="357"/>
      <c r="D5" s="357"/>
      <c r="E5" s="357"/>
      <c r="F5" s="357"/>
      <c r="G5" s="357"/>
      <c r="H5" s="357"/>
      <c r="I5" s="357"/>
      <c r="J5" s="357"/>
      <c r="K5" s="357"/>
    </row>
    <row r="6" customFormat="false" ht="18.4" hidden="false" customHeight="true" outlineLevel="0" collapsed="false">
      <c r="A6" s="358" t="s">
        <v>149</v>
      </c>
      <c r="B6" s="358"/>
      <c r="C6" s="358"/>
      <c r="D6" s="358"/>
      <c r="E6" s="358"/>
      <c r="F6" s="358"/>
      <c r="G6" s="358"/>
      <c r="H6" s="358"/>
      <c r="I6" s="358"/>
      <c r="J6" s="358"/>
      <c r="K6" s="358"/>
    </row>
    <row r="7" customFormat="false" ht="15" hidden="false" customHeight="false" outlineLevel="0" collapsed="false">
      <c r="A7" s="359" t="s">
        <v>150</v>
      </c>
      <c r="B7" s="359" t="s">
        <v>31</v>
      </c>
      <c r="C7" s="360" t="s">
        <v>151</v>
      </c>
      <c r="D7" s="360"/>
      <c r="E7" s="360" t="s">
        <v>152</v>
      </c>
      <c r="F7" s="360"/>
      <c r="G7" s="360"/>
      <c r="H7" s="360"/>
      <c r="I7" s="360"/>
      <c r="J7" s="360"/>
      <c r="K7" s="360"/>
    </row>
    <row r="8" customFormat="false" ht="15" hidden="false" customHeight="false" outlineLevel="0" collapsed="false">
      <c r="A8" s="361" t="s">
        <v>153</v>
      </c>
      <c r="B8" s="362" t="n">
        <v>43528</v>
      </c>
      <c r="C8" s="363"/>
      <c r="D8" s="363"/>
      <c r="E8" s="364"/>
      <c r="F8" s="364"/>
      <c r="G8" s="364"/>
      <c r="H8" s="364"/>
      <c r="I8" s="364"/>
      <c r="J8" s="364"/>
      <c r="K8" s="364"/>
    </row>
    <row r="9" customFormat="false" ht="15" hidden="false" customHeight="false" outlineLevel="0" collapsed="false">
      <c r="A9" s="361" t="s">
        <v>154</v>
      </c>
      <c r="B9" s="362" t="n">
        <v>43529</v>
      </c>
      <c r="C9" s="365" t="s">
        <v>155</v>
      </c>
      <c r="D9" s="365"/>
      <c r="E9" s="366"/>
      <c r="F9" s="366"/>
      <c r="G9" s="366"/>
      <c r="H9" s="366"/>
      <c r="I9" s="366"/>
      <c r="J9" s="366"/>
      <c r="K9" s="366"/>
    </row>
    <row r="10" customFormat="false" ht="15" hidden="false" customHeight="false" outlineLevel="0" collapsed="false">
      <c r="A10" s="361" t="s">
        <v>156</v>
      </c>
      <c r="B10" s="362" t="n">
        <v>43530</v>
      </c>
      <c r="C10" s="365"/>
      <c r="D10" s="365"/>
      <c r="E10" s="366"/>
      <c r="F10" s="366"/>
      <c r="G10" s="366"/>
      <c r="H10" s="366"/>
      <c r="I10" s="366"/>
      <c r="J10" s="366"/>
      <c r="K10" s="366"/>
    </row>
    <row r="11" customFormat="false" ht="15" hidden="false" customHeight="false" outlineLevel="0" collapsed="false">
      <c r="A11" s="361" t="s">
        <v>157</v>
      </c>
      <c r="B11" s="362" t="n">
        <v>43531</v>
      </c>
      <c r="C11" s="365" t="s">
        <v>158</v>
      </c>
      <c r="D11" s="365"/>
      <c r="E11" s="366"/>
      <c r="F11" s="366"/>
      <c r="G11" s="366"/>
      <c r="H11" s="366"/>
      <c r="I11" s="366"/>
      <c r="J11" s="366"/>
      <c r="K11" s="366"/>
    </row>
    <row r="12" customFormat="false" ht="15" hidden="false" customHeight="false" outlineLevel="0" collapsed="false">
      <c r="A12" s="361" t="s">
        <v>159</v>
      </c>
      <c r="B12" s="362" t="n">
        <v>43532</v>
      </c>
      <c r="C12" s="365" t="s">
        <v>160</v>
      </c>
      <c r="D12" s="365"/>
      <c r="E12" s="367"/>
      <c r="F12" s="367"/>
      <c r="G12" s="367"/>
      <c r="H12" s="367"/>
      <c r="I12" s="367"/>
      <c r="J12" s="367"/>
      <c r="K12" s="367"/>
    </row>
    <row r="13" customFormat="false" ht="15" hidden="false" customHeight="false" outlineLevel="0" collapsed="false">
      <c r="A13" s="361" t="s">
        <v>161</v>
      </c>
      <c r="B13" s="362" t="n">
        <v>43533</v>
      </c>
      <c r="C13" s="365" t="s">
        <v>162</v>
      </c>
      <c r="D13" s="365"/>
      <c r="E13" s="366"/>
      <c r="F13" s="366"/>
      <c r="G13" s="366"/>
      <c r="H13" s="366"/>
      <c r="I13" s="366"/>
      <c r="J13" s="366"/>
      <c r="K13" s="366"/>
    </row>
    <row r="14" customFormat="false" ht="15" hidden="false" customHeight="false" outlineLevel="0" collapsed="false">
      <c r="A14" s="361" t="s">
        <v>163</v>
      </c>
      <c r="B14" s="362" t="n">
        <v>43534</v>
      </c>
      <c r="C14" s="365" t="s">
        <v>164</v>
      </c>
      <c r="D14" s="365"/>
      <c r="E14" s="366"/>
      <c r="F14" s="366"/>
      <c r="G14" s="366"/>
      <c r="H14" s="366"/>
      <c r="I14" s="366"/>
      <c r="J14" s="366"/>
      <c r="K14" s="366"/>
    </row>
    <row r="16" customFormat="false" ht="15" hidden="false" customHeight="false" outlineLevel="0" collapsed="false">
      <c r="A16" s="368" t="s">
        <v>165</v>
      </c>
      <c r="B16" s="368"/>
      <c r="C16" s="368"/>
      <c r="D16" s="368"/>
      <c r="E16" s="368"/>
      <c r="F16" s="368"/>
      <c r="G16" s="368"/>
      <c r="H16" s="368"/>
      <c r="I16" s="368"/>
      <c r="J16" s="368"/>
      <c r="K16" s="368"/>
    </row>
    <row r="17" customFormat="false" ht="7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5" hidden="false" customHeight="false" outlineLevel="0" collapsed="false">
      <c r="A18" s="372" t="s">
        <v>173</v>
      </c>
      <c r="B18" s="373" t="n">
        <v>43528</v>
      </c>
      <c r="C18" s="374"/>
      <c r="D18" s="374"/>
      <c r="E18" s="374"/>
      <c r="F18" s="374"/>
      <c r="G18" s="374"/>
      <c r="H18" s="374"/>
      <c r="I18" s="374"/>
      <c r="J18" s="375"/>
      <c r="K18" s="375"/>
    </row>
    <row r="19" customFormat="false" ht="15" hidden="false" customHeight="false" outlineLevel="0" collapsed="false">
      <c r="A19" s="372"/>
      <c r="B19" s="372"/>
      <c r="C19" s="376"/>
      <c r="D19" s="376"/>
      <c r="E19" s="376"/>
      <c r="F19" s="376"/>
      <c r="G19" s="376"/>
      <c r="H19" s="376"/>
      <c r="I19" s="376"/>
      <c r="J19" s="376"/>
      <c r="K19" s="376"/>
    </row>
    <row r="20" customFormat="false" ht="15" hidden="false" customHeight="false" outlineLevel="0" collapsed="false">
      <c r="A20" s="372"/>
      <c r="B20" s="372"/>
      <c r="C20" s="376"/>
      <c r="D20" s="376"/>
      <c r="E20" s="376"/>
      <c r="F20" s="376"/>
      <c r="G20" s="376"/>
      <c r="H20" s="376"/>
      <c r="I20" s="376"/>
      <c r="J20" s="376"/>
      <c r="K20" s="376"/>
    </row>
    <row r="21" customFormat="false" ht="15" hidden="false" customHeight="false" outlineLevel="0" collapsed="false">
      <c r="A21" s="377" t="s">
        <v>174</v>
      </c>
      <c r="B21" s="20" t="n">
        <v>43529</v>
      </c>
      <c r="C21" s="21" t="s">
        <v>175</v>
      </c>
      <c r="D21" s="21" t="s">
        <v>175</v>
      </c>
      <c r="E21" s="21" t="s">
        <v>176</v>
      </c>
      <c r="F21" s="378" t="s">
        <v>177</v>
      </c>
      <c r="G21" s="21"/>
      <c r="H21" s="21" t="s">
        <v>178</v>
      </c>
      <c r="I21" s="91"/>
      <c r="J21" s="91"/>
      <c r="K21" s="91"/>
    </row>
    <row r="22" customFormat="false" ht="14.45" hidden="false" customHeight="true" outlineLevel="0" collapsed="false">
      <c r="A22" s="377"/>
      <c r="B22" s="377"/>
      <c r="C22" s="379" t="s">
        <v>179</v>
      </c>
      <c r="D22" s="379"/>
      <c r="E22" s="379"/>
      <c r="F22" s="379"/>
      <c r="G22" s="379"/>
      <c r="H22" s="379"/>
      <c r="I22" s="379"/>
      <c r="J22" s="379"/>
      <c r="K22" s="379"/>
    </row>
    <row r="23" customFormat="false" ht="33.75" hidden="false" customHeight="true" outlineLevel="0" collapsed="false">
      <c r="A23" s="377"/>
      <c r="B23" s="377"/>
      <c r="C23" s="379"/>
      <c r="D23" s="379"/>
      <c r="E23" s="379"/>
      <c r="F23" s="379"/>
      <c r="G23" s="379"/>
      <c r="H23" s="379"/>
      <c r="I23" s="379"/>
      <c r="J23" s="379"/>
      <c r="K23" s="379"/>
    </row>
    <row r="24" customFormat="false" ht="15" hidden="false" customHeight="false" outlineLevel="0" collapsed="false">
      <c r="A24" s="372" t="s">
        <v>180</v>
      </c>
      <c r="B24" s="373" t="n">
        <v>43530</v>
      </c>
      <c r="C24" s="374"/>
      <c r="D24" s="374"/>
      <c r="E24" s="374"/>
      <c r="F24" s="380" t="s">
        <v>181</v>
      </c>
      <c r="G24" s="374"/>
      <c r="H24" s="374"/>
      <c r="I24" s="374"/>
      <c r="J24" s="374"/>
      <c r="K24" s="374"/>
    </row>
    <row r="25" customFormat="false" ht="14.45" hidden="false" customHeight="true" outlineLevel="0" collapsed="false">
      <c r="A25" s="372"/>
      <c r="B25" s="372"/>
      <c r="C25" s="381"/>
      <c r="D25" s="381"/>
      <c r="E25" s="381"/>
      <c r="F25" s="381"/>
      <c r="G25" s="381"/>
      <c r="H25" s="381"/>
      <c r="I25" s="381"/>
      <c r="J25" s="381"/>
      <c r="K25" s="381"/>
    </row>
    <row r="26" customFormat="false" ht="30.75" hidden="false" customHeight="true" outlineLevel="0" collapsed="false">
      <c r="A26" s="372"/>
      <c r="B26" s="372"/>
      <c r="C26" s="381"/>
      <c r="D26" s="381"/>
      <c r="E26" s="381"/>
      <c r="F26" s="381"/>
      <c r="G26" s="381"/>
      <c r="H26" s="381"/>
      <c r="I26" s="381"/>
      <c r="J26" s="381"/>
      <c r="K26" s="381"/>
    </row>
    <row r="27" customFormat="false" ht="15" hidden="false" customHeight="false" outlineLevel="0" collapsed="false">
      <c r="A27" s="377" t="s">
        <v>182</v>
      </c>
      <c r="B27" s="20" t="n">
        <v>43531</v>
      </c>
      <c r="C27" s="21"/>
      <c r="D27" s="21"/>
      <c r="E27" s="21" t="s">
        <v>183</v>
      </c>
      <c r="F27" s="21" t="n">
        <v>-10</v>
      </c>
      <c r="G27" s="21"/>
      <c r="H27" s="21" t="s">
        <v>178</v>
      </c>
      <c r="I27" s="21"/>
      <c r="J27" s="21"/>
      <c r="K27" s="21"/>
    </row>
    <row r="28" customFormat="false" ht="15" hidden="false" customHeight="false" outlineLevel="0" collapsed="false">
      <c r="A28" s="377"/>
      <c r="B28" s="377"/>
      <c r="C28" s="382" t="s">
        <v>184</v>
      </c>
      <c r="D28" s="382"/>
      <c r="E28" s="382"/>
      <c r="F28" s="382"/>
      <c r="G28" s="382"/>
      <c r="H28" s="382"/>
      <c r="I28" s="382"/>
      <c r="J28" s="382"/>
      <c r="K28" s="382"/>
    </row>
    <row r="29" customFormat="false" ht="52.5" hidden="false" customHeight="true" outlineLevel="0" collapsed="false">
      <c r="A29" s="377"/>
      <c r="B29" s="377"/>
      <c r="C29" s="382"/>
      <c r="D29" s="382"/>
      <c r="E29" s="382"/>
      <c r="F29" s="382"/>
      <c r="G29" s="382"/>
      <c r="H29" s="382"/>
      <c r="I29" s="382"/>
      <c r="J29" s="382"/>
      <c r="K29" s="382"/>
    </row>
    <row r="30" customFormat="false" ht="15" hidden="false" customHeight="false" outlineLevel="0" collapsed="false">
      <c r="A30" s="372" t="s">
        <v>185</v>
      </c>
      <c r="B30" s="373" t="n">
        <v>43532</v>
      </c>
      <c r="C30" s="374" t="s">
        <v>175</v>
      </c>
      <c r="D30" s="374" t="s">
        <v>186</v>
      </c>
      <c r="E30" s="374" t="s">
        <v>183</v>
      </c>
      <c r="F30" s="380" t="s">
        <v>187</v>
      </c>
      <c r="G30" s="374"/>
      <c r="H30" s="374" t="s">
        <v>178</v>
      </c>
      <c r="I30" s="383"/>
      <c r="J30" s="383"/>
      <c r="K30" s="383"/>
    </row>
    <row r="31" customFormat="false" ht="14.45" hidden="false" customHeight="true" outlineLevel="0" collapsed="false">
      <c r="A31" s="372"/>
      <c r="B31" s="372"/>
      <c r="C31" s="381" t="s">
        <v>188</v>
      </c>
      <c r="D31" s="381"/>
      <c r="E31" s="381"/>
      <c r="F31" s="381"/>
      <c r="G31" s="381"/>
      <c r="H31" s="381"/>
      <c r="I31" s="381"/>
      <c r="J31" s="381"/>
      <c r="K31" s="381"/>
    </row>
    <row r="32" customFormat="false" ht="30.2" hidden="false" customHeight="true" outlineLevel="0" collapsed="false">
      <c r="A32" s="372"/>
      <c r="B32" s="372"/>
      <c r="C32" s="381"/>
      <c r="D32" s="381"/>
      <c r="E32" s="381"/>
      <c r="F32" s="381"/>
      <c r="G32" s="381"/>
      <c r="H32" s="381"/>
      <c r="I32" s="381"/>
      <c r="J32" s="381"/>
      <c r="K32" s="381"/>
    </row>
    <row r="33" customFormat="false" ht="15" hidden="false" customHeight="false" outlineLevel="0" collapsed="false">
      <c r="A33" s="377" t="s">
        <v>189</v>
      </c>
      <c r="B33" s="20" t="n">
        <v>43533</v>
      </c>
      <c r="C33" s="21" t="s">
        <v>175</v>
      </c>
      <c r="D33" s="21" t="s">
        <v>175</v>
      </c>
      <c r="E33" s="21" t="s">
        <v>176</v>
      </c>
      <c r="F33" s="378" t="s">
        <v>177</v>
      </c>
      <c r="G33" s="21"/>
      <c r="H33" s="21" t="s">
        <v>178</v>
      </c>
      <c r="I33" s="21"/>
      <c r="J33" s="21"/>
      <c r="K33" s="21"/>
    </row>
    <row r="34" customFormat="false" ht="15" hidden="false" customHeight="false" outlineLevel="0" collapsed="false">
      <c r="A34" s="377"/>
      <c r="B34" s="377"/>
      <c r="C34" s="384" t="s">
        <v>190</v>
      </c>
      <c r="D34" s="384"/>
      <c r="E34" s="384"/>
      <c r="F34" s="384"/>
      <c r="G34" s="384"/>
      <c r="H34" s="384"/>
      <c r="I34" s="384"/>
      <c r="J34" s="384"/>
      <c r="K34" s="384"/>
    </row>
    <row r="35" customFormat="false" ht="15" hidden="false" customHeight="false" outlineLevel="0" collapsed="false">
      <c r="A35" s="377"/>
      <c r="B35" s="377"/>
      <c r="C35" s="384"/>
      <c r="D35" s="384"/>
      <c r="E35" s="384"/>
      <c r="F35" s="384"/>
      <c r="G35" s="384"/>
      <c r="H35" s="384"/>
      <c r="I35" s="384"/>
      <c r="J35" s="384"/>
      <c r="K35" s="384"/>
    </row>
    <row r="36" customFormat="false" ht="15" hidden="false" customHeight="false" outlineLevel="0" collapsed="false">
      <c r="A36" s="372" t="s">
        <v>191</v>
      </c>
      <c r="B36" s="373" t="n">
        <v>43534</v>
      </c>
      <c r="C36" s="374" t="s">
        <v>175</v>
      </c>
      <c r="D36" s="374" t="s">
        <v>175</v>
      </c>
      <c r="E36" s="374" t="s">
        <v>192</v>
      </c>
      <c r="F36" s="380" t="s">
        <v>187</v>
      </c>
      <c r="G36" s="374"/>
      <c r="H36" s="374" t="s">
        <v>193</v>
      </c>
      <c r="I36" s="374"/>
      <c r="J36" s="374"/>
      <c r="K36" s="374"/>
    </row>
    <row r="37" customFormat="false" ht="13.7" hidden="false" customHeight="true" outlineLevel="0" collapsed="false">
      <c r="A37" s="372"/>
      <c r="B37" s="372"/>
      <c r="C37" s="385" t="s">
        <v>194</v>
      </c>
      <c r="D37" s="385"/>
      <c r="E37" s="385"/>
      <c r="F37" s="385"/>
      <c r="G37" s="385"/>
      <c r="H37" s="385"/>
      <c r="I37" s="385"/>
      <c r="J37" s="385"/>
      <c r="K37" s="385"/>
    </row>
    <row r="38" customFormat="false" ht="15"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B13" colorId="64" zoomScale="100" zoomScaleNormal="100" zoomScalePageLayoutView="100" workbookViewId="0">
      <selection pane="topLeft" activeCell="E13" activeCellId="0" sqref="E13"/>
    </sheetView>
  </sheetViews>
  <sheetFormatPr defaultRowHeight="15" outlineLevelRow="0" outlineLevelCol="0"/>
  <cols>
    <col collapsed="false" customWidth="true" hidden="false" outlineLevel="0" max="1" min="1" style="0" width="20.57"/>
    <col collapsed="false" customWidth="true" hidden="false" outlineLevel="0" max="2" min="2" style="0" width="16.57"/>
    <col collapsed="false" customWidth="true" hidden="false" outlineLevel="0" max="3" min="3" style="0" width="8.57"/>
    <col collapsed="false" customWidth="true" hidden="false" outlineLevel="0" max="4" min="4" style="0" width="15.57"/>
    <col collapsed="false" customWidth="true" hidden="false" outlineLevel="0" max="5" min="5" style="0" width="16"/>
    <col collapsed="false" customWidth="true" hidden="false" outlineLevel="0" max="6" min="6" style="0" width="17.4"/>
    <col collapsed="false" customWidth="true" hidden="false" outlineLevel="0" max="7" min="7" style="0" width="11.57"/>
    <col collapsed="false" customWidth="true" hidden="false" outlineLevel="0" max="8" min="8" style="0" width="20.98"/>
    <col collapsed="false" customWidth="true" hidden="false" outlineLevel="0" max="9" min="9" style="0" width="13.02"/>
    <col collapsed="false" customWidth="true" hidden="false" outlineLevel="0" max="10" min="10" style="0" width="10.58"/>
    <col collapsed="false" customWidth="true" hidden="false" outlineLevel="0" max="11" min="11" style="0" width="8.86"/>
    <col collapsed="false" customWidth="true" hidden="false" outlineLevel="0" max="1025" min="12" style="0" width="8.57"/>
  </cols>
  <sheetData>
    <row r="1" customFormat="false" ht="58.7"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30"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0" hidden="false" customHeight="false" outlineLevel="0" collapsed="false">
      <c r="A4" s="331"/>
      <c r="B4" s="350" t="s">
        <v>148</v>
      </c>
      <c r="C4" s="351" t="n">
        <f aca="false">'понедельный план тр-к '!E15</f>
        <v>150.528</v>
      </c>
      <c r="D4" s="352" t="n">
        <f aca="false">'понедельный план тр-к '!E18</f>
        <v>129.024</v>
      </c>
      <c r="E4" s="353" t="n">
        <f aca="false">'понедельный план тр-к '!E21</f>
        <v>0</v>
      </c>
      <c r="F4" s="353" t="n">
        <f aca="false">'понедельный план тр-к '!E24</f>
        <v>0</v>
      </c>
      <c r="G4" s="353" t="n">
        <f aca="false">'понедельный план тр-к '!E27</f>
        <v>0</v>
      </c>
      <c r="H4" s="353" t="n">
        <f aca="false">'понедельный план тр-к '!E30</f>
        <v>0</v>
      </c>
      <c r="I4" s="354" t="n">
        <f aca="false">'понедельный план тр-к '!E33</f>
        <v>86.016</v>
      </c>
      <c r="J4" s="354" t="n">
        <f aca="false">'понедельный план тр-к '!E36</f>
        <v>43.008</v>
      </c>
      <c r="K4" s="355" t="n">
        <f aca="false">'понедельный план тр-к '!E39</f>
        <v>21.504</v>
      </c>
    </row>
    <row r="5" customFormat="false" ht="18.75" hidden="false" customHeight="false" outlineLevel="0" collapsed="false">
      <c r="B5" s="356"/>
      <c r="C5" s="357"/>
      <c r="D5" s="357"/>
      <c r="E5" s="357"/>
      <c r="F5" s="357"/>
      <c r="G5" s="357"/>
      <c r="H5" s="357"/>
      <c r="I5" s="357"/>
      <c r="J5" s="357"/>
      <c r="K5" s="357"/>
    </row>
    <row r="6" customFormat="false" ht="15" hidden="false" customHeight="false" outlineLevel="0" collapsed="false">
      <c r="A6" s="358" t="s">
        <v>149</v>
      </c>
      <c r="B6" s="358"/>
      <c r="C6" s="358"/>
      <c r="D6" s="358"/>
      <c r="E6" s="358"/>
      <c r="F6" s="358"/>
      <c r="G6" s="358"/>
      <c r="H6" s="358"/>
      <c r="I6" s="358"/>
      <c r="J6" s="358"/>
      <c r="K6" s="358"/>
    </row>
    <row r="7" customFormat="false" ht="15" hidden="false" customHeight="false" outlineLevel="0" collapsed="false">
      <c r="A7" s="359" t="s">
        <v>150</v>
      </c>
      <c r="B7" s="359" t="s">
        <v>31</v>
      </c>
      <c r="C7" s="360" t="s">
        <v>151</v>
      </c>
      <c r="D7" s="360"/>
      <c r="E7" s="360" t="s">
        <v>152</v>
      </c>
      <c r="F7" s="360"/>
      <c r="G7" s="360"/>
      <c r="H7" s="360"/>
      <c r="I7" s="360"/>
      <c r="J7" s="360"/>
      <c r="K7" s="360"/>
    </row>
    <row r="8" customFormat="false" ht="15" hidden="false" customHeight="false" outlineLevel="0" collapsed="false">
      <c r="A8" s="361" t="s">
        <v>153</v>
      </c>
      <c r="B8" s="362" t="n">
        <v>43535</v>
      </c>
      <c r="C8" s="363"/>
      <c r="D8" s="363"/>
      <c r="E8" s="386"/>
      <c r="F8" s="386"/>
      <c r="G8" s="386"/>
      <c r="H8" s="386"/>
      <c r="I8" s="386"/>
      <c r="J8" s="386"/>
      <c r="K8" s="386"/>
    </row>
    <row r="9" customFormat="false" ht="15" hidden="false" customHeight="false" outlineLevel="0" collapsed="false">
      <c r="A9" s="361" t="s">
        <v>154</v>
      </c>
      <c r="B9" s="362" t="n">
        <v>43536</v>
      </c>
      <c r="C9" s="365" t="s">
        <v>195</v>
      </c>
      <c r="D9" s="365"/>
      <c r="E9" s="386" t="s">
        <v>196</v>
      </c>
      <c r="F9" s="386"/>
      <c r="G9" s="386"/>
      <c r="H9" s="386"/>
      <c r="I9" s="386"/>
      <c r="J9" s="386"/>
      <c r="K9" s="386"/>
    </row>
    <row r="10" customFormat="false" ht="15" hidden="false" customHeight="false" outlineLevel="0" collapsed="false">
      <c r="A10" s="361" t="s">
        <v>156</v>
      </c>
      <c r="B10" s="362" t="n">
        <v>43537</v>
      </c>
      <c r="C10" s="365"/>
      <c r="D10" s="365"/>
      <c r="E10" s="386"/>
      <c r="F10" s="386"/>
      <c r="G10" s="386"/>
      <c r="H10" s="386"/>
      <c r="I10" s="386"/>
      <c r="J10" s="386"/>
      <c r="K10" s="386"/>
    </row>
    <row r="11" customFormat="false" ht="15" hidden="false" customHeight="false" outlineLevel="0" collapsed="false">
      <c r="A11" s="361" t="s">
        <v>157</v>
      </c>
      <c r="B11" s="362" t="n">
        <v>43538</v>
      </c>
      <c r="C11" s="365" t="s">
        <v>197</v>
      </c>
      <c r="D11" s="365"/>
      <c r="E11" s="386"/>
      <c r="F11" s="386"/>
      <c r="G11" s="386"/>
      <c r="H11" s="386"/>
      <c r="I11" s="386"/>
      <c r="J11" s="386"/>
      <c r="K11" s="386"/>
    </row>
    <row r="12" customFormat="false" ht="15" hidden="false" customHeight="false" outlineLevel="0" collapsed="false">
      <c r="A12" s="361" t="s">
        <v>159</v>
      </c>
      <c r="B12" s="362" t="n">
        <v>43539</v>
      </c>
      <c r="C12" s="365" t="s">
        <v>198</v>
      </c>
      <c r="D12" s="365"/>
      <c r="E12" s="386"/>
      <c r="F12" s="386"/>
      <c r="G12" s="386"/>
      <c r="H12" s="386"/>
      <c r="I12" s="386"/>
      <c r="J12" s="386"/>
      <c r="K12" s="386"/>
    </row>
    <row r="13" customFormat="false" ht="15" hidden="false" customHeight="false" outlineLevel="0" collapsed="false">
      <c r="A13" s="361" t="s">
        <v>161</v>
      </c>
      <c r="B13" s="362" t="n">
        <v>43540</v>
      </c>
      <c r="C13" s="365" t="s">
        <v>199</v>
      </c>
      <c r="D13" s="365"/>
      <c r="E13" s="386"/>
      <c r="F13" s="386"/>
      <c r="G13" s="386"/>
      <c r="H13" s="386"/>
      <c r="I13" s="386"/>
      <c r="J13" s="386"/>
      <c r="K13" s="386"/>
    </row>
    <row r="14" customFormat="false" ht="15" hidden="false" customHeight="false" outlineLevel="0" collapsed="false">
      <c r="A14" s="361" t="s">
        <v>163</v>
      </c>
      <c r="B14" s="362" t="n">
        <v>43541</v>
      </c>
      <c r="C14" s="365" t="s">
        <v>200</v>
      </c>
      <c r="D14" s="365"/>
      <c r="E14" s="386" t="s">
        <v>196</v>
      </c>
      <c r="F14" s="386"/>
      <c r="G14" s="386"/>
      <c r="H14" s="386"/>
      <c r="I14" s="386"/>
      <c r="J14" s="386"/>
      <c r="K14" s="386"/>
    </row>
    <row r="16" customFormat="false" ht="15" hidden="false" customHeight="false" outlineLevel="0" collapsed="false">
      <c r="A16" s="368" t="s">
        <v>165</v>
      </c>
      <c r="B16" s="368"/>
      <c r="C16" s="368"/>
      <c r="D16" s="368"/>
      <c r="E16" s="368"/>
      <c r="F16" s="368"/>
      <c r="G16" s="368"/>
      <c r="H16" s="368"/>
      <c r="I16" s="368"/>
      <c r="J16" s="368"/>
      <c r="K16" s="368"/>
    </row>
    <row r="17" customFormat="false" ht="7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5" hidden="false" customHeight="false" outlineLevel="0" collapsed="false">
      <c r="A18" s="372" t="s">
        <v>173</v>
      </c>
      <c r="B18" s="373" t="n">
        <v>43535</v>
      </c>
      <c r="C18" s="374"/>
      <c r="D18" s="374"/>
      <c r="E18" s="374"/>
      <c r="F18" s="374"/>
      <c r="G18" s="374"/>
      <c r="H18" s="374"/>
      <c r="I18" s="374"/>
      <c r="J18" s="375"/>
      <c r="K18" s="375"/>
    </row>
    <row r="19" customFormat="false" ht="15" hidden="false" customHeight="false" outlineLevel="0" collapsed="false">
      <c r="A19" s="372"/>
      <c r="B19" s="372"/>
      <c r="C19" s="376"/>
      <c r="D19" s="376"/>
      <c r="E19" s="376"/>
      <c r="F19" s="376"/>
      <c r="G19" s="376"/>
      <c r="H19" s="376"/>
      <c r="I19" s="376"/>
      <c r="J19" s="376"/>
      <c r="K19" s="376"/>
    </row>
    <row r="20" customFormat="false" ht="15" hidden="false" customHeight="false" outlineLevel="0" collapsed="false">
      <c r="A20" s="372"/>
      <c r="B20" s="372"/>
      <c r="C20" s="376"/>
      <c r="D20" s="376"/>
      <c r="E20" s="376"/>
      <c r="F20" s="376"/>
      <c r="G20" s="376"/>
      <c r="H20" s="376"/>
      <c r="I20" s="376"/>
      <c r="J20" s="376"/>
      <c r="K20" s="376"/>
    </row>
    <row r="21" customFormat="false" ht="15" hidden="false" customHeight="false" outlineLevel="0" collapsed="false">
      <c r="A21" s="377" t="s">
        <v>174</v>
      </c>
      <c r="B21" s="373" t="n">
        <v>43536</v>
      </c>
      <c r="C21" s="21"/>
      <c r="D21" s="21"/>
      <c r="E21" s="21"/>
      <c r="F21" s="378"/>
      <c r="G21" s="21"/>
      <c r="H21" s="21"/>
      <c r="I21" s="91"/>
      <c r="J21" s="91"/>
      <c r="K21" s="91"/>
    </row>
    <row r="22" customFormat="false" ht="13.7" hidden="false" customHeight="true" outlineLevel="0" collapsed="false">
      <c r="A22" s="377"/>
      <c r="B22" s="373"/>
      <c r="C22" s="379" t="s">
        <v>201</v>
      </c>
      <c r="D22" s="379"/>
      <c r="E22" s="379"/>
      <c r="F22" s="379"/>
      <c r="G22" s="379"/>
      <c r="H22" s="379"/>
      <c r="I22" s="379"/>
      <c r="J22" s="379"/>
      <c r="K22" s="379"/>
    </row>
    <row r="23" customFormat="false" ht="15" hidden="false" customHeight="false" outlineLevel="0" collapsed="false">
      <c r="A23" s="377"/>
      <c r="B23" s="373"/>
      <c r="C23" s="379"/>
      <c r="D23" s="379"/>
      <c r="E23" s="379"/>
      <c r="F23" s="379"/>
      <c r="G23" s="379"/>
      <c r="H23" s="379"/>
      <c r="I23" s="379"/>
      <c r="J23" s="379"/>
      <c r="K23" s="379"/>
    </row>
    <row r="24" customFormat="false" ht="15" hidden="false" customHeight="false" outlineLevel="0" collapsed="false">
      <c r="A24" s="372" t="s">
        <v>180</v>
      </c>
      <c r="B24" s="373" t="n">
        <v>43537</v>
      </c>
      <c r="C24" s="374"/>
      <c r="D24" s="374"/>
      <c r="E24" s="374"/>
      <c r="F24" s="374"/>
      <c r="G24" s="374"/>
      <c r="H24" s="374"/>
      <c r="I24" s="374"/>
      <c r="J24" s="374"/>
      <c r="K24" s="374"/>
    </row>
    <row r="25" customFormat="false" ht="15" hidden="false" customHeight="false" outlineLevel="0" collapsed="false">
      <c r="A25" s="372"/>
      <c r="B25" s="372"/>
      <c r="C25" s="381"/>
      <c r="D25" s="381"/>
      <c r="E25" s="381"/>
      <c r="F25" s="381"/>
      <c r="G25" s="381"/>
      <c r="H25" s="381"/>
      <c r="I25" s="381"/>
      <c r="J25" s="381"/>
      <c r="K25" s="381"/>
    </row>
    <row r="26" customFormat="false" ht="15" hidden="false" customHeight="false" outlineLevel="0" collapsed="false">
      <c r="A26" s="372"/>
      <c r="B26" s="372"/>
      <c r="C26" s="381"/>
      <c r="D26" s="381"/>
      <c r="E26" s="381"/>
      <c r="F26" s="381"/>
      <c r="G26" s="381"/>
      <c r="H26" s="381"/>
      <c r="I26" s="381"/>
      <c r="J26" s="381"/>
      <c r="K26" s="381"/>
    </row>
    <row r="27" customFormat="false" ht="15" hidden="false" customHeight="false" outlineLevel="0" collapsed="false">
      <c r="A27" s="377" t="s">
        <v>182</v>
      </c>
      <c r="B27" s="373" t="n">
        <v>43538</v>
      </c>
      <c r="C27" s="21"/>
      <c r="D27" s="21"/>
      <c r="E27" s="21"/>
      <c r="F27" s="21"/>
      <c r="G27" s="21"/>
      <c r="H27" s="21"/>
      <c r="I27" s="21"/>
      <c r="J27" s="21"/>
      <c r="K27" s="21"/>
    </row>
    <row r="28" customFormat="false" ht="15" hidden="false" customHeight="false" outlineLevel="0" collapsed="false">
      <c r="A28" s="377"/>
      <c r="B28" s="373"/>
      <c r="C28" s="22" t="s">
        <v>202</v>
      </c>
      <c r="D28" s="22"/>
      <c r="E28" s="22"/>
      <c r="F28" s="22"/>
      <c r="G28" s="22"/>
      <c r="H28" s="22"/>
      <c r="I28" s="22"/>
      <c r="J28" s="22"/>
      <c r="K28" s="22"/>
    </row>
    <row r="29" customFormat="false" ht="15" hidden="false" customHeight="false" outlineLevel="0" collapsed="false">
      <c r="A29" s="377"/>
      <c r="B29" s="373"/>
      <c r="C29" s="22"/>
      <c r="D29" s="22"/>
      <c r="E29" s="22"/>
      <c r="F29" s="22"/>
      <c r="G29" s="22"/>
      <c r="H29" s="22"/>
      <c r="I29" s="22"/>
      <c r="J29" s="22"/>
      <c r="K29" s="22"/>
    </row>
    <row r="30" customFormat="false" ht="15" hidden="false" customHeight="false" outlineLevel="0" collapsed="false">
      <c r="A30" s="372" t="s">
        <v>185</v>
      </c>
      <c r="B30" s="373" t="n">
        <v>43539</v>
      </c>
      <c r="C30" s="383"/>
      <c r="D30" s="383"/>
      <c r="E30" s="383"/>
      <c r="F30" s="383"/>
      <c r="G30" s="383"/>
      <c r="H30" s="383"/>
      <c r="I30" s="383"/>
      <c r="J30" s="383"/>
      <c r="K30" s="383"/>
    </row>
    <row r="31" customFormat="false" ht="15" hidden="false" customHeight="false" outlineLevel="0" collapsed="false">
      <c r="A31" s="372"/>
      <c r="B31" s="372"/>
      <c r="C31" s="387" t="s">
        <v>203</v>
      </c>
      <c r="D31" s="387"/>
      <c r="E31" s="387"/>
      <c r="F31" s="387"/>
      <c r="G31" s="387"/>
      <c r="H31" s="387"/>
      <c r="I31" s="387"/>
      <c r="J31" s="387"/>
      <c r="K31" s="387"/>
    </row>
    <row r="32" customFormat="false" ht="15" hidden="false" customHeight="false" outlineLevel="0" collapsed="false">
      <c r="A32" s="372"/>
      <c r="B32" s="372"/>
      <c r="C32" s="387"/>
      <c r="D32" s="387"/>
      <c r="E32" s="387"/>
      <c r="F32" s="387"/>
      <c r="G32" s="387"/>
      <c r="H32" s="387"/>
      <c r="I32" s="387"/>
      <c r="J32" s="387"/>
      <c r="K32" s="387"/>
    </row>
    <row r="33" customFormat="false" ht="15" hidden="false" customHeight="false" outlineLevel="0" collapsed="false">
      <c r="A33" s="377" t="s">
        <v>189</v>
      </c>
      <c r="B33" s="373" t="n">
        <v>43540</v>
      </c>
      <c r="C33" s="91"/>
      <c r="D33" s="91"/>
      <c r="E33" s="91"/>
      <c r="F33" s="91"/>
      <c r="G33" s="91"/>
      <c r="H33" s="91"/>
      <c r="I33" s="91"/>
      <c r="J33" s="91"/>
      <c r="K33" s="91"/>
    </row>
    <row r="34" customFormat="false" ht="15" hidden="false" customHeight="false" outlineLevel="0" collapsed="false">
      <c r="A34" s="377"/>
      <c r="B34" s="373"/>
      <c r="C34" s="22" t="s">
        <v>204</v>
      </c>
      <c r="D34" s="22"/>
      <c r="E34" s="22"/>
      <c r="F34" s="22"/>
      <c r="G34" s="22"/>
      <c r="H34" s="22"/>
      <c r="I34" s="22"/>
      <c r="J34" s="22"/>
      <c r="K34" s="22"/>
    </row>
    <row r="35" customFormat="false" ht="15" hidden="false" customHeight="false" outlineLevel="0" collapsed="false">
      <c r="A35" s="377"/>
      <c r="B35" s="373"/>
      <c r="C35" s="22"/>
      <c r="D35" s="22"/>
      <c r="E35" s="22"/>
      <c r="F35" s="22"/>
      <c r="G35" s="22"/>
      <c r="H35" s="22"/>
      <c r="I35" s="22"/>
      <c r="J35" s="22"/>
      <c r="K35" s="22"/>
    </row>
    <row r="36" customFormat="false" ht="15" hidden="false" customHeight="false" outlineLevel="0" collapsed="false">
      <c r="A36" s="372" t="s">
        <v>191</v>
      </c>
      <c r="B36" s="373" t="n">
        <v>43541</v>
      </c>
      <c r="C36" s="383"/>
      <c r="D36" s="383"/>
      <c r="E36" s="383"/>
      <c r="F36" s="383"/>
      <c r="G36" s="383"/>
      <c r="H36" s="383"/>
      <c r="I36" s="383"/>
      <c r="J36" s="383"/>
      <c r="K36" s="383"/>
    </row>
    <row r="37" customFormat="false" ht="15" hidden="false" customHeight="false" outlineLevel="0" collapsed="false">
      <c r="A37" s="372"/>
      <c r="B37" s="372"/>
      <c r="C37" s="387" t="s">
        <v>205</v>
      </c>
      <c r="D37" s="387"/>
      <c r="E37" s="387"/>
      <c r="F37" s="387"/>
      <c r="G37" s="387"/>
      <c r="H37" s="387"/>
      <c r="I37" s="387"/>
      <c r="J37" s="387"/>
      <c r="K37" s="387"/>
    </row>
    <row r="38" customFormat="false" ht="15" hidden="false" customHeight="false" outlineLevel="0" collapsed="false">
      <c r="A38" s="372"/>
      <c r="B38" s="372"/>
      <c r="C38" s="387"/>
      <c r="D38" s="387"/>
      <c r="E38" s="387"/>
      <c r="F38" s="387"/>
      <c r="G38" s="387"/>
      <c r="H38" s="387"/>
      <c r="I38" s="387"/>
      <c r="J38" s="387"/>
      <c r="K38" s="387"/>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J38"/>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B25" activeCellId="0" sqref="B25"/>
    </sheetView>
  </sheetViews>
  <sheetFormatPr defaultRowHeight="15" outlineLevelRow="0" outlineLevelCol="0"/>
  <cols>
    <col collapsed="false" customWidth="true" hidden="false" outlineLevel="0" max="1" min="1" style="0" width="14.15"/>
    <col collapsed="false" customWidth="false" hidden="false" outlineLevel="0" max="2" min="2" style="0" width="11.42"/>
    <col collapsed="false" customWidth="true" hidden="false" outlineLevel="0" max="9" min="3" style="0" width="8.57"/>
    <col collapsed="false" customWidth="true" hidden="false" outlineLevel="0" max="10" min="10" style="0" width="41.41"/>
    <col collapsed="false" customWidth="true" hidden="false" outlineLevel="0" max="1025" min="11" style="0" width="8.57"/>
  </cols>
  <sheetData>
    <row r="1" customFormat="false" ht="96" hidden="false" customHeight="false" outlineLevel="0" collapsed="false">
      <c r="A1" s="332" t="s">
        <v>130</v>
      </c>
      <c r="B1" s="333" t="s">
        <v>131</v>
      </c>
      <c r="C1" s="334" t="s">
        <v>98</v>
      </c>
      <c r="D1" s="335" t="s">
        <v>132</v>
      </c>
      <c r="E1" s="335" t="s">
        <v>133</v>
      </c>
      <c r="F1" s="335" t="s">
        <v>62</v>
      </c>
      <c r="G1" s="335" t="s">
        <v>134</v>
      </c>
      <c r="H1" s="336" t="s">
        <v>135</v>
      </c>
      <c r="I1" s="336" t="s">
        <v>105</v>
      </c>
      <c r="J1" s="337" t="s">
        <v>136</v>
      </c>
    </row>
    <row r="2" customFormat="false" ht="30" hidden="false" customHeight="false" outlineLevel="0" collapsed="false">
      <c r="A2" s="338" t="s">
        <v>137</v>
      </c>
      <c r="B2" s="339" t="s">
        <v>67</v>
      </c>
      <c r="C2" s="340" t="s">
        <v>68</v>
      </c>
      <c r="D2" s="341" t="s">
        <v>69</v>
      </c>
      <c r="E2" s="341" t="s">
        <v>70</v>
      </c>
      <c r="F2" s="341" t="s">
        <v>71</v>
      </c>
      <c r="G2" s="341" t="s">
        <v>72</v>
      </c>
      <c r="H2" s="342" t="s">
        <v>73</v>
      </c>
      <c r="I2" s="342" t="s">
        <v>74</v>
      </c>
      <c r="J2" s="343" t="s">
        <v>71</v>
      </c>
    </row>
    <row r="3" customFormat="false" ht="15" hidden="false" customHeight="false" outlineLevel="0" collapsed="false">
      <c r="A3" s="344" t="s">
        <v>138</v>
      </c>
      <c r="B3" s="345" t="s">
        <v>139</v>
      </c>
      <c r="C3" s="346" t="s">
        <v>140</v>
      </c>
      <c r="D3" s="347" t="s">
        <v>141</v>
      </c>
      <c r="E3" s="347" t="s">
        <v>142</v>
      </c>
      <c r="F3" s="347" t="s">
        <v>143</v>
      </c>
      <c r="G3" s="347" t="s">
        <v>144</v>
      </c>
      <c r="H3" s="348" t="s">
        <v>145</v>
      </c>
      <c r="I3" s="348" t="s">
        <v>146</v>
      </c>
      <c r="J3" s="349" t="s">
        <v>147</v>
      </c>
    </row>
    <row r="4" customFormat="false" ht="30" hidden="false" customHeight="false" outlineLevel="0" collapsed="false">
      <c r="A4" s="350" t="s">
        <v>148</v>
      </c>
      <c r="B4" s="351" t="n">
        <v>161</v>
      </c>
      <c r="C4" s="352" t="n">
        <v>138</v>
      </c>
      <c r="D4" s="353" t="n">
        <f aca="false">'понедельный план тр-к '!D21</f>
        <v>0</v>
      </c>
      <c r="E4" s="353" t="n">
        <f aca="false">'понедельный план тр-к '!D24</f>
        <v>0</v>
      </c>
      <c r="F4" s="353" t="n">
        <f aca="false">'понедельный план тр-к '!D27</f>
        <v>0</v>
      </c>
      <c r="G4" s="353" t="n">
        <f aca="false">'понедельный план тр-к '!D30</f>
        <v>0</v>
      </c>
      <c r="H4" s="354" t="n">
        <v>92</v>
      </c>
      <c r="I4" s="354" t="n">
        <v>46</v>
      </c>
      <c r="J4" s="355" t="n">
        <v>23</v>
      </c>
    </row>
    <row r="5" customFormat="false" ht="18.75" hidden="false" customHeight="false" outlineLevel="0" collapsed="false">
      <c r="A5" s="356"/>
      <c r="B5" s="357"/>
      <c r="C5" s="357"/>
      <c r="D5" s="357"/>
      <c r="E5" s="357"/>
      <c r="F5" s="357"/>
      <c r="G5" s="357"/>
      <c r="H5" s="357"/>
      <c r="I5" s="357"/>
      <c r="J5" s="357"/>
    </row>
    <row r="6" customFormat="false" ht="15" hidden="false" customHeight="false" outlineLevel="0" collapsed="false">
      <c r="A6" s="358"/>
      <c r="B6" s="358"/>
      <c r="C6" s="358"/>
      <c r="D6" s="358"/>
      <c r="E6" s="358"/>
      <c r="F6" s="358"/>
      <c r="G6" s="358"/>
      <c r="H6" s="358"/>
      <c r="I6" s="358"/>
      <c r="J6" s="358"/>
    </row>
    <row r="7" customFormat="false" ht="15" hidden="false" customHeight="false" outlineLevel="0" collapsed="false">
      <c r="A7" s="359" t="s">
        <v>31</v>
      </c>
      <c r="B7" s="360" t="s">
        <v>151</v>
      </c>
      <c r="C7" s="360"/>
      <c r="D7" s="360" t="s">
        <v>152</v>
      </c>
      <c r="E7" s="360"/>
      <c r="F7" s="360"/>
      <c r="G7" s="360"/>
      <c r="H7" s="360"/>
      <c r="I7" s="360"/>
      <c r="J7" s="360"/>
    </row>
    <row r="8" customFormat="false" ht="15" hidden="false" customHeight="false" outlineLevel="0" collapsed="false">
      <c r="A8" s="362" t="n">
        <v>43542</v>
      </c>
      <c r="B8" s="363"/>
      <c r="C8" s="363"/>
      <c r="D8" s="386"/>
      <c r="E8" s="386"/>
      <c r="F8" s="386"/>
      <c r="G8" s="386"/>
      <c r="H8" s="386"/>
      <c r="I8" s="386"/>
      <c r="J8" s="386"/>
    </row>
    <row r="9" customFormat="false" ht="15" hidden="false" customHeight="false" outlineLevel="0" collapsed="false">
      <c r="A9" s="362" t="n">
        <v>43543</v>
      </c>
      <c r="B9" s="365" t="s">
        <v>206</v>
      </c>
      <c r="C9" s="365"/>
      <c r="D9" s="386"/>
      <c r="E9" s="386"/>
      <c r="F9" s="386"/>
      <c r="G9" s="386"/>
      <c r="H9" s="386"/>
      <c r="I9" s="386"/>
      <c r="J9" s="386"/>
    </row>
    <row r="10" customFormat="false" ht="15" hidden="false" customHeight="false" outlineLevel="0" collapsed="false">
      <c r="A10" s="362" t="n">
        <v>43544</v>
      </c>
      <c r="B10" s="365" t="s">
        <v>207</v>
      </c>
      <c r="C10" s="365"/>
      <c r="D10" s="386"/>
      <c r="E10" s="386"/>
      <c r="F10" s="386"/>
      <c r="G10" s="386"/>
      <c r="H10" s="386"/>
      <c r="I10" s="386"/>
      <c r="J10" s="386"/>
    </row>
    <row r="11" customFormat="false" ht="15" hidden="false" customHeight="false" outlineLevel="0" collapsed="false">
      <c r="A11" s="362" t="n">
        <v>43545</v>
      </c>
      <c r="B11" s="388" t="s">
        <v>208</v>
      </c>
      <c r="C11" s="388"/>
      <c r="D11" s="386"/>
      <c r="E11" s="386"/>
      <c r="F11" s="386"/>
      <c r="G11" s="386"/>
      <c r="H11" s="386"/>
      <c r="I11" s="386"/>
      <c r="J11" s="386"/>
    </row>
    <row r="12" customFormat="false" ht="15" hidden="false" customHeight="false" outlineLevel="0" collapsed="false">
      <c r="A12" s="362" t="n">
        <v>43546</v>
      </c>
      <c r="B12" s="365" t="s">
        <v>207</v>
      </c>
      <c r="C12" s="365"/>
      <c r="D12" s="386" t="s">
        <v>196</v>
      </c>
      <c r="E12" s="386"/>
      <c r="F12" s="386"/>
      <c r="G12" s="386"/>
      <c r="H12" s="386"/>
      <c r="I12" s="386"/>
      <c r="J12" s="386"/>
    </row>
    <row r="13" customFormat="false" ht="15" hidden="false" customHeight="false" outlineLevel="0" collapsed="false">
      <c r="A13" s="362" t="n">
        <v>43547</v>
      </c>
      <c r="B13" s="365" t="s">
        <v>209</v>
      </c>
      <c r="C13" s="365"/>
      <c r="D13" s="386"/>
      <c r="E13" s="386"/>
      <c r="F13" s="386"/>
      <c r="G13" s="386"/>
      <c r="H13" s="386"/>
      <c r="I13" s="386"/>
      <c r="J13" s="386"/>
    </row>
    <row r="14" customFormat="false" ht="15" hidden="false" customHeight="false" outlineLevel="0" collapsed="false">
      <c r="A14" s="362" t="n">
        <v>43548</v>
      </c>
      <c r="B14" s="365" t="s">
        <v>210</v>
      </c>
      <c r="C14" s="365"/>
      <c r="D14" s="386"/>
      <c r="E14" s="386"/>
      <c r="F14" s="386"/>
      <c r="G14" s="386"/>
      <c r="H14" s="386"/>
      <c r="I14" s="386"/>
      <c r="J14" s="386"/>
    </row>
    <row r="16" customFormat="false" ht="15" hidden="false" customHeight="false" outlineLevel="0" collapsed="false">
      <c r="A16" s="368"/>
      <c r="B16" s="368"/>
      <c r="C16" s="368"/>
      <c r="D16" s="368"/>
      <c r="E16" s="368"/>
      <c r="F16" s="368"/>
      <c r="G16" s="368"/>
      <c r="H16" s="368"/>
      <c r="I16" s="368"/>
      <c r="J16" s="368"/>
    </row>
    <row r="17" customFormat="false" ht="135" hidden="false" customHeight="false" outlineLevel="0" collapsed="false">
      <c r="A17" s="369" t="s">
        <v>31</v>
      </c>
      <c r="B17" s="370" t="s">
        <v>166</v>
      </c>
      <c r="C17" s="370" t="s">
        <v>167</v>
      </c>
      <c r="D17" s="370" t="s">
        <v>168</v>
      </c>
      <c r="E17" s="370" t="s">
        <v>169</v>
      </c>
      <c r="F17" s="370" t="s">
        <v>170</v>
      </c>
      <c r="G17" s="370" t="s">
        <v>171</v>
      </c>
      <c r="H17" s="370" t="s">
        <v>172</v>
      </c>
      <c r="I17" s="371"/>
      <c r="J17" s="371"/>
    </row>
    <row r="18" customFormat="false" ht="15" hidden="false" customHeight="false" outlineLevel="0" collapsed="false">
      <c r="A18" s="373" t="n">
        <v>43542</v>
      </c>
      <c r="B18" s="374"/>
      <c r="C18" s="374"/>
      <c r="D18" s="374"/>
      <c r="E18" s="374"/>
      <c r="F18" s="374" t="n">
        <v>57.5</v>
      </c>
      <c r="G18" s="374" t="n">
        <v>7.37</v>
      </c>
      <c r="H18" s="374"/>
      <c r="I18" s="375"/>
      <c r="J18" s="375"/>
    </row>
    <row r="19" customFormat="false" ht="15" hidden="false" customHeight="false" outlineLevel="0" collapsed="false">
      <c r="A19" s="373"/>
      <c r="B19" s="376"/>
      <c r="C19" s="376"/>
      <c r="D19" s="376"/>
      <c r="E19" s="376"/>
      <c r="F19" s="376"/>
      <c r="G19" s="376"/>
      <c r="H19" s="376"/>
      <c r="I19" s="376"/>
      <c r="J19" s="376"/>
    </row>
    <row r="20" customFormat="false" ht="15" hidden="false" customHeight="false" outlineLevel="0" collapsed="false">
      <c r="A20" s="373"/>
      <c r="B20" s="376"/>
      <c r="C20" s="376"/>
      <c r="D20" s="376"/>
      <c r="E20" s="376"/>
      <c r="F20" s="376"/>
      <c r="G20" s="376"/>
      <c r="H20" s="376"/>
      <c r="I20" s="376"/>
      <c r="J20" s="376"/>
    </row>
    <row r="21" customFormat="false" ht="15" hidden="false" customHeight="false" outlineLevel="0" collapsed="false">
      <c r="A21" s="373" t="n">
        <v>43543</v>
      </c>
      <c r="B21" s="21"/>
      <c r="C21" s="21"/>
      <c r="D21" s="21" t="n">
        <v>5</v>
      </c>
      <c r="E21" s="378"/>
      <c r="F21" s="21" t="n">
        <v>57.1</v>
      </c>
      <c r="G21" s="21" t="n">
        <v>7.16</v>
      </c>
      <c r="H21" s="91"/>
      <c r="I21" s="91"/>
      <c r="J21" s="91"/>
    </row>
    <row r="22" customFormat="false" ht="13.7" hidden="false" customHeight="true" outlineLevel="0" collapsed="false">
      <c r="A22" s="373"/>
      <c r="B22" s="379" t="s">
        <v>211</v>
      </c>
      <c r="C22" s="379"/>
      <c r="D22" s="379"/>
      <c r="E22" s="379"/>
      <c r="F22" s="379"/>
      <c r="G22" s="379"/>
      <c r="H22" s="379"/>
      <c r="I22" s="379"/>
      <c r="J22" s="379"/>
    </row>
    <row r="23" customFormat="false" ht="15" hidden="false" customHeight="false" outlineLevel="0" collapsed="false">
      <c r="A23" s="373"/>
      <c r="B23" s="379"/>
      <c r="C23" s="379"/>
      <c r="D23" s="379"/>
      <c r="E23" s="379"/>
      <c r="F23" s="379"/>
      <c r="G23" s="379"/>
      <c r="H23" s="379"/>
      <c r="I23" s="379"/>
      <c r="J23" s="379"/>
    </row>
    <row r="24" customFormat="false" ht="15" hidden="false" customHeight="false" outlineLevel="0" collapsed="false">
      <c r="A24" s="373" t="n">
        <v>43544</v>
      </c>
      <c r="B24" s="374"/>
      <c r="C24" s="374"/>
      <c r="D24" s="374" t="n">
        <v>5</v>
      </c>
      <c r="E24" s="374"/>
      <c r="F24" s="374" t="n">
        <v>56.4</v>
      </c>
      <c r="G24" s="374" t="n">
        <v>6.48</v>
      </c>
      <c r="H24" s="374"/>
      <c r="I24" s="374"/>
      <c r="J24" s="374"/>
    </row>
    <row r="25" customFormat="false" ht="13.7" hidden="false" customHeight="true" outlineLevel="0" collapsed="false">
      <c r="A25" s="373"/>
      <c r="B25" s="381" t="s">
        <v>212</v>
      </c>
      <c r="C25" s="381"/>
      <c r="D25" s="381"/>
      <c r="E25" s="381"/>
      <c r="F25" s="381"/>
      <c r="G25" s="381"/>
      <c r="H25" s="381"/>
      <c r="I25" s="381"/>
      <c r="J25" s="381"/>
    </row>
    <row r="26" customFormat="false" ht="24.75" hidden="false" customHeight="true" outlineLevel="0" collapsed="false">
      <c r="A26" s="373"/>
      <c r="B26" s="381"/>
      <c r="C26" s="381"/>
      <c r="D26" s="381"/>
      <c r="E26" s="381"/>
      <c r="F26" s="381"/>
      <c r="G26" s="381"/>
      <c r="H26" s="381"/>
      <c r="I26" s="381"/>
      <c r="J26" s="381"/>
    </row>
    <row r="27" customFormat="false" ht="15" hidden="false" customHeight="false" outlineLevel="0" collapsed="false">
      <c r="A27" s="373" t="n">
        <v>43545</v>
      </c>
      <c r="B27" s="21"/>
      <c r="C27" s="21"/>
      <c r="D27" s="21" t="n">
        <v>4</v>
      </c>
      <c r="E27" s="21"/>
      <c r="F27" s="21" t="n">
        <v>56.7</v>
      </c>
      <c r="G27" s="21" t="n">
        <v>6.47</v>
      </c>
      <c r="H27" s="21"/>
      <c r="I27" s="21"/>
      <c r="J27" s="21"/>
    </row>
    <row r="28" customFormat="false" ht="13.7" hidden="false" customHeight="true" outlineLevel="0" collapsed="false">
      <c r="A28" s="373"/>
      <c r="B28" s="389" t="s">
        <v>213</v>
      </c>
      <c r="C28" s="389"/>
      <c r="D28" s="389"/>
      <c r="E28" s="389"/>
      <c r="F28" s="389"/>
      <c r="G28" s="389"/>
      <c r="H28" s="389"/>
      <c r="I28" s="389"/>
      <c r="J28" s="389"/>
    </row>
    <row r="29" customFormat="false" ht="12" hidden="false" customHeight="true" outlineLevel="0" collapsed="false">
      <c r="A29" s="373"/>
      <c r="B29" s="389"/>
      <c r="C29" s="389"/>
      <c r="D29" s="389"/>
      <c r="E29" s="389"/>
      <c r="F29" s="389"/>
      <c r="G29" s="389"/>
      <c r="H29" s="389"/>
      <c r="I29" s="389"/>
      <c r="J29" s="389"/>
    </row>
    <row r="30" customFormat="false" ht="15" hidden="false" customHeight="false" outlineLevel="0" collapsed="false">
      <c r="A30" s="373" t="n">
        <v>43546</v>
      </c>
      <c r="B30" s="383"/>
      <c r="C30" s="383"/>
      <c r="D30" s="390" t="n">
        <v>5</v>
      </c>
      <c r="E30" s="383"/>
      <c r="F30" s="390" t="n">
        <v>56</v>
      </c>
      <c r="G30" s="390" t="n">
        <v>7.34</v>
      </c>
      <c r="H30" s="383"/>
      <c r="I30" s="383"/>
      <c r="J30" s="383"/>
    </row>
    <row r="31" customFormat="false" ht="13.7" hidden="false" customHeight="true" outlineLevel="0" collapsed="false">
      <c r="A31" s="373"/>
      <c r="B31" s="391" t="s">
        <v>214</v>
      </c>
      <c r="C31" s="391"/>
      <c r="D31" s="391"/>
      <c r="E31" s="391"/>
      <c r="F31" s="391"/>
      <c r="G31" s="391"/>
      <c r="H31" s="391"/>
      <c r="I31" s="391"/>
      <c r="J31" s="391"/>
    </row>
    <row r="32" customFormat="false" ht="15" hidden="false" customHeight="false" outlineLevel="0" collapsed="false">
      <c r="A32" s="373"/>
      <c r="B32" s="391"/>
      <c r="C32" s="391"/>
      <c r="D32" s="391"/>
      <c r="E32" s="391"/>
      <c r="F32" s="391"/>
      <c r="G32" s="391"/>
      <c r="H32" s="391"/>
      <c r="I32" s="391"/>
      <c r="J32" s="391"/>
    </row>
    <row r="33" customFormat="false" ht="15" hidden="false" customHeight="false" outlineLevel="0" collapsed="false">
      <c r="A33" s="373" t="n">
        <v>43547</v>
      </c>
      <c r="B33" s="91"/>
      <c r="C33" s="91"/>
      <c r="D33" s="22" t="n">
        <v>3</v>
      </c>
      <c r="E33" s="91"/>
      <c r="F33" s="22" t="n">
        <v>55.9</v>
      </c>
      <c r="G33" s="22" t="n">
        <v>6.41</v>
      </c>
      <c r="H33" s="91"/>
      <c r="I33" s="91"/>
      <c r="J33" s="91"/>
    </row>
    <row r="34" customFormat="false" ht="13.7" hidden="false" customHeight="true" outlineLevel="0" collapsed="false">
      <c r="A34" s="373"/>
      <c r="B34" s="389" t="s">
        <v>215</v>
      </c>
      <c r="C34" s="389"/>
      <c r="D34" s="389"/>
      <c r="E34" s="389"/>
      <c r="F34" s="389"/>
      <c r="G34" s="389"/>
      <c r="H34" s="389"/>
      <c r="I34" s="389"/>
      <c r="J34" s="389"/>
    </row>
    <row r="35" customFormat="false" ht="15" hidden="false" customHeight="false" outlineLevel="0" collapsed="false">
      <c r="A35" s="373"/>
      <c r="B35" s="389"/>
      <c r="C35" s="389"/>
      <c r="D35" s="389"/>
      <c r="E35" s="389"/>
      <c r="F35" s="389"/>
      <c r="G35" s="389"/>
      <c r="H35" s="389"/>
      <c r="I35" s="389"/>
      <c r="J35" s="389"/>
    </row>
    <row r="36" customFormat="false" ht="15" hidden="false" customHeight="false" outlineLevel="0" collapsed="false">
      <c r="A36" s="373" t="n">
        <v>43548</v>
      </c>
      <c r="B36" s="383"/>
      <c r="C36" s="383"/>
      <c r="D36" s="390" t="n">
        <v>4</v>
      </c>
      <c r="E36" s="383"/>
      <c r="F36" s="390" t="n">
        <v>55.6</v>
      </c>
      <c r="G36" s="390" t="n">
        <v>7.49</v>
      </c>
      <c r="H36" s="383"/>
      <c r="I36" s="383"/>
      <c r="J36" s="383"/>
    </row>
    <row r="37" customFormat="false" ht="13.7" hidden="false" customHeight="true" outlineLevel="0" collapsed="false">
      <c r="A37" s="373"/>
      <c r="B37" s="392" t="s">
        <v>216</v>
      </c>
      <c r="C37" s="392"/>
      <c r="D37" s="392"/>
      <c r="E37" s="392"/>
      <c r="F37" s="392"/>
      <c r="G37" s="392"/>
      <c r="H37" s="392"/>
      <c r="I37" s="392"/>
      <c r="J37" s="392"/>
    </row>
    <row r="38" customFormat="false" ht="15" hidden="false" customHeight="false" outlineLevel="0" collapsed="false">
      <c r="A38" s="373"/>
      <c r="B38" s="392"/>
      <c r="C38" s="392"/>
      <c r="D38" s="392"/>
      <c r="E38" s="392"/>
      <c r="F38" s="392"/>
      <c r="G38" s="392"/>
      <c r="H38" s="392"/>
      <c r="I38" s="392"/>
      <c r="J38" s="392"/>
    </row>
  </sheetData>
  <mergeCells count="30">
    <mergeCell ref="B7:C7"/>
    <mergeCell ref="D7:J7"/>
    <mergeCell ref="B8:C8"/>
    <mergeCell ref="D8:J8"/>
    <mergeCell ref="B9:C9"/>
    <mergeCell ref="D9:J9"/>
    <mergeCell ref="B10:C10"/>
    <mergeCell ref="D10:J10"/>
    <mergeCell ref="B11:C11"/>
    <mergeCell ref="D11:J11"/>
    <mergeCell ref="B12:C12"/>
    <mergeCell ref="D12:J12"/>
    <mergeCell ref="B13:C13"/>
    <mergeCell ref="D13:J13"/>
    <mergeCell ref="B14:C14"/>
    <mergeCell ref="D14:J14"/>
    <mergeCell ref="A18:A20"/>
    <mergeCell ref="B19:J20"/>
    <mergeCell ref="A21:A23"/>
    <mergeCell ref="B22:J23"/>
    <mergeCell ref="A24:A26"/>
    <mergeCell ref="B25:J26"/>
    <mergeCell ref="A27:A29"/>
    <mergeCell ref="B28:J29"/>
    <mergeCell ref="A30:A32"/>
    <mergeCell ref="B31:J32"/>
    <mergeCell ref="A33:A35"/>
    <mergeCell ref="B34:J35"/>
    <mergeCell ref="A36:A38"/>
    <mergeCell ref="B37:J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J38"/>
  <sheetViews>
    <sheetView showFormulas="false" showGridLines="true" showRowColHeaders="true" showZeros="true" rightToLeft="false" tabSelected="false" showOutlineSymbols="true" defaultGridColor="true" view="normal" topLeftCell="A17" colorId="64" zoomScale="100" zoomScaleNormal="100" zoomScalePageLayoutView="100" workbookViewId="0">
      <selection pane="topLeft" activeCell="D12" activeCellId="0" sqref="D12"/>
    </sheetView>
  </sheetViews>
  <sheetFormatPr defaultRowHeight="15" outlineLevelRow="0" outlineLevelCol="0"/>
  <cols>
    <col collapsed="false" customWidth="true" hidden="false" outlineLevel="0" max="1" min="1" style="0" width="13.29"/>
    <col collapsed="false" customWidth="true" hidden="false" outlineLevel="0" max="2" min="2" style="0" width="8.57"/>
    <col collapsed="false" customWidth="true" hidden="false" outlineLevel="0" max="3" min="3" style="0" width="14.57"/>
    <col collapsed="false" customWidth="true" hidden="false" outlineLevel="0" max="1025" min="4" style="0" width="8.57"/>
  </cols>
  <sheetData>
    <row r="1" customFormat="false" ht="96" hidden="false" customHeight="false" outlineLevel="0" collapsed="false">
      <c r="A1" s="332" t="s">
        <v>130</v>
      </c>
      <c r="B1" s="333" t="s">
        <v>131</v>
      </c>
      <c r="C1" s="334" t="s">
        <v>98</v>
      </c>
      <c r="D1" s="335" t="s">
        <v>132</v>
      </c>
      <c r="E1" s="335" t="s">
        <v>133</v>
      </c>
      <c r="F1" s="335" t="s">
        <v>62</v>
      </c>
      <c r="G1" s="335" t="s">
        <v>134</v>
      </c>
      <c r="H1" s="336" t="s">
        <v>135</v>
      </c>
      <c r="I1" s="336" t="s">
        <v>105</v>
      </c>
      <c r="J1" s="337" t="s">
        <v>136</v>
      </c>
    </row>
    <row r="2" customFormat="false" ht="30" hidden="false" customHeight="false" outlineLevel="0" collapsed="false">
      <c r="A2" s="338" t="s">
        <v>137</v>
      </c>
      <c r="B2" s="339" t="s">
        <v>67</v>
      </c>
      <c r="C2" s="340" t="s">
        <v>68</v>
      </c>
      <c r="D2" s="341" t="s">
        <v>69</v>
      </c>
      <c r="E2" s="341" t="s">
        <v>70</v>
      </c>
      <c r="F2" s="341" t="s">
        <v>71</v>
      </c>
      <c r="G2" s="341" t="s">
        <v>72</v>
      </c>
      <c r="H2" s="342" t="s">
        <v>73</v>
      </c>
      <c r="I2" s="342" t="s">
        <v>74</v>
      </c>
      <c r="J2" s="343" t="s">
        <v>71</v>
      </c>
    </row>
    <row r="3" customFormat="false" ht="15" hidden="false" customHeight="false" outlineLevel="0" collapsed="false">
      <c r="A3" s="344" t="s">
        <v>138</v>
      </c>
      <c r="B3" s="345" t="s">
        <v>139</v>
      </c>
      <c r="C3" s="346" t="s">
        <v>140</v>
      </c>
      <c r="D3" s="347" t="s">
        <v>141</v>
      </c>
      <c r="E3" s="347" t="s">
        <v>142</v>
      </c>
      <c r="F3" s="347" t="s">
        <v>143</v>
      </c>
      <c r="G3" s="347" t="s">
        <v>144</v>
      </c>
      <c r="H3" s="348" t="s">
        <v>145</v>
      </c>
      <c r="I3" s="348" t="s">
        <v>146</v>
      </c>
      <c r="J3" s="349" t="s">
        <v>147</v>
      </c>
    </row>
    <row r="4" customFormat="false" ht="30" hidden="false" customHeight="false" outlineLevel="0" collapsed="false">
      <c r="A4" s="350" t="s">
        <v>148</v>
      </c>
      <c r="B4" s="351" t="n">
        <v>102</v>
      </c>
      <c r="C4" s="352" t="n">
        <v>88</v>
      </c>
      <c r="D4" s="353" t="n">
        <f aca="false">'понедельный план тр-к '!D21</f>
        <v>0</v>
      </c>
      <c r="E4" s="353" t="n">
        <f aca="false">'понедельный план тр-к '!D24</f>
        <v>0</v>
      </c>
      <c r="F4" s="353" t="n">
        <f aca="false">'понедельный план тр-к '!D27</f>
        <v>0</v>
      </c>
      <c r="G4" s="353" t="n">
        <f aca="false">'понедельный план тр-к '!D30</f>
        <v>0</v>
      </c>
      <c r="H4" s="354" t="n">
        <v>58</v>
      </c>
      <c r="I4" s="354" t="n">
        <v>29</v>
      </c>
      <c r="J4" s="355" t="n">
        <v>14.6</v>
      </c>
    </row>
    <row r="5" customFormat="false" ht="18.75" hidden="false" customHeight="false" outlineLevel="0" collapsed="false">
      <c r="A5" s="356"/>
      <c r="B5" s="357"/>
      <c r="C5" s="357"/>
      <c r="D5" s="357"/>
      <c r="E5" s="357"/>
      <c r="F5" s="357"/>
      <c r="G5" s="357"/>
      <c r="H5" s="357"/>
      <c r="I5" s="357"/>
      <c r="J5" s="357"/>
    </row>
    <row r="6" customFormat="false" ht="15" hidden="false" customHeight="false" outlineLevel="0" collapsed="false">
      <c r="A6" s="358"/>
      <c r="B6" s="358"/>
      <c r="C6" s="358"/>
      <c r="D6" s="358"/>
      <c r="E6" s="358"/>
      <c r="F6" s="358"/>
      <c r="G6" s="358"/>
      <c r="H6" s="358"/>
      <c r="I6" s="358"/>
      <c r="J6" s="358"/>
    </row>
    <row r="7" customFormat="false" ht="15" hidden="false" customHeight="false" outlineLevel="0" collapsed="false">
      <c r="A7" s="359" t="s">
        <v>31</v>
      </c>
      <c r="B7" s="360" t="s">
        <v>151</v>
      </c>
      <c r="C7" s="360"/>
      <c r="D7" s="360" t="s">
        <v>152</v>
      </c>
      <c r="E7" s="360"/>
      <c r="F7" s="360"/>
      <c r="G7" s="360"/>
      <c r="H7" s="360"/>
      <c r="I7" s="360"/>
      <c r="J7" s="360"/>
    </row>
    <row r="8" customFormat="false" ht="15" hidden="false" customHeight="false" outlineLevel="0" collapsed="false">
      <c r="A8" s="362" t="n">
        <v>43549</v>
      </c>
      <c r="B8" s="363"/>
      <c r="C8" s="363"/>
      <c r="D8" s="386"/>
      <c r="E8" s="386"/>
      <c r="F8" s="386"/>
      <c r="G8" s="386"/>
      <c r="H8" s="386"/>
      <c r="I8" s="386"/>
      <c r="J8" s="386"/>
    </row>
    <row r="9" customFormat="false" ht="15" hidden="false" customHeight="false" outlineLevel="0" collapsed="false">
      <c r="A9" s="362" t="n">
        <v>43550</v>
      </c>
      <c r="B9" s="365" t="s">
        <v>217</v>
      </c>
      <c r="C9" s="365"/>
      <c r="D9" s="386" t="s">
        <v>218</v>
      </c>
      <c r="E9" s="386"/>
      <c r="F9" s="386"/>
      <c r="G9" s="386"/>
      <c r="H9" s="386"/>
      <c r="I9" s="386"/>
      <c r="J9" s="386"/>
    </row>
    <row r="10" customFormat="false" ht="15" hidden="false" customHeight="false" outlineLevel="0" collapsed="false">
      <c r="A10" s="362" t="n">
        <v>43551</v>
      </c>
      <c r="B10" s="365" t="s">
        <v>219</v>
      </c>
      <c r="C10" s="365"/>
      <c r="D10" s="386"/>
      <c r="E10" s="386"/>
      <c r="F10" s="386"/>
      <c r="G10" s="386"/>
      <c r="H10" s="386"/>
      <c r="I10" s="386"/>
      <c r="J10" s="386"/>
    </row>
    <row r="11" customFormat="false" ht="15" hidden="false" customHeight="false" outlineLevel="0" collapsed="false">
      <c r="A11" s="362" t="n">
        <v>43552</v>
      </c>
      <c r="B11" s="388"/>
      <c r="C11" s="388"/>
      <c r="D11" s="386"/>
      <c r="E11" s="386"/>
      <c r="F11" s="386"/>
      <c r="G11" s="386"/>
      <c r="H11" s="386"/>
      <c r="I11" s="386"/>
      <c r="J11" s="386"/>
    </row>
    <row r="12" customFormat="false" ht="15" hidden="false" customHeight="false" outlineLevel="0" collapsed="false">
      <c r="A12" s="362" t="n">
        <v>43553</v>
      </c>
      <c r="B12" s="365" t="s">
        <v>220</v>
      </c>
      <c r="C12" s="365"/>
      <c r="D12" s="386"/>
      <c r="E12" s="386"/>
      <c r="F12" s="386"/>
      <c r="G12" s="386"/>
      <c r="H12" s="386"/>
      <c r="I12" s="386"/>
      <c r="J12" s="386"/>
    </row>
    <row r="13" customFormat="false" ht="15" hidden="false" customHeight="false" outlineLevel="0" collapsed="false">
      <c r="A13" s="362" t="n">
        <v>43554</v>
      </c>
      <c r="B13" s="365"/>
      <c r="C13" s="365"/>
      <c r="D13" s="386" t="s">
        <v>218</v>
      </c>
      <c r="E13" s="386"/>
      <c r="F13" s="386"/>
      <c r="G13" s="386"/>
      <c r="H13" s="386"/>
      <c r="I13" s="386"/>
      <c r="J13" s="386"/>
    </row>
    <row r="14" customFormat="false" ht="15" hidden="false" customHeight="false" outlineLevel="0" collapsed="false">
      <c r="A14" s="362" t="n">
        <v>43555</v>
      </c>
      <c r="B14" s="365" t="s">
        <v>221</v>
      </c>
      <c r="C14" s="365"/>
      <c r="D14" s="386"/>
      <c r="E14" s="386"/>
      <c r="F14" s="386"/>
      <c r="G14" s="386"/>
      <c r="H14" s="386"/>
      <c r="I14" s="386"/>
      <c r="J14" s="386"/>
    </row>
    <row r="16" customFormat="false" ht="15" hidden="false" customHeight="false" outlineLevel="0" collapsed="false">
      <c r="A16" s="368"/>
      <c r="B16" s="368"/>
      <c r="C16" s="368"/>
      <c r="D16" s="368"/>
      <c r="E16" s="368"/>
      <c r="F16" s="368"/>
      <c r="G16" s="368"/>
      <c r="H16" s="368"/>
      <c r="I16" s="368"/>
      <c r="J16" s="368"/>
    </row>
    <row r="17" customFormat="false" ht="135" hidden="false" customHeight="false" outlineLevel="0" collapsed="false">
      <c r="A17" s="369" t="s">
        <v>31</v>
      </c>
      <c r="B17" s="370" t="s">
        <v>166</v>
      </c>
      <c r="C17" s="370" t="s">
        <v>167</v>
      </c>
      <c r="D17" s="370" t="s">
        <v>168</v>
      </c>
      <c r="E17" s="370" t="s">
        <v>169</v>
      </c>
      <c r="F17" s="370" t="s">
        <v>170</v>
      </c>
      <c r="G17" s="370" t="s">
        <v>171</v>
      </c>
      <c r="H17" s="370" t="s">
        <v>172</v>
      </c>
      <c r="I17" s="371"/>
      <c r="J17" s="371"/>
    </row>
    <row r="18" customFormat="false" ht="15" hidden="false" customHeight="false" outlineLevel="0" collapsed="false">
      <c r="A18" s="373" t="n">
        <v>43549</v>
      </c>
      <c r="B18" s="374"/>
      <c r="C18" s="374"/>
      <c r="D18" s="374"/>
      <c r="E18" s="374"/>
      <c r="F18" s="374" t="n">
        <v>56.3</v>
      </c>
      <c r="G18" s="374" t="n">
        <v>6.25</v>
      </c>
      <c r="H18" s="374"/>
      <c r="I18" s="375"/>
      <c r="J18" s="375"/>
    </row>
    <row r="19" customFormat="false" ht="15" hidden="false" customHeight="false" outlineLevel="0" collapsed="false">
      <c r="A19" s="373"/>
      <c r="B19" s="376"/>
      <c r="C19" s="376"/>
      <c r="D19" s="376"/>
      <c r="E19" s="376"/>
      <c r="F19" s="376"/>
      <c r="G19" s="376"/>
      <c r="H19" s="376"/>
      <c r="I19" s="376"/>
      <c r="J19" s="376"/>
    </row>
    <row r="20" customFormat="false" ht="15" hidden="false" customHeight="false" outlineLevel="0" collapsed="false">
      <c r="A20" s="373"/>
      <c r="B20" s="376"/>
      <c r="C20" s="376"/>
      <c r="D20" s="376"/>
      <c r="E20" s="376"/>
      <c r="F20" s="376"/>
      <c r="G20" s="376"/>
      <c r="H20" s="376"/>
      <c r="I20" s="376"/>
      <c r="J20" s="376"/>
    </row>
    <row r="21" customFormat="false" ht="15" hidden="false" customHeight="false" outlineLevel="0" collapsed="false">
      <c r="A21" s="373" t="n">
        <v>43550</v>
      </c>
      <c r="B21" s="21" t="s">
        <v>186</v>
      </c>
      <c r="C21" s="21"/>
      <c r="D21" s="21" t="n">
        <v>5</v>
      </c>
      <c r="E21" s="378"/>
      <c r="F21" s="21" t="n">
        <v>56.1</v>
      </c>
      <c r="G21" s="21" t="n">
        <v>7.3</v>
      </c>
      <c r="H21" s="91"/>
      <c r="I21" s="91"/>
      <c r="J21" s="91"/>
    </row>
    <row r="22" customFormat="false" ht="13.7" hidden="false" customHeight="true" outlineLevel="0" collapsed="false">
      <c r="A22" s="373"/>
      <c r="B22" s="379" t="s">
        <v>222</v>
      </c>
      <c r="C22" s="379"/>
      <c r="D22" s="379"/>
      <c r="E22" s="379"/>
      <c r="F22" s="379"/>
      <c r="G22" s="379"/>
      <c r="H22" s="379"/>
      <c r="I22" s="379"/>
      <c r="J22" s="379"/>
    </row>
    <row r="23" customFormat="false" ht="37.5" hidden="false" customHeight="true" outlineLevel="0" collapsed="false">
      <c r="A23" s="373"/>
      <c r="B23" s="379"/>
      <c r="C23" s="379"/>
      <c r="D23" s="379"/>
      <c r="E23" s="379"/>
      <c r="F23" s="379"/>
      <c r="G23" s="379"/>
      <c r="H23" s="379"/>
      <c r="I23" s="379"/>
      <c r="J23" s="379"/>
    </row>
    <row r="24" customFormat="false" ht="15" hidden="false" customHeight="false" outlineLevel="0" collapsed="false">
      <c r="A24" s="373" t="n">
        <v>43551</v>
      </c>
      <c r="B24" s="374" t="s">
        <v>186</v>
      </c>
      <c r="C24" s="374"/>
      <c r="D24" s="374" t="n">
        <v>5</v>
      </c>
      <c r="E24" s="374" t="n">
        <v>0</v>
      </c>
      <c r="F24" s="374" t="n">
        <v>56</v>
      </c>
      <c r="G24" s="374" t="n">
        <v>6.2</v>
      </c>
      <c r="H24" s="374"/>
      <c r="I24" s="374"/>
      <c r="J24" s="374"/>
    </row>
    <row r="25" customFormat="false" ht="13.7" hidden="false" customHeight="true" outlineLevel="0" collapsed="false">
      <c r="A25" s="373"/>
      <c r="B25" s="381" t="s">
        <v>223</v>
      </c>
      <c r="C25" s="381"/>
      <c r="D25" s="381"/>
      <c r="E25" s="381"/>
      <c r="F25" s="381"/>
      <c r="G25" s="381"/>
      <c r="H25" s="381"/>
      <c r="I25" s="381"/>
      <c r="J25" s="381"/>
    </row>
    <row r="26" customFormat="false" ht="15" hidden="false" customHeight="false" outlineLevel="0" collapsed="false">
      <c r="A26" s="373"/>
      <c r="B26" s="381"/>
      <c r="C26" s="381"/>
      <c r="D26" s="381"/>
      <c r="E26" s="381"/>
      <c r="F26" s="381"/>
      <c r="G26" s="381"/>
      <c r="H26" s="381"/>
      <c r="I26" s="381"/>
      <c r="J26" s="381"/>
    </row>
    <row r="27" customFormat="false" ht="15" hidden="false" customHeight="false" outlineLevel="0" collapsed="false">
      <c r="A27" s="373" t="n">
        <v>43552</v>
      </c>
      <c r="B27" s="21"/>
      <c r="C27" s="21"/>
      <c r="D27" s="21"/>
      <c r="E27" s="21"/>
      <c r="F27" s="21" t="n">
        <v>56.1</v>
      </c>
      <c r="G27" s="21" t="n">
        <v>7.16</v>
      </c>
      <c r="H27" s="21"/>
      <c r="I27" s="21"/>
      <c r="J27" s="21"/>
    </row>
    <row r="28" customFormat="false" ht="15" hidden="false" customHeight="false" outlineLevel="0" collapsed="false">
      <c r="A28" s="373"/>
      <c r="B28" s="22"/>
      <c r="C28" s="22"/>
      <c r="D28" s="22"/>
      <c r="E28" s="22"/>
      <c r="F28" s="22"/>
      <c r="G28" s="22"/>
      <c r="H28" s="22"/>
      <c r="I28" s="22"/>
      <c r="J28" s="22"/>
    </row>
    <row r="29" customFormat="false" ht="15" hidden="false" customHeight="false" outlineLevel="0" collapsed="false">
      <c r="A29" s="373"/>
      <c r="B29" s="22"/>
      <c r="C29" s="22"/>
      <c r="D29" s="22"/>
      <c r="E29" s="22"/>
      <c r="F29" s="22"/>
      <c r="G29" s="22"/>
      <c r="H29" s="22"/>
      <c r="I29" s="22"/>
      <c r="J29" s="22"/>
    </row>
    <row r="30" customFormat="false" ht="15" hidden="false" customHeight="false" outlineLevel="0" collapsed="false">
      <c r="A30" s="373" t="n">
        <v>43553</v>
      </c>
      <c r="B30" s="383"/>
      <c r="C30" s="383"/>
      <c r="D30" s="383"/>
      <c r="E30" s="383"/>
      <c r="F30" s="390" t="n">
        <v>56.2</v>
      </c>
      <c r="G30" s="390" t="n">
        <v>7.28</v>
      </c>
      <c r="H30" s="383"/>
      <c r="I30" s="383"/>
      <c r="J30" s="383"/>
    </row>
    <row r="31" customFormat="false" ht="13.7" hidden="false" customHeight="true" outlineLevel="0" collapsed="false">
      <c r="A31" s="373"/>
      <c r="B31" s="391" t="s">
        <v>224</v>
      </c>
      <c r="C31" s="391"/>
      <c r="D31" s="391"/>
      <c r="E31" s="391"/>
      <c r="F31" s="391"/>
      <c r="G31" s="391"/>
      <c r="H31" s="391"/>
      <c r="I31" s="391"/>
      <c r="J31" s="391"/>
    </row>
    <row r="32" customFormat="false" ht="48.75" hidden="false" customHeight="true" outlineLevel="0" collapsed="false">
      <c r="A32" s="373"/>
      <c r="B32" s="391"/>
      <c r="C32" s="391"/>
      <c r="D32" s="391"/>
      <c r="E32" s="391"/>
      <c r="F32" s="391"/>
      <c r="G32" s="391"/>
      <c r="H32" s="391"/>
      <c r="I32" s="391"/>
      <c r="J32" s="391"/>
    </row>
    <row r="33" customFormat="false" ht="15" hidden="false" customHeight="false" outlineLevel="0" collapsed="false">
      <c r="A33" s="373" t="n">
        <v>43554</v>
      </c>
      <c r="B33" s="91"/>
      <c r="C33" s="91"/>
      <c r="D33" s="91"/>
      <c r="E33" s="91"/>
      <c r="F33" s="22" t="n">
        <v>55.8</v>
      </c>
      <c r="G33" s="22" t="n">
        <v>8.53</v>
      </c>
      <c r="H33" s="91"/>
      <c r="I33" s="91"/>
      <c r="J33" s="91"/>
    </row>
    <row r="34" customFormat="false" ht="13.7" hidden="false" customHeight="true" outlineLevel="0" collapsed="false">
      <c r="A34" s="373"/>
      <c r="B34" s="389" t="s">
        <v>225</v>
      </c>
      <c r="C34" s="389"/>
      <c r="D34" s="389"/>
      <c r="E34" s="389"/>
      <c r="F34" s="389"/>
      <c r="G34" s="389"/>
      <c r="H34" s="389"/>
      <c r="I34" s="389"/>
      <c r="J34" s="389"/>
    </row>
    <row r="35" customFormat="false" ht="14.25" hidden="false" customHeight="true" outlineLevel="0" collapsed="false">
      <c r="A35" s="373"/>
      <c r="B35" s="389"/>
      <c r="C35" s="389"/>
      <c r="D35" s="389"/>
      <c r="E35" s="389"/>
      <c r="F35" s="389"/>
      <c r="G35" s="389"/>
      <c r="H35" s="389"/>
      <c r="I35" s="389"/>
      <c r="J35" s="389"/>
    </row>
    <row r="36" customFormat="false" ht="15" hidden="false" customHeight="false" outlineLevel="0" collapsed="false">
      <c r="A36" s="373" t="n">
        <v>43555</v>
      </c>
      <c r="B36" s="383"/>
      <c r="C36" s="383"/>
      <c r="D36" s="383"/>
      <c r="E36" s="383"/>
      <c r="F36" s="390" t="n">
        <v>57.6</v>
      </c>
      <c r="G36" s="390" t="n">
        <v>6.45</v>
      </c>
      <c r="H36" s="383"/>
      <c r="I36" s="383"/>
      <c r="J36" s="383"/>
    </row>
    <row r="37" customFormat="false" ht="13.7" hidden="false" customHeight="true" outlineLevel="0" collapsed="false">
      <c r="A37" s="373"/>
      <c r="B37" s="392" t="s">
        <v>226</v>
      </c>
      <c r="C37" s="392"/>
      <c r="D37" s="392"/>
      <c r="E37" s="392"/>
      <c r="F37" s="392"/>
      <c r="G37" s="392"/>
      <c r="H37" s="392"/>
      <c r="I37" s="392"/>
      <c r="J37" s="392"/>
    </row>
    <row r="38" customFormat="false" ht="24.75" hidden="false" customHeight="true" outlineLevel="0" collapsed="false">
      <c r="A38" s="373"/>
      <c r="B38" s="392"/>
      <c r="C38" s="392"/>
      <c r="D38" s="392"/>
      <c r="E38" s="392"/>
      <c r="F38" s="392"/>
      <c r="G38" s="392"/>
      <c r="H38" s="392"/>
      <c r="I38" s="392"/>
      <c r="J38" s="392"/>
    </row>
  </sheetData>
  <mergeCells count="30">
    <mergeCell ref="B7:C7"/>
    <mergeCell ref="D7:J7"/>
    <mergeCell ref="B8:C8"/>
    <mergeCell ref="D8:J8"/>
    <mergeCell ref="B9:C9"/>
    <mergeCell ref="D9:J9"/>
    <mergeCell ref="B10:C10"/>
    <mergeCell ref="D10:J10"/>
    <mergeCell ref="B11:C11"/>
    <mergeCell ref="D11:J11"/>
    <mergeCell ref="B12:C12"/>
    <mergeCell ref="D12:J12"/>
    <mergeCell ref="B13:C13"/>
    <mergeCell ref="D13:J13"/>
    <mergeCell ref="B14:C14"/>
    <mergeCell ref="D14:J14"/>
    <mergeCell ref="A18:A20"/>
    <mergeCell ref="B19:J20"/>
    <mergeCell ref="A21:A23"/>
    <mergeCell ref="B22:J23"/>
    <mergeCell ref="A24:A26"/>
    <mergeCell ref="B25:J26"/>
    <mergeCell ref="A27:A29"/>
    <mergeCell ref="B28:J29"/>
    <mergeCell ref="A30:A32"/>
    <mergeCell ref="B31:J32"/>
    <mergeCell ref="A33:A35"/>
    <mergeCell ref="B34:J35"/>
    <mergeCell ref="A36:A38"/>
    <mergeCell ref="B37:J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C13" activeCellId="0" sqref="C13"/>
    </sheetView>
  </sheetViews>
  <sheetFormatPr defaultRowHeight="15" outlineLevelRow="0" outlineLevelCol="0"/>
  <cols>
    <col collapsed="false" customWidth="true" hidden="false" outlineLevel="0" max="1" min="1" style="0" width="12.57"/>
    <col collapsed="false" customWidth="true" hidden="false" outlineLevel="0" max="2" min="2" style="0" width="12.42"/>
    <col collapsed="false" customWidth="true" hidden="false" outlineLevel="0" max="3" min="3" style="0" width="8.57"/>
    <col collapsed="false" customWidth="true" hidden="false" outlineLevel="0" max="4" min="4" style="0" width="12.71"/>
    <col collapsed="false" customWidth="true" hidden="false" outlineLevel="0" max="6" min="5" style="0" width="8.57"/>
    <col collapsed="false" customWidth="true" hidden="false" outlineLevel="0" max="7" min="7" style="0" width="13.14"/>
    <col collapsed="false" customWidth="true" hidden="false" outlineLevel="0" max="8" min="8" style="0" width="14.86"/>
    <col collapsed="false" customWidth="true" hidden="false" outlineLevel="0" max="10" min="9" style="0" width="8.57"/>
    <col collapsed="false" customWidth="true" hidden="false" outlineLevel="0" max="11" min="11" style="0" width="12.29"/>
    <col collapsed="false" customWidth="true" hidden="false" outlineLevel="0" max="1025" min="12" style="0" width="8.57"/>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30"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45" hidden="false" customHeight="false" outlineLevel="0" collapsed="false">
      <c r="A4" s="331"/>
      <c r="B4" s="350" t="s">
        <v>148</v>
      </c>
      <c r="C4" s="351" t="n">
        <v>136</v>
      </c>
      <c r="D4" s="352" t="n">
        <v>117</v>
      </c>
      <c r="E4" s="353" t="n">
        <f aca="false">'[1]понедельный план тр-к '!H21</f>
        <v>0</v>
      </c>
      <c r="F4" s="353" t="n">
        <f aca="false">'[1]понедельный план тр-к '!H24</f>
        <v>0</v>
      </c>
      <c r="G4" s="353" t="n">
        <f aca="false">'[1]понедельный план тр-к '!H27</f>
        <v>0</v>
      </c>
      <c r="H4" s="353" t="n">
        <v>12</v>
      </c>
      <c r="I4" s="354" t="n">
        <v>58</v>
      </c>
      <c r="J4" s="354" t="n">
        <v>39</v>
      </c>
      <c r="K4" s="355" t="n">
        <v>27.2</v>
      </c>
    </row>
    <row r="5" customFormat="false" ht="18.75" hidden="false" customHeight="false" outlineLevel="0" collapsed="false">
      <c r="B5" s="356"/>
      <c r="C5" s="357"/>
      <c r="D5" s="357"/>
      <c r="E5" s="357"/>
      <c r="F5" s="357"/>
      <c r="G5" s="357"/>
      <c r="H5" s="357"/>
      <c r="I5" s="357"/>
      <c r="J5" s="357"/>
      <c r="K5" s="357"/>
    </row>
    <row r="6" customFormat="false" ht="15" hidden="false" customHeight="false" outlineLevel="0" collapsed="false">
      <c r="A6" s="358" t="s">
        <v>149</v>
      </c>
      <c r="B6" s="358"/>
      <c r="C6" s="358"/>
      <c r="D6" s="358"/>
      <c r="E6" s="358"/>
      <c r="F6" s="358"/>
      <c r="G6" s="358"/>
      <c r="H6" s="358"/>
      <c r="I6" s="358"/>
      <c r="J6" s="358"/>
      <c r="K6" s="358"/>
    </row>
    <row r="7" customFormat="false" ht="15" hidden="false" customHeight="false" outlineLevel="0" collapsed="false">
      <c r="A7" s="359" t="s">
        <v>150</v>
      </c>
      <c r="B7" s="359" t="s">
        <v>31</v>
      </c>
      <c r="C7" s="360" t="s">
        <v>151</v>
      </c>
      <c r="D7" s="360"/>
      <c r="E7" s="360" t="s">
        <v>152</v>
      </c>
      <c r="F7" s="360"/>
      <c r="G7" s="360"/>
      <c r="H7" s="360"/>
      <c r="I7" s="360"/>
      <c r="J7" s="360"/>
      <c r="K7" s="360"/>
    </row>
    <row r="8" customFormat="false" ht="15" hidden="false" customHeight="false" outlineLevel="0" collapsed="false">
      <c r="A8" s="361" t="s">
        <v>153</v>
      </c>
      <c r="B8" s="362" t="n">
        <v>43556</v>
      </c>
      <c r="C8" s="363"/>
      <c r="D8" s="363"/>
      <c r="E8" s="363"/>
      <c r="F8" s="363"/>
      <c r="G8" s="363"/>
      <c r="H8" s="363"/>
      <c r="I8" s="363"/>
      <c r="J8" s="363"/>
      <c r="K8" s="363"/>
    </row>
    <row r="9" customFormat="false" ht="15" hidden="false" customHeight="false" outlineLevel="0" collapsed="false">
      <c r="A9" s="361" t="s">
        <v>154</v>
      </c>
      <c r="B9" s="362" t="n">
        <v>43557</v>
      </c>
      <c r="C9" s="365" t="s">
        <v>227</v>
      </c>
      <c r="D9" s="365"/>
      <c r="E9" s="366"/>
      <c r="F9" s="366"/>
      <c r="G9" s="366"/>
      <c r="H9" s="366"/>
      <c r="I9" s="366"/>
      <c r="J9" s="366"/>
      <c r="K9" s="366"/>
    </row>
    <row r="10" customFormat="false" ht="15" hidden="false" customHeight="false" outlineLevel="0" collapsed="false">
      <c r="A10" s="361" t="s">
        <v>156</v>
      </c>
      <c r="B10" s="362" t="n">
        <v>43558</v>
      </c>
      <c r="C10" s="365"/>
      <c r="D10" s="365"/>
      <c r="E10" s="367" t="s">
        <v>218</v>
      </c>
      <c r="F10" s="367"/>
      <c r="G10" s="367"/>
      <c r="H10" s="367"/>
      <c r="I10" s="367"/>
      <c r="J10" s="367"/>
      <c r="K10" s="367"/>
    </row>
    <row r="11" customFormat="false" ht="15" hidden="false" customHeight="false" outlineLevel="0" collapsed="false">
      <c r="A11" s="361" t="s">
        <v>157</v>
      </c>
      <c r="B11" s="362" t="n">
        <v>43559</v>
      </c>
      <c r="C11" s="365" t="s">
        <v>200</v>
      </c>
      <c r="D11" s="365"/>
      <c r="E11" s="366"/>
      <c r="F11" s="366"/>
      <c r="G11" s="366"/>
      <c r="H11" s="366"/>
      <c r="I11" s="366"/>
      <c r="J11" s="366"/>
      <c r="K11" s="366"/>
    </row>
    <row r="12" customFormat="false" ht="15" hidden="false" customHeight="false" outlineLevel="0" collapsed="false">
      <c r="A12" s="361" t="s">
        <v>159</v>
      </c>
      <c r="B12" s="362" t="n">
        <v>43560</v>
      </c>
      <c r="C12" s="365" t="s">
        <v>228</v>
      </c>
      <c r="D12" s="365"/>
      <c r="E12" s="367"/>
      <c r="F12" s="367"/>
      <c r="G12" s="367"/>
      <c r="H12" s="367"/>
      <c r="I12" s="367"/>
      <c r="J12" s="367"/>
      <c r="K12" s="367"/>
    </row>
    <row r="13" customFormat="false" ht="15" hidden="false" customHeight="false" outlineLevel="0" collapsed="false">
      <c r="A13" s="361" t="s">
        <v>161</v>
      </c>
      <c r="B13" s="362" t="n">
        <v>43561</v>
      </c>
      <c r="C13" s="393"/>
      <c r="D13" s="393"/>
      <c r="E13" s="367"/>
      <c r="F13" s="367"/>
      <c r="G13" s="367"/>
      <c r="H13" s="367"/>
      <c r="I13" s="367"/>
      <c r="J13" s="367"/>
      <c r="K13" s="367"/>
    </row>
    <row r="14" customFormat="false" ht="15" hidden="false" customHeight="false" outlineLevel="0" collapsed="false">
      <c r="A14" s="361" t="s">
        <v>163</v>
      </c>
      <c r="B14" s="362" t="n">
        <v>43562</v>
      </c>
      <c r="C14" s="365" t="s">
        <v>229</v>
      </c>
      <c r="D14" s="365"/>
      <c r="E14" s="367"/>
      <c r="F14" s="367"/>
      <c r="G14" s="367"/>
      <c r="H14" s="367"/>
      <c r="I14" s="367"/>
      <c r="J14" s="367"/>
      <c r="K14" s="367"/>
    </row>
    <row r="16" customFormat="false" ht="15" hidden="false" customHeight="false" outlineLevel="0" collapsed="false">
      <c r="A16" s="368" t="s">
        <v>165</v>
      </c>
      <c r="B16" s="368"/>
      <c r="C16" s="368"/>
      <c r="D16" s="368"/>
      <c r="E16" s="368"/>
      <c r="F16" s="368"/>
      <c r="G16" s="368"/>
      <c r="H16" s="368"/>
      <c r="I16" s="368"/>
      <c r="J16" s="368"/>
      <c r="K16" s="368"/>
    </row>
    <row r="17" customFormat="false" ht="13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5" hidden="false" customHeight="false" outlineLevel="0" collapsed="false">
      <c r="A18" s="372" t="s">
        <v>173</v>
      </c>
      <c r="B18" s="373" t="n">
        <v>43556</v>
      </c>
      <c r="C18" s="374"/>
      <c r="D18" s="374"/>
      <c r="E18" s="374"/>
      <c r="F18" s="374" t="n">
        <v>-1</v>
      </c>
      <c r="G18" s="374" t="n">
        <v>56.6</v>
      </c>
      <c r="H18" s="374" t="n">
        <v>8.14</v>
      </c>
      <c r="I18" s="374"/>
      <c r="J18" s="375"/>
      <c r="K18" s="375"/>
    </row>
    <row r="19" customFormat="false" ht="15" hidden="false" customHeight="false" outlineLevel="0" collapsed="false">
      <c r="A19" s="372"/>
      <c r="B19" s="372"/>
      <c r="C19" s="376"/>
      <c r="D19" s="376"/>
      <c r="E19" s="376"/>
      <c r="F19" s="376"/>
      <c r="G19" s="376"/>
      <c r="H19" s="376"/>
      <c r="I19" s="376"/>
      <c r="J19" s="376"/>
      <c r="K19" s="376"/>
    </row>
    <row r="20" customFormat="false" ht="15" hidden="false" customHeight="false" outlineLevel="0" collapsed="false">
      <c r="A20" s="372"/>
      <c r="B20" s="372"/>
      <c r="C20" s="376"/>
      <c r="D20" s="376"/>
      <c r="E20" s="376"/>
      <c r="F20" s="376"/>
      <c r="G20" s="376"/>
      <c r="H20" s="376"/>
      <c r="I20" s="376"/>
      <c r="J20" s="376"/>
      <c r="K20" s="376"/>
    </row>
    <row r="21" customFormat="false" ht="15" hidden="false" customHeight="false" outlineLevel="0" collapsed="false">
      <c r="A21" s="377" t="s">
        <v>174</v>
      </c>
      <c r="B21" s="373" t="n">
        <v>43557</v>
      </c>
      <c r="C21" s="21"/>
      <c r="D21" s="21"/>
      <c r="E21" s="21"/>
      <c r="F21" s="378" t="s">
        <v>230</v>
      </c>
      <c r="G21" s="21" t="n">
        <v>56.3</v>
      </c>
      <c r="H21" s="21" t="n">
        <v>7.25</v>
      </c>
      <c r="I21" s="394"/>
      <c r="J21" s="394"/>
      <c r="K21" s="394"/>
    </row>
    <row r="22" customFormat="false" ht="13.7" hidden="false" customHeight="true" outlineLevel="0" collapsed="false">
      <c r="A22" s="377"/>
      <c r="B22" s="373"/>
      <c r="C22" s="379" t="s">
        <v>231</v>
      </c>
      <c r="D22" s="379"/>
      <c r="E22" s="379"/>
      <c r="F22" s="379"/>
      <c r="G22" s="379"/>
      <c r="H22" s="379"/>
      <c r="I22" s="379"/>
      <c r="J22" s="379"/>
      <c r="K22" s="379"/>
    </row>
    <row r="23" customFormat="false" ht="26.25" hidden="false" customHeight="true" outlineLevel="0" collapsed="false">
      <c r="A23" s="377"/>
      <c r="B23" s="373"/>
      <c r="C23" s="379"/>
      <c r="D23" s="379"/>
      <c r="E23" s="379"/>
      <c r="F23" s="379"/>
      <c r="G23" s="379"/>
      <c r="H23" s="379"/>
      <c r="I23" s="379"/>
      <c r="J23" s="379"/>
      <c r="K23" s="379"/>
    </row>
    <row r="24" customFormat="false" ht="15" hidden="false" customHeight="false" outlineLevel="0" collapsed="false">
      <c r="A24" s="372" t="s">
        <v>180</v>
      </c>
      <c r="B24" s="373" t="n">
        <v>43558</v>
      </c>
      <c r="C24" s="374"/>
      <c r="D24" s="374"/>
      <c r="E24" s="374"/>
      <c r="F24" s="395"/>
      <c r="G24" s="374" t="n">
        <v>56.2</v>
      </c>
      <c r="H24" s="374" t="n">
        <v>6.42</v>
      </c>
      <c r="I24" s="374"/>
      <c r="J24" s="374"/>
      <c r="K24" s="374"/>
    </row>
    <row r="25" customFormat="false" ht="13.7" hidden="false" customHeight="true" outlineLevel="0" collapsed="false">
      <c r="A25" s="372"/>
      <c r="B25" s="372"/>
      <c r="C25" s="381" t="s">
        <v>232</v>
      </c>
      <c r="D25" s="381"/>
      <c r="E25" s="381"/>
      <c r="F25" s="381"/>
      <c r="G25" s="381"/>
      <c r="H25" s="381"/>
      <c r="I25" s="381"/>
      <c r="J25" s="381"/>
      <c r="K25" s="381"/>
    </row>
    <row r="26" customFormat="false" ht="15" hidden="false" customHeight="false" outlineLevel="0" collapsed="false">
      <c r="A26" s="372"/>
      <c r="B26" s="372"/>
      <c r="C26" s="381"/>
      <c r="D26" s="381"/>
      <c r="E26" s="381"/>
      <c r="F26" s="381"/>
      <c r="G26" s="381"/>
      <c r="H26" s="381"/>
      <c r="I26" s="381"/>
      <c r="J26" s="381"/>
      <c r="K26" s="381"/>
    </row>
    <row r="27" customFormat="false" ht="15" hidden="false" customHeight="false" outlineLevel="0" collapsed="false">
      <c r="A27" s="377" t="s">
        <v>182</v>
      </c>
      <c r="B27" s="373" t="n">
        <v>43559</v>
      </c>
      <c r="C27" s="21"/>
      <c r="D27" s="21"/>
      <c r="E27" s="21"/>
      <c r="F27" s="21" t="n">
        <v>12</v>
      </c>
      <c r="G27" s="21" t="n">
        <v>56.2</v>
      </c>
      <c r="H27" s="21" t="n">
        <v>7.02</v>
      </c>
      <c r="I27" s="21"/>
      <c r="J27" s="21"/>
      <c r="K27" s="21"/>
    </row>
    <row r="28" customFormat="false" ht="13.7" hidden="false" customHeight="true" outlineLevel="0" collapsed="false">
      <c r="A28" s="377"/>
      <c r="B28" s="373"/>
      <c r="C28" s="389" t="s">
        <v>233</v>
      </c>
      <c r="D28" s="389"/>
      <c r="E28" s="389"/>
      <c r="F28" s="389"/>
      <c r="G28" s="389"/>
      <c r="H28" s="389"/>
      <c r="I28" s="389"/>
      <c r="J28" s="389"/>
      <c r="K28" s="389"/>
    </row>
    <row r="29" customFormat="false" ht="15" hidden="false" customHeight="false" outlineLevel="0" collapsed="false">
      <c r="A29" s="377"/>
      <c r="B29" s="373"/>
      <c r="C29" s="389"/>
      <c r="D29" s="389"/>
      <c r="E29" s="389"/>
      <c r="F29" s="389"/>
      <c r="G29" s="389"/>
      <c r="H29" s="389"/>
      <c r="I29" s="389"/>
      <c r="J29" s="389"/>
      <c r="K29" s="389"/>
    </row>
    <row r="30" customFormat="false" ht="15" hidden="false" customHeight="false" outlineLevel="0" collapsed="false">
      <c r="A30" s="372" t="s">
        <v>185</v>
      </c>
      <c r="B30" s="373" t="n">
        <v>43560</v>
      </c>
      <c r="C30" s="374"/>
      <c r="D30" s="374"/>
      <c r="E30" s="374"/>
      <c r="F30" s="395"/>
      <c r="G30" s="374" t="n">
        <v>56.3</v>
      </c>
      <c r="H30" s="374" t="n">
        <v>8.15</v>
      </c>
      <c r="I30" s="383"/>
      <c r="J30" s="383"/>
      <c r="K30" s="383"/>
    </row>
    <row r="31" customFormat="false" ht="14.45" hidden="false" customHeight="true" outlineLevel="0" collapsed="false">
      <c r="A31" s="372"/>
      <c r="B31" s="372"/>
      <c r="C31" s="381" t="s">
        <v>234</v>
      </c>
      <c r="D31" s="381"/>
      <c r="E31" s="381"/>
      <c r="F31" s="381"/>
      <c r="G31" s="381"/>
      <c r="H31" s="381"/>
      <c r="I31" s="381"/>
      <c r="J31" s="381"/>
      <c r="K31" s="381"/>
    </row>
    <row r="32" customFormat="false" ht="24" hidden="false" customHeight="true" outlineLevel="0" collapsed="false">
      <c r="A32" s="372"/>
      <c r="B32" s="372"/>
      <c r="C32" s="381"/>
      <c r="D32" s="381"/>
      <c r="E32" s="381"/>
      <c r="F32" s="381"/>
      <c r="G32" s="381"/>
      <c r="H32" s="381"/>
      <c r="I32" s="381"/>
      <c r="J32" s="381"/>
      <c r="K32" s="381"/>
    </row>
    <row r="33" customFormat="false" ht="15" hidden="false" customHeight="false" outlineLevel="0" collapsed="false">
      <c r="A33" s="377" t="s">
        <v>189</v>
      </c>
      <c r="B33" s="373" t="n">
        <v>43561</v>
      </c>
      <c r="C33" s="21"/>
      <c r="D33" s="21"/>
      <c r="E33" s="21"/>
      <c r="F33" s="378"/>
      <c r="G33" s="21" t="n">
        <v>56.3</v>
      </c>
      <c r="H33" s="21" t="n">
        <v>6.53</v>
      </c>
      <c r="I33" s="21"/>
      <c r="J33" s="21"/>
      <c r="K33" s="21"/>
    </row>
    <row r="34" customFormat="false" ht="15" hidden="false" customHeight="false" outlineLevel="0" collapsed="false">
      <c r="A34" s="377"/>
      <c r="B34" s="373"/>
      <c r="C34" s="396"/>
      <c r="D34" s="396"/>
      <c r="E34" s="396"/>
      <c r="F34" s="396"/>
      <c r="G34" s="396"/>
      <c r="H34" s="396"/>
      <c r="I34" s="396"/>
      <c r="J34" s="396"/>
      <c r="K34" s="396"/>
    </row>
    <row r="35" customFormat="false" ht="15" hidden="false" customHeight="false" outlineLevel="0" collapsed="false">
      <c r="A35" s="377"/>
      <c r="B35" s="373"/>
      <c r="C35" s="396"/>
      <c r="D35" s="396"/>
      <c r="E35" s="396"/>
      <c r="F35" s="396"/>
      <c r="G35" s="396"/>
      <c r="H35" s="396"/>
      <c r="I35" s="396"/>
      <c r="J35" s="396"/>
      <c r="K35" s="396"/>
    </row>
    <row r="36" customFormat="false" ht="15" hidden="false" customHeight="false" outlineLevel="0" collapsed="false">
      <c r="A36" s="372" t="s">
        <v>191</v>
      </c>
      <c r="B36" s="373" t="n">
        <v>43562</v>
      </c>
      <c r="C36" s="374"/>
      <c r="D36" s="374"/>
      <c r="E36" s="374"/>
      <c r="F36" s="395"/>
      <c r="G36" s="374" t="n">
        <v>56.5</v>
      </c>
      <c r="H36" s="374" t="n">
        <v>7.33</v>
      </c>
      <c r="I36" s="374"/>
      <c r="J36" s="374"/>
      <c r="K36" s="374"/>
    </row>
    <row r="37" customFormat="false" ht="13.7" hidden="false" customHeight="true" outlineLevel="0" collapsed="false">
      <c r="A37" s="372"/>
      <c r="B37" s="372"/>
      <c r="C37" s="385" t="s">
        <v>235</v>
      </c>
      <c r="D37" s="385"/>
      <c r="E37" s="385"/>
      <c r="F37" s="385"/>
      <c r="G37" s="385"/>
      <c r="H37" s="385"/>
      <c r="I37" s="385"/>
      <c r="J37" s="385"/>
      <c r="K37" s="385"/>
    </row>
    <row r="38" customFormat="false" ht="57.75"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655</TotalTime>
  <Application>LibreOffice/5.2.7.2$Linux_X86_64 LibreOffice_project/2b7f1e640c46ceb28adf43ee075a6e8b8439ed10</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Electus Lux</dc:creator>
  <dc:description/>
  <dc:language>en-US</dc:language>
  <cp:lastModifiedBy/>
  <dcterms:modified xsi:type="dcterms:W3CDTF">2019-06-04T15:28:20Z</dcterms:modified>
  <cp:revision>300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