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harts/chart13.xml" ContentType="application/vnd.openxmlformats-officedocument.drawingml.chart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цели на сезон" sheetId="1" state="visible" r:id="rId2"/>
    <sheet name="сезонный объем" sheetId="2" state="visible" r:id="rId3"/>
    <sheet name="структура 4-х недельного цикла" sheetId="3" state="visible" r:id="rId4"/>
    <sheet name="понедельный план тр-к " sheetId="4" state="visible" r:id="rId5"/>
    <sheet name="Ц1Н1" sheetId="5" state="visible" r:id="rId6"/>
    <sheet name="Ц1Н2" sheetId="6" state="visible" r:id="rId7"/>
    <sheet name="СИ комплексы" sheetId="7" state="visible" r:id="rId8"/>
    <sheet name="Лист2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C70" authorId="0">
      <text>
        <r>
          <rPr>
            <sz val="9"/>
            <color rgb="FF000000"/>
            <rFont val="Tahoma"/>
            <family val="2"/>
            <charset val="204"/>
          </rPr>
          <t xml:space="preserve">20 сек для этого упражения мало, нужно 50-60сек
</t>
        </r>
      </text>
    </comment>
    <comment ref="C7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20 сек. Для этого упражения мало. Нужно миннимум 60 сек</t>
        </r>
      </text>
    </comment>
    <comment ref="C74" authorId="0">
      <text>
        <r>
          <rPr>
            <sz val="9"/>
            <color rgb="FF000000"/>
            <rFont val="Tahoma"/>
            <family val="2"/>
            <charset val="204"/>
          </rPr>
          <t xml:space="preserve">для этого упражнения 20 сек. это очень мало, нужно 40 сек.</t>
        </r>
      </text>
    </comment>
  </commentList>
</comments>
</file>

<file path=xl/sharedStrings.xml><?xml version="1.0" encoding="utf-8"?>
<sst xmlns="http://schemas.openxmlformats.org/spreadsheetml/2006/main" count="571" uniqueCount="259">
  <si>
    <t xml:space="preserve">мои цели на сезон 2019</t>
  </si>
  <si>
    <t xml:space="preserve">A</t>
  </si>
  <si>
    <t xml:space="preserve">Московский марафон 22.09.2019 - время 3:50. Уверенно бегать на 3 разряд по легкой атлетике на всех дистанциях.</t>
  </si>
  <si>
    <t xml:space="preserve">03.30.2019</t>
  </si>
  <si>
    <t xml:space="preserve">москва</t>
  </si>
  <si>
    <t xml:space="preserve">04.13.2019</t>
  </si>
  <si>
    <t xml:space="preserve">???</t>
  </si>
  <si>
    <t xml:space="preserve">Б</t>
  </si>
  <si>
    <t xml:space="preserve">Постановка базовой техники плавания, увеличение времени безостановочного плавания. Интенсивность низкая. Попытки плавания на открытой воде.</t>
  </si>
  <si>
    <t xml:space="preserve">04.28.2019</t>
  </si>
  <si>
    <t xml:space="preserve">зеленоград</t>
  </si>
  <si>
    <t xml:space="preserve">05.19.2010</t>
  </si>
  <si>
    <t xml:space="preserve">В</t>
  </si>
  <si>
    <t xml:space="preserve">Поиск хороших маршрутов для тренировки на велосипеде. По возможности накатывать сверхдистанции в низкой интенсивности. Постановка аэродинамической посадки привыкание к контактным педалям.</t>
  </si>
  <si>
    <t xml:space="preserve">06.02.2019</t>
  </si>
  <si>
    <t xml:space="preserve">!!!!</t>
  </si>
  <si>
    <t xml:space="preserve">06.29.2019</t>
  </si>
  <si>
    <t xml:space="preserve">завидово</t>
  </si>
  <si>
    <t xml:space="preserve">IRONSTAR</t>
  </si>
  <si>
    <t xml:space="preserve">Г</t>
  </si>
  <si>
    <t xml:space="preserve">Для КрСкСил и КрСил разработка комплексов упражнений для разных погодных условий и  инвентаря с упором на специальную подготовку. Проработать заминку.</t>
  </si>
  <si>
    <t xml:space="preserve">07.28.2019</t>
  </si>
  <si>
    <t xml:space="preserve">казань</t>
  </si>
  <si>
    <t xml:space="preserve">08.25.2019</t>
  </si>
  <si>
    <t xml:space="preserve">Д</t>
  </si>
  <si>
    <t xml:space="preserve">Поиск маршрутов/меcт для проведения контрольных тренировок</t>
  </si>
  <si>
    <t xml:space="preserve">E</t>
  </si>
  <si>
    <t xml:space="preserve">Научится работать с планом тренировок, приучить себя вести тренировочные дневниковые записи, повозможности оптимизировать и дополнять тренировочный план прорабатывать и дополнять комплесы упражнений</t>
  </si>
  <si>
    <t xml:space="preserve">Ё</t>
  </si>
  <si>
    <t xml:space="preserve">Больше эксперементировать и искать для разработки полноценного тренировочного плана на сезон 2020</t>
  </si>
  <si>
    <t xml:space="preserve">главные соревнования</t>
  </si>
  <si>
    <t xml:space="preserve">количество тренировочных часов в неделю </t>
  </si>
  <si>
    <t xml:space="preserve">дата</t>
  </si>
  <si>
    <t xml:space="preserve">дистанция</t>
  </si>
  <si>
    <t xml:space="preserve">где</t>
  </si>
  <si>
    <t xml:space="preserve">цель</t>
  </si>
  <si>
    <t xml:space="preserve">!цифры написанные зеленым цветом можно менять</t>
  </si>
  <si>
    <t xml:space="preserve">количество недель в цикле</t>
  </si>
  <si>
    <t xml:space="preserve">&lt;1:50 или вся гонка в 3-4й зоне</t>
  </si>
  <si>
    <t xml:space="preserve">количестов циклов</t>
  </si>
  <si>
    <t xml:space="preserve">&lt; 1:50 или вся гонка в 3-4й зоне</t>
  </si>
  <si>
    <t xml:space="preserve">общее количество тренировочных недель</t>
  </si>
  <si>
    <t xml:space="preserve">купавна</t>
  </si>
  <si>
    <t xml:space="preserve">пробежать в 3-й зоне</t>
  </si>
  <si>
    <t xml:space="preserve">общее количество тренировочных дней</t>
  </si>
  <si>
    <t xml:space="preserve">&lt;1:45 или вся гонка в 3-4й зоне</t>
  </si>
  <si>
    <t xml:space="preserve">общее количество тренировочных часов</t>
  </si>
  <si>
    <t xml:space="preserve">Пробежать &lt; 3:50</t>
  </si>
  <si>
    <t xml:space="preserve">общее количество тренировочных минут</t>
  </si>
  <si>
    <t xml:space="preserve">Процент фундаментальных тренировок в 4-х недельном цикле </t>
  </si>
  <si>
    <t xml:space="preserve">циклы</t>
  </si>
  <si>
    <t xml:space="preserve">даты</t>
  </si>
  <si>
    <t xml:space="preserve">этап</t>
  </si>
  <si>
    <t xml:space="preserve">
годовой объём</t>
  </si>
  <si>
    <t xml:space="preserve">главные элементы</t>
  </si>
  <si>
    <t xml:space="preserve">аэробная выносливость</t>
  </si>
  <si>
    <t xml:space="preserve">скорость</t>
  </si>
  <si>
    <t xml:space="preserve">сила</t>
  </si>
  <si>
    <t xml:space="preserve">АнП</t>
  </si>
  <si>
    <t xml:space="preserve">сверх. дистанционная
тренировка
(от 1 до 6 часов)</t>
  </si>
  <si>
    <t xml:space="preserve">дистанционная
тренировка</t>
  </si>
  <si>
    <t xml:space="preserve">ускорения
(рывки по 15-20 сек.) </t>
  </si>
  <si>
    <t xml:space="preserve">скоростные интервалы
(на время/на дистацию)</t>
  </si>
  <si>
    <t xml:space="preserve">пиковые
спринты</t>
  </si>
  <si>
    <t xml:space="preserve">соревновательная/контрольная тренировка</t>
  </si>
  <si>
    <t xml:space="preserve">общая 
силовая тренировка</t>
  </si>
  <si>
    <t xml:space="preserve">специальная силовая тренировка</t>
  </si>
  <si>
    <t xml:space="preserve">горные/равниные
интервалы
 (от 1-10 мин)</t>
  </si>
  <si>
    <t xml:space="preserve"> I зона</t>
  </si>
  <si>
    <t xml:space="preserve"> II-III зона</t>
  </si>
  <si>
    <t xml:space="preserve">IV-V-зона</t>
  </si>
  <si>
    <t xml:space="preserve">II-III-IV-зона*</t>
  </si>
  <si>
    <t xml:space="preserve">IV-V зона</t>
  </si>
  <si>
    <t xml:space="preserve">III-IV-зона</t>
  </si>
  <si>
    <t xml:space="preserve">I-III зоны</t>
  </si>
  <si>
    <t xml:space="preserve">I-IV зона</t>
  </si>
  <si>
    <t xml:space="preserve">%</t>
  </si>
  <si>
    <t xml:space="preserve">час</t>
  </si>
  <si>
    <t xml:space="preserve">час.</t>
  </si>
  <si>
    <t xml:space="preserve"> час.</t>
  </si>
  <si>
    <t xml:space="preserve">CRC %</t>
  </si>
  <si>
    <t xml:space="preserve">CRC час</t>
  </si>
  <si>
    <t xml:space="preserve">04.03-31.03</t>
  </si>
  <si>
    <t xml:space="preserve">базовый</t>
  </si>
  <si>
    <t xml:space="preserve">01.04-28.04</t>
  </si>
  <si>
    <t xml:space="preserve">29.04-26.05</t>
  </si>
  <si>
    <t xml:space="preserve">27.05-23.06</t>
  </si>
  <si>
    <t xml:space="preserve">интенсивный</t>
  </si>
  <si>
    <t xml:space="preserve">24.06-21.07</t>
  </si>
  <si>
    <t xml:space="preserve">22.07-18.08</t>
  </si>
  <si>
    <t xml:space="preserve">19.08-15.09</t>
  </si>
  <si>
    <t xml:space="preserve">подводящий</t>
  </si>
  <si>
    <t xml:space="preserve">16.09-13.10</t>
  </si>
  <si>
    <t xml:space="preserve">соревновательный</t>
  </si>
  <si>
    <t xml:space="preserve">час. за сезон</t>
  </si>
  <si>
    <t xml:space="preserve">% за сезон</t>
  </si>
  <si>
    <t xml:space="preserve">тренировка</t>
  </si>
  <si>
    <t xml:space="preserve">час </t>
  </si>
  <si>
    <t xml:space="preserve">сверх. дистанционная  (от 1 до 6 часов)</t>
  </si>
  <si>
    <t xml:space="preserve">дистанционная</t>
  </si>
  <si>
    <t xml:space="preserve">ускорения (рывки по 15-20 сек.) </t>
  </si>
  <si>
    <t xml:space="preserve">АиП</t>
  </si>
  <si>
    <t xml:space="preserve">скоростные интервалы (на время/на дистацию)</t>
  </si>
  <si>
    <t xml:space="preserve">пиковые спринты</t>
  </si>
  <si>
    <t xml:space="preserve">соревновательная/контрольная </t>
  </si>
  <si>
    <t xml:space="preserve">общая силовая</t>
  </si>
  <si>
    <t xml:space="preserve">специальная силовая </t>
  </si>
  <si>
    <t xml:space="preserve">горные/равнинные интервалы (от 1-10 мин)</t>
  </si>
  <si>
    <t xml:space="preserve"> от 
сезонного объема</t>
  </si>
  <si>
    <t xml:space="preserve">периодизация</t>
  </si>
  <si>
    <t xml:space="preserve">неделя</t>
  </si>
  <si>
    <t xml:space="preserve">CRC%</t>
  </si>
  <si>
    <t xml:space="preserve">CRCчас</t>
  </si>
  <si>
    <t xml:space="preserve">4-х недельный цикл</t>
  </si>
  <si>
    <t xml:space="preserve">недели</t>
  </si>
  <si>
    <t xml:space="preserve">1-4</t>
  </si>
  <si>
    <t xml:space="preserve">5-8</t>
  </si>
  <si>
    <t xml:space="preserve">9-12</t>
  </si>
  <si>
    <t xml:space="preserve">13-16</t>
  </si>
  <si>
    <t xml:space="preserve">17-20</t>
  </si>
  <si>
    <t xml:space="preserve">21-24</t>
  </si>
  <si>
    <t xml:space="preserve">25-28</t>
  </si>
  <si>
    <t xml:space="preserve">29-32</t>
  </si>
  <si>
    <t xml:space="preserve">% от годового объема</t>
  </si>
  <si>
    <t xml:space="preserve">объем цикла в (час)</t>
  </si>
  <si>
    <t xml:space="preserve">периодизация (%)</t>
  </si>
  <si>
    <t xml:space="preserve">недельный объем (ч)</t>
  </si>
  <si>
    <t xml:space="preserve">мин</t>
  </si>
  <si>
    <t xml:space="preserve">скоростные интервалы (на время/на дистанцию)</t>
  </si>
  <si>
    <t xml:space="preserve">горные/равниные интервалы (от 1-10 мин)</t>
  </si>
  <si>
    <t xml:space="preserve">планируемый недельный объем каждого элемента</t>
  </si>
  <si>
    <t xml:space="preserve">главный 
элемент</t>
  </si>
  <si>
    <t xml:space="preserve">сверх. дистанционная 
 (от 1 до 6 часов)</t>
  </si>
  <si>
    <t xml:space="preserve">ускорения
 (рывки по 15-20 сек.) </t>
  </si>
  <si>
    <t xml:space="preserve">скоростные интервалы
 (на время/на дистанцию)</t>
  </si>
  <si>
    <t xml:space="preserve">соревновательная
(контрольная)</t>
  </si>
  <si>
    <t xml:space="preserve">общая 
силовая</t>
  </si>
  <si>
    <t xml:space="preserve">горные/равниные интервалы
 (от 1-10 мин)</t>
  </si>
  <si>
    <t xml:space="preserve">зона ЧСС</t>
  </si>
  <si>
    <t xml:space="preserve">сокр. название</t>
  </si>
  <si>
    <t xml:space="preserve">СВД</t>
  </si>
  <si>
    <t xml:space="preserve">ДИС</t>
  </si>
  <si>
    <t xml:space="preserve">УСК</t>
  </si>
  <si>
    <t xml:space="preserve">СКИдист/СКИврм</t>
  </si>
  <si>
    <t xml:space="preserve">ПСР</t>
  </si>
  <si>
    <t xml:space="preserve">СОР</t>
  </si>
  <si>
    <t xml:space="preserve">ОСИ</t>
  </si>
  <si>
    <t xml:space="preserve">ССИ</t>
  </si>
  <si>
    <t xml:space="preserve">ГРИ</t>
  </si>
  <si>
    <t xml:space="preserve">недельный объем (мин)</t>
  </si>
  <si>
    <t xml:space="preserve">тренировочный план на неделю</t>
  </si>
  <si>
    <t xml:space="preserve">день недели</t>
  </si>
  <si>
    <t xml:space="preserve">элемент (мин)</t>
  </si>
  <si>
    <t xml:space="preserve">комментарий к тренировке или её описание</t>
  </si>
  <si>
    <t xml:space="preserve">Понедельник</t>
  </si>
  <si>
    <t xml:space="preserve">Вторник</t>
  </si>
  <si>
    <t xml:space="preserve">ДИС(42)+ГРИ(18)+бассеин</t>
  </si>
  <si>
    <t xml:space="preserve">Среда</t>
  </si>
  <si>
    <t xml:space="preserve">Четверг</t>
  </si>
  <si>
    <t xml:space="preserve">ДИС(72)+ОСИ(25)</t>
  </si>
  <si>
    <t xml:space="preserve">Пятница</t>
  </si>
  <si>
    <t xml:space="preserve">ОСИ(26)+ССИ(22)</t>
  </si>
  <si>
    <t xml:space="preserve">Суббота</t>
  </si>
  <si>
    <t xml:space="preserve">СВД(124)</t>
  </si>
  <si>
    <t xml:space="preserve">Воскресенье</t>
  </si>
  <si>
    <t xml:space="preserve">ОСИ(27)+ССИ(13)</t>
  </si>
  <si>
    <t xml:space="preserve">дневник тренировки</t>
  </si>
  <si>
    <t xml:space="preserve">наличие
разминки Да/Нет</t>
  </si>
  <si>
    <t xml:space="preserve">наличие 
заминки
Да/Нет</t>
  </si>
  <si>
    <t xml:space="preserve">самочуствие 
от 2 до 5
2-плохо/3-удовл/4-хор/5-отлично</t>
  </si>
  <si>
    <t xml:space="preserve">погода</t>
  </si>
  <si>
    <t xml:space="preserve">утренний вес (кг)</t>
  </si>
  <si>
    <t xml:space="preserve">продолжительность сна (час)</t>
  </si>
  <si>
    <t xml:space="preserve">утренний средний пульс</t>
  </si>
  <si>
    <t xml:space="preserve">понедельник</t>
  </si>
  <si>
    <t xml:space="preserve">вторник</t>
  </si>
  <si>
    <t xml:space="preserve">нет</t>
  </si>
  <si>
    <t xml:space="preserve">хорошо</t>
  </si>
  <si>
    <t xml:space="preserve">+1, скользко</t>
  </si>
  <si>
    <t xml:space="preserve">~7</t>
  </si>
  <si>
    <t xml:space="preserve">На старте в 19:45. Общая продолжительность бега 50 мин, интенсивность без пульсометра отслеживать сложно, но по ощущениям  3-4 зона.  Днем шёл дождь со снегом, поэтому в лесу бегать было очень скользко, часть маршрута была по асфальту. ГРИ в таких погодных условиях в лесу бегать невозможно и на этой тренировке пришлось отменить запланированный ГРИ. 
</t>
  </si>
  <si>
    <t xml:space="preserve">среда</t>
  </si>
  <si>
    <t xml:space="preserve">-3, сил. ветер</t>
  </si>
  <si>
    <t xml:space="preserve">четверг</t>
  </si>
  <si>
    <t xml:space="preserve">отлично</t>
  </si>
  <si>
    <t xml:space="preserve">Пробежка + ГРИ. Интенсив – бежала в 4/5 зоне. Ощущения отличные. Дома вечером запланированные ССИ и ОСИ ~ полчаса. Мышцы не болят.</t>
  </si>
  <si>
    <t xml:space="preserve">пятница</t>
  </si>
  <si>
    <t xml:space="preserve">да</t>
  </si>
  <si>
    <t xml:space="preserve">+1</t>
  </si>
  <si>
    <t xml:space="preserve">ОСИ(26)+ССИ(22). Тренировку провела в 23 районе на workout площадке. Тренироваля по комплексу №1. Отлична площадка, прорезиненное покрытие, навес от дождя, помимо турников и брусьев есть рукоход, шведка, низкая перекладина, которую можно использовать для перепрыгивания. Нужно собрать комплекс с учётом этих снарядов. Площадку можно использовать при плохих погодных условиях.</t>
  </si>
  <si>
    <t xml:space="preserve">суббота</t>
  </si>
  <si>
    <t xml:space="preserve">СВД(120). Ноют мышцы. Собралась, пробежалась в лесу. Стало легче. Ноги не болят. </t>
  </si>
  <si>
    <t xml:space="preserve">воскресенье</t>
  </si>
  <si>
    <t xml:space="preserve">плохо</t>
  </si>
  <si>
    <t xml:space="preserve">~10</t>
  </si>
  <si>
    <t xml:space="preserve">ОСИ+CCB ~ 55 минут. Делала дома. Со слезами на глазах. Тело болит. Ломит кости. С трудом встала утром с постели. В основном занималась йогой и растяжкой на разные группы мышц.  Стало полегче с мышцами после проработки связок. </t>
  </si>
  <si>
    <t xml:space="preserve">ДИС(45)+ГРИ(19)+бассеин</t>
  </si>
  <si>
    <t xml:space="preserve">планирую асфальт + взамен ГРИ сделать 9 шт X  1мин. равниных интервалов</t>
  </si>
  <si>
    <t xml:space="preserve">бассеин</t>
  </si>
  <si>
    <t xml:space="preserve">ОСИ(26)+ССИ(26)+бассеин</t>
  </si>
  <si>
    <t xml:space="preserve">?</t>
  </si>
  <si>
    <t xml:space="preserve">СВД(109)</t>
  </si>
  <si>
    <t xml:space="preserve">1ч49мин</t>
  </si>
  <si>
    <t xml:space="preserve">ОСИ(42)</t>
  </si>
  <si>
    <t xml:space="preserve">№1</t>
  </si>
  <si>
    <t xml:space="preserve">множ.</t>
  </si>
  <si>
    <t xml:space="preserve">кругов</t>
  </si>
  <si>
    <t xml:space="preserve">общее 
время</t>
  </si>
  <si>
    <t xml:space="preserve">инвентарь</t>
  </si>
  <si>
    <t xml:space="preserve">время на ОСИ на одном круге (мин)</t>
  </si>
  <si>
    <t xml:space="preserve">X</t>
  </si>
  <si>
    <t xml:space="preserve">гриф</t>
  </si>
  <si>
    <t xml:space="preserve">время на ССИ на одном круге (мин)</t>
  </si>
  <si>
    <t xml:space="preserve">блин 15-20кг</t>
  </si>
  <si>
    <t xml:space="preserve">общее время одного круга (мин)</t>
  </si>
  <si>
    <t xml:space="preserve">турник</t>
  </si>
  <si>
    <t xml:space="preserve">отдых между кругами 2+3+4(мин)</t>
  </si>
  <si>
    <t xml:space="preserve">брусья</t>
  </si>
  <si>
    <t xml:space="preserve">общее время тренировки (мин)</t>
  </si>
  <si>
    <t xml:space="preserve">пенка</t>
  </si>
  <si>
    <t xml:space="preserve">место</t>
  </si>
  <si>
    <t xml:space="preserve">23й район, workout площадка</t>
  </si>
  <si>
    <t xml:space="preserve">упражнения в круге</t>
  </si>
  <si>
    <t xml:space="preserve">количество</t>
  </si>
  <si>
    <t xml:space="preserve">подтягивание</t>
  </si>
  <si>
    <t xml:space="preserve">сек</t>
  </si>
  <si>
    <t xml:space="preserve">отдых</t>
  </si>
  <si>
    <t xml:space="preserve">отжимание</t>
  </si>
  <si>
    <t xml:space="preserve">высед+взмах на правую ногу</t>
  </si>
  <si>
    <t xml:space="preserve">высед+взмах на левую ногу</t>
  </si>
  <si>
    <t xml:space="preserve">гриф от груди</t>
  </si>
  <si>
    <t xml:space="preserve">выпригивание из низкого седа</t>
  </si>
  <si>
    <t xml:space="preserve">берпи</t>
  </si>
  <si>
    <t xml:space="preserve">подтягивание обратный хват</t>
  </si>
  <si>
    <t xml:space="preserve">блин вокруг</t>
  </si>
  <si>
    <t xml:space="preserve">разножка</t>
  </si>
  <si>
    <t xml:space="preserve">планка</t>
  </si>
  <si>
    <t xml:space="preserve">ok</t>
  </si>
  <si>
    <t xml:space="preserve">№2</t>
  </si>
  <si>
    <t xml:space="preserve">канат</t>
  </si>
  <si>
    <t xml:space="preserve">гиря 12кг</t>
  </si>
  <si>
    <t xml:space="preserve">отдых между кругами 5(мин)</t>
  </si>
  <si>
    <t xml:space="preserve">шведка</t>
  </si>
  <si>
    <t xml:space="preserve">комментарий</t>
  </si>
  <si>
    <t xml:space="preserve">комплекс получился неудачным и требует доработки</t>
  </si>
  <si>
    <t xml:space="preserve">дома</t>
  </si>
  <si>
    <t xml:space="preserve">икра на правой ноге</t>
  </si>
  <si>
    <t xml:space="preserve">икра на левой ноге</t>
  </si>
  <si>
    <t xml:space="preserve">гиря перекидка лев./прав.</t>
  </si>
  <si>
    <t xml:space="preserve">стульчик</t>
  </si>
  <si>
    <t xml:space="preserve">шведская стенка подъем ног</t>
  </si>
  <si>
    <t xml:space="preserve">пресс статика (уголок на полу)</t>
  </si>
  <si>
    <t xml:space="preserve">пресс на коссые мышцы</t>
  </si>
  <si>
    <t xml:space="preserve">Приседания в выпаде с поднятыми руками и грузом</t>
  </si>
  <si>
    <t xml:space="preserve">https://www.youtube.com/watch?v=qGSlehRBBMM</t>
  </si>
  <si>
    <t xml:space="preserve">четырёхглавые мышцы бедра, подколенные сухожилия, ягодицы, плечи и мышцы кора</t>
  </si>
  <si>
    <t xml:space="preserve">Разножка</t>
  </si>
  <si>
    <t xml:space="preserve">https://marathonec.ru/10-strength-exercises-for-runners/</t>
  </si>
  <si>
    <t xml:space="preserve">При выполнении этого упражнения с прямой спиной активнее всего работают мышцы задней поверхности бедра. 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</si>
</sst>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M/D/YYYY"/>
    <numFmt numFmtId="166" formatCode="H:MM"/>
    <numFmt numFmtId="167" formatCode="MMM\-YY"/>
    <numFmt numFmtId="168" formatCode="0%"/>
    <numFmt numFmtId="169" formatCode="#,##0.00"/>
    <numFmt numFmtId="170" formatCode="0.00"/>
    <numFmt numFmtId="171" formatCode="@"/>
    <numFmt numFmtId="172" formatCode="0"/>
    <numFmt numFmtId="173" formatCode="0.0"/>
  </numFmts>
  <fonts count="3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b val="true"/>
      <sz val="11"/>
      <color rgb="FF70AD47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ED7D31"/>
      <name val="Calibri"/>
      <family val="2"/>
      <charset val="204"/>
    </font>
    <font>
      <u val="single"/>
      <sz val="11"/>
      <color rgb="FF0563C1"/>
      <name val="Calibri"/>
      <family val="2"/>
      <charset val="1"/>
    </font>
    <font>
      <b val="true"/>
      <sz val="11"/>
      <color rgb="FF2E75B6"/>
      <name val="Calibri"/>
      <family val="2"/>
      <charset val="204"/>
    </font>
    <font>
      <b val="true"/>
      <sz val="11"/>
      <color rgb="FFA6A6A6"/>
      <name val="Calibri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70AD47"/>
      <name val="Calibri"/>
      <family val="2"/>
      <charset val="204"/>
    </font>
    <font>
      <sz val="11"/>
      <name val="Calibri"/>
      <family val="2"/>
      <charset val="204"/>
    </font>
    <font>
      <sz val="11"/>
      <color rgb="FFFFFFFF"/>
      <name val="Calibri"/>
      <family val="2"/>
      <charset val="1"/>
    </font>
    <font>
      <sz val="10"/>
      <name val="Arial"/>
      <family val="2"/>
    </font>
    <font>
      <sz val="9"/>
      <color rgb="FFD9D9D9"/>
      <name val="Calibri"/>
      <family val="2"/>
    </font>
    <font>
      <b val="true"/>
      <sz val="9"/>
      <color rgb="FFD9D9D9"/>
      <name val="Calibri"/>
      <family val="2"/>
    </font>
    <font>
      <sz val="2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1"/>
      <color rgb="FFC00000"/>
      <name val="Calibri"/>
      <family val="2"/>
      <charset val="1"/>
    </font>
    <font>
      <b val="true"/>
      <sz val="9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1"/>
      <color rgb="FF00B050"/>
      <name val="Calibri"/>
      <family val="2"/>
      <charset val="204"/>
    </font>
    <font>
      <b val="true"/>
      <sz val="10"/>
      <color rgb="FF00B050"/>
      <name val="Calibri"/>
      <family val="2"/>
      <charset val="204"/>
    </font>
    <font>
      <sz val="14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C55A11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8"/>
      <color rgb="FF00000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FFE699"/>
        <bgColor rgb="FFFFF2CC"/>
      </patternFill>
    </fill>
    <fill>
      <patternFill patternType="solid">
        <fgColor rgb="FF000000"/>
        <bgColor rgb="FF003300"/>
      </patternFill>
    </fill>
    <fill>
      <patternFill patternType="solid">
        <fgColor rgb="FFE7E6E6"/>
        <bgColor rgb="FFDEEBF7"/>
      </patternFill>
    </fill>
    <fill>
      <patternFill patternType="solid">
        <fgColor rgb="FFF4B183"/>
        <bgColor rgb="FFF8CBAD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E2F0D9"/>
        <bgColor rgb="FFE7E6E6"/>
      </patternFill>
    </fill>
    <fill>
      <patternFill patternType="solid">
        <fgColor rgb="FFF2F2F2"/>
        <bgColor rgb="FFE7E6E6"/>
      </patternFill>
    </fill>
    <fill>
      <patternFill patternType="solid">
        <fgColor rgb="FFFFFFFF"/>
        <bgColor rgb="FFF2F2F2"/>
      </patternFill>
    </fill>
    <fill>
      <patternFill patternType="solid">
        <fgColor rgb="FF9DC3E6"/>
        <bgColor rgb="FFBDD7EE"/>
      </patternFill>
    </fill>
    <fill>
      <patternFill patternType="solid">
        <fgColor rgb="FFF8CBAD"/>
        <bgColor rgb="FFFFE699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D966"/>
      </patternFill>
    </fill>
    <fill>
      <patternFill patternType="solid">
        <fgColor rgb="FF70AD47"/>
        <bgColor rgb="FF808080"/>
      </patternFill>
    </fill>
    <fill>
      <patternFill patternType="solid">
        <fgColor rgb="FFBF9000"/>
        <bgColor rgb="FFED7D31"/>
      </patternFill>
    </fill>
    <fill>
      <patternFill patternType="solid">
        <fgColor rgb="FFC55A11"/>
        <bgColor rgb="FFED7D31"/>
      </patternFill>
    </fill>
    <fill>
      <patternFill patternType="solid">
        <fgColor rgb="FFED7D31"/>
        <bgColor rgb="FFBF9000"/>
      </patternFill>
    </fill>
    <fill>
      <patternFill patternType="solid">
        <fgColor rgb="FF5B9BD5"/>
        <bgColor rgb="FF2E75B6"/>
      </patternFill>
    </fill>
    <fill>
      <patternFill patternType="solid">
        <fgColor rgb="FFBDD7EE"/>
        <bgColor rgb="FFD9D9D9"/>
      </patternFill>
    </fill>
    <fill>
      <patternFill patternType="solid">
        <fgColor rgb="FFFFD966"/>
        <bgColor rgb="FFFFE699"/>
      </patternFill>
    </fill>
    <fill>
      <patternFill patternType="solid">
        <fgColor rgb="FFFFF2CC"/>
        <bgColor rgb="FFFBE5D6"/>
      </patternFill>
    </fill>
  </fills>
  <borders count="5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>
        <color rgb="FFFFFFFF"/>
      </right>
      <top style="medium"/>
      <bottom style="medium"/>
      <diagonal/>
    </border>
    <border diagonalUp="false" diagonalDown="false">
      <left/>
      <right style="medium"/>
      <top style="medium"/>
      <bottom style="thin">
        <color rgb="FFFFFFFF"/>
      </bottom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9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9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9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10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0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1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11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0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11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1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1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1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1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10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0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11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1" borderId="2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11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7" fillId="4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7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4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7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4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9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9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9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6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1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17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18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3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7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8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3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7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8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9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9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9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1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1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1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1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1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1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9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1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21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1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1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0" fillId="21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21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21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0" fillId="19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2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19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2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19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0" fillId="2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19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2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19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2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13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13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13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0" fillId="13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13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13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3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0" fillId="2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0" fillId="2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2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2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2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22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2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21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1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8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1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21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1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8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29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9" fillId="21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9" fillId="8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9" fillId="2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9" fillId="22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2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0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4" fillId="0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4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8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8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4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8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4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4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30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30" fillId="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31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3" fillId="1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00FFFF"/>
      <rgbColor rgb="FFC00000"/>
      <rgbColor rgb="FF008000"/>
      <rgbColor rgb="FF000080"/>
      <rgbColor rgb="FFE7E6E6"/>
      <rgbColor rgb="FF800080"/>
      <rgbColor rgb="FF008080"/>
      <rgbColor rgb="FFB3B3B3"/>
      <rgbColor rgb="FF808080"/>
      <rgbColor rgb="FF5B9BD5"/>
      <rgbColor rgb="FF993366"/>
      <rgbColor rgb="FFFFF2CC"/>
      <rgbColor rgb="FFDEEBF7"/>
      <rgbColor rgb="FF660066"/>
      <rgbColor rgb="FFFBE5D6"/>
      <rgbColor rgb="FF0563C1"/>
      <rgbColor rgb="FFBDD7EE"/>
      <rgbColor rgb="FF000080"/>
      <rgbColor rgb="FFFF00FF"/>
      <rgbColor rgb="FFC5E0B4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E699"/>
      <rgbColor rgb="FF9DC3E6"/>
      <rgbColor rgb="FFF4B183"/>
      <rgbColor rgb="FFD9D9D9"/>
      <rgbColor rgb="FFF8CBAD"/>
      <rgbColor rgb="FF2E75B6"/>
      <rgbColor rgb="FFA9D18E"/>
      <rgbColor rgb="FF70AD47"/>
      <rgbColor rgb="FFFFC000"/>
      <rgbColor rgb="FFBF9000"/>
      <rgbColor rgb="FFED7D31"/>
      <rgbColor rgb="FF666699"/>
      <rgbColor rgb="FFA6A6A6"/>
      <rgbColor rgb="FF003366"/>
      <rgbColor rgb="FF00B050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backWall>
      <c:spPr>
        <a:noFill/>
        <a:ln w="6480">
          <a:noFill/>
        </a:ln>
      </c:spPr>
    </c:backWall>
    <c:plotArea>
      <c:bar3DChart>
        <c:barDir val="col"/>
        <c:grouping val="percent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'сезонный объем'!$F$27:$G$27</c:f>
              <c:strCache>
                <c:ptCount val="2"/>
                <c:pt idx="0">
                  <c:v>% за сезон</c:v>
                </c:pt>
                <c:pt idx="1">
                  <c:v/>
                </c:pt>
              </c:strCache>
            </c:strRef>
          </c:cat>
          <c:val>
            <c:numRef>
              <c:f>'сезонный объем'!$F$28:$G$28</c:f>
              <c:numCache>
                <c:formatCode>General</c:formatCode>
                <c:ptCount val="2"/>
                <c:pt idx="0">
                  <c:v>61</c:v>
                </c:pt>
                <c:pt idx="1">
                  <c:v/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'сезонный объем'!$F$27:$G$27</c:f>
              <c:strCache>
                <c:ptCount val="2"/>
                <c:pt idx="0">
                  <c:v>% за сезон</c:v>
                </c:pt>
                <c:pt idx="1">
                  <c:v/>
                </c:pt>
              </c:strCache>
            </c:strRef>
          </c:cat>
          <c:val>
            <c:numRef>
              <c:f>'сезонный объем'!$F$29:$G$29</c:f>
              <c:numCache>
                <c:formatCode>General</c:formatCode>
                <c:ptCount val="2"/>
                <c:pt idx="0">
                  <c:v>15.06</c:v>
                </c:pt>
                <c:pt idx="1">
                  <c:v/>
                </c:pt>
              </c:numCache>
            </c:numRef>
          </c:val>
        </c:ser>
        <c:ser>
          <c:idx val="2"/>
          <c:order val="2"/>
          <c:spPr>
            <a:noFill/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'сезонный объем'!$F$27:$G$27</c:f>
              <c:strCache>
                <c:ptCount val="2"/>
                <c:pt idx="0">
                  <c:v>% за сезон</c:v>
                </c:pt>
                <c:pt idx="1">
                  <c:v/>
                </c:pt>
              </c:strCache>
            </c:strRef>
          </c:cat>
          <c:val>
            <c:numRef>
              <c:f>'сезонный объем'!$F$30:$G$30</c:f>
              <c:numCache>
                <c:formatCode>General</c:formatCode>
                <c:ptCount val="2"/>
                <c:pt idx="0">
                  <c:v>13.51</c:v>
                </c:pt>
                <c:pt idx="1">
                  <c:v/>
                </c:pt>
              </c:numCache>
            </c:numRef>
          </c:val>
        </c:ser>
        <c:ser>
          <c:idx val="3"/>
          <c:order val="3"/>
          <c:spPr>
            <a:noFill/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'сезонный объем'!$F$27:$G$27</c:f>
              <c:strCache>
                <c:ptCount val="2"/>
                <c:pt idx="0">
                  <c:v>% за сезон</c:v>
                </c:pt>
                <c:pt idx="1">
                  <c:v/>
                </c:pt>
              </c:strCache>
            </c:strRef>
          </c:cat>
          <c:val>
            <c:numRef>
              <c:f>'сезонный объем'!$F$31:$G$31</c:f>
              <c:numCache>
                <c:formatCode>General</c:formatCode>
                <c:ptCount val="2"/>
                <c:pt idx="0">
                  <c:v>10.43</c:v>
                </c:pt>
                <c:pt idx="1">
                  <c:v/>
                </c:pt>
              </c:numCache>
            </c:numRef>
          </c:val>
        </c:ser>
        <c:gapWidth val="150"/>
        <c:shape val="cylinder"/>
        <c:axId val="42681908"/>
        <c:axId val="38494968"/>
        <c:axId val="0"/>
      </c:bar3DChart>
      <c:catAx>
        <c:axId val="426819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494968"/>
        <c:crosses val="autoZero"/>
        <c:auto val="1"/>
        <c:lblAlgn val="ctr"/>
        <c:lblOffset val="100"/>
      </c:catAx>
      <c:valAx>
        <c:axId val="38494968"/>
        <c:scaling>
          <c:orientation val="minMax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d9d9d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d9d9d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% в сезоне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d9d9d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681908"/>
        <c:crosses val="autoZero"/>
      </c:valAx>
      <c:spPr>
        <a:noFill/>
        <a:ln w="648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31</xdr:row>
      <xdr:rowOff>1800</xdr:rowOff>
    </xdr:from>
    <xdr:to>
      <xdr:col>7</xdr:col>
      <xdr:colOff>7560</xdr:colOff>
      <xdr:row>45</xdr:row>
      <xdr:rowOff>79200</xdr:rowOff>
    </xdr:to>
    <xdr:graphicFrame>
      <xdr:nvGraphicFramePr>
        <xdr:cNvPr id="0" name="Диаграмма 3"/>
        <xdr:cNvGraphicFramePr/>
      </xdr:nvGraphicFramePr>
      <xdr:xfrm>
        <a:off x="0" y="6243120"/>
        <a:ext cx="4390920" cy="263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incalculator.ru/kalkulyator-dnej" TargetMode="External"/><Relationship Id="rId2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qGSlehRBBMM" TargetMode="External"/><Relationship Id="rId2" Type="http://schemas.openxmlformats.org/officeDocument/2006/relationships/hyperlink" Target="https://marathonec.ru/10-strength-exercises-for-runne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S14" activeCellId="0" sqref="S14"/>
    </sheetView>
  </sheetViews>
  <sheetFormatPr defaultRowHeight="14.4" outlineLevelRow="0" outlineLevelCol="0"/>
  <cols>
    <col collapsed="false" customWidth="true" hidden="false" outlineLevel="0" max="16" min="1" style="0" width="8.67"/>
    <col collapsed="false" customWidth="true" hidden="false" outlineLevel="0" max="17" min="17" style="0" width="11.7"/>
    <col collapsed="false" customWidth="true" hidden="false" outlineLevel="0" max="18" min="18" style="0" width="8.67"/>
    <col collapsed="false" customWidth="true" hidden="false" outlineLevel="0" max="19" min="19" style="0" width="11.99"/>
    <col collapsed="false" customWidth="true" hidden="false" outlineLevel="0" max="1025" min="20" style="0" width="8.67"/>
  </cols>
  <sheetData>
    <row r="1" customFormat="false" ht="20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O2" s="4"/>
      <c r="Q2" s="5" t="s">
        <v>3</v>
      </c>
      <c r="R2" s="6" t="n">
        <v>8</v>
      </c>
      <c r="S2" s="0" t="s">
        <v>4</v>
      </c>
    </row>
    <row r="3" customFormat="false" ht="13.8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P3" s="5"/>
      <c r="Q3" s="5" t="s">
        <v>5</v>
      </c>
      <c r="R3" s="7" t="n">
        <v>21</v>
      </c>
      <c r="S3" s="0" t="s">
        <v>4</v>
      </c>
      <c r="T3" s="0" t="s">
        <v>6</v>
      </c>
    </row>
    <row r="4" customFormat="false" ht="13.8" hidden="false" customHeight="true" outlineLevel="0" collapsed="false">
      <c r="A4" s="8" t="s">
        <v>7</v>
      </c>
      <c r="B4" s="9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Q4" s="5" t="s">
        <v>9</v>
      </c>
      <c r="R4" s="7" t="n">
        <v>15</v>
      </c>
      <c r="S4" s="0" t="s">
        <v>10</v>
      </c>
      <c r="T4" s="10" t="n">
        <v>0.0555555555555556</v>
      </c>
    </row>
    <row r="5" customFormat="false" ht="13.8" hidden="false" customHeight="false" outlineLevel="0" collapsed="false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Q5" s="5" t="s">
        <v>11</v>
      </c>
      <c r="R5" s="7" t="n">
        <v>21</v>
      </c>
      <c r="S5" s="11" t="s">
        <v>4</v>
      </c>
      <c r="T5" s="10" t="n">
        <v>0.0763888888888889</v>
      </c>
    </row>
    <row r="6" customFormat="false" ht="13.8" hidden="false" customHeight="true" outlineLevel="0" collapsed="false">
      <c r="A6" s="2" t="s">
        <v>12</v>
      </c>
      <c r="B6" s="12" t="s">
        <v>13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Q6" s="5" t="s">
        <v>14</v>
      </c>
      <c r="R6" s="7" t="n">
        <v>21</v>
      </c>
      <c r="S6" s="0" t="s">
        <v>10</v>
      </c>
      <c r="T6" s="10" t="n">
        <v>0.0763888888888889</v>
      </c>
    </row>
    <row r="7" customFormat="false" ht="13.8" hidden="false" customHeight="false" outlineLevel="0" collapsed="false">
      <c r="A7" s="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0" t="s">
        <v>15</v>
      </c>
      <c r="Q7" s="5" t="s">
        <v>16</v>
      </c>
      <c r="S7" s="0" t="s">
        <v>17</v>
      </c>
      <c r="U7" s="0" t="s">
        <v>18</v>
      </c>
    </row>
    <row r="8" customFormat="false" ht="13.8" hidden="false" customHeight="true" outlineLevel="0" collapsed="false">
      <c r="A8" s="8" t="s">
        <v>19</v>
      </c>
      <c r="B8" s="9" t="s">
        <v>20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5" t="s">
        <v>21</v>
      </c>
      <c r="S8" s="0" t="s">
        <v>22</v>
      </c>
      <c r="U8" s="0" t="s">
        <v>18</v>
      </c>
    </row>
    <row r="9" customFormat="false" ht="13.8" hidden="false" customHeight="false" outlineLevel="0" collapsed="false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Q9" s="5" t="s">
        <v>23</v>
      </c>
      <c r="S9" s="0" t="s">
        <v>4</v>
      </c>
      <c r="U9" s="0" t="s">
        <v>18</v>
      </c>
    </row>
    <row r="10" customFormat="false" ht="13.8" hidden="false" customHeight="false" outlineLevel="0" collapsed="false">
      <c r="A10" s="2" t="s">
        <v>24</v>
      </c>
      <c r="B10" s="3" t="s">
        <v>25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3.8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3.8" hidden="false" customHeight="true" outlineLevel="0" collapsed="false">
      <c r="A12" s="8" t="s">
        <v>26</v>
      </c>
      <c r="B12" s="9" t="s">
        <v>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3.8" hidden="false" customHeight="false" outlineLevel="0" collapsed="false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3.8" hidden="false" customHeight="false" outlineLevel="0" collapsed="false">
      <c r="A14" s="2" t="s">
        <v>28</v>
      </c>
      <c r="B14" s="3" t="s">
        <v>29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15">
    <mergeCell ref="A1:M1"/>
    <mergeCell ref="A2:A3"/>
    <mergeCell ref="B2:M3"/>
    <mergeCell ref="A4:A5"/>
    <mergeCell ref="B4:M5"/>
    <mergeCell ref="A6:A7"/>
    <mergeCell ref="B6:M7"/>
    <mergeCell ref="A8:A9"/>
    <mergeCell ref="B8:M9"/>
    <mergeCell ref="A10:A11"/>
    <mergeCell ref="B10:M11"/>
    <mergeCell ref="A12:A13"/>
    <mergeCell ref="B12:M13"/>
    <mergeCell ref="A14:A15"/>
    <mergeCell ref="B14:M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showFormulas="false" showGridLines="true" showRowColHeaders="true" showZeros="true" rightToLeft="false" tabSelected="false" showOutlineSymbols="true" defaultGridColor="true" view="normal" topLeftCell="C7" colorId="64" zoomScale="100" zoomScaleNormal="100" zoomScalePageLayoutView="100" workbookViewId="0">
      <selection pane="topLeft" activeCell="R29" activeCellId="0" sqref="R29"/>
    </sheetView>
  </sheetViews>
  <sheetFormatPr defaultRowHeight="14.4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0.16"/>
    <col collapsed="false" customWidth="true" hidden="false" outlineLevel="0" max="3" min="3" style="0" width="16.59"/>
    <col collapsed="false" customWidth="true" hidden="false" outlineLevel="0" max="4" min="4" style="0" width="8"/>
    <col collapsed="false" customWidth="true" hidden="false" outlineLevel="0" max="5" min="5" style="0" width="7"/>
    <col collapsed="false" customWidth="true" hidden="false" outlineLevel="0" max="6" min="6" style="0" width="5.69"/>
    <col collapsed="false" customWidth="true" hidden="false" outlineLevel="0" max="7" min="7" style="0" width="8.67"/>
    <col collapsed="false" customWidth="true" hidden="false" outlineLevel="0" max="8" min="8" style="0" width="10.99"/>
    <col collapsed="false" customWidth="true" hidden="false" outlineLevel="0" max="9" min="9" style="0" width="9.42"/>
    <col collapsed="false" customWidth="true" hidden="false" outlineLevel="0" max="10" min="10" style="0" width="6.27"/>
    <col collapsed="false" customWidth="true" hidden="false" outlineLevel="0" max="11" min="11" style="0" width="7.68"/>
    <col collapsed="false" customWidth="true" hidden="false" outlineLevel="0" max="12" min="12" style="0" width="8.4"/>
    <col collapsed="false" customWidth="true" hidden="false" outlineLevel="0" max="13" min="13" style="0" width="8.59"/>
    <col collapsed="false" customWidth="true" hidden="false" outlineLevel="0" max="14" min="14" style="0" width="8.67"/>
    <col collapsed="false" customWidth="true" hidden="false" outlineLevel="0" max="15" min="15" style="0" width="7.68"/>
    <col collapsed="false" customWidth="true" hidden="false" outlineLevel="0" max="16" min="16" style="0" width="8.4"/>
    <col collapsed="false" customWidth="true" hidden="false" outlineLevel="0" max="17" min="17" style="0" width="9.26"/>
    <col collapsed="false" customWidth="true" hidden="false" outlineLevel="0" max="18" min="18" style="0" width="10.84"/>
    <col collapsed="false" customWidth="true" hidden="false" outlineLevel="0" max="19" min="19" style="0" width="6.27"/>
    <col collapsed="false" customWidth="true" hidden="false" outlineLevel="0" max="20" min="20" style="0" width="7.84"/>
    <col collapsed="false" customWidth="true" hidden="false" outlineLevel="0" max="21" min="21" style="0" width="6.58"/>
    <col collapsed="false" customWidth="true" hidden="false" outlineLevel="0" max="22" min="22" style="0" width="8.59"/>
    <col collapsed="false" customWidth="true" hidden="false" outlineLevel="0" max="23" min="23" style="0" width="10.42"/>
    <col collapsed="false" customWidth="true" hidden="false" outlineLevel="0" max="1025" min="24" style="0" width="8.67"/>
  </cols>
  <sheetData>
    <row r="1" customFormat="false" ht="14.4" hidden="false" customHeight="false" outlineLevel="0" collapsed="false">
      <c r="H1" s="13" t="s">
        <v>30</v>
      </c>
      <c r="I1" s="13"/>
      <c r="J1" s="13"/>
      <c r="K1" s="13"/>
      <c r="L1" s="13"/>
      <c r="M1" s="13"/>
      <c r="N1" s="13"/>
      <c r="O1" s="14"/>
    </row>
    <row r="2" customFormat="false" ht="14.4" hidden="false" customHeight="false" outlineLevel="0" collapsed="false">
      <c r="A2" s="15" t="s">
        <v>31</v>
      </c>
      <c r="B2" s="15"/>
      <c r="C2" s="15"/>
      <c r="D2" s="15"/>
      <c r="E2" s="15"/>
      <c r="F2" s="16" t="n">
        <v>8</v>
      </c>
      <c r="H2" s="17" t="s">
        <v>32</v>
      </c>
      <c r="I2" s="17" t="s">
        <v>33</v>
      </c>
      <c r="J2" s="18" t="s">
        <v>34</v>
      </c>
      <c r="K2" s="18"/>
      <c r="L2" s="18" t="s">
        <v>35</v>
      </c>
      <c r="M2" s="18"/>
      <c r="N2" s="18"/>
      <c r="O2" s="18"/>
      <c r="Q2" s="19" t="s">
        <v>36</v>
      </c>
      <c r="R2" s="19"/>
      <c r="S2" s="19"/>
      <c r="T2" s="19"/>
      <c r="U2" s="19"/>
      <c r="V2" s="19"/>
    </row>
    <row r="3" customFormat="false" ht="14.4" hidden="false" customHeight="false" outlineLevel="0" collapsed="false">
      <c r="A3" s="15" t="s">
        <v>37</v>
      </c>
      <c r="B3" s="15"/>
      <c r="C3" s="15"/>
      <c r="D3" s="15"/>
      <c r="E3" s="15"/>
      <c r="F3" s="16" t="n">
        <v>4</v>
      </c>
      <c r="H3" s="20" t="n">
        <v>43618</v>
      </c>
      <c r="I3" s="21" t="n">
        <v>21</v>
      </c>
      <c r="J3" s="22" t="s">
        <v>10</v>
      </c>
      <c r="K3" s="22"/>
      <c r="L3" s="15" t="s">
        <v>38</v>
      </c>
      <c r="M3" s="15"/>
      <c r="N3" s="15"/>
      <c r="O3" s="15"/>
    </row>
    <row r="4" customFormat="false" ht="14.4" hidden="false" customHeight="false" outlineLevel="0" collapsed="false">
      <c r="A4" s="15" t="s">
        <v>39</v>
      </c>
      <c r="B4" s="15"/>
      <c r="C4" s="15"/>
      <c r="D4" s="15"/>
      <c r="E4" s="15"/>
      <c r="F4" s="16" t="n">
        <v>8</v>
      </c>
      <c r="H4" s="20" t="n">
        <v>43646</v>
      </c>
      <c r="I4" s="21" t="n">
        <v>21</v>
      </c>
      <c r="J4" s="22" t="s">
        <v>4</v>
      </c>
      <c r="K4" s="22"/>
      <c r="L4" s="15" t="s">
        <v>40</v>
      </c>
      <c r="M4" s="15"/>
      <c r="N4" s="15"/>
      <c r="O4" s="15"/>
    </row>
    <row r="5" customFormat="false" ht="14.4" hidden="false" customHeight="false" outlineLevel="0" collapsed="false">
      <c r="A5" s="15" t="s">
        <v>41</v>
      </c>
      <c r="B5" s="15"/>
      <c r="C5" s="15"/>
      <c r="D5" s="15"/>
      <c r="E5" s="15"/>
      <c r="F5" s="23" t="n">
        <f aca="false">F3*F4</f>
        <v>32</v>
      </c>
      <c r="H5" s="20" t="n">
        <v>43701</v>
      </c>
      <c r="I5" s="21" t="n">
        <v>36</v>
      </c>
      <c r="J5" s="22" t="s">
        <v>42</v>
      </c>
      <c r="K5" s="22"/>
      <c r="L5" s="15" t="s">
        <v>43</v>
      </c>
      <c r="M5" s="15"/>
      <c r="N5" s="15"/>
      <c r="O5" s="15"/>
    </row>
    <row r="6" customFormat="false" ht="14.4" hidden="false" customHeight="false" outlineLevel="0" collapsed="false">
      <c r="A6" s="24" t="s">
        <v>44</v>
      </c>
      <c r="B6" s="24"/>
      <c r="C6" s="24"/>
      <c r="D6" s="24"/>
      <c r="E6" s="24"/>
      <c r="F6" s="16" t="n">
        <v>224</v>
      </c>
      <c r="H6" s="25" t="n">
        <v>43716</v>
      </c>
      <c r="I6" s="26" t="n">
        <v>21</v>
      </c>
      <c r="J6" s="27" t="s">
        <v>4</v>
      </c>
      <c r="K6" s="27"/>
      <c r="L6" s="28" t="s">
        <v>45</v>
      </c>
      <c r="M6" s="28"/>
      <c r="N6" s="28"/>
      <c r="O6" s="28"/>
    </row>
    <row r="7" customFormat="false" ht="14.4" hidden="false" customHeight="false" outlineLevel="0" collapsed="false">
      <c r="A7" s="29" t="s">
        <v>46</v>
      </c>
      <c r="B7" s="29"/>
      <c r="C7" s="29"/>
      <c r="D7" s="29"/>
      <c r="E7" s="29"/>
      <c r="F7" s="23" t="n">
        <f aca="false">F2*F5</f>
        <v>256</v>
      </c>
      <c r="H7" s="30" t="n">
        <v>43730</v>
      </c>
      <c r="I7" s="31" t="n">
        <v>42</v>
      </c>
      <c r="J7" s="32" t="s">
        <v>4</v>
      </c>
      <c r="K7" s="32"/>
      <c r="L7" s="33" t="s">
        <v>47</v>
      </c>
      <c r="M7" s="33"/>
      <c r="N7" s="33"/>
      <c r="O7" s="33"/>
    </row>
    <row r="8" customFormat="false" ht="14.4" hidden="false" customHeight="false" outlineLevel="0" collapsed="false">
      <c r="A8" s="29" t="s">
        <v>48</v>
      </c>
      <c r="B8" s="29"/>
      <c r="C8" s="29"/>
      <c r="D8" s="29"/>
      <c r="E8" s="29"/>
      <c r="F8" s="23" t="n">
        <f aca="false">F7*60</f>
        <v>15360</v>
      </c>
    </row>
    <row r="9" customFormat="false" ht="14.4" hidden="false" customHeight="false" outlineLevel="0" collapsed="false">
      <c r="A9" s="34"/>
      <c r="B9" s="34"/>
      <c r="C9" s="34"/>
      <c r="D9" s="34"/>
      <c r="E9" s="34"/>
    </row>
    <row r="11" customFormat="false" ht="14.7" hidden="false" customHeight="false" outlineLevel="0" collapsed="false">
      <c r="A11" s="35" t="s">
        <v>49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customFormat="false" ht="14.5" hidden="false" customHeight="true" outlineLevel="0" collapsed="false">
      <c r="A12" s="36" t="s">
        <v>50</v>
      </c>
      <c r="B12" s="36" t="s">
        <v>51</v>
      </c>
      <c r="C12" s="36" t="s">
        <v>52</v>
      </c>
      <c r="D12" s="37" t="s">
        <v>53</v>
      </c>
      <c r="E12" s="37"/>
      <c r="F12" s="38" t="s">
        <v>54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</row>
    <row r="13" customFormat="false" ht="14.7" hidden="false" customHeight="false" outlineLevel="0" collapsed="false">
      <c r="A13" s="36"/>
      <c r="B13" s="36"/>
      <c r="C13" s="36"/>
      <c r="D13" s="37"/>
      <c r="E13" s="37"/>
      <c r="F13" s="39" t="s">
        <v>55</v>
      </c>
      <c r="G13" s="39"/>
      <c r="H13" s="39"/>
      <c r="I13" s="39"/>
      <c r="J13" s="40" t="s">
        <v>56</v>
      </c>
      <c r="K13" s="40"/>
      <c r="L13" s="40"/>
      <c r="M13" s="40"/>
      <c r="N13" s="40"/>
      <c r="O13" s="40"/>
      <c r="P13" s="40"/>
      <c r="Q13" s="40"/>
      <c r="R13" s="41" t="s">
        <v>57</v>
      </c>
      <c r="S13" s="41"/>
      <c r="T13" s="41"/>
      <c r="U13" s="41"/>
      <c r="V13" s="42" t="s">
        <v>58</v>
      </c>
      <c r="W13" s="42"/>
    </row>
    <row r="14" customFormat="false" ht="58.15" hidden="false" customHeight="true" outlineLevel="0" collapsed="false">
      <c r="A14" s="36"/>
      <c r="B14" s="36"/>
      <c r="C14" s="36"/>
      <c r="D14" s="37"/>
      <c r="E14" s="37"/>
      <c r="F14" s="43" t="s">
        <v>59</v>
      </c>
      <c r="G14" s="43"/>
      <c r="H14" s="44" t="s">
        <v>60</v>
      </c>
      <c r="I14" s="44"/>
      <c r="J14" s="45" t="s">
        <v>61</v>
      </c>
      <c r="K14" s="45"/>
      <c r="L14" s="46" t="s">
        <v>62</v>
      </c>
      <c r="M14" s="46"/>
      <c r="N14" s="46" t="s">
        <v>63</v>
      </c>
      <c r="O14" s="46"/>
      <c r="P14" s="47" t="s">
        <v>64</v>
      </c>
      <c r="Q14" s="47"/>
      <c r="R14" s="48" t="s">
        <v>65</v>
      </c>
      <c r="S14" s="48"/>
      <c r="T14" s="49" t="s">
        <v>66</v>
      </c>
      <c r="U14" s="49"/>
      <c r="V14" s="50" t="s">
        <v>67</v>
      </c>
      <c r="W14" s="50"/>
    </row>
    <row r="15" customFormat="false" ht="14.4" hidden="false" customHeight="true" outlineLevel="0" collapsed="false">
      <c r="A15" s="36"/>
      <c r="B15" s="36"/>
      <c r="C15" s="36"/>
      <c r="D15" s="37"/>
      <c r="E15" s="37"/>
      <c r="F15" s="51" t="s">
        <v>68</v>
      </c>
      <c r="G15" s="51"/>
      <c r="H15" s="52" t="s">
        <v>69</v>
      </c>
      <c r="I15" s="52"/>
      <c r="J15" s="53" t="s">
        <v>70</v>
      </c>
      <c r="K15" s="53"/>
      <c r="L15" s="54" t="s">
        <v>71</v>
      </c>
      <c r="M15" s="54"/>
      <c r="N15" s="54" t="s">
        <v>72</v>
      </c>
      <c r="O15" s="54"/>
      <c r="P15" s="55" t="s">
        <v>73</v>
      </c>
      <c r="Q15" s="55"/>
      <c r="R15" s="56" t="s">
        <v>74</v>
      </c>
      <c r="S15" s="56"/>
      <c r="T15" s="57" t="s">
        <v>75</v>
      </c>
      <c r="U15" s="57"/>
      <c r="V15" s="58" t="s">
        <v>72</v>
      </c>
      <c r="W15" s="58"/>
    </row>
    <row r="16" customFormat="false" ht="14.7" hidden="false" customHeight="false" outlineLevel="0" collapsed="false">
      <c r="A16" s="36"/>
      <c r="B16" s="36"/>
      <c r="C16" s="36"/>
      <c r="D16" s="37" t="s">
        <v>76</v>
      </c>
      <c r="E16" s="37" t="s">
        <v>77</v>
      </c>
      <c r="F16" s="59" t="s">
        <v>76</v>
      </c>
      <c r="G16" s="60" t="s">
        <v>78</v>
      </c>
      <c r="H16" s="61" t="s">
        <v>76</v>
      </c>
      <c r="I16" s="62" t="s">
        <v>78</v>
      </c>
      <c r="J16" s="63" t="s">
        <v>76</v>
      </c>
      <c r="K16" s="64" t="s">
        <v>79</v>
      </c>
      <c r="L16" s="65" t="s">
        <v>76</v>
      </c>
      <c r="M16" s="65" t="s">
        <v>78</v>
      </c>
      <c r="N16" s="65" t="s">
        <v>76</v>
      </c>
      <c r="O16" s="66" t="s">
        <v>78</v>
      </c>
      <c r="P16" s="67" t="s">
        <v>76</v>
      </c>
      <c r="Q16" s="68" t="s">
        <v>78</v>
      </c>
      <c r="R16" s="69" t="s">
        <v>76</v>
      </c>
      <c r="S16" s="70" t="s">
        <v>78</v>
      </c>
      <c r="T16" s="71" t="s">
        <v>76</v>
      </c>
      <c r="U16" s="72" t="s">
        <v>78</v>
      </c>
      <c r="V16" s="73" t="s">
        <v>76</v>
      </c>
      <c r="W16" s="73" t="s">
        <v>78</v>
      </c>
      <c r="X16" s="74" t="s">
        <v>80</v>
      </c>
      <c r="Y16" s="74" t="s">
        <v>81</v>
      </c>
    </row>
    <row r="17" customFormat="false" ht="14.4" hidden="false" customHeight="false" outlineLevel="0" collapsed="false">
      <c r="A17" s="75" t="n">
        <v>1</v>
      </c>
      <c r="B17" s="76" t="s">
        <v>82</v>
      </c>
      <c r="C17" s="77" t="s">
        <v>83</v>
      </c>
      <c r="D17" s="78" t="n">
        <v>0.1</v>
      </c>
      <c r="E17" s="79" t="n">
        <f aca="false">D17*F7</f>
        <v>25.6</v>
      </c>
      <c r="F17" s="80" t="n">
        <v>0.35</v>
      </c>
      <c r="G17" s="81" t="n">
        <f aca="false">F17*E17</f>
        <v>8.96</v>
      </c>
      <c r="H17" s="82" t="n">
        <v>0.3</v>
      </c>
      <c r="I17" s="83" t="n">
        <f aca="false">H17*E17</f>
        <v>7.68</v>
      </c>
      <c r="J17" s="84" t="n">
        <v>0</v>
      </c>
      <c r="K17" s="85" t="n">
        <f aca="false">J17*E17</f>
        <v>0</v>
      </c>
      <c r="L17" s="82" t="n">
        <v>0</v>
      </c>
      <c r="M17" s="85" t="n">
        <f aca="false">L17*E17</f>
        <v>0</v>
      </c>
      <c r="N17" s="82" t="n">
        <v>0</v>
      </c>
      <c r="O17" s="85" t="n">
        <f aca="false">N17*E17</f>
        <v>0</v>
      </c>
      <c r="P17" s="82" t="n">
        <v>0</v>
      </c>
      <c r="Q17" s="86" t="n">
        <f aca="false">P17*E17</f>
        <v>0</v>
      </c>
      <c r="R17" s="87" t="n">
        <v>0.2</v>
      </c>
      <c r="S17" s="85" t="n">
        <f aca="false">R17*E17</f>
        <v>5.12</v>
      </c>
      <c r="T17" s="82" t="n">
        <v>0.1</v>
      </c>
      <c r="U17" s="85" t="n">
        <f aca="false">T17*E17</f>
        <v>2.56</v>
      </c>
      <c r="V17" s="82" t="n">
        <v>0.05</v>
      </c>
      <c r="W17" s="88" t="n">
        <f aca="false">V17*E17</f>
        <v>1.28</v>
      </c>
      <c r="X17" s="89" t="n">
        <f aca="false">F17+H17+J17+L17+N17+P17+R17+T17+V17</f>
        <v>1</v>
      </c>
      <c r="Y17" s="90" t="n">
        <f aca="false">G17+I17+K17+M17+O17+Q17+S17+U17+W17</f>
        <v>25.6</v>
      </c>
    </row>
    <row r="18" customFormat="false" ht="14.4" hidden="false" customHeight="false" outlineLevel="0" collapsed="false">
      <c r="A18" s="21" t="n">
        <v>2</v>
      </c>
      <c r="B18" s="91" t="s">
        <v>84</v>
      </c>
      <c r="C18" s="22" t="s">
        <v>83</v>
      </c>
      <c r="D18" s="92" t="n">
        <v>0.11</v>
      </c>
      <c r="E18" s="93" t="n">
        <f aca="false">F7*D18</f>
        <v>28.16</v>
      </c>
      <c r="F18" s="94" t="n">
        <v>0.35</v>
      </c>
      <c r="G18" s="95" t="n">
        <f aca="false">F18*E18</f>
        <v>9.856</v>
      </c>
      <c r="H18" s="96" t="n">
        <v>0.3</v>
      </c>
      <c r="I18" s="97" t="n">
        <f aca="false">H18*E18</f>
        <v>8.448</v>
      </c>
      <c r="J18" s="98" t="n">
        <v>0</v>
      </c>
      <c r="K18" s="99" t="n">
        <f aca="false">J18*E18</f>
        <v>0</v>
      </c>
      <c r="L18" s="96" t="n">
        <v>0</v>
      </c>
      <c r="M18" s="99" t="n">
        <f aca="false">L18*E18</f>
        <v>0</v>
      </c>
      <c r="N18" s="96" t="n">
        <v>0</v>
      </c>
      <c r="O18" s="99" t="n">
        <f aca="false">N18*E18</f>
        <v>0</v>
      </c>
      <c r="P18" s="96" t="n">
        <v>0.03</v>
      </c>
      <c r="Q18" s="100" t="n">
        <f aca="false">P18*E18</f>
        <v>0.8448</v>
      </c>
      <c r="R18" s="101" t="n">
        <v>0.15</v>
      </c>
      <c r="S18" s="99" t="n">
        <f aca="false">R18*E18</f>
        <v>4.224</v>
      </c>
      <c r="T18" s="96" t="n">
        <v>0.1</v>
      </c>
      <c r="U18" s="99" t="n">
        <f aca="false">T18*E18</f>
        <v>2.816</v>
      </c>
      <c r="V18" s="96" t="n">
        <v>0.07</v>
      </c>
      <c r="W18" s="102" t="n">
        <f aca="false">V18*E18</f>
        <v>1.9712</v>
      </c>
      <c r="X18" s="103" t="n">
        <f aca="false">F18+H18+J18+L18+N18+P18+R18+T18+V18</f>
        <v>1</v>
      </c>
      <c r="Y18" s="104" t="n">
        <f aca="false">G18+I18+K18+M18+O18+Q18+S18+U18+W18</f>
        <v>28.16</v>
      </c>
    </row>
    <row r="19" customFormat="false" ht="14.4" hidden="false" customHeight="false" outlineLevel="0" collapsed="false">
      <c r="A19" s="75" t="n">
        <v>3</v>
      </c>
      <c r="B19" s="76" t="s">
        <v>85</v>
      </c>
      <c r="C19" s="77" t="s">
        <v>83</v>
      </c>
      <c r="D19" s="78" t="n">
        <v>0.13</v>
      </c>
      <c r="E19" s="79" t="n">
        <f aca="false">D19*F7</f>
        <v>33.28</v>
      </c>
      <c r="F19" s="105" t="n">
        <v>0.35</v>
      </c>
      <c r="G19" s="81" t="n">
        <f aca="false">F19*E19</f>
        <v>11.648</v>
      </c>
      <c r="H19" s="106" t="n">
        <v>0.3</v>
      </c>
      <c r="I19" s="83" t="n">
        <f aca="false">H19*E19</f>
        <v>9.984</v>
      </c>
      <c r="J19" s="107" t="n">
        <v>0</v>
      </c>
      <c r="K19" s="85" t="n">
        <f aca="false">J19*E19</f>
        <v>0</v>
      </c>
      <c r="L19" s="106" t="n">
        <v>0.03</v>
      </c>
      <c r="M19" s="85" t="n">
        <f aca="false">L19*E19</f>
        <v>0.9984</v>
      </c>
      <c r="N19" s="106" t="n">
        <v>0</v>
      </c>
      <c r="O19" s="85" t="n">
        <f aca="false">N19*E19</f>
        <v>0</v>
      </c>
      <c r="P19" s="106" t="n">
        <v>0.05</v>
      </c>
      <c r="Q19" s="86" t="n">
        <f aca="false">P19*E19</f>
        <v>1.664</v>
      </c>
      <c r="R19" s="108" t="n">
        <v>0.1</v>
      </c>
      <c r="S19" s="85" t="n">
        <f aca="false">R19*E19</f>
        <v>3.328</v>
      </c>
      <c r="T19" s="106" t="n">
        <v>0.08</v>
      </c>
      <c r="U19" s="85" t="n">
        <f aca="false">T19*E19</f>
        <v>2.6624</v>
      </c>
      <c r="V19" s="106" t="n">
        <v>0.09</v>
      </c>
      <c r="W19" s="88" t="n">
        <f aca="false">V19*E19</f>
        <v>2.9952</v>
      </c>
      <c r="X19" s="89" t="n">
        <f aca="false">F19+H19+J19+L19+N19+P19+R19+T19+V19</f>
        <v>1</v>
      </c>
      <c r="Y19" s="90" t="n">
        <f aca="false">G19+I19+K19+M19+O19+Q19+S19+U19+W19</f>
        <v>33.28</v>
      </c>
    </row>
    <row r="20" s="125" customFormat="true" ht="14.4" hidden="false" customHeight="false" outlineLevel="0" collapsed="false">
      <c r="A20" s="109" t="n">
        <v>4</v>
      </c>
      <c r="B20" s="110" t="s">
        <v>86</v>
      </c>
      <c r="C20" s="111" t="s">
        <v>87</v>
      </c>
      <c r="D20" s="112" t="n">
        <v>0.13</v>
      </c>
      <c r="E20" s="113" t="n">
        <f aca="false">D20*F7</f>
        <v>33.28</v>
      </c>
      <c r="F20" s="114" t="n">
        <v>0.4</v>
      </c>
      <c r="G20" s="115" t="n">
        <f aca="false">F20*E20</f>
        <v>13.312</v>
      </c>
      <c r="H20" s="116" t="n">
        <v>0.2</v>
      </c>
      <c r="I20" s="117" t="n">
        <f aca="false">H20*E20</f>
        <v>6.656</v>
      </c>
      <c r="J20" s="118" t="n">
        <v>0.04</v>
      </c>
      <c r="K20" s="119" t="n">
        <f aca="false">J20*E20</f>
        <v>1.3312</v>
      </c>
      <c r="L20" s="116" t="n">
        <v>0.05</v>
      </c>
      <c r="M20" s="119" t="n">
        <f aca="false">L20*E20</f>
        <v>1.664</v>
      </c>
      <c r="N20" s="116" t="n">
        <v>0</v>
      </c>
      <c r="O20" s="119" t="n">
        <f aca="false">N20*E20</f>
        <v>0</v>
      </c>
      <c r="P20" s="116" t="n">
        <v>0.06</v>
      </c>
      <c r="Q20" s="120" t="n">
        <f aca="false">P20*E20</f>
        <v>1.9968</v>
      </c>
      <c r="R20" s="121" t="n">
        <v>0.08</v>
      </c>
      <c r="S20" s="119" t="n">
        <f aca="false">R20*E20</f>
        <v>2.6624</v>
      </c>
      <c r="T20" s="116" t="n">
        <v>0.06</v>
      </c>
      <c r="U20" s="119" t="n">
        <f aca="false">T20*E20</f>
        <v>1.9968</v>
      </c>
      <c r="V20" s="116" t="n">
        <v>0.11</v>
      </c>
      <c r="W20" s="122" t="n">
        <f aca="false">V20*E20</f>
        <v>3.6608</v>
      </c>
      <c r="X20" s="123" t="n">
        <f aca="false">F20+H20+J20+L20+N20+P20+R20+T20+V20</f>
        <v>1</v>
      </c>
      <c r="Y20" s="124" t="n">
        <f aca="false">G20+I20+K20+M20+O20+Q20+S20+U20+W20</f>
        <v>33.28</v>
      </c>
    </row>
    <row r="21" s="142" customFormat="true" ht="14.4" hidden="false" customHeight="false" outlineLevel="0" collapsed="false">
      <c r="A21" s="126" t="n">
        <v>5</v>
      </c>
      <c r="B21" s="127" t="s">
        <v>88</v>
      </c>
      <c r="C21" s="128" t="s">
        <v>87</v>
      </c>
      <c r="D21" s="129" t="n">
        <v>0.14</v>
      </c>
      <c r="E21" s="130" t="n">
        <f aca="false">D21*F7</f>
        <v>35.84</v>
      </c>
      <c r="F21" s="131" t="n">
        <v>0.4</v>
      </c>
      <c r="G21" s="132" t="n">
        <f aca="false">F21*E21</f>
        <v>14.336</v>
      </c>
      <c r="H21" s="133" t="n">
        <v>0.2</v>
      </c>
      <c r="I21" s="134" t="n">
        <f aca="false">H21*E21</f>
        <v>7.168</v>
      </c>
      <c r="J21" s="135" t="n">
        <v>0.03</v>
      </c>
      <c r="K21" s="136" t="n">
        <f aca="false">J21*E21</f>
        <v>1.0752</v>
      </c>
      <c r="L21" s="133" t="n">
        <v>0.06</v>
      </c>
      <c r="M21" s="136" t="n">
        <f aca="false">L21*E21</f>
        <v>2.1504</v>
      </c>
      <c r="N21" s="133" t="n">
        <v>0.03</v>
      </c>
      <c r="O21" s="136" t="n">
        <f aca="false">N21*E21</f>
        <v>1.0752</v>
      </c>
      <c r="P21" s="133" t="n">
        <v>0.06</v>
      </c>
      <c r="Q21" s="137" t="n">
        <f aca="false">P21*E21</f>
        <v>2.1504</v>
      </c>
      <c r="R21" s="138" t="n">
        <v>0.04</v>
      </c>
      <c r="S21" s="136" t="n">
        <f aca="false">R21*E21</f>
        <v>1.4336</v>
      </c>
      <c r="T21" s="133" t="n">
        <v>0.04</v>
      </c>
      <c r="U21" s="136" t="n">
        <f aca="false">T21*E21</f>
        <v>1.4336</v>
      </c>
      <c r="V21" s="133" t="n">
        <v>0.14</v>
      </c>
      <c r="W21" s="139" t="n">
        <f aca="false">V21*E21</f>
        <v>5.0176</v>
      </c>
      <c r="X21" s="140" t="n">
        <f aca="false">F21+H21+J21+L21+N21+P21+R21+T21+V21</f>
        <v>1</v>
      </c>
      <c r="Y21" s="141" t="n">
        <f aca="false">G21+I21+K21+M21+O21+Q21+S21+U21+W21</f>
        <v>35.84</v>
      </c>
    </row>
    <row r="22" customFormat="false" ht="14.4" hidden="false" customHeight="false" outlineLevel="0" collapsed="false">
      <c r="A22" s="109" t="n">
        <v>6</v>
      </c>
      <c r="B22" s="110" t="s">
        <v>89</v>
      </c>
      <c r="C22" s="111" t="s">
        <v>87</v>
      </c>
      <c r="D22" s="112" t="n">
        <v>0.14</v>
      </c>
      <c r="E22" s="113" t="n">
        <f aca="false">D22*F7</f>
        <v>35.84</v>
      </c>
      <c r="F22" s="114" t="n">
        <v>0.35</v>
      </c>
      <c r="G22" s="115" t="n">
        <f aca="false">F22*E22</f>
        <v>12.544</v>
      </c>
      <c r="H22" s="116" t="n">
        <v>0.2</v>
      </c>
      <c r="I22" s="117" t="n">
        <f aca="false">H22*E22</f>
        <v>7.168</v>
      </c>
      <c r="J22" s="118" t="n">
        <v>0.03</v>
      </c>
      <c r="K22" s="119" t="n">
        <f aca="false">J22*E22</f>
        <v>1.0752</v>
      </c>
      <c r="L22" s="116" t="n">
        <v>0.07</v>
      </c>
      <c r="M22" s="119" t="n">
        <f aca="false">L22*E22</f>
        <v>2.5088</v>
      </c>
      <c r="N22" s="116" t="n">
        <v>0.05</v>
      </c>
      <c r="O22" s="119" t="n">
        <f aca="false">N22*E22</f>
        <v>1.792</v>
      </c>
      <c r="P22" s="116" t="n">
        <v>0.08</v>
      </c>
      <c r="Q22" s="120" t="n">
        <f aca="false">P22*E22</f>
        <v>2.8672</v>
      </c>
      <c r="R22" s="121" t="n">
        <v>0.03</v>
      </c>
      <c r="S22" s="119" t="n">
        <f aca="false">R22*E22</f>
        <v>1.0752</v>
      </c>
      <c r="T22" s="116" t="n">
        <v>0.04</v>
      </c>
      <c r="U22" s="119" t="n">
        <f aca="false">T22*E22</f>
        <v>1.4336</v>
      </c>
      <c r="V22" s="116" t="n">
        <v>0.15</v>
      </c>
      <c r="W22" s="122" t="n">
        <f aca="false">V22*E22</f>
        <v>5.376</v>
      </c>
      <c r="X22" s="123" t="n">
        <f aca="false">F22+H22+J22+L22+N22+P22+R22+T22+V22</f>
        <v>1</v>
      </c>
      <c r="Y22" s="124" t="n">
        <f aca="false">G22+I22+K22+M22+O22+Q22+S22+U22+W22</f>
        <v>35.84</v>
      </c>
    </row>
    <row r="23" s="142" customFormat="true" ht="14.4" hidden="false" customHeight="false" outlineLevel="0" collapsed="false">
      <c r="A23" s="126" t="n">
        <v>7</v>
      </c>
      <c r="B23" s="127" t="s">
        <v>90</v>
      </c>
      <c r="C23" s="128" t="s">
        <v>91</v>
      </c>
      <c r="D23" s="129" t="n">
        <v>0.14</v>
      </c>
      <c r="E23" s="130" t="n">
        <f aca="false">D23*F7</f>
        <v>35.84</v>
      </c>
      <c r="F23" s="131" t="n">
        <v>0.45</v>
      </c>
      <c r="G23" s="132" t="n">
        <f aca="false">F23*E23</f>
        <v>16.128</v>
      </c>
      <c r="H23" s="133" t="n">
        <v>0.15</v>
      </c>
      <c r="I23" s="134" t="n">
        <f aca="false">H23*E23</f>
        <v>5.376</v>
      </c>
      <c r="J23" s="135" t="n">
        <v>0.01</v>
      </c>
      <c r="K23" s="136" t="n">
        <f aca="false">J23*E23</f>
        <v>0.3584</v>
      </c>
      <c r="L23" s="133" t="n">
        <v>0.08</v>
      </c>
      <c r="M23" s="136" t="n">
        <f aca="false">L23*E23</f>
        <v>2.8672</v>
      </c>
      <c r="N23" s="133" t="n">
        <v>0.05</v>
      </c>
      <c r="O23" s="136" t="n">
        <f aca="false">N23*E23</f>
        <v>1.792</v>
      </c>
      <c r="P23" s="133" t="n">
        <v>0.1</v>
      </c>
      <c r="Q23" s="137" t="n">
        <f aca="false">P23*E23</f>
        <v>3.584</v>
      </c>
      <c r="R23" s="138" t="n">
        <v>0.03</v>
      </c>
      <c r="S23" s="136" t="n">
        <f aca="false">R23*E23</f>
        <v>1.0752</v>
      </c>
      <c r="T23" s="133" t="n">
        <v>0.03</v>
      </c>
      <c r="U23" s="136" t="n">
        <f aca="false">T23*E23</f>
        <v>1.0752</v>
      </c>
      <c r="V23" s="133" t="n">
        <v>0.1</v>
      </c>
      <c r="W23" s="139" t="n">
        <f aca="false">V23*E23</f>
        <v>3.584</v>
      </c>
      <c r="X23" s="140" t="n">
        <f aca="false">F23+H23+J23+L23+N23+P23+R23+T23+V23</f>
        <v>1</v>
      </c>
      <c r="Y23" s="141" t="n">
        <f aca="false">G23+I23+K23+M23+O23+Q23+S23+U23+W23</f>
        <v>35.84</v>
      </c>
    </row>
    <row r="24" customFormat="false" ht="14.7" hidden="false" customHeight="false" outlineLevel="0" collapsed="false">
      <c r="A24" s="21" t="n">
        <v>8</v>
      </c>
      <c r="B24" s="91" t="s">
        <v>92</v>
      </c>
      <c r="C24" s="22" t="s">
        <v>93</v>
      </c>
      <c r="D24" s="143" t="n">
        <v>0.11</v>
      </c>
      <c r="E24" s="93" t="n">
        <f aca="false">D24*F7</f>
        <v>28.16</v>
      </c>
      <c r="F24" s="144" t="n">
        <v>0.45</v>
      </c>
      <c r="G24" s="95" t="n">
        <f aca="false">F24*E24</f>
        <v>12.672</v>
      </c>
      <c r="H24" s="145" t="n">
        <v>0.15</v>
      </c>
      <c r="I24" s="97" t="n">
        <f aca="false">H24*E24</f>
        <v>4.224</v>
      </c>
      <c r="J24" s="146" t="n">
        <v>0.01</v>
      </c>
      <c r="K24" s="99" t="n">
        <f aca="false">J24*E24</f>
        <v>0.2816</v>
      </c>
      <c r="L24" s="145" t="n">
        <v>0</v>
      </c>
      <c r="M24" s="99" t="n">
        <f aca="false">L24*E24</f>
        <v>0</v>
      </c>
      <c r="N24" s="145" t="n">
        <v>0.13</v>
      </c>
      <c r="O24" s="99" t="n">
        <f aca="false">N24*E24</f>
        <v>3.6608</v>
      </c>
      <c r="P24" s="145" t="n">
        <v>0.1</v>
      </c>
      <c r="Q24" s="100" t="n">
        <f aca="false">P24*E24</f>
        <v>2.816</v>
      </c>
      <c r="R24" s="147" t="n">
        <v>0.03</v>
      </c>
      <c r="S24" s="99" t="n">
        <f aca="false">R24*E24</f>
        <v>0.8448</v>
      </c>
      <c r="T24" s="145" t="n">
        <v>0.03</v>
      </c>
      <c r="U24" s="99" t="n">
        <f aca="false">T24*E24</f>
        <v>0.8448</v>
      </c>
      <c r="V24" s="145" t="n">
        <v>0.1</v>
      </c>
      <c r="W24" s="102" t="n">
        <f aca="false">V24*E24</f>
        <v>2.816</v>
      </c>
      <c r="X24" s="103" t="n">
        <f aca="false">F24+H24+J24+L24+N24+P24+R24+T24+V24</f>
        <v>1</v>
      </c>
      <c r="Y24" s="104" t="n">
        <f aca="false">G24+I24+K24+M24+O24+Q24+S24+U24+W24</f>
        <v>28.16</v>
      </c>
    </row>
    <row r="25" customFormat="false" ht="14.4" hidden="false" customHeight="false" outlineLevel="0" collapsed="false">
      <c r="A25" s="148"/>
      <c r="B25" s="148"/>
      <c r="C25" s="148"/>
      <c r="D25" s="149" t="n">
        <f aca="false">SUM(D17:D24)</f>
        <v>1</v>
      </c>
      <c r="E25" s="150" t="n">
        <f aca="false">SUM(E17:E24)</f>
        <v>256</v>
      </c>
      <c r="F25" s="151"/>
      <c r="G25" s="152" t="n">
        <f aca="false">SUM(G17:G24)</f>
        <v>99.456</v>
      </c>
      <c r="H25" s="153"/>
      <c r="I25" s="154" t="n">
        <f aca="false">SUM(I17:I24)</f>
        <v>56.704</v>
      </c>
      <c r="J25" s="155"/>
      <c r="K25" s="152" t="n">
        <f aca="false">SUM(K17:K24)</f>
        <v>4.1216</v>
      </c>
      <c r="L25" s="156"/>
      <c r="M25" s="152" t="n">
        <f aca="false">SUM(M17:M24)</f>
        <v>10.1888</v>
      </c>
      <c r="N25" s="156"/>
      <c r="O25" s="152" t="n">
        <f aca="false">SUM(O17:O24)</f>
        <v>8.32</v>
      </c>
      <c r="P25" s="156"/>
      <c r="Q25" s="152" t="n">
        <f aca="false">SUM(Q17:Q24)</f>
        <v>15.9232</v>
      </c>
      <c r="R25" s="156"/>
      <c r="S25" s="152" t="n">
        <f aca="false">SUM(S17:S24)</f>
        <v>19.7632</v>
      </c>
      <c r="T25" s="156"/>
      <c r="U25" s="152" t="n">
        <f aca="false">SUM(U17:U24)</f>
        <v>14.8224</v>
      </c>
      <c r="V25" s="156"/>
      <c r="W25" s="157" t="n">
        <f aca="false">SUM(W17:W24)</f>
        <v>26.7008</v>
      </c>
      <c r="X25" s="158"/>
      <c r="Y25" s="159" t="n">
        <f aca="false">SUM(Y17:Y24)</f>
        <v>256</v>
      </c>
    </row>
    <row r="27" customFormat="false" ht="14.4" hidden="false" customHeight="false" outlineLevel="0" collapsed="false">
      <c r="A27" s="13" t="s">
        <v>54</v>
      </c>
      <c r="B27" s="13"/>
      <c r="C27" s="13"/>
      <c r="D27" s="13" t="s">
        <v>94</v>
      </c>
      <c r="E27" s="13"/>
      <c r="F27" s="13" t="s">
        <v>95</v>
      </c>
      <c r="G27" s="13"/>
      <c r="I27" s="13" t="s">
        <v>96</v>
      </c>
      <c r="J27" s="13"/>
      <c r="K27" s="13"/>
      <c r="L27" s="13"/>
      <c r="M27" s="13"/>
      <c r="N27" s="13"/>
      <c r="O27" s="13" t="s">
        <v>97</v>
      </c>
      <c r="P27" s="13" t="s">
        <v>76</v>
      </c>
    </row>
    <row r="28" customFormat="false" ht="14.4" hidden="false" customHeight="true" outlineLevel="0" collapsed="false">
      <c r="A28" s="160" t="s">
        <v>55</v>
      </c>
      <c r="B28" s="160"/>
      <c r="C28" s="160"/>
      <c r="D28" s="161" t="n">
        <f aca="false">G25+I25</f>
        <v>156.16</v>
      </c>
      <c r="E28" s="161"/>
      <c r="F28" s="162" t="n">
        <f aca="false">(D28*100)/E25</f>
        <v>61</v>
      </c>
      <c r="G28" s="162"/>
      <c r="I28" s="163" t="s">
        <v>98</v>
      </c>
      <c r="J28" s="163"/>
      <c r="K28" s="163"/>
      <c r="L28" s="163"/>
      <c r="M28" s="163"/>
      <c r="N28" s="163"/>
      <c r="O28" s="164" t="n">
        <f aca="false">G25</f>
        <v>99.456</v>
      </c>
      <c r="P28" s="21" t="n">
        <f aca="false">(O28*100)/E25</f>
        <v>38.85</v>
      </c>
    </row>
    <row r="29" customFormat="false" ht="14.4" hidden="false" customHeight="false" outlineLevel="0" collapsed="false">
      <c r="A29" s="165" t="s">
        <v>56</v>
      </c>
      <c r="B29" s="165"/>
      <c r="C29" s="165"/>
      <c r="D29" s="166" t="n">
        <f aca="false">K25+M25+O25+Q25</f>
        <v>38.5536</v>
      </c>
      <c r="E29" s="166"/>
      <c r="F29" s="167" t="n">
        <f aca="false">(D29*100)/E25</f>
        <v>15.06</v>
      </c>
      <c r="G29" s="167"/>
      <c r="I29" s="15" t="s">
        <v>99</v>
      </c>
      <c r="J29" s="15"/>
      <c r="K29" s="15"/>
      <c r="L29" s="15"/>
      <c r="M29" s="15"/>
      <c r="N29" s="15"/>
      <c r="O29" s="168" t="n">
        <f aca="false">I25</f>
        <v>56.704</v>
      </c>
      <c r="P29" s="21" t="n">
        <f aca="false">(O29*100)/E25</f>
        <v>22.15</v>
      </c>
    </row>
    <row r="30" customFormat="false" ht="14.4" hidden="false" customHeight="false" outlineLevel="0" collapsed="false">
      <c r="A30" s="169" t="s">
        <v>57</v>
      </c>
      <c r="B30" s="169"/>
      <c r="C30" s="169"/>
      <c r="D30" s="170" t="n">
        <f aca="false">S25+U25</f>
        <v>34.5856</v>
      </c>
      <c r="E30" s="170"/>
      <c r="F30" s="171" t="n">
        <f aca="false">(D30*100)/E25</f>
        <v>13.51</v>
      </c>
      <c r="G30" s="171"/>
      <c r="I30" s="15" t="s">
        <v>100</v>
      </c>
      <c r="J30" s="15"/>
      <c r="K30" s="15"/>
      <c r="L30" s="15"/>
      <c r="M30" s="15"/>
      <c r="N30" s="15"/>
      <c r="O30" s="164" t="n">
        <f aca="false">K25</f>
        <v>4.1216</v>
      </c>
      <c r="P30" s="21" t="n">
        <f aca="false">(O30*100)/E25</f>
        <v>1.61</v>
      </c>
    </row>
    <row r="31" customFormat="false" ht="14.4" hidden="false" customHeight="false" outlineLevel="0" collapsed="false">
      <c r="A31" s="172" t="s">
        <v>101</v>
      </c>
      <c r="B31" s="172"/>
      <c r="C31" s="172"/>
      <c r="D31" s="173" t="n">
        <f aca="false">W25</f>
        <v>26.7008</v>
      </c>
      <c r="E31" s="173"/>
      <c r="F31" s="174" t="n">
        <f aca="false">(D31*100)/E25</f>
        <v>10.43</v>
      </c>
      <c r="G31" s="174"/>
      <c r="I31" s="15" t="s">
        <v>102</v>
      </c>
      <c r="J31" s="15"/>
      <c r="K31" s="15"/>
      <c r="L31" s="15"/>
      <c r="M31" s="15"/>
      <c r="N31" s="15"/>
      <c r="O31" s="164" t="n">
        <f aca="false">M25</f>
        <v>10.1888</v>
      </c>
      <c r="P31" s="21" t="n">
        <f aca="false">(O31*100)/E25</f>
        <v>3.98</v>
      </c>
    </row>
    <row r="32" customFormat="false" ht="14.4" hidden="false" customHeight="true" outlineLevel="0" collapsed="false">
      <c r="I32" s="163" t="s">
        <v>103</v>
      </c>
      <c r="J32" s="163"/>
      <c r="K32" s="163"/>
      <c r="L32" s="163"/>
      <c r="M32" s="163"/>
      <c r="N32" s="163"/>
      <c r="O32" s="164" t="n">
        <f aca="false">O25</f>
        <v>8.32</v>
      </c>
      <c r="P32" s="21" t="n">
        <f aca="false">(O32*100)/E25</f>
        <v>3.25</v>
      </c>
    </row>
    <row r="33" customFormat="false" ht="14.4" hidden="false" customHeight="false" outlineLevel="0" collapsed="false">
      <c r="I33" s="15" t="s">
        <v>104</v>
      </c>
      <c r="J33" s="15"/>
      <c r="K33" s="15"/>
      <c r="L33" s="15"/>
      <c r="M33" s="15"/>
      <c r="N33" s="15"/>
      <c r="O33" s="164" t="n">
        <f aca="false">Q25</f>
        <v>15.9232</v>
      </c>
      <c r="P33" s="21" t="n">
        <f aca="false">(O33*100)/E25</f>
        <v>6.22</v>
      </c>
    </row>
    <row r="34" customFormat="false" ht="14.4" hidden="false" customHeight="true" outlineLevel="0" collapsed="false">
      <c r="I34" s="163" t="s">
        <v>105</v>
      </c>
      <c r="J34" s="163"/>
      <c r="K34" s="163"/>
      <c r="L34" s="163"/>
      <c r="M34" s="163"/>
      <c r="N34" s="163"/>
      <c r="O34" s="164" t="n">
        <f aca="false">S25</f>
        <v>19.7632</v>
      </c>
      <c r="P34" s="21" t="n">
        <f aca="false">(O34*100)/E25</f>
        <v>7.72</v>
      </c>
    </row>
    <row r="35" customFormat="false" ht="14.4" hidden="false" customHeight="false" outlineLevel="0" collapsed="false">
      <c r="I35" s="15" t="s">
        <v>106</v>
      </c>
      <c r="J35" s="15"/>
      <c r="K35" s="15"/>
      <c r="L35" s="15"/>
      <c r="M35" s="15"/>
      <c r="N35" s="15"/>
      <c r="O35" s="164" t="n">
        <f aca="false">U25</f>
        <v>14.8224</v>
      </c>
      <c r="P35" s="21" t="n">
        <f aca="false">(O35*100)/E25</f>
        <v>5.79</v>
      </c>
    </row>
    <row r="36" customFormat="false" ht="14.4" hidden="false" customHeight="false" outlineLevel="0" collapsed="false">
      <c r="I36" s="15" t="s">
        <v>107</v>
      </c>
      <c r="J36" s="15"/>
      <c r="K36" s="15"/>
      <c r="L36" s="15"/>
      <c r="M36" s="15"/>
      <c r="N36" s="15"/>
      <c r="O36" s="164" t="n">
        <f aca="false">W25</f>
        <v>26.7008</v>
      </c>
      <c r="P36" s="21" t="n">
        <f aca="false">(O36*100)/E25</f>
        <v>10.43</v>
      </c>
    </row>
    <row r="37" customFormat="false" ht="14.4" hidden="false" customHeight="false" outlineLevel="0" collapsed="false">
      <c r="I37" s="175"/>
      <c r="J37" s="175"/>
      <c r="K37" s="175"/>
      <c r="L37" s="175"/>
      <c r="M37" s="175"/>
      <c r="N37" s="175"/>
      <c r="O37" s="176" t="n">
        <f aca="false">SUM(O28:O36)</f>
        <v>256</v>
      </c>
      <c r="P37" s="177" t="n">
        <f aca="false">SUM(P28:P36)</f>
        <v>100</v>
      </c>
    </row>
  </sheetData>
  <mergeCells count="74">
    <mergeCell ref="H1:N1"/>
    <mergeCell ref="A2:E2"/>
    <mergeCell ref="J2:K2"/>
    <mergeCell ref="L2:O2"/>
    <mergeCell ref="Q2:V2"/>
    <mergeCell ref="A3:E3"/>
    <mergeCell ref="J3:K3"/>
    <mergeCell ref="L3:O3"/>
    <mergeCell ref="A4:E4"/>
    <mergeCell ref="J4:K4"/>
    <mergeCell ref="L4:O4"/>
    <mergeCell ref="A5:E5"/>
    <mergeCell ref="J5:K5"/>
    <mergeCell ref="L5:O5"/>
    <mergeCell ref="A6:E6"/>
    <mergeCell ref="J6:K6"/>
    <mergeCell ref="L6:O6"/>
    <mergeCell ref="A7:E7"/>
    <mergeCell ref="J7:K7"/>
    <mergeCell ref="L7:O7"/>
    <mergeCell ref="A8:E8"/>
    <mergeCell ref="A11:X11"/>
    <mergeCell ref="A12:A16"/>
    <mergeCell ref="B12:B16"/>
    <mergeCell ref="C12:C16"/>
    <mergeCell ref="D12:E15"/>
    <mergeCell ref="F12:W12"/>
    <mergeCell ref="F13:I13"/>
    <mergeCell ref="J13:Q13"/>
    <mergeCell ref="R13:U13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A27:C27"/>
    <mergeCell ref="D27:E27"/>
    <mergeCell ref="F27:G27"/>
    <mergeCell ref="I27:N27"/>
    <mergeCell ref="A28:C28"/>
    <mergeCell ref="D28:E28"/>
    <mergeCell ref="F28:G28"/>
    <mergeCell ref="I28:N28"/>
    <mergeCell ref="A29:C29"/>
    <mergeCell ref="D29:E29"/>
    <mergeCell ref="F29:G29"/>
    <mergeCell ref="I29:N29"/>
    <mergeCell ref="A30:C30"/>
    <mergeCell ref="D30:E30"/>
    <mergeCell ref="F30:G30"/>
    <mergeCell ref="I30:N30"/>
    <mergeCell ref="A31:C31"/>
    <mergeCell ref="D31:E31"/>
    <mergeCell ref="F31:G31"/>
    <mergeCell ref="I31:N31"/>
    <mergeCell ref="I32:N32"/>
    <mergeCell ref="I33:N33"/>
    <mergeCell ref="I34:N34"/>
    <mergeCell ref="I35:N35"/>
    <mergeCell ref="I36:N36"/>
  </mergeCells>
  <hyperlinks>
    <hyperlink ref="A6" r:id="rId1" display="общее количество тренировочных дней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4.4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16"/>
    <col collapsed="false" customWidth="true" hidden="false" outlineLevel="0" max="3" min="3" style="0" width="16.59"/>
    <col collapsed="false" customWidth="true" hidden="false" outlineLevel="0" max="5" min="4" style="0" width="8.67"/>
    <col collapsed="false" customWidth="true" hidden="false" outlineLevel="0" max="6" min="6" style="0" width="9"/>
    <col collapsed="false" customWidth="true" hidden="false" outlineLevel="0" max="1025" min="7" style="0" width="8.67"/>
  </cols>
  <sheetData>
    <row r="2" customFormat="false" ht="14.5" hidden="false" customHeight="true" outlineLevel="0" collapsed="false">
      <c r="A2" s="178" t="s">
        <v>50</v>
      </c>
      <c r="B2" s="178" t="s">
        <v>51</v>
      </c>
      <c r="C2" s="178" t="s">
        <v>52</v>
      </c>
      <c r="D2" s="178" t="s">
        <v>35</v>
      </c>
      <c r="E2" s="179" t="s">
        <v>108</v>
      </c>
      <c r="F2" s="179"/>
      <c r="G2" s="13" t="s">
        <v>109</v>
      </c>
      <c r="H2" s="13"/>
      <c r="I2" s="13"/>
      <c r="J2" s="13"/>
      <c r="K2" s="13"/>
      <c r="L2" s="13"/>
      <c r="M2" s="13"/>
      <c r="N2" s="13"/>
    </row>
    <row r="3" customFormat="false" ht="14.7" hidden="false" customHeight="false" outlineLevel="0" collapsed="false">
      <c r="A3" s="178"/>
      <c r="B3" s="178"/>
      <c r="C3" s="178"/>
      <c r="D3" s="178"/>
      <c r="E3" s="179"/>
      <c r="F3" s="179"/>
      <c r="G3" s="180" t="s">
        <v>110</v>
      </c>
      <c r="H3" s="180"/>
      <c r="I3" s="180"/>
      <c r="J3" s="180"/>
      <c r="K3" s="180"/>
      <c r="L3" s="180"/>
      <c r="M3" s="180"/>
      <c r="N3" s="180"/>
    </row>
    <row r="4" customFormat="false" ht="43.15" hidden="false" customHeight="true" outlineLevel="0" collapsed="false">
      <c r="A4" s="178"/>
      <c r="B4" s="178"/>
      <c r="C4" s="178"/>
      <c r="D4" s="178"/>
      <c r="E4" s="178" t="s">
        <v>76</v>
      </c>
      <c r="F4" s="181" t="s">
        <v>77</v>
      </c>
      <c r="G4" s="182" t="n">
        <v>1</v>
      </c>
      <c r="H4" s="182"/>
      <c r="I4" s="182" t="n">
        <v>2</v>
      </c>
      <c r="J4" s="182"/>
      <c r="K4" s="182" t="n">
        <v>3</v>
      </c>
      <c r="L4" s="182"/>
      <c r="M4" s="182" t="n">
        <v>4</v>
      </c>
      <c r="N4" s="182"/>
    </row>
    <row r="5" customFormat="false" ht="15.6" hidden="false" customHeight="false" outlineLevel="0" collapsed="false">
      <c r="A5" s="178"/>
      <c r="B5" s="178"/>
      <c r="C5" s="178"/>
      <c r="D5" s="178"/>
      <c r="E5" s="178"/>
      <c r="F5" s="181"/>
      <c r="G5" s="183" t="s">
        <v>76</v>
      </c>
      <c r="H5" s="184" t="s">
        <v>77</v>
      </c>
      <c r="I5" s="183" t="s">
        <v>76</v>
      </c>
      <c r="J5" s="184" t="s">
        <v>77</v>
      </c>
      <c r="K5" s="183" t="s">
        <v>76</v>
      </c>
      <c r="L5" s="184" t="s">
        <v>77</v>
      </c>
      <c r="M5" s="183" t="s">
        <v>76</v>
      </c>
      <c r="N5" s="184" t="s">
        <v>77</v>
      </c>
      <c r="O5" s="185" t="s">
        <v>111</v>
      </c>
      <c r="P5" s="186" t="s">
        <v>112</v>
      </c>
    </row>
    <row r="6" customFormat="false" ht="14.4" hidden="false" customHeight="false" outlineLevel="0" collapsed="false">
      <c r="A6" s="187" t="n">
        <v>1</v>
      </c>
      <c r="B6" s="188" t="s">
        <v>82</v>
      </c>
      <c r="C6" s="189" t="s">
        <v>83</v>
      </c>
      <c r="D6" s="188"/>
      <c r="E6" s="190" t="n">
        <f aca="false">'сезонный объем'!$D17</f>
        <v>0.1</v>
      </c>
      <c r="F6" s="191" t="n">
        <f aca="false">'сезонный объем'!$E17</f>
        <v>25.6</v>
      </c>
      <c r="G6" s="192" t="n">
        <v>0.23</v>
      </c>
      <c r="H6" s="193" t="n">
        <f aca="false">F6*G6</f>
        <v>5.888</v>
      </c>
      <c r="I6" s="192" t="n">
        <v>0.28</v>
      </c>
      <c r="J6" s="194" t="n">
        <f aca="false">F6*I6</f>
        <v>7.168</v>
      </c>
      <c r="K6" s="192" t="n">
        <v>0.3</v>
      </c>
      <c r="L6" s="194" t="n">
        <f aca="false">F6*K6</f>
        <v>7.68</v>
      </c>
      <c r="M6" s="192" t="n">
        <v>0.19</v>
      </c>
      <c r="N6" s="194" t="n">
        <f aca="false">M6*F6</f>
        <v>4.864</v>
      </c>
      <c r="O6" s="195" t="n">
        <f aca="false">G6+I6+K6+M6</f>
        <v>1</v>
      </c>
      <c r="P6" s="196" t="n">
        <f aca="false">H6+J6+L6+N6</f>
        <v>25.6</v>
      </c>
    </row>
    <row r="7" customFormat="false" ht="14.4" hidden="false" customHeight="false" outlineLevel="0" collapsed="false">
      <c r="A7" s="21" t="n">
        <v>2</v>
      </c>
      <c r="B7" s="91" t="s">
        <v>84</v>
      </c>
      <c r="C7" s="22" t="s">
        <v>83</v>
      </c>
      <c r="D7" s="91"/>
      <c r="E7" s="197" t="n">
        <f aca="false">'сезонный объем'!$D18</f>
        <v>0.11</v>
      </c>
      <c r="F7" s="198" t="n">
        <f aca="false">'сезонный объем'!$E18</f>
        <v>28.16</v>
      </c>
      <c r="G7" s="199" t="n">
        <v>0.23</v>
      </c>
      <c r="H7" s="200" t="n">
        <f aca="false">F7*G7</f>
        <v>6.4768</v>
      </c>
      <c r="I7" s="199" t="n">
        <v>0.28</v>
      </c>
      <c r="J7" s="201" t="n">
        <f aca="false">F7*I7</f>
        <v>7.8848</v>
      </c>
      <c r="K7" s="199" t="n">
        <v>0.3</v>
      </c>
      <c r="L7" s="201" t="n">
        <f aca="false">F7*K7</f>
        <v>8.448</v>
      </c>
      <c r="M7" s="199" t="n">
        <v>0.19</v>
      </c>
      <c r="N7" s="201" t="n">
        <f aca="false">M7*F7</f>
        <v>5.3504</v>
      </c>
      <c r="O7" s="202" t="n">
        <f aca="false">G7+I7+K7+M7</f>
        <v>1</v>
      </c>
      <c r="P7" s="104" t="n">
        <f aca="false">H7+J7+L7+N7</f>
        <v>28.16</v>
      </c>
    </row>
    <row r="8" customFormat="false" ht="14.4" hidden="false" customHeight="false" outlineLevel="0" collapsed="false">
      <c r="A8" s="187" t="n">
        <v>3</v>
      </c>
      <c r="B8" s="188" t="s">
        <v>85</v>
      </c>
      <c r="C8" s="189" t="s">
        <v>83</v>
      </c>
      <c r="D8" s="188"/>
      <c r="E8" s="190" t="n">
        <f aca="false">'сезонный объем'!$D19</f>
        <v>0.13</v>
      </c>
      <c r="F8" s="191" t="n">
        <f aca="false">'сезонный объем'!$E19</f>
        <v>33.28</v>
      </c>
      <c r="G8" s="192" t="n">
        <v>0.23</v>
      </c>
      <c r="H8" s="193" t="n">
        <f aca="false">F8*G8</f>
        <v>7.6544</v>
      </c>
      <c r="I8" s="192" t="n">
        <v>0.28</v>
      </c>
      <c r="J8" s="194" t="n">
        <f aca="false">F8*I8</f>
        <v>9.3184</v>
      </c>
      <c r="K8" s="192" t="n">
        <v>0.3</v>
      </c>
      <c r="L8" s="194" t="n">
        <f aca="false">F8*K8</f>
        <v>9.984</v>
      </c>
      <c r="M8" s="192" t="n">
        <v>0.19</v>
      </c>
      <c r="N8" s="194" t="n">
        <f aca="false">M8*F8</f>
        <v>6.3232</v>
      </c>
      <c r="O8" s="195" t="n">
        <f aca="false">G8+I8+K8+M8</f>
        <v>1</v>
      </c>
      <c r="P8" s="196" t="n">
        <f aca="false">H8+J8+L8+N8</f>
        <v>33.28</v>
      </c>
    </row>
    <row r="9" customFormat="false" ht="14.4" hidden="false" customHeight="false" outlineLevel="0" collapsed="false">
      <c r="A9" s="21" t="n">
        <v>4</v>
      </c>
      <c r="B9" s="91" t="s">
        <v>86</v>
      </c>
      <c r="C9" s="22" t="s">
        <v>87</v>
      </c>
      <c r="D9" s="91"/>
      <c r="E9" s="197" t="n">
        <f aca="false">'сезонный объем'!$D20</f>
        <v>0.13</v>
      </c>
      <c r="F9" s="198" t="n">
        <f aca="false">'сезонный объем'!$E20</f>
        <v>33.28</v>
      </c>
      <c r="G9" s="199" t="n">
        <v>0.23</v>
      </c>
      <c r="H9" s="200" t="n">
        <f aca="false">F9*G9</f>
        <v>7.6544</v>
      </c>
      <c r="I9" s="199" t="n">
        <v>0.28</v>
      </c>
      <c r="J9" s="201" t="n">
        <f aca="false">F9*I9</f>
        <v>9.3184</v>
      </c>
      <c r="K9" s="199" t="n">
        <v>0.3</v>
      </c>
      <c r="L9" s="201" t="n">
        <f aca="false">F9*K9</f>
        <v>9.984</v>
      </c>
      <c r="M9" s="199" t="n">
        <v>0.19</v>
      </c>
      <c r="N9" s="201" t="n">
        <f aca="false">M9*F9</f>
        <v>6.3232</v>
      </c>
      <c r="O9" s="202" t="n">
        <f aca="false">G9+I9+K9+M9</f>
        <v>1</v>
      </c>
      <c r="P9" s="104" t="n">
        <f aca="false">H9+J9+L9+N9</f>
        <v>33.28</v>
      </c>
    </row>
    <row r="10" customFormat="false" ht="14.4" hidden="false" customHeight="false" outlineLevel="0" collapsed="false">
      <c r="A10" s="187" t="n">
        <v>5</v>
      </c>
      <c r="B10" s="188" t="s">
        <v>88</v>
      </c>
      <c r="C10" s="189" t="s">
        <v>87</v>
      </c>
      <c r="D10" s="188"/>
      <c r="E10" s="190" t="n">
        <f aca="false">'сезонный объем'!$D21</f>
        <v>0.14</v>
      </c>
      <c r="F10" s="191" t="n">
        <f aca="false">'сезонный объем'!$E21</f>
        <v>35.84</v>
      </c>
      <c r="G10" s="192" t="n">
        <v>0.23</v>
      </c>
      <c r="H10" s="193" t="n">
        <f aca="false">F10*G10</f>
        <v>8.2432</v>
      </c>
      <c r="I10" s="192" t="n">
        <v>0.28</v>
      </c>
      <c r="J10" s="194" t="n">
        <f aca="false">F10*I10</f>
        <v>10.0352</v>
      </c>
      <c r="K10" s="192" t="n">
        <v>0.3</v>
      </c>
      <c r="L10" s="194" t="n">
        <f aca="false">F10*K10</f>
        <v>10.752</v>
      </c>
      <c r="M10" s="192" t="n">
        <v>0.19</v>
      </c>
      <c r="N10" s="194" t="n">
        <f aca="false">M10*F10</f>
        <v>6.8096</v>
      </c>
      <c r="O10" s="195" t="n">
        <f aca="false">G10+I10+K10+M10</f>
        <v>1</v>
      </c>
      <c r="P10" s="196" t="n">
        <f aca="false">H10+J10+L10+N10</f>
        <v>35.84</v>
      </c>
    </row>
    <row r="11" customFormat="false" ht="14.4" hidden="false" customHeight="false" outlineLevel="0" collapsed="false">
      <c r="A11" s="21" t="n">
        <v>6</v>
      </c>
      <c r="B11" s="91" t="s">
        <v>89</v>
      </c>
      <c r="C11" s="22" t="s">
        <v>87</v>
      </c>
      <c r="D11" s="91"/>
      <c r="E11" s="197" t="n">
        <f aca="false">'сезонный объем'!$D22</f>
        <v>0.14</v>
      </c>
      <c r="F11" s="198" t="n">
        <f aca="false">'сезонный объем'!$E22</f>
        <v>35.84</v>
      </c>
      <c r="G11" s="199" t="n">
        <v>0.3</v>
      </c>
      <c r="H11" s="200" t="n">
        <f aca="false">F11*G11</f>
        <v>10.752</v>
      </c>
      <c r="I11" s="199" t="n">
        <v>0.2</v>
      </c>
      <c r="J11" s="201" t="n">
        <f aca="false">F11*I11</f>
        <v>7.168</v>
      </c>
      <c r="K11" s="199" t="n">
        <v>0.3</v>
      </c>
      <c r="L11" s="201" t="n">
        <f aca="false">F11*K11</f>
        <v>10.752</v>
      </c>
      <c r="M11" s="199" t="n">
        <v>0.2</v>
      </c>
      <c r="N11" s="201" t="n">
        <f aca="false">M11*F11</f>
        <v>7.168</v>
      </c>
      <c r="O11" s="202" t="n">
        <f aca="false">G11+I11+K11+M11</f>
        <v>1</v>
      </c>
      <c r="P11" s="104" t="n">
        <f aca="false">H11+J11+L11+N11</f>
        <v>35.84</v>
      </c>
    </row>
    <row r="12" customFormat="false" ht="14.4" hidden="false" customHeight="false" outlineLevel="0" collapsed="false">
      <c r="A12" s="187" t="n">
        <v>7</v>
      </c>
      <c r="B12" s="188" t="s">
        <v>90</v>
      </c>
      <c r="C12" s="189" t="s">
        <v>91</v>
      </c>
      <c r="D12" s="188"/>
      <c r="E12" s="190" t="n">
        <f aca="false">'сезонный объем'!$D23</f>
        <v>0.14</v>
      </c>
      <c r="F12" s="191" t="n">
        <f aca="false">'сезонный объем'!$E23</f>
        <v>35.84</v>
      </c>
      <c r="G12" s="192" t="n">
        <v>0.3</v>
      </c>
      <c r="H12" s="193" t="n">
        <f aca="false">F12*G12</f>
        <v>10.752</v>
      </c>
      <c r="I12" s="192" t="n">
        <v>0.3</v>
      </c>
      <c r="J12" s="194" t="n">
        <f aca="false">F12*I12</f>
        <v>10.752</v>
      </c>
      <c r="K12" s="192" t="n">
        <v>0.25</v>
      </c>
      <c r="L12" s="194" t="n">
        <f aca="false">F12*K12</f>
        <v>8.96</v>
      </c>
      <c r="M12" s="192" t="n">
        <v>0.15</v>
      </c>
      <c r="N12" s="194" t="n">
        <f aca="false">M12*F12</f>
        <v>5.376</v>
      </c>
      <c r="O12" s="195" t="n">
        <f aca="false">G12+I12+K12+M12</f>
        <v>1</v>
      </c>
      <c r="P12" s="196" t="n">
        <f aca="false">H12+J12+L12+N12</f>
        <v>35.84</v>
      </c>
    </row>
    <row r="13" customFormat="false" ht="14.7" hidden="false" customHeight="false" outlineLevel="0" collapsed="false">
      <c r="A13" s="21" t="n">
        <v>8</v>
      </c>
      <c r="B13" s="91" t="s">
        <v>92</v>
      </c>
      <c r="C13" s="22" t="s">
        <v>93</v>
      </c>
      <c r="D13" s="91"/>
      <c r="E13" s="197" t="n">
        <f aca="false">'сезонный объем'!$D24</f>
        <v>0.11</v>
      </c>
      <c r="F13" s="198" t="n">
        <f aca="false">'сезонный объем'!$E24</f>
        <v>28.16</v>
      </c>
      <c r="G13" s="203" t="n">
        <v>0.35</v>
      </c>
      <c r="H13" s="204" t="n">
        <f aca="false">F13*G13</f>
        <v>9.856</v>
      </c>
      <c r="I13" s="203" t="n">
        <v>0.15</v>
      </c>
      <c r="J13" s="205" t="n">
        <f aca="false">F13*I13</f>
        <v>4.224</v>
      </c>
      <c r="K13" s="203" t="n">
        <v>0.2</v>
      </c>
      <c r="L13" s="205" t="n">
        <f aca="false">F13*K13</f>
        <v>5.632</v>
      </c>
      <c r="M13" s="203" t="n">
        <v>0.3</v>
      </c>
      <c r="N13" s="205" t="n">
        <f aca="false">M13*F13</f>
        <v>8.448</v>
      </c>
      <c r="O13" s="202" t="n">
        <f aca="false">G13+I13+K13+M13</f>
        <v>1</v>
      </c>
      <c r="P13" s="104" t="n">
        <f aca="false">H13+J13+L13+N13</f>
        <v>28.16</v>
      </c>
    </row>
  </sheetData>
  <mergeCells count="13">
    <mergeCell ref="A2:A5"/>
    <mergeCell ref="B2:B5"/>
    <mergeCell ref="C2:C5"/>
    <mergeCell ref="D2:D5"/>
    <mergeCell ref="E2:F3"/>
    <mergeCell ref="G2:N2"/>
    <mergeCell ref="G3:N3"/>
    <mergeCell ref="E4:E5"/>
    <mergeCell ref="F4:F5"/>
    <mergeCell ref="G4:H4"/>
    <mergeCell ref="I4:J4"/>
    <mergeCell ref="K4:L4"/>
    <mergeCell ref="M4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I40"/>
  <sheetViews>
    <sheetView showFormulas="false" showGridLines="true" showRowColHeaders="true" showZeros="true" rightToLeft="false" tabSelected="false" showOutlineSymbols="true" defaultGridColor="true" view="normal" topLeftCell="A22" colorId="64" zoomScale="85" zoomScaleNormal="85" zoomScalePageLayoutView="100" workbookViewId="0">
      <selection pane="topLeft" activeCell="E39" activeCellId="0" sqref="E39"/>
    </sheetView>
  </sheetViews>
  <sheetFormatPr defaultRowHeight="14.4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0.69"/>
    <col collapsed="false" customWidth="true" hidden="false" outlineLevel="0" max="3" min="3" style="0" width="4.42"/>
    <col collapsed="false" customWidth="true" hidden="false" outlineLevel="0" max="35" min="4" style="0" width="4.58"/>
    <col collapsed="false" customWidth="true" hidden="false" outlineLevel="0" max="1025" min="36" style="0" width="8.67"/>
  </cols>
  <sheetData>
    <row r="2" customFormat="false" ht="14.7" hidden="false" customHeight="false" outlineLevel="0" collapsed="false"/>
    <row r="3" customFormat="false" ht="14.4" hidden="false" customHeight="false" outlineLevel="0" collapsed="false">
      <c r="B3" s="206" t="s">
        <v>113</v>
      </c>
      <c r="C3" s="206"/>
      <c r="D3" s="207" t="n">
        <v>1</v>
      </c>
      <c r="E3" s="207"/>
      <c r="F3" s="207"/>
      <c r="G3" s="207"/>
      <c r="H3" s="208" t="n">
        <v>2</v>
      </c>
      <c r="I3" s="208"/>
      <c r="J3" s="208"/>
      <c r="K3" s="208"/>
      <c r="L3" s="208" t="n">
        <v>3</v>
      </c>
      <c r="M3" s="208"/>
      <c r="N3" s="208"/>
      <c r="O3" s="208"/>
      <c r="P3" s="208" t="n">
        <v>4</v>
      </c>
      <c r="Q3" s="208"/>
      <c r="R3" s="208"/>
      <c r="S3" s="208"/>
      <c r="T3" s="208" t="n">
        <v>5</v>
      </c>
      <c r="U3" s="208"/>
      <c r="V3" s="208"/>
      <c r="W3" s="208"/>
      <c r="X3" s="208" t="n">
        <v>6</v>
      </c>
      <c r="Y3" s="208"/>
      <c r="Z3" s="208"/>
      <c r="AA3" s="208"/>
      <c r="AB3" s="208" t="n">
        <v>7</v>
      </c>
      <c r="AC3" s="208"/>
      <c r="AD3" s="208"/>
      <c r="AE3" s="208"/>
      <c r="AF3" s="209" t="n">
        <v>8</v>
      </c>
      <c r="AG3" s="209"/>
      <c r="AH3" s="209"/>
      <c r="AI3" s="209"/>
    </row>
    <row r="4" customFormat="false" ht="14.4" hidden="false" customHeight="false" outlineLevel="0" collapsed="false">
      <c r="B4" s="210" t="s">
        <v>52</v>
      </c>
      <c r="C4" s="210"/>
      <c r="D4" s="211" t="s">
        <v>83</v>
      </c>
      <c r="E4" s="211"/>
      <c r="F4" s="211"/>
      <c r="G4" s="211"/>
      <c r="H4" s="212" t="s">
        <v>83</v>
      </c>
      <c r="I4" s="212"/>
      <c r="J4" s="212"/>
      <c r="K4" s="212"/>
      <c r="L4" s="212" t="s">
        <v>83</v>
      </c>
      <c r="M4" s="212"/>
      <c r="N4" s="212"/>
      <c r="O4" s="212"/>
      <c r="P4" s="213" t="s">
        <v>87</v>
      </c>
      <c r="Q4" s="213"/>
      <c r="R4" s="213"/>
      <c r="S4" s="213"/>
      <c r="T4" s="213" t="s">
        <v>87</v>
      </c>
      <c r="U4" s="213"/>
      <c r="V4" s="213"/>
      <c r="W4" s="213"/>
      <c r="X4" s="213" t="s">
        <v>87</v>
      </c>
      <c r="Y4" s="213"/>
      <c r="Z4" s="213"/>
      <c r="AA4" s="213"/>
      <c r="AB4" s="214" t="s">
        <v>91</v>
      </c>
      <c r="AC4" s="214"/>
      <c r="AD4" s="214"/>
      <c r="AE4" s="214"/>
      <c r="AF4" s="215" t="s">
        <v>93</v>
      </c>
      <c r="AG4" s="215"/>
      <c r="AH4" s="215"/>
      <c r="AI4" s="215"/>
    </row>
    <row r="5" customFormat="false" ht="14.4" hidden="false" customHeight="false" outlineLevel="0" collapsed="false">
      <c r="B5" s="210" t="s">
        <v>114</v>
      </c>
      <c r="C5" s="210"/>
      <c r="D5" s="216" t="s">
        <v>115</v>
      </c>
      <c r="E5" s="216"/>
      <c r="F5" s="216"/>
      <c r="G5" s="216"/>
      <c r="H5" s="217" t="s">
        <v>116</v>
      </c>
      <c r="I5" s="217"/>
      <c r="J5" s="217"/>
      <c r="K5" s="217"/>
      <c r="L5" s="217" t="s">
        <v>117</v>
      </c>
      <c r="M5" s="217"/>
      <c r="N5" s="217"/>
      <c r="O5" s="217"/>
      <c r="P5" s="218" t="s">
        <v>118</v>
      </c>
      <c r="Q5" s="218"/>
      <c r="R5" s="218"/>
      <c r="S5" s="218"/>
      <c r="T5" s="218" t="s">
        <v>119</v>
      </c>
      <c r="U5" s="218"/>
      <c r="V5" s="218"/>
      <c r="W5" s="218"/>
      <c r="X5" s="218" t="s">
        <v>120</v>
      </c>
      <c r="Y5" s="218"/>
      <c r="Z5" s="218"/>
      <c r="AA5" s="218"/>
      <c r="AB5" s="219" t="s">
        <v>121</v>
      </c>
      <c r="AC5" s="219"/>
      <c r="AD5" s="219"/>
      <c r="AE5" s="219"/>
      <c r="AF5" s="220" t="s">
        <v>122</v>
      </c>
      <c r="AG5" s="220"/>
      <c r="AH5" s="220"/>
      <c r="AI5" s="220"/>
    </row>
    <row r="6" customFormat="false" ht="14.4" hidden="false" customHeight="false" outlineLevel="0" collapsed="false">
      <c r="B6" s="210" t="s">
        <v>51</v>
      </c>
      <c r="C6" s="210"/>
      <c r="D6" s="211" t="str">
        <f aca="false">'сезонный объем'!$B17</f>
        <v>04.03-31.03</v>
      </c>
      <c r="E6" s="211"/>
      <c r="F6" s="211"/>
      <c r="G6" s="211"/>
      <c r="H6" s="212" t="str">
        <f aca="false">'сезонный объем'!$B18</f>
        <v>01.04-28.04</v>
      </c>
      <c r="I6" s="212"/>
      <c r="J6" s="212"/>
      <c r="K6" s="212"/>
      <c r="L6" s="212" t="str">
        <f aca="false">'сезонный объем'!$B19</f>
        <v>29.04-26.05</v>
      </c>
      <c r="M6" s="212"/>
      <c r="N6" s="212"/>
      <c r="O6" s="212"/>
      <c r="P6" s="213" t="str">
        <f aca="false">'сезонный объем'!$B20</f>
        <v>27.05-23.06</v>
      </c>
      <c r="Q6" s="213"/>
      <c r="R6" s="213"/>
      <c r="S6" s="213"/>
      <c r="T6" s="213" t="str">
        <f aca="false">'сезонный объем'!$B21</f>
        <v>24.06-21.07</v>
      </c>
      <c r="U6" s="213"/>
      <c r="V6" s="213"/>
      <c r="W6" s="213"/>
      <c r="X6" s="213" t="str">
        <f aca="false">'сезонный объем'!$B22</f>
        <v>22.07-18.08</v>
      </c>
      <c r="Y6" s="213"/>
      <c r="Z6" s="213"/>
      <c r="AA6" s="213"/>
      <c r="AB6" s="214" t="str">
        <f aca="false">'сезонный объем'!$B23</f>
        <v>19.08-15.09</v>
      </c>
      <c r="AC6" s="214"/>
      <c r="AD6" s="214"/>
      <c r="AE6" s="214"/>
      <c r="AF6" s="215" t="str">
        <f aca="false">'сезонный объем'!$B24</f>
        <v>16.09-13.10</v>
      </c>
      <c r="AG6" s="215"/>
      <c r="AH6" s="215"/>
      <c r="AI6" s="215"/>
    </row>
    <row r="7" customFormat="false" ht="14.4" hidden="false" customHeight="false" outlineLevel="0" collapsed="false">
      <c r="B7" s="210" t="s">
        <v>123</v>
      </c>
      <c r="C7" s="210"/>
      <c r="D7" s="221" t="n">
        <f aca="false">'сезонный объем'!$D17</f>
        <v>0.1</v>
      </c>
      <c r="E7" s="221"/>
      <c r="F7" s="221"/>
      <c r="G7" s="221"/>
      <c r="H7" s="222" t="n">
        <f aca="false">'сезонный объем'!$D18</f>
        <v>0.11</v>
      </c>
      <c r="I7" s="222"/>
      <c r="J7" s="222"/>
      <c r="K7" s="222"/>
      <c r="L7" s="222" t="n">
        <f aca="false">'сезонный объем'!$D19</f>
        <v>0.13</v>
      </c>
      <c r="M7" s="222"/>
      <c r="N7" s="222"/>
      <c r="O7" s="222"/>
      <c r="P7" s="223" t="n">
        <f aca="false">'сезонный объем'!$D20</f>
        <v>0.13</v>
      </c>
      <c r="Q7" s="223"/>
      <c r="R7" s="223"/>
      <c r="S7" s="223"/>
      <c r="T7" s="223" t="n">
        <f aca="false">'сезонный объем'!$D21</f>
        <v>0.14</v>
      </c>
      <c r="U7" s="223"/>
      <c r="V7" s="223"/>
      <c r="W7" s="223"/>
      <c r="X7" s="223" t="n">
        <f aca="false">'сезонный объем'!$D22</f>
        <v>0.14</v>
      </c>
      <c r="Y7" s="223"/>
      <c r="Z7" s="223"/>
      <c r="AA7" s="223"/>
      <c r="AB7" s="224" t="n">
        <f aca="false">'сезонный объем'!$D23</f>
        <v>0.14</v>
      </c>
      <c r="AC7" s="224"/>
      <c r="AD7" s="224"/>
      <c r="AE7" s="224"/>
      <c r="AF7" s="225" t="n">
        <f aca="false">'сезонный объем'!$D24</f>
        <v>0.11</v>
      </c>
      <c r="AG7" s="225"/>
      <c r="AH7" s="225"/>
      <c r="AI7" s="225"/>
    </row>
    <row r="8" customFormat="false" ht="14.4" hidden="false" customHeight="false" outlineLevel="0" collapsed="false">
      <c r="B8" s="210" t="s">
        <v>124</v>
      </c>
      <c r="C8" s="210"/>
      <c r="D8" s="226" t="n">
        <f aca="false">'сезонный объем'!$E17</f>
        <v>25.6</v>
      </c>
      <c r="E8" s="226"/>
      <c r="F8" s="226"/>
      <c r="G8" s="226"/>
      <c r="H8" s="227" t="n">
        <f aca="false">'сезонный объем'!$E18</f>
        <v>28.16</v>
      </c>
      <c r="I8" s="227"/>
      <c r="J8" s="227"/>
      <c r="K8" s="227"/>
      <c r="L8" s="227" t="n">
        <f aca="false">'сезонный объем'!$E19</f>
        <v>33.28</v>
      </c>
      <c r="M8" s="227"/>
      <c r="N8" s="227"/>
      <c r="O8" s="227"/>
      <c r="P8" s="228" t="n">
        <f aca="false">'сезонный объем'!$E20</f>
        <v>33.28</v>
      </c>
      <c r="Q8" s="228"/>
      <c r="R8" s="228"/>
      <c r="S8" s="228"/>
      <c r="T8" s="228" t="n">
        <f aca="false">'сезонный объем'!$E21</f>
        <v>35.84</v>
      </c>
      <c r="U8" s="228"/>
      <c r="V8" s="228"/>
      <c r="W8" s="228"/>
      <c r="X8" s="228" t="n">
        <f aca="false">'сезонный объем'!$E22</f>
        <v>35.84</v>
      </c>
      <c r="Y8" s="228"/>
      <c r="Z8" s="228"/>
      <c r="AA8" s="228"/>
      <c r="AB8" s="229" t="n">
        <f aca="false">'сезонный объем'!$E23</f>
        <v>35.84</v>
      </c>
      <c r="AC8" s="229"/>
      <c r="AD8" s="229"/>
      <c r="AE8" s="229"/>
      <c r="AF8" s="230" t="n">
        <f aca="false">'сезонный объем'!$E24</f>
        <v>28.16</v>
      </c>
      <c r="AG8" s="230"/>
      <c r="AH8" s="230"/>
      <c r="AI8" s="230"/>
    </row>
    <row r="9" customFormat="false" ht="14.4" hidden="false" customHeight="false" outlineLevel="0" collapsed="false">
      <c r="B9" s="210" t="s">
        <v>110</v>
      </c>
      <c r="C9" s="210"/>
      <c r="D9" s="231" t="n">
        <v>1</v>
      </c>
      <c r="E9" s="232" t="n">
        <v>2</v>
      </c>
      <c r="F9" s="233" t="n">
        <v>3</v>
      </c>
      <c r="G9" s="234" t="n">
        <v>4</v>
      </c>
      <c r="H9" s="235" t="n">
        <v>5</v>
      </c>
      <c r="I9" s="232" t="n">
        <v>6</v>
      </c>
      <c r="J9" s="233" t="n">
        <v>7</v>
      </c>
      <c r="K9" s="234" t="n">
        <v>8</v>
      </c>
      <c r="L9" s="235" t="n">
        <v>9</v>
      </c>
      <c r="M9" s="232" t="n">
        <v>10</v>
      </c>
      <c r="N9" s="233" t="n">
        <v>11</v>
      </c>
      <c r="O9" s="234" t="n">
        <v>12</v>
      </c>
      <c r="P9" s="235" t="n">
        <v>13</v>
      </c>
      <c r="Q9" s="232" t="n">
        <v>14</v>
      </c>
      <c r="R9" s="233" t="n">
        <v>15</v>
      </c>
      <c r="S9" s="234" t="n">
        <v>16</v>
      </c>
      <c r="T9" s="235" t="n">
        <v>17</v>
      </c>
      <c r="U9" s="232" t="n">
        <v>18</v>
      </c>
      <c r="V9" s="233" t="n">
        <v>19</v>
      </c>
      <c r="W9" s="234" t="n">
        <v>20</v>
      </c>
      <c r="X9" s="235" t="n">
        <v>21</v>
      </c>
      <c r="Y9" s="232" t="n">
        <v>22</v>
      </c>
      <c r="Z9" s="233" t="n">
        <v>23</v>
      </c>
      <c r="AA9" s="234" t="n">
        <v>24</v>
      </c>
      <c r="AB9" s="235" t="n">
        <v>25</v>
      </c>
      <c r="AC9" s="232" t="n">
        <v>26</v>
      </c>
      <c r="AD9" s="233" t="n">
        <v>27</v>
      </c>
      <c r="AE9" s="234" t="n">
        <v>28</v>
      </c>
      <c r="AF9" s="235" t="n">
        <v>29</v>
      </c>
      <c r="AG9" s="232" t="n">
        <v>30</v>
      </c>
      <c r="AH9" s="233" t="n">
        <v>31</v>
      </c>
      <c r="AI9" s="236" t="n">
        <v>32</v>
      </c>
    </row>
    <row r="10" customFormat="false" ht="14.4" hidden="false" customHeight="false" outlineLevel="0" collapsed="false">
      <c r="B10" s="210" t="s">
        <v>125</v>
      </c>
      <c r="C10" s="210"/>
      <c r="D10" s="237" t="n">
        <f aca="false">'структура 4-х недельного цикла'!$G6</f>
        <v>0.23</v>
      </c>
      <c r="E10" s="238" t="n">
        <f aca="false">'структура 4-х недельного цикла'!$I6</f>
        <v>0.28</v>
      </c>
      <c r="F10" s="239" t="n">
        <f aca="false">'структура 4-х недельного цикла'!$K6</f>
        <v>0.3</v>
      </c>
      <c r="G10" s="240" t="n">
        <f aca="false">'структура 4-х недельного цикла'!$M6</f>
        <v>0.19</v>
      </c>
      <c r="H10" s="241" t="n">
        <f aca="false">'структура 4-х недельного цикла'!$G7</f>
        <v>0.23</v>
      </c>
      <c r="I10" s="238" t="n">
        <f aca="false">'структура 4-х недельного цикла'!$I7</f>
        <v>0.28</v>
      </c>
      <c r="J10" s="239" t="n">
        <f aca="false">'структура 4-х недельного цикла'!$K7</f>
        <v>0.3</v>
      </c>
      <c r="K10" s="240" t="n">
        <f aca="false">'структура 4-х недельного цикла'!$M7</f>
        <v>0.19</v>
      </c>
      <c r="L10" s="241" t="n">
        <f aca="false">'структура 4-х недельного цикла'!$G8</f>
        <v>0.23</v>
      </c>
      <c r="M10" s="238" t="n">
        <f aca="false">'структура 4-х недельного цикла'!$I8</f>
        <v>0.28</v>
      </c>
      <c r="N10" s="239" t="n">
        <f aca="false">'структура 4-х недельного цикла'!$K8</f>
        <v>0.3</v>
      </c>
      <c r="O10" s="240" t="n">
        <f aca="false">'структура 4-х недельного цикла'!$M8</f>
        <v>0.19</v>
      </c>
      <c r="P10" s="241" t="n">
        <f aca="false">'структура 4-х недельного цикла'!$G9</f>
        <v>0.23</v>
      </c>
      <c r="Q10" s="238" t="n">
        <f aca="false">'структура 4-х недельного цикла'!$I9</f>
        <v>0.28</v>
      </c>
      <c r="R10" s="239" t="n">
        <f aca="false">'структура 4-х недельного цикла'!$K9</f>
        <v>0.3</v>
      </c>
      <c r="S10" s="240" t="n">
        <f aca="false">'структура 4-х недельного цикла'!$M9</f>
        <v>0.19</v>
      </c>
      <c r="T10" s="241" t="n">
        <f aca="false">'структура 4-х недельного цикла'!$G10</f>
        <v>0.23</v>
      </c>
      <c r="U10" s="238" t="n">
        <f aca="false">'структура 4-х недельного цикла'!$I10</f>
        <v>0.28</v>
      </c>
      <c r="V10" s="239" t="n">
        <f aca="false">'структура 4-х недельного цикла'!$K10</f>
        <v>0.3</v>
      </c>
      <c r="W10" s="240" t="n">
        <f aca="false">'структура 4-х недельного цикла'!$M10</f>
        <v>0.19</v>
      </c>
      <c r="X10" s="241" t="n">
        <f aca="false">'структура 4-х недельного цикла'!$G11</f>
        <v>0.3</v>
      </c>
      <c r="Y10" s="238" t="n">
        <f aca="false">'структура 4-х недельного цикла'!$I11</f>
        <v>0.2</v>
      </c>
      <c r="Z10" s="239" t="n">
        <f aca="false">'структура 4-х недельного цикла'!$K11</f>
        <v>0.3</v>
      </c>
      <c r="AA10" s="240" t="n">
        <f aca="false">'структура 4-х недельного цикла'!$M11</f>
        <v>0.2</v>
      </c>
      <c r="AB10" s="241" t="n">
        <f aca="false">'структура 4-х недельного цикла'!$G12</f>
        <v>0.3</v>
      </c>
      <c r="AC10" s="238" t="n">
        <f aca="false">'структура 4-х недельного цикла'!$I12</f>
        <v>0.3</v>
      </c>
      <c r="AD10" s="239" t="n">
        <f aca="false">'структура 4-х недельного цикла'!$K12</f>
        <v>0.25</v>
      </c>
      <c r="AE10" s="240" t="n">
        <f aca="false">'структура 4-х недельного цикла'!$M12</f>
        <v>0.15</v>
      </c>
      <c r="AF10" s="241" t="n">
        <f aca="false">'структура 4-х недельного цикла'!$G13</f>
        <v>0.35</v>
      </c>
      <c r="AG10" s="238" t="n">
        <f aca="false">'структура 4-х недельного цикла'!$I13</f>
        <v>0.15</v>
      </c>
      <c r="AH10" s="239" t="n">
        <f aca="false">'структура 4-х недельного цикла'!$K13</f>
        <v>0.2</v>
      </c>
      <c r="AI10" s="242" t="n">
        <f aca="false">'структура 4-х недельного цикла'!$M13</f>
        <v>0.3</v>
      </c>
    </row>
    <row r="11" customFormat="false" ht="14.7" hidden="false" customHeight="false" outlineLevel="0" collapsed="false">
      <c r="B11" s="243" t="s">
        <v>126</v>
      </c>
      <c r="C11" s="243"/>
      <c r="D11" s="244" t="n">
        <f aca="false">D10*D8</f>
        <v>5.888</v>
      </c>
      <c r="E11" s="245" t="n">
        <f aca="false">E10*D8</f>
        <v>7.168</v>
      </c>
      <c r="F11" s="246" t="n">
        <f aca="false">F10*D8</f>
        <v>7.68</v>
      </c>
      <c r="G11" s="247" t="n">
        <f aca="false">G10*D8</f>
        <v>4.864</v>
      </c>
      <c r="H11" s="248" t="n">
        <f aca="false">H10*H8</f>
        <v>6.4768</v>
      </c>
      <c r="I11" s="245" t="n">
        <f aca="false">I10*H8</f>
        <v>7.8848</v>
      </c>
      <c r="J11" s="246" t="n">
        <f aca="false">J10*H8</f>
        <v>8.448</v>
      </c>
      <c r="K11" s="247" t="n">
        <f aca="false">K10*H8</f>
        <v>5.3504</v>
      </c>
      <c r="L11" s="249" t="n">
        <f aca="false">L10*L8</f>
        <v>7.6544</v>
      </c>
      <c r="M11" s="245" t="n">
        <f aca="false">M10*L8</f>
        <v>9.3184</v>
      </c>
      <c r="N11" s="246" t="n">
        <f aca="false">N10*L8</f>
        <v>9.984</v>
      </c>
      <c r="O11" s="247" t="n">
        <f aca="false">O10*L8</f>
        <v>6.3232</v>
      </c>
      <c r="P11" s="248" t="n">
        <f aca="false">P10*P8</f>
        <v>7.6544</v>
      </c>
      <c r="Q11" s="245" t="n">
        <f aca="false">Q10*P8</f>
        <v>9.3184</v>
      </c>
      <c r="R11" s="246" t="n">
        <f aca="false">R10*P8</f>
        <v>9.984</v>
      </c>
      <c r="S11" s="247" t="n">
        <f aca="false">S10*P8</f>
        <v>6.3232</v>
      </c>
      <c r="T11" s="248" t="n">
        <f aca="false">T10*T8</f>
        <v>8.2432</v>
      </c>
      <c r="U11" s="245" t="n">
        <f aca="false">U10*T8</f>
        <v>10.0352</v>
      </c>
      <c r="V11" s="246" t="n">
        <f aca="false">V10*T8</f>
        <v>10.752</v>
      </c>
      <c r="W11" s="247" t="n">
        <f aca="false">W10*T8</f>
        <v>6.8096</v>
      </c>
      <c r="X11" s="248" t="n">
        <f aca="false">X10*X8</f>
        <v>10.752</v>
      </c>
      <c r="Y11" s="245" t="n">
        <f aca="false">Y10*X8</f>
        <v>7.168</v>
      </c>
      <c r="Z11" s="246" t="n">
        <f aca="false">Z10*X8</f>
        <v>10.752</v>
      </c>
      <c r="AA11" s="247" t="n">
        <f aca="false">AA10*X8</f>
        <v>7.168</v>
      </c>
      <c r="AB11" s="248" t="n">
        <f aca="false">AB10*AB8</f>
        <v>10.752</v>
      </c>
      <c r="AC11" s="245" t="n">
        <f aca="false">AC10*AB8</f>
        <v>10.752</v>
      </c>
      <c r="AD11" s="246" t="n">
        <f aca="false">AD10*AB8</f>
        <v>8.96</v>
      </c>
      <c r="AE11" s="247" t="n">
        <f aca="false">AE10*AB8</f>
        <v>5.376</v>
      </c>
      <c r="AF11" s="248" t="n">
        <f aca="false">AF10*AF8</f>
        <v>9.856</v>
      </c>
      <c r="AG11" s="245" t="n">
        <f aca="false">AG10*AF8</f>
        <v>4.224</v>
      </c>
      <c r="AH11" s="246" t="n">
        <f aca="false">AH10*AF8</f>
        <v>5.632</v>
      </c>
      <c r="AI11" s="250" t="n">
        <f aca="false">AI10*AF8</f>
        <v>8.448</v>
      </c>
    </row>
    <row r="12" customFormat="false" ht="14.7" hidden="false" customHeight="false" outlineLevel="0" collapsed="false"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  <c r="AA12" s="252"/>
      <c r="AB12" s="253"/>
      <c r="AC12" s="253"/>
      <c r="AD12" s="253"/>
      <c r="AE12" s="253"/>
      <c r="AF12" s="254"/>
      <c r="AG12" s="254"/>
      <c r="AH12" s="254"/>
      <c r="AI12" s="254"/>
    </row>
    <row r="13" customFormat="false" ht="14.4" hidden="false" customHeight="true" outlineLevel="0" collapsed="false">
      <c r="B13" s="255" t="s">
        <v>98</v>
      </c>
      <c r="C13" s="256" t="s">
        <v>77</v>
      </c>
      <c r="D13" s="257" t="n">
        <f aca="false">'сезонный объем'!$G17</f>
        <v>8.96</v>
      </c>
      <c r="E13" s="257"/>
      <c r="F13" s="257"/>
      <c r="G13" s="257"/>
      <c r="H13" s="258" t="n">
        <f aca="false">'сезонный объем'!$G18</f>
        <v>9.856</v>
      </c>
      <c r="I13" s="258"/>
      <c r="J13" s="258"/>
      <c r="K13" s="258"/>
      <c r="L13" s="258" t="n">
        <f aca="false">'сезонный объем'!$G19</f>
        <v>11.648</v>
      </c>
      <c r="M13" s="258"/>
      <c r="N13" s="258"/>
      <c r="O13" s="258"/>
      <c r="P13" s="258" t="n">
        <f aca="false">'сезонный объем'!$G20</f>
        <v>13.312</v>
      </c>
      <c r="Q13" s="258"/>
      <c r="R13" s="258"/>
      <c r="S13" s="258"/>
      <c r="T13" s="259" t="n">
        <f aca="false">'сезонный объем'!$G21</f>
        <v>14.336</v>
      </c>
      <c r="U13" s="259"/>
      <c r="V13" s="259"/>
      <c r="W13" s="259"/>
      <c r="X13" s="258" t="n">
        <f aca="false">'сезонный объем'!$G22</f>
        <v>12.544</v>
      </c>
      <c r="Y13" s="258"/>
      <c r="Z13" s="258"/>
      <c r="AA13" s="258"/>
      <c r="AB13" s="258" t="n">
        <f aca="false">'сезонный объем'!$G23</f>
        <v>16.128</v>
      </c>
      <c r="AC13" s="258"/>
      <c r="AD13" s="258"/>
      <c r="AE13" s="258"/>
      <c r="AF13" s="259" t="n">
        <f aca="false">'сезонный объем'!$G24</f>
        <v>12.672</v>
      </c>
      <c r="AG13" s="259"/>
      <c r="AH13" s="259"/>
      <c r="AI13" s="259"/>
    </row>
    <row r="14" customFormat="false" ht="14.4" hidden="false" customHeight="false" outlineLevel="0" collapsed="false">
      <c r="B14" s="255"/>
      <c r="C14" s="260" t="s">
        <v>127</v>
      </c>
      <c r="D14" s="261" t="n">
        <f aca="false">D13*60</f>
        <v>537.6</v>
      </c>
      <c r="E14" s="261"/>
      <c r="F14" s="261"/>
      <c r="G14" s="261"/>
      <c r="H14" s="262" t="n">
        <f aca="false">H13*60</f>
        <v>591.36</v>
      </c>
      <c r="I14" s="262"/>
      <c r="J14" s="262"/>
      <c r="K14" s="262"/>
      <c r="L14" s="263" t="n">
        <f aca="false">L13*60</f>
        <v>698.88</v>
      </c>
      <c r="M14" s="263"/>
      <c r="N14" s="263"/>
      <c r="O14" s="263"/>
      <c r="P14" s="262" t="n">
        <f aca="false">P13*60</f>
        <v>798.72</v>
      </c>
      <c r="Q14" s="262"/>
      <c r="R14" s="262"/>
      <c r="S14" s="262"/>
      <c r="T14" s="264" t="n">
        <f aca="false">T13*60</f>
        <v>860.16</v>
      </c>
      <c r="U14" s="264"/>
      <c r="V14" s="264"/>
      <c r="W14" s="264"/>
      <c r="X14" s="262" t="n">
        <f aca="false">X13*60</f>
        <v>752.64</v>
      </c>
      <c r="Y14" s="262"/>
      <c r="Z14" s="262"/>
      <c r="AA14" s="262"/>
      <c r="AB14" s="262" t="n">
        <f aca="false">AB13*60</f>
        <v>967.68</v>
      </c>
      <c r="AC14" s="262"/>
      <c r="AD14" s="262"/>
      <c r="AE14" s="262"/>
      <c r="AF14" s="264" t="n">
        <f aca="false">AF13*60</f>
        <v>760.32</v>
      </c>
      <c r="AG14" s="264"/>
      <c r="AH14" s="264"/>
      <c r="AI14" s="264"/>
    </row>
    <row r="15" customFormat="false" ht="14.5" hidden="false" customHeight="true" outlineLevel="0" collapsed="false">
      <c r="B15" s="255"/>
      <c r="C15" s="265" t="s">
        <v>127</v>
      </c>
      <c r="D15" s="266" t="n">
        <f aca="false">D14*D10</f>
        <v>123.648</v>
      </c>
      <c r="E15" s="267" t="n">
        <f aca="false">D14*E10</f>
        <v>150.528</v>
      </c>
      <c r="F15" s="268" t="n">
        <f aca="false">D14*F10</f>
        <v>161.28</v>
      </c>
      <c r="G15" s="269" t="n">
        <f aca="false">D14*G10</f>
        <v>102.144</v>
      </c>
      <c r="H15" s="270" t="n">
        <f aca="false">H14*H10</f>
        <v>136.0128</v>
      </c>
      <c r="I15" s="245" t="n">
        <f aca="false">H14*I10</f>
        <v>165.5808</v>
      </c>
      <c r="J15" s="246" t="n">
        <f aca="false">H14*J10</f>
        <v>177.408</v>
      </c>
      <c r="K15" s="247" t="n">
        <f aca="false">H14*K10</f>
        <v>112.3584</v>
      </c>
      <c r="L15" s="248" t="n">
        <f aca="false">L14*L10</f>
        <v>160.7424</v>
      </c>
      <c r="M15" s="245" t="n">
        <f aca="false">L14*M10</f>
        <v>195.6864</v>
      </c>
      <c r="N15" s="246" t="n">
        <f aca="false">L14*N10</f>
        <v>209.664</v>
      </c>
      <c r="O15" s="247" t="n">
        <f aca="false">L14*O10</f>
        <v>132.7872</v>
      </c>
      <c r="P15" s="248" t="n">
        <f aca="false">P14*P10</f>
        <v>183.7056</v>
      </c>
      <c r="Q15" s="245" t="n">
        <f aca="false">P14*Q10</f>
        <v>223.6416</v>
      </c>
      <c r="R15" s="246" t="n">
        <f aca="false">P14*R10</f>
        <v>239.616</v>
      </c>
      <c r="S15" s="247" t="n">
        <f aca="false">P14*S10</f>
        <v>151.7568</v>
      </c>
      <c r="T15" s="248" t="n">
        <f aca="false">T14*T10</f>
        <v>197.8368</v>
      </c>
      <c r="U15" s="245" t="n">
        <f aca="false">T14*U10</f>
        <v>240.8448</v>
      </c>
      <c r="V15" s="246" t="n">
        <f aca="false">T14*V10</f>
        <v>258.048</v>
      </c>
      <c r="W15" s="250" t="n">
        <f aca="false">T14*W10</f>
        <v>163.4304</v>
      </c>
      <c r="X15" s="248" t="n">
        <f aca="false">X14*X10</f>
        <v>225.792</v>
      </c>
      <c r="Y15" s="245" t="n">
        <f aca="false">X14*Y10</f>
        <v>150.528</v>
      </c>
      <c r="Z15" s="246" t="n">
        <f aca="false">X14*Z10</f>
        <v>225.792</v>
      </c>
      <c r="AA15" s="247" t="n">
        <f aca="false">X14*AA10</f>
        <v>150.528</v>
      </c>
      <c r="AB15" s="248" t="n">
        <f aca="false">AB14*AB10</f>
        <v>290.304</v>
      </c>
      <c r="AC15" s="245" t="n">
        <f aca="false">AB14*AC10</f>
        <v>290.304</v>
      </c>
      <c r="AD15" s="246" t="n">
        <f aca="false">AB14*AD10</f>
        <v>241.92</v>
      </c>
      <c r="AE15" s="247" t="n">
        <f aca="false">AB14*AE10</f>
        <v>145.152</v>
      </c>
      <c r="AF15" s="248" t="n">
        <f aca="false">AF14*AF10</f>
        <v>266.112</v>
      </c>
      <c r="AG15" s="245" t="n">
        <f aca="false">AF14*AG10</f>
        <v>114.048</v>
      </c>
      <c r="AH15" s="246" t="n">
        <f aca="false">AF14*AH10</f>
        <v>152.064</v>
      </c>
      <c r="AI15" s="250" t="n">
        <f aca="false">AF14*AI10</f>
        <v>228.096</v>
      </c>
    </row>
    <row r="16" customFormat="false" ht="14.5" hidden="false" customHeight="true" outlineLevel="0" collapsed="false">
      <c r="B16" s="271" t="s">
        <v>99</v>
      </c>
      <c r="C16" s="272" t="s">
        <v>77</v>
      </c>
      <c r="D16" s="273" t="n">
        <f aca="false">'сезонный объем'!$I17</f>
        <v>7.68</v>
      </c>
      <c r="E16" s="273"/>
      <c r="F16" s="273"/>
      <c r="G16" s="273"/>
      <c r="H16" s="273" t="n">
        <f aca="false">'сезонный объем'!$I18</f>
        <v>8.448</v>
      </c>
      <c r="I16" s="273"/>
      <c r="J16" s="273"/>
      <c r="K16" s="273"/>
      <c r="L16" s="274" t="n">
        <f aca="false">'сезонный объем'!$I19</f>
        <v>9.984</v>
      </c>
      <c r="M16" s="274"/>
      <c r="N16" s="274"/>
      <c r="O16" s="274"/>
      <c r="P16" s="274" t="n">
        <f aca="false">'сезонный объем'!$I20</f>
        <v>6.656</v>
      </c>
      <c r="Q16" s="274"/>
      <c r="R16" s="274"/>
      <c r="S16" s="274"/>
      <c r="T16" s="275" t="n">
        <f aca="false">'сезонный объем'!$I21</f>
        <v>7.168</v>
      </c>
      <c r="U16" s="275"/>
      <c r="V16" s="275"/>
      <c r="W16" s="275"/>
      <c r="X16" s="274" t="n">
        <f aca="false">'сезонный объем'!$I22</f>
        <v>7.168</v>
      </c>
      <c r="Y16" s="274"/>
      <c r="Z16" s="274"/>
      <c r="AA16" s="274"/>
      <c r="AB16" s="274" t="n">
        <f aca="false">'сезонный объем'!$I23</f>
        <v>5.376</v>
      </c>
      <c r="AC16" s="274"/>
      <c r="AD16" s="274"/>
      <c r="AE16" s="274"/>
      <c r="AF16" s="275" t="n">
        <f aca="false">'сезонный объем'!$I24</f>
        <v>4.224</v>
      </c>
      <c r="AG16" s="275"/>
      <c r="AH16" s="275"/>
      <c r="AI16" s="275"/>
    </row>
    <row r="17" customFormat="false" ht="14.5" hidden="false" customHeight="true" outlineLevel="0" collapsed="false">
      <c r="B17" s="271"/>
      <c r="C17" s="276" t="s">
        <v>127</v>
      </c>
      <c r="D17" s="277" t="n">
        <f aca="false">D16*60</f>
        <v>460.8</v>
      </c>
      <c r="E17" s="277"/>
      <c r="F17" s="277"/>
      <c r="G17" s="277"/>
      <c r="H17" s="277" t="n">
        <f aca="false">H16*60</f>
        <v>506.88</v>
      </c>
      <c r="I17" s="277"/>
      <c r="J17" s="277"/>
      <c r="K17" s="277"/>
      <c r="L17" s="278" t="n">
        <f aca="false">L16*60</f>
        <v>599.04</v>
      </c>
      <c r="M17" s="278"/>
      <c r="N17" s="278"/>
      <c r="O17" s="278"/>
      <c r="P17" s="278" t="n">
        <f aca="false">P16*60</f>
        <v>399.36</v>
      </c>
      <c r="Q17" s="278"/>
      <c r="R17" s="278"/>
      <c r="S17" s="278"/>
      <c r="T17" s="279" t="n">
        <f aca="false">T16*60</f>
        <v>430.08</v>
      </c>
      <c r="U17" s="279"/>
      <c r="V17" s="279"/>
      <c r="W17" s="279"/>
      <c r="X17" s="278" t="n">
        <f aca="false">X16*60</f>
        <v>430.08</v>
      </c>
      <c r="Y17" s="278"/>
      <c r="Z17" s="278"/>
      <c r="AA17" s="278"/>
      <c r="AB17" s="278" t="n">
        <f aca="false">AB16*60</f>
        <v>322.56</v>
      </c>
      <c r="AC17" s="278"/>
      <c r="AD17" s="278"/>
      <c r="AE17" s="278"/>
      <c r="AF17" s="279" t="n">
        <f aca="false">AF16*60</f>
        <v>253.44</v>
      </c>
      <c r="AG17" s="279"/>
      <c r="AH17" s="279"/>
      <c r="AI17" s="279"/>
    </row>
    <row r="18" customFormat="false" ht="14.7" hidden="false" customHeight="false" outlineLevel="0" collapsed="false">
      <c r="B18" s="271"/>
      <c r="C18" s="280" t="s">
        <v>127</v>
      </c>
      <c r="D18" s="281" t="n">
        <f aca="false">D17*D10</f>
        <v>105.984</v>
      </c>
      <c r="E18" s="282" t="n">
        <f aca="false">D17*E10</f>
        <v>129.024</v>
      </c>
      <c r="F18" s="283" t="n">
        <f aca="false">D17*F10</f>
        <v>138.24</v>
      </c>
      <c r="G18" s="284" t="n">
        <f aca="false">D17*G10</f>
        <v>87.552</v>
      </c>
      <c r="H18" s="285" t="n">
        <f aca="false">H17*H10</f>
        <v>116.5824</v>
      </c>
      <c r="I18" s="286" t="n">
        <f aca="false">H17*I10</f>
        <v>141.9264</v>
      </c>
      <c r="J18" s="287" t="n">
        <f aca="false">H17*J10</f>
        <v>152.064</v>
      </c>
      <c r="K18" s="288" t="n">
        <f aca="false">H17*K10</f>
        <v>96.3072</v>
      </c>
      <c r="L18" s="289" t="n">
        <f aca="false">L17*L10</f>
        <v>137.7792</v>
      </c>
      <c r="M18" s="286" t="n">
        <f aca="false">L17*M10</f>
        <v>167.7312</v>
      </c>
      <c r="N18" s="287" t="n">
        <f aca="false">L17*N10</f>
        <v>179.712</v>
      </c>
      <c r="O18" s="288" t="n">
        <f aca="false">L17*O10</f>
        <v>113.8176</v>
      </c>
      <c r="P18" s="289" t="n">
        <f aca="false">P17*P10</f>
        <v>91.8528</v>
      </c>
      <c r="Q18" s="286" t="n">
        <f aca="false">P17*Q10</f>
        <v>111.8208</v>
      </c>
      <c r="R18" s="287" t="n">
        <f aca="false">P17*R10</f>
        <v>119.808</v>
      </c>
      <c r="S18" s="288" t="n">
        <f aca="false">P17*S10</f>
        <v>75.8784</v>
      </c>
      <c r="T18" s="289" t="n">
        <f aca="false">T17*T10</f>
        <v>98.9184</v>
      </c>
      <c r="U18" s="286" t="n">
        <f aca="false">T17*U10</f>
        <v>120.4224</v>
      </c>
      <c r="V18" s="287" t="n">
        <f aca="false">T17*V10</f>
        <v>129.024</v>
      </c>
      <c r="W18" s="290" t="n">
        <f aca="false">T17*W10</f>
        <v>81.7152</v>
      </c>
      <c r="X18" s="289" t="n">
        <f aca="false">X17*X10</f>
        <v>129.024</v>
      </c>
      <c r="Y18" s="286" t="n">
        <f aca="false">X17*Y10</f>
        <v>86.016</v>
      </c>
      <c r="Z18" s="287" t="n">
        <f aca="false">X17*Z10</f>
        <v>129.024</v>
      </c>
      <c r="AA18" s="288" t="n">
        <f aca="false">X17*AA10</f>
        <v>86.016</v>
      </c>
      <c r="AB18" s="289" t="n">
        <f aca="false">AB17*AB10</f>
        <v>96.768</v>
      </c>
      <c r="AC18" s="286" t="n">
        <f aca="false">AB17*AC10</f>
        <v>96.768</v>
      </c>
      <c r="AD18" s="287" t="n">
        <f aca="false">AB17*AD10</f>
        <v>80.64</v>
      </c>
      <c r="AE18" s="288" t="n">
        <f aca="false">AB17*AE10</f>
        <v>48.384</v>
      </c>
      <c r="AF18" s="289" t="n">
        <f aca="false">AF17*AF10</f>
        <v>88.704</v>
      </c>
      <c r="AG18" s="286" t="n">
        <f aca="false">AF17*AG10</f>
        <v>38.016</v>
      </c>
      <c r="AH18" s="287" t="n">
        <f aca="false">AF17*AH10</f>
        <v>50.688</v>
      </c>
      <c r="AI18" s="290" t="n">
        <f aca="false">AF17*AI10</f>
        <v>76.032</v>
      </c>
    </row>
    <row r="19" customFormat="false" ht="14.4" hidden="false" customHeight="false" outlineLevel="0" collapsed="false">
      <c r="B19" s="291" t="s">
        <v>100</v>
      </c>
      <c r="C19" s="292" t="s">
        <v>77</v>
      </c>
      <c r="D19" s="293" t="n">
        <f aca="false">'сезонный объем'!$K17</f>
        <v>0</v>
      </c>
      <c r="E19" s="293"/>
      <c r="F19" s="293"/>
      <c r="G19" s="293"/>
      <c r="H19" s="293" t="n">
        <f aca="false">'сезонный объем'!$K18</f>
        <v>0</v>
      </c>
      <c r="I19" s="293"/>
      <c r="J19" s="293"/>
      <c r="K19" s="293"/>
      <c r="L19" s="294" t="n">
        <f aca="false">'сезонный объем'!$K19</f>
        <v>0</v>
      </c>
      <c r="M19" s="294"/>
      <c r="N19" s="294"/>
      <c r="O19" s="294"/>
      <c r="P19" s="294" t="n">
        <f aca="false">'сезонный объем'!$K20</f>
        <v>1.3312</v>
      </c>
      <c r="Q19" s="294"/>
      <c r="R19" s="294"/>
      <c r="S19" s="294"/>
      <c r="T19" s="295" t="n">
        <f aca="false">'сезонный объем'!$K21</f>
        <v>1.0752</v>
      </c>
      <c r="U19" s="295"/>
      <c r="V19" s="295"/>
      <c r="W19" s="295"/>
      <c r="X19" s="294" t="n">
        <f aca="false">'сезонный объем'!$K22</f>
        <v>1.0752</v>
      </c>
      <c r="Y19" s="294"/>
      <c r="Z19" s="294"/>
      <c r="AA19" s="294"/>
      <c r="AB19" s="294" t="n">
        <f aca="false">'сезонный объем'!$K23</f>
        <v>0.3584</v>
      </c>
      <c r="AC19" s="294"/>
      <c r="AD19" s="294"/>
      <c r="AE19" s="294"/>
      <c r="AF19" s="295" t="n">
        <f aca="false">'сезонный объем'!$K24</f>
        <v>0.2816</v>
      </c>
      <c r="AG19" s="295"/>
      <c r="AH19" s="295"/>
      <c r="AI19" s="295"/>
    </row>
    <row r="20" customFormat="false" ht="14.4" hidden="false" customHeight="false" outlineLevel="0" collapsed="false">
      <c r="B20" s="291"/>
      <c r="C20" s="296" t="s">
        <v>127</v>
      </c>
      <c r="D20" s="297" t="n">
        <f aca="false">D19*60</f>
        <v>0</v>
      </c>
      <c r="E20" s="297"/>
      <c r="F20" s="297"/>
      <c r="G20" s="297"/>
      <c r="H20" s="297" t="n">
        <f aca="false">H19*60</f>
        <v>0</v>
      </c>
      <c r="I20" s="297"/>
      <c r="J20" s="297"/>
      <c r="K20" s="297"/>
      <c r="L20" s="298" t="n">
        <f aca="false">L19*60</f>
        <v>0</v>
      </c>
      <c r="M20" s="298"/>
      <c r="N20" s="298"/>
      <c r="O20" s="298"/>
      <c r="P20" s="298" t="n">
        <f aca="false">P19*60</f>
        <v>79.872</v>
      </c>
      <c r="Q20" s="298"/>
      <c r="R20" s="298"/>
      <c r="S20" s="298"/>
      <c r="T20" s="299" t="n">
        <f aca="false">T19*60</f>
        <v>64.512</v>
      </c>
      <c r="U20" s="299"/>
      <c r="V20" s="299"/>
      <c r="W20" s="299"/>
      <c r="X20" s="298" t="n">
        <f aca="false">X19*60</f>
        <v>64.512</v>
      </c>
      <c r="Y20" s="298"/>
      <c r="Z20" s="298"/>
      <c r="AA20" s="298"/>
      <c r="AB20" s="298" t="n">
        <f aca="false">AB19*60</f>
        <v>21.504</v>
      </c>
      <c r="AC20" s="298"/>
      <c r="AD20" s="298"/>
      <c r="AE20" s="298"/>
      <c r="AF20" s="299" t="n">
        <f aca="false">AF19*60</f>
        <v>16.896</v>
      </c>
      <c r="AG20" s="299"/>
      <c r="AH20" s="299"/>
      <c r="AI20" s="299"/>
    </row>
    <row r="21" customFormat="false" ht="14.7" hidden="false" customHeight="false" outlineLevel="0" collapsed="false">
      <c r="B21" s="291"/>
      <c r="C21" s="300" t="s">
        <v>127</v>
      </c>
      <c r="D21" s="281" t="n">
        <f aca="false">D20*D10</f>
        <v>0</v>
      </c>
      <c r="E21" s="282" t="n">
        <f aca="false">D20*E10</f>
        <v>0</v>
      </c>
      <c r="F21" s="283" t="n">
        <f aca="false">D20*F10</f>
        <v>0</v>
      </c>
      <c r="G21" s="284" t="n">
        <f aca="false">D20*G10</f>
        <v>0</v>
      </c>
      <c r="H21" s="285" t="n">
        <f aca="false">H20*H10</f>
        <v>0</v>
      </c>
      <c r="I21" s="286" t="n">
        <f aca="false">H20*I10</f>
        <v>0</v>
      </c>
      <c r="J21" s="287" t="n">
        <f aca="false">H20*J10</f>
        <v>0</v>
      </c>
      <c r="K21" s="288" t="n">
        <f aca="false">H20*K10</f>
        <v>0</v>
      </c>
      <c r="L21" s="289" t="n">
        <f aca="false">L20*L10</f>
        <v>0</v>
      </c>
      <c r="M21" s="286" t="n">
        <f aca="false">L20*M10</f>
        <v>0</v>
      </c>
      <c r="N21" s="287" t="n">
        <f aca="false">L20*N10</f>
        <v>0</v>
      </c>
      <c r="O21" s="288" t="n">
        <f aca="false">L20*O10</f>
        <v>0</v>
      </c>
      <c r="P21" s="289" t="n">
        <f aca="false">P20*P10</f>
        <v>18.37056</v>
      </c>
      <c r="Q21" s="286" t="n">
        <f aca="false">P20*Q10</f>
        <v>22.36416</v>
      </c>
      <c r="R21" s="287" t="n">
        <f aca="false">P20*R10</f>
        <v>23.9616</v>
      </c>
      <c r="S21" s="288" t="n">
        <f aca="false">P20*S10</f>
        <v>15.17568</v>
      </c>
      <c r="T21" s="289" t="n">
        <f aca="false">T20*T10</f>
        <v>14.83776</v>
      </c>
      <c r="U21" s="286" t="n">
        <f aca="false">T20*U10</f>
        <v>18.06336</v>
      </c>
      <c r="V21" s="287" t="n">
        <f aca="false">T20*V10</f>
        <v>19.3536</v>
      </c>
      <c r="W21" s="290" t="n">
        <f aca="false">T20*W10</f>
        <v>12.25728</v>
      </c>
      <c r="X21" s="289" t="n">
        <f aca="false">X20*X10</f>
        <v>19.3536</v>
      </c>
      <c r="Y21" s="286" t="n">
        <f aca="false">X20*Y10</f>
        <v>12.9024</v>
      </c>
      <c r="Z21" s="287" t="n">
        <f aca="false">X20*Z10</f>
        <v>19.3536</v>
      </c>
      <c r="AA21" s="288" t="n">
        <f aca="false">X20*AA10</f>
        <v>12.9024</v>
      </c>
      <c r="AB21" s="289" t="n">
        <f aca="false">AB20*AB10</f>
        <v>6.4512</v>
      </c>
      <c r="AC21" s="286" t="n">
        <f aca="false">AB20*AC10</f>
        <v>6.4512</v>
      </c>
      <c r="AD21" s="287" t="n">
        <f aca="false">AB20*AD10</f>
        <v>5.376</v>
      </c>
      <c r="AE21" s="288" t="n">
        <f aca="false">AB20*AE10</f>
        <v>3.2256</v>
      </c>
      <c r="AF21" s="289" t="n">
        <f aca="false">AF20*AF10</f>
        <v>5.9136</v>
      </c>
      <c r="AG21" s="286" t="n">
        <f aca="false">AF20*AG10</f>
        <v>2.5344</v>
      </c>
      <c r="AH21" s="287" t="n">
        <f aca="false">AF20*AH10</f>
        <v>3.3792</v>
      </c>
      <c r="AI21" s="290" t="n">
        <f aca="false">AF20*AI10</f>
        <v>5.0688</v>
      </c>
    </row>
    <row r="22" customFormat="false" ht="14.4" hidden="false" customHeight="false" outlineLevel="0" collapsed="false">
      <c r="B22" s="291" t="s">
        <v>128</v>
      </c>
      <c r="C22" s="292" t="s">
        <v>77</v>
      </c>
      <c r="D22" s="293" t="n">
        <f aca="false">'сезонный объем'!$M17</f>
        <v>0</v>
      </c>
      <c r="E22" s="293"/>
      <c r="F22" s="293"/>
      <c r="G22" s="293"/>
      <c r="H22" s="293" t="n">
        <f aca="false">'сезонный объем'!$M18</f>
        <v>0</v>
      </c>
      <c r="I22" s="293"/>
      <c r="J22" s="293"/>
      <c r="K22" s="293"/>
      <c r="L22" s="294" t="n">
        <f aca="false">'сезонный объем'!$M19</f>
        <v>0.9984</v>
      </c>
      <c r="M22" s="294"/>
      <c r="N22" s="294"/>
      <c r="O22" s="294"/>
      <c r="P22" s="294" t="n">
        <f aca="false">'сезонный объем'!M20</f>
        <v>1.664</v>
      </c>
      <c r="Q22" s="294"/>
      <c r="R22" s="294"/>
      <c r="S22" s="294"/>
      <c r="T22" s="295" t="n">
        <f aca="false">'сезонный объем'!$M21</f>
        <v>2.1504</v>
      </c>
      <c r="U22" s="295"/>
      <c r="V22" s="295"/>
      <c r="W22" s="295"/>
      <c r="X22" s="294" t="n">
        <f aca="false">'сезонный объем'!$M22</f>
        <v>2.5088</v>
      </c>
      <c r="Y22" s="294"/>
      <c r="Z22" s="294"/>
      <c r="AA22" s="294"/>
      <c r="AB22" s="294" t="n">
        <f aca="false">'сезонный объем'!$M23</f>
        <v>2.8672</v>
      </c>
      <c r="AC22" s="294"/>
      <c r="AD22" s="294"/>
      <c r="AE22" s="294"/>
      <c r="AF22" s="295" t="n">
        <f aca="false">'сезонный объем'!$M24</f>
        <v>0</v>
      </c>
      <c r="AG22" s="295"/>
      <c r="AH22" s="295"/>
      <c r="AI22" s="295"/>
    </row>
    <row r="23" customFormat="false" ht="14.4" hidden="false" customHeight="false" outlineLevel="0" collapsed="false">
      <c r="B23" s="291"/>
      <c r="C23" s="301" t="s">
        <v>127</v>
      </c>
      <c r="D23" s="297" t="n">
        <f aca="false">D22*60</f>
        <v>0</v>
      </c>
      <c r="E23" s="297"/>
      <c r="F23" s="297"/>
      <c r="G23" s="297"/>
      <c r="H23" s="297" t="n">
        <f aca="false">H22*60</f>
        <v>0</v>
      </c>
      <c r="I23" s="297"/>
      <c r="J23" s="297"/>
      <c r="K23" s="297"/>
      <c r="L23" s="298" t="n">
        <f aca="false">L22*60</f>
        <v>59.904</v>
      </c>
      <c r="M23" s="298"/>
      <c r="N23" s="298"/>
      <c r="O23" s="298"/>
      <c r="P23" s="298" t="n">
        <f aca="false">P22*60</f>
        <v>99.84</v>
      </c>
      <c r="Q23" s="298"/>
      <c r="R23" s="298"/>
      <c r="S23" s="298"/>
      <c r="T23" s="299" t="n">
        <f aca="false">T22*60</f>
        <v>129.024</v>
      </c>
      <c r="U23" s="299"/>
      <c r="V23" s="299"/>
      <c r="W23" s="299"/>
      <c r="X23" s="298" t="n">
        <f aca="false">X22*60</f>
        <v>150.528</v>
      </c>
      <c r="Y23" s="298"/>
      <c r="Z23" s="298"/>
      <c r="AA23" s="298"/>
      <c r="AB23" s="298" t="n">
        <f aca="false">AB22*60</f>
        <v>172.032</v>
      </c>
      <c r="AC23" s="298"/>
      <c r="AD23" s="298"/>
      <c r="AE23" s="298"/>
      <c r="AF23" s="299" t="n">
        <f aca="false">AF22*60</f>
        <v>0</v>
      </c>
      <c r="AG23" s="299"/>
      <c r="AH23" s="299"/>
      <c r="AI23" s="299"/>
    </row>
    <row r="24" customFormat="false" ht="14.7" hidden="false" customHeight="false" outlineLevel="0" collapsed="false">
      <c r="B24" s="291"/>
      <c r="C24" s="302" t="s">
        <v>127</v>
      </c>
      <c r="D24" s="281" t="n">
        <f aca="false">D23*D10</f>
        <v>0</v>
      </c>
      <c r="E24" s="282" t="n">
        <f aca="false">D23*E10</f>
        <v>0</v>
      </c>
      <c r="F24" s="283" t="n">
        <f aca="false">D23*F10</f>
        <v>0</v>
      </c>
      <c r="G24" s="284" t="n">
        <f aca="false">D23*G10</f>
        <v>0</v>
      </c>
      <c r="H24" s="285" t="n">
        <f aca="false">H23*H10</f>
        <v>0</v>
      </c>
      <c r="I24" s="286" t="n">
        <f aca="false">H23*I10</f>
        <v>0</v>
      </c>
      <c r="J24" s="287" t="n">
        <f aca="false">H23*J10</f>
        <v>0</v>
      </c>
      <c r="K24" s="288" t="n">
        <f aca="false">H23*K10</f>
        <v>0</v>
      </c>
      <c r="L24" s="289" t="n">
        <f aca="false">L23*L10</f>
        <v>13.77792</v>
      </c>
      <c r="M24" s="286" t="n">
        <f aca="false">L23*M10</f>
        <v>16.77312</v>
      </c>
      <c r="N24" s="287" t="n">
        <f aca="false">L23*N10</f>
        <v>17.9712</v>
      </c>
      <c r="O24" s="288" t="n">
        <f aca="false">L23*O10</f>
        <v>11.38176</v>
      </c>
      <c r="P24" s="289" t="n">
        <f aca="false">P23*P10</f>
        <v>22.9632</v>
      </c>
      <c r="Q24" s="286" t="n">
        <f aca="false">P23*Q10</f>
        <v>27.9552</v>
      </c>
      <c r="R24" s="287" t="n">
        <f aca="false">P23*R10</f>
        <v>29.952</v>
      </c>
      <c r="S24" s="288" t="n">
        <f aca="false">P23*S10</f>
        <v>18.9696</v>
      </c>
      <c r="T24" s="289" t="n">
        <f aca="false">T23*T10</f>
        <v>29.67552</v>
      </c>
      <c r="U24" s="286" t="n">
        <f aca="false">T23*U10</f>
        <v>36.12672</v>
      </c>
      <c r="V24" s="287" t="n">
        <f aca="false">T23*V10</f>
        <v>38.7072</v>
      </c>
      <c r="W24" s="290" t="n">
        <f aca="false">T23*W10</f>
        <v>24.51456</v>
      </c>
      <c r="X24" s="289" t="n">
        <f aca="false">X23*X10</f>
        <v>45.1584</v>
      </c>
      <c r="Y24" s="286" t="n">
        <f aca="false">X23*Y10</f>
        <v>30.1056</v>
      </c>
      <c r="Z24" s="287" t="n">
        <f aca="false">X23*Z10</f>
        <v>45.1584</v>
      </c>
      <c r="AA24" s="288" t="n">
        <f aca="false">X23*AA10</f>
        <v>30.1056</v>
      </c>
      <c r="AB24" s="289" t="n">
        <f aca="false">AB23*AB10</f>
        <v>51.6096</v>
      </c>
      <c r="AC24" s="286" t="n">
        <f aca="false">AB23*AC10</f>
        <v>51.6096</v>
      </c>
      <c r="AD24" s="287" t="n">
        <f aca="false">AB23*AD10</f>
        <v>43.008</v>
      </c>
      <c r="AE24" s="288" t="n">
        <f aca="false">AB23*AE10</f>
        <v>25.8048</v>
      </c>
      <c r="AF24" s="289" t="n">
        <f aca="false">AF23*AF10</f>
        <v>0</v>
      </c>
      <c r="AG24" s="286" t="n">
        <f aca="false">AF23*AG10</f>
        <v>0</v>
      </c>
      <c r="AH24" s="287" t="n">
        <f aca="false">AF23*AH10</f>
        <v>0</v>
      </c>
      <c r="AI24" s="290" t="n">
        <f aca="false">AF23*AI10</f>
        <v>0</v>
      </c>
    </row>
    <row r="25" customFormat="false" ht="14.4" hidden="false" customHeight="true" outlineLevel="0" collapsed="false">
      <c r="B25" s="303" t="s">
        <v>103</v>
      </c>
      <c r="C25" s="304" t="s">
        <v>77</v>
      </c>
      <c r="D25" s="293" t="n">
        <f aca="false">'сезонный объем'!$O17</f>
        <v>0</v>
      </c>
      <c r="E25" s="293"/>
      <c r="F25" s="293"/>
      <c r="G25" s="293"/>
      <c r="H25" s="293" t="n">
        <f aca="false">'сезонный объем'!$O18</f>
        <v>0</v>
      </c>
      <c r="I25" s="293"/>
      <c r="J25" s="293"/>
      <c r="K25" s="293"/>
      <c r="L25" s="294" t="n">
        <f aca="false">'сезонный объем'!$O19</f>
        <v>0</v>
      </c>
      <c r="M25" s="294"/>
      <c r="N25" s="294"/>
      <c r="O25" s="294"/>
      <c r="P25" s="294" t="n">
        <f aca="false">'сезонный объем'!$O20</f>
        <v>0</v>
      </c>
      <c r="Q25" s="294"/>
      <c r="R25" s="294"/>
      <c r="S25" s="294"/>
      <c r="T25" s="295" t="n">
        <f aca="false">'сезонный объем'!$O21</f>
        <v>1.0752</v>
      </c>
      <c r="U25" s="295"/>
      <c r="V25" s="295"/>
      <c r="W25" s="295"/>
      <c r="X25" s="294" t="n">
        <f aca="false">'сезонный объем'!$O22</f>
        <v>1.792</v>
      </c>
      <c r="Y25" s="294"/>
      <c r="Z25" s="294"/>
      <c r="AA25" s="294"/>
      <c r="AB25" s="294" t="n">
        <f aca="false">'сезонный объем'!$O23</f>
        <v>1.792</v>
      </c>
      <c r="AC25" s="294"/>
      <c r="AD25" s="294"/>
      <c r="AE25" s="294"/>
      <c r="AF25" s="295" t="n">
        <f aca="false">'сезонный объем'!$O24</f>
        <v>3.6608</v>
      </c>
      <c r="AG25" s="295"/>
      <c r="AH25" s="295"/>
      <c r="AI25" s="295"/>
    </row>
    <row r="26" customFormat="false" ht="14.4" hidden="false" customHeight="false" outlineLevel="0" collapsed="false">
      <c r="B26" s="303"/>
      <c r="C26" s="305" t="s">
        <v>127</v>
      </c>
      <c r="D26" s="297" t="n">
        <f aca="false">D25*60</f>
        <v>0</v>
      </c>
      <c r="E26" s="297"/>
      <c r="F26" s="297"/>
      <c r="G26" s="297"/>
      <c r="H26" s="297" t="n">
        <f aca="false">H25*60</f>
        <v>0</v>
      </c>
      <c r="I26" s="297"/>
      <c r="J26" s="297"/>
      <c r="K26" s="297"/>
      <c r="L26" s="298" t="n">
        <f aca="false">L25*60</f>
        <v>0</v>
      </c>
      <c r="M26" s="298"/>
      <c r="N26" s="298"/>
      <c r="O26" s="298"/>
      <c r="P26" s="298" t="n">
        <f aca="false">P25*60</f>
        <v>0</v>
      </c>
      <c r="Q26" s="298"/>
      <c r="R26" s="298"/>
      <c r="S26" s="298"/>
      <c r="T26" s="299" t="n">
        <f aca="false">T25*60</f>
        <v>64.512</v>
      </c>
      <c r="U26" s="299"/>
      <c r="V26" s="299"/>
      <c r="W26" s="299"/>
      <c r="X26" s="298" t="n">
        <f aca="false">X25*60</f>
        <v>107.52</v>
      </c>
      <c r="Y26" s="298"/>
      <c r="Z26" s="298"/>
      <c r="AA26" s="298"/>
      <c r="AB26" s="298" t="n">
        <f aca="false">AB25*60</f>
        <v>107.52</v>
      </c>
      <c r="AC26" s="298"/>
      <c r="AD26" s="298"/>
      <c r="AE26" s="298"/>
      <c r="AF26" s="299" t="n">
        <f aca="false">AF25*60</f>
        <v>219.648</v>
      </c>
      <c r="AG26" s="299"/>
      <c r="AH26" s="299"/>
      <c r="AI26" s="299"/>
    </row>
    <row r="27" customFormat="false" ht="14.7" hidden="false" customHeight="false" outlineLevel="0" collapsed="false">
      <c r="B27" s="303"/>
      <c r="C27" s="306" t="s">
        <v>127</v>
      </c>
      <c r="D27" s="281" t="n">
        <f aca="false">D26*D10</f>
        <v>0</v>
      </c>
      <c r="E27" s="282" t="n">
        <f aca="false">D26*E10</f>
        <v>0</v>
      </c>
      <c r="F27" s="283" t="n">
        <f aca="false">D26*F10</f>
        <v>0</v>
      </c>
      <c r="G27" s="284" t="n">
        <f aca="false">D26*G10</f>
        <v>0</v>
      </c>
      <c r="H27" s="285" t="n">
        <f aca="false">H26*H10</f>
        <v>0</v>
      </c>
      <c r="I27" s="286" t="n">
        <f aca="false">H26*I10</f>
        <v>0</v>
      </c>
      <c r="J27" s="287" t="n">
        <f aca="false">H26*J10</f>
        <v>0</v>
      </c>
      <c r="K27" s="288" t="n">
        <f aca="false">H26*K10</f>
        <v>0</v>
      </c>
      <c r="L27" s="289" t="n">
        <f aca="false">L26*L10</f>
        <v>0</v>
      </c>
      <c r="M27" s="286" t="n">
        <f aca="false">L26*M10</f>
        <v>0</v>
      </c>
      <c r="N27" s="287" t="n">
        <f aca="false">L26*N10</f>
        <v>0</v>
      </c>
      <c r="O27" s="288" t="n">
        <f aca="false">L26*O10</f>
        <v>0</v>
      </c>
      <c r="P27" s="289" t="n">
        <f aca="false">P26*P10</f>
        <v>0</v>
      </c>
      <c r="Q27" s="286" t="n">
        <f aca="false">P26*Q10</f>
        <v>0</v>
      </c>
      <c r="R27" s="287" t="n">
        <f aca="false">P26*R10</f>
        <v>0</v>
      </c>
      <c r="S27" s="288" t="n">
        <f aca="false">P26*S10</f>
        <v>0</v>
      </c>
      <c r="T27" s="289" t="n">
        <f aca="false">T26*T10</f>
        <v>14.83776</v>
      </c>
      <c r="U27" s="286" t="n">
        <f aca="false">T26*U10</f>
        <v>18.06336</v>
      </c>
      <c r="V27" s="287" t="n">
        <f aca="false">T26*V10</f>
        <v>19.3536</v>
      </c>
      <c r="W27" s="290" t="n">
        <f aca="false">T26*W10</f>
        <v>12.25728</v>
      </c>
      <c r="X27" s="289" t="n">
        <f aca="false">X26*X10</f>
        <v>32.256</v>
      </c>
      <c r="Y27" s="286" t="n">
        <f aca="false">X26*Y10</f>
        <v>21.504</v>
      </c>
      <c r="Z27" s="287" t="n">
        <f aca="false">X26*Z10</f>
        <v>32.256</v>
      </c>
      <c r="AA27" s="288" t="n">
        <f aca="false">X26*AA10</f>
        <v>21.504</v>
      </c>
      <c r="AB27" s="289" t="n">
        <f aca="false">AB26*AB10</f>
        <v>32.256</v>
      </c>
      <c r="AC27" s="286" t="n">
        <f aca="false">AB26*AC10</f>
        <v>32.256</v>
      </c>
      <c r="AD27" s="287" t="n">
        <f aca="false">AB26*AD10</f>
        <v>26.88</v>
      </c>
      <c r="AE27" s="288" t="n">
        <f aca="false">AB26*AE10</f>
        <v>16.128</v>
      </c>
      <c r="AF27" s="289" t="n">
        <f aca="false">AF26*AF10</f>
        <v>76.8768</v>
      </c>
      <c r="AG27" s="286" t="n">
        <f aca="false">AF26*AG10</f>
        <v>32.9472</v>
      </c>
      <c r="AH27" s="287" t="n">
        <f aca="false">AF26*AH10</f>
        <v>43.9296</v>
      </c>
      <c r="AI27" s="290" t="n">
        <f aca="false">AF26*AI10</f>
        <v>65.8944</v>
      </c>
    </row>
    <row r="28" customFormat="false" ht="14.4" hidden="false" customHeight="false" outlineLevel="0" collapsed="false">
      <c r="B28" s="291" t="s">
        <v>104</v>
      </c>
      <c r="C28" s="304" t="s">
        <v>77</v>
      </c>
      <c r="D28" s="293" t="n">
        <f aca="false">'сезонный объем'!$Q17</f>
        <v>0</v>
      </c>
      <c r="E28" s="293"/>
      <c r="F28" s="293"/>
      <c r="G28" s="293"/>
      <c r="H28" s="293" t="n">
        <f aca="false">'сезонный объем'!$Q18</f>
        <v>0.8448</v>
      </c>
      <c r="I28" s="293"/>
      <c r="J28" s="293"/>
      <c r="K28" s="293"/>
      <c r="L28" s="294" t="n">
        <f aca="false">'сезонный объем'!$Q19</f>
        <v>1.664</v>
      </c>
      <c r="M28" s="294"/>
      <c r="N28" s="294"/>
      <c r="O28" s="294"/>
      <c r="P28" s="294" t="n">
        <f aca="false">'сезонный объем'!$Q20</f>
        <v>1.9968</v>
      </c>
      <c r="Q28" s="294"/>
      <c r="R28" s="294"/>
      <c r="S28" s="294"/>
      <c r="T28" s="295" t="n">
        <f aca="false">'сезонный объем'!$Q21</f>
        <v>2.1504</v>
      </c>
      <c r="U28" s="295"/>
      <c r="V28" s="295"/>
      <c r="W28" s="295"/>
      <c r="X28" s="294" t="n">
        <f aca="false">'сезонный объем'!$Q22</f>
        <v>2.8672</v>
      </c>
      <c r="Y28" s="294"/>
      <c r="Z28" s="294"/>
      <c r="AA28" s="294"/>
      <c r="AB28" s="294" t="n">
        <f aca="false">'сезонный объем'!$Q23</f>
        <v>3.584</v>
      </c>
      <c r="AC28" s="294"/>
      <c r="AD28" s="294"/>
      <c r="AE28" s="294"/>
      <c r="AF28" s="295" t="n">
        <f aca="false">'сезонный объем'!$Q24</f>
        <v>2.816</v>
      </c>
      <c r="AG28" s="295"/>
      <c r="AH28" s="295"/>
      <c r="AI28" s="295"/>
    </row>
    <row r="29" customFormat="false" ht="14.4" hidden="false" customHeight="false" outlineLevel="0" collapsed="false">
      <c r="B29" s="291"/>
      <c r="C29" s="305" t="s">
        <v>127</v>
      </c>
      <c r="D29" s="297" t="n">
        <f aca="false">D28*60</f>
        <v>0</v>
      </c>
      <c r="E29" s="297"/>
      <c r="F29" s="297"/>
      <c r="G29" s="297"/>
      <c r="H29" s="297" t="n">
        <f aca="false">H28*60</f>
        <v>50.688</v>
      </c>
      <c r="I29" s="297"/>
      <c r="J29" s="297"/>
      <c r="K29" s="297"/>
      <c r="L29" s="298" t="n">
        <f aca="false">L28*60</f>
        <v>99.84</v>
      </c>
      <c r="M29" s="298"/>
      <c r="N29" s="298"/>
      <c r="O29" s="298"/>
      <c r="P29" s="298" t="n">
        <f aca="false">P28*60</f>
        <v>119.808</v>
      </c>
      <c r="Q29" s="298"/>
      <c r="R29" s="298"/>
      <c r="S29" s="298"/>
      <c r="T29" s="299" t="n">
        <f aca="false">T28*60</f>
        <v>129.024</v>
      </c>
      <c r="U29" s="299"/>
      <c r="V29" s="299"/>
      <c r="W29" s="299"/>
      <c r="X29" s="298" t="n">
        <f aca="false">X28*60</f>
        <v>172.032</v>
      </c>
      <c r="Y29" s="298"/>
      <c r="Z29" s="298"/>
      <c r="AA29" s="298"/>
      <c r="AB29" s="298" t="n">
        <f aca="false">AB28*60</f>
        <v>215.04</v>
      </c>
      <c r="AC29" s="298"/>
      <c r="AD29" s="298"/>
      <c r="AE29" s="298"/>
      <c r="AF29" s="299" t="n">
        <f aca="false">AF28*60</f>
        <v>168.96</v>
      </c>
      <c r="AG29" s="299"/>
      <c r="AH29" s="299"/>
      <c r="AI29" s="299"/>
    </row>
    <row r="30" customFormat="false" ht="14.7" hidden="false" customHeight="false" outlineLevel="0" collapsed="false">
      <c r="B30" s="291"/>
      <c r="C30" s="302" t="s">
        <v>127</v>
      </c>
      <c r="D30" s="281" t="n">
        <f aca="false">D29*D10</f>
        <v>0</v>
      </c>
      <c r="E30" s="282" t="n">
        <f aca="false">D29*E10</f>
        <v>0</v>
      </c>
      <c r="F30" s="283" t="n">
        <f aca="false">D29*F10</f>
        <v>0</v>
      </c>
      <c r="G30" s="284" t="n">
        <f aca="false">D29*G10</f>
        <v>0</v>
      </c>
      <c r="H30" s="285" t="n">
        <f aca="false">H29*H10</f>
        <v>11.65824</v>
      </c>
      <c r="I30" s="286" t="n">
        <f aca="false">H29*I10</f>
        <v>14.19264</v>
      </c>
      <c r="J30" s="287" t="n">
        <f aca="false">H29*J10</f>
        <v>15.2064</v>
      </c>
      <c r="K30" s="288" t="n">
        <f aca="false">H29*K10</f>
        <v>9.63072</v>
      </c>
      <c r="L30" s="289" t="n">
        <f aca="false">L29*L10</f>
        <v>22.9632</v>
      </c>
      <c r="M30" s="286" t="n">
        <f aca="false">L29*M10</f>
        <v>27.9552</v>
      </c>
      <c r="N30" s="287" t="n">
        <f aca="false">L29*N10</f>
        <v>29.952</v>
      </c>
      <c r="O30" s="288" t="n">
        <f aca="false">L29*O10</f>
        <v>18.9696</v>
      </c>
      <c r="P30" s="289" t="n">
        <f aca="false">P29*P10</f>
        <v>27.55584</v>
      </c>
      <c r="Q30" s="286" t="n">
        <f aca="false">P29*Q10</f>
        <v>33.54624</v>
      </c>
      <c r="R30" s="287" t="n">
        <f aca="false">P29*R10</f>
        <v>35.9424</v>
      </c>
      <c r="S30" s="288" t="n">
        <f aca="false">P29*S10</f>
        <v>22.76352</v>
      </c>
      <c r="T30" s="289" t="n">
        <f aca="false">T29*T10</f>
        <v>29.67552</v>
      </c>
      <c r="U30" s="286" t="n">
        <f aca="false">T29*U10</f>
        <v>36.12672</v>
      </c>
      <c r="V30" s="287" t="n">
        <f aca="false">T29*V10</f>
        <v>38.7072</v>
      </c>
      <c r="W30" s="290" t="n">
        <f aca="false">T29*W10</f>
        <v>24.51456</v>
      </c>
      <c r="X30" s="289" t="n">
        <f aca="false">X29*X10</f>
        <v>51.6096</v>
      </c>
      <c r="Y30" s="286" t="n">
        <f aca="false">X29*Y10</f>
        <v>34.4064</v>
      </c>
      <c r="Z30" s="287" t="n">
        <f aca="false">X29*Z10</f>
        <v>51.6096</v>
      </c>
      <c r="AA30" s="288" t="n">
        <f aca="false">X29*AA10</f>
        <v>34.4064</v>
      </c>
      <c r="AB30" s="289" t="n">
        <f aca="false">AB29*AB10</f>
        <v>64.512</v>
      </c>
      <c r="AC30" s="286" t="n">
        <f aca="false">AB29*AC10</f>
        <v>64.512</v>
      </c>
      <c r="AD30" s="287" t="n">
        <f aca="false">AB29*AD10</f>
        <v>53.76</v>
      </c>
      <c r="AE30" s="288" t="n">
        <f aca="false">AB29*AE10</f>
        <v>32.256</v>
      </c>
      <c r="AF30" s="289" t="n">
        <f aca="false">AF29*AF10</f>
        <v>59.136</v>
      </c>
      <c r="AG30" s="286" t="n">
        <f aca="false">AF29*AG10</f>
        <v>25.344</v>
      </c>
      <c r="AH30" s="287" t="n">
        <f aca="false">AF29*AH10</f>
        <v>33.792</v>
      </c>
      <c r="AI30" s="290" t="n">
        <f aca="false">AF29*AI10</f>
        <v>50.688</v>
      </c>
    </row>
    <row r="31" customFormat="false" ht="14.4" hidden="false" customHeight="true" outlineLevel="0" collapsed="false">
      <c r="B31" s="307" t="s">
        <v>105</v>
      </c>
      <c r="C31" s="308" t="s">
        <v>77</v>
      </c>
      <c r="D31" s="309" t="n">
        <f aca="false">'сезонный объем'!$S17</f>
        <v>5.12</v>
      </c>
      <c r="E31" s="309"/>
      <c r="F31" s="309"/>
      <c r="G31" s="309"/>
      <c r="H31" s="309" t="n">
        <f aca="false">'сезонный объем'!$S18</f>
        <v>4.224</v>
      </c>
      <c r="I31" s="309"/>
      <c r="J31" s="309"/>
      <c r="K31" s="309"/>
      <c r="L31" s="310" t="n">
        <f aca="false">'сезонный объем'!$S19</f>
        <v>3.328</v>
      </c>
      <c r="M31" s="310"/>
      <c r="N31" s="310"/>
      <c r="O31" s="310"/>
      <c r="P31" s="310" t="n">
        <f aca="false">'сезонный объем'!$S20</f>
        <v>2.6624</v>
      </c>
      <c r="Q31" s="310"/>
      <c r="R31" s="310"/>
      <c r="S31" s="310"/>
      <c r="T31" s="311" t="n">
        <f aca="false">'сезонный объем'!$S21</f>
        <v>1.4336</v>
      </c>
      <c r="U31" s="311"/>
      <c r="V31" s="311"/>
      <c r="W31" s="311"/>
      <c r="X31" s="310" t="n">
        <f aca="false">'сезонный объем'!$S22</f>
        <v>1.0752</v>
      </c>
      <c r="Y31" s="310"/>
      <c r="Z31" s="310"/>
      <c r="AA31" s="310"/>
      <c r="AB31" s="310" t="n">
        <f aca="false">'сезонный объем'!$S23</f>
        <v>1.0752</v>
      </c>
      <c r="AC31" s="310"/>
      <c r="AD31" s="310"/>
      <c r="AE31" s="310"/>
      <c r="AF31" s="311" t="n">
        <f aca="false">'сезонный объем'!$S24</f>
        <v>0.8448</v>
      </c>
      <c r="AG31" s="311"/>
      <c r="AH31" s="311"/>
      <c r="AI31" s="311"/>
    </row>
    <row r="32" customFormat="false" ht="14.4" hidden="false" customHeight="false" outlineLevel="0" collapsed="false">
      <c r="B32" s="307"/>
      <c r="C32" s="312" t="s">
        <v>127</v>
      </c>
      <c r="D32" s="313" t="n">
        <f aca="false">D31*60</f>
        <v>307.2</v>
      </c>
      <c r="E32" s="313"/>
      <c r="F32" s="313"/>
      <c r="G32" s="313"/>
      <c r="H32" s="313" t="n">
        <f aca="false">H31*60</f>
        <v>253.44</v>
      </c>
      <c r="I32" s="313"/>
      <c r="J32" s="313"/>
      <c r="K32" s="313"/>
      <c r="L32" s="314" t="n">
        <f aca="false">L31*60</f>
        <v>199.68</v>
      </c>
      <c r="M32" s="314"/>
      <c r="N32" s="314"/>
      <c r="O32" s="314"/>
      <c r="P32" s="314" t="n">
        <f aca="false">P31*60</f>
        <v>159.744</v>
      </c>
      <c r="Q32" s="314"/>
      <c r="R32" s="314"/>
      <c r="S32" s="314"/>
      <c r="T32" s="315" t="n">
        <f aca="false">T31*60</f>
        <v>86.016</v>
      </c>
      <c r="U32" s="315"/>
      <c r="V32" s="315"/>
      <c r="W32" s="315"/>
      <c r="X32" s="314" t="n">
        <f aca="false">X31*60</f>
        <v>64.512</v>
      </c>
      <c r="Y32" s="314"/>
      <c r="Z32" s="314"/>
      <c r="AA32" s="314"/>
      <c r="AB32" s="314" t="n">
        <f aca="false">AB31*60</f>
        <v>64.512</v>
      </c>
      <c r="AC32" s="314"/>
      <c r="AD32" s="314"/>
      <c r="AE32" s="314"/>
      <c r="AF32" s="315" t="n">
        <f aca="false">AF31*60</f>
        <v>50.688</v>
      </c>
      <c r="AG32" s="315"/>
      <c r="AH32" s="315"/>
      <c r="AI32" s="315"/>
    </row>
    <row r="33" customFormat="false" ht="14.7" hidden="false" customHeight="false" outlineLevel="0" collapsed="false">
      <c r="B33" s="307"/>
      <c r="C33" s="316" t="s">
        <v>127</v>
      </c>
      <c r="D33" s="281" t="n">
        <f aca="false">D32*D10</f>
        <v>70.656</v>
      </c>
      <c r="E33" s="282" t="n">
        <f aca="false">D32*E10</f>
        <v>86.016</v>
      </c>
      <c r="F33" s="283" t="n">
        <f aca="false">D32*F10</f>
        <v>92.16</v>
      </c>
      <c r="G33" s="284" t="n">
        <f aca="false">D32*G10</f>
        <v>58.368</v>
      </c>
      <c r="H33" s="285" t="n">
        <f aca="false">H32*H10</f>
        <v>58.2912</v>
      </c>
      <c r="I33" s="286" t="n">
        <f aca="false">H32*I10</f>
        <v>70.9632</v>
      </c>
      <c r="J33" s="287" t="n">
        <f aca="false">H32*J10</f>
        <v>76.032</v>
      </c>
      <c r="K33" s="288" t="n">
        <f aca="false">H32*K10</f>
        <v>48.1536</v>
      </c>
      <c r="L33" s="289" t="n">
        <f aca="false">L32*L10</f>
        <v>45.9264</v>
      </c>
      <c r="M33" s="286" t="n">
        <f aca="false">L32*M10</f>
        <v>55.9104</v>
      </c>
      <c r="N33" s="287" t="n">
        <f aca="false">L32*N10</f>
        <v>59.904</v>
      </c>
      <c r="O33" s="288" t="n">
        <f aca="false">L32*O10</f>
        <v>37.9392</v>
      </c>
      <c r="P33" s="289" t="n">
        <f aca="false">P32*P10</f>
        <v>36.74112</v>
      </c>
      <c r="Q33" s="286" t="n">
        <f aca="false">P32*Q10</f>
        <v>44.72832</v>
      </c>
      <c r="R33" s="287" t="n">
        <f aca="false">P32*R10</f>
        <v>47.9232</v>
      </c>
      <c r="S33" s="288" t="n">
        <f aca="false">P32*S10</f>
        <v>30.35136</v>
      </c>
      <c r="T33" s="289" t="n">
        <f aca="false">T32*T10</f>
        <v>19.78368</v>
      </c>
      <c r="U33" s="286" t="n">
        <f aca="false">T32*U10</f>
        <v>24.08448</v>
      </c>
      <c r="V33" s="287" t="n">
        <f aca="false">T32*V10</f>
        <v>25.8048</v>
      </c>
      <c r="W33" s="290" t="n">
        <f aca="false">T32*W10</f>
        <v>16.34304</v>
      </c>
      <c r="X33" s="289" t="n">
        <f aca="false">X32*X10</f>
        <v>19.3536</v>
      </c>
      <c r="Y33" s="286" t="n">
        <f aca="false">X32*Y10</f>
        <v>12.9024</v>
      </c>
      <c r="Z33" s="287" t="n">
        <f aca="false">X32*Z10</f>
        <v>19.3536</v>
      </c>
      <c r="AA33" s="288" t="n">
        <f aca="false">X32*AA10</f>
        <v>12.9024</v>
      </c>
      <c r="AB33" s="289" t="n">
        <f aca="false">AB32*AB10</f>
        <v>19.3536</v>
      </c>
      <c r="AC33" s="286" t="n">
        <f aca="false">AB32*AC10</f>
        <v>19.3536</v>
      </c>
      <c r="AD33" s="287" t="n">
        <f aca="false">AB32*AD10</f>
        <v>16.128</v>
      </c>
      <c r="AE33" s="288" t="n">
        <f aca="false">AB32*AE10</f>
        <v>9.6768</v>
      </c>
      <c r="AF33" s="289" t="n">
        <f aca="false">AF32*AF10</f>
        <v>17.7408</v>
      </c>
      <c r="AG33" s="286" t="n">
        <f aca="false">AF32*AG10</f>
        <v>7.6032</v>
      </c>
      <c r="AH33" s="287" t="n">
        <f aca="false">AF32*AH10</f>
        <v>10.1376</v>
      </c>
      <c r="AI33" s="290" t="n">
        <f aca="false">AF32*AI10</f>
        <v>15.2064</v>
      </c>
    </row>
    <row r="34" customFormat="false" ht="14.4" hidden="false" customHeight="false" outlineLevel="0" collapsed="false">
      <c r="B34" s="317" t="s">
        <v>106</v>
      </c>
      <c r="C34" s="308" t="s">
        <v>77</v>
      </c>
      <c r="D34" s="318" t="n">
        <f aca="false">'сезонный объем'!$U17</f>
        <v>2.56</v>
      </c>
      <c r="E34" s="318"/>
      <c r="F34" s="318"/>
      <c r="G34" s="318"/>
      <c r="H34" s="309" t="n">
        <f aca="false">'сезонный объем'!$U18</f>
        <v>2.816</v>
      </c>
      <c r="I34" s="309"/>
      <c r="J34" s="309"/>
      <c r="K34" s="309"/>
      <c r="L34" s="310" t="n">
        <f aca="false">'сезонный объем'!$U19</f>
        <v>2.6624</v>
      </c>
      <c r="M34" s="310"/>
      <c r="N34" s="310"/>
      <c r="O34" s="310"/>
      <c r="P34" s="310" t="n">
        <f aca="false">'сезонный объем'!$U20</f>
        <v>1.9968</v>
      </c>
      <c r="Q34" s="310"/>
      <c r="R34" s="310"/>
      <c r="S34" s="310"/>
      <c r="T34" s="311" t="n">
        <f aca="false">'сезонный объем'!$U21</f>
        <v>1.4336</v>
      </c>
      <c r="U34" s="311"/>
      <c r="V34" s="311"/>
      <c r="W34" s="311"/>
      <c r="X34" s="310" t="n">
        <f aca="false">'сезонный объем'!$U22</f>
        <v>1.4336</v>
      </c>
      <c r="Y34" s="310"/>
      <c r="Z34" s="310"/>
      <c r="AA34" s="310"/>
      <c r="AB34" s="310" t="n">
        <f aca="false">'сезонный объем'!$U23</f>
        <v>1.0752</v>
      </c>
      <c r="AC34" s="310"/>
      <c r="AD34" s="310"/>
      <c r="AE34" s="310"/>
      <c r="AF34" s="311" t="n">
        <f aca="false">'сезонный объем'!$U24</f>
        <v>0.8448</v>
      </c>
      <c r="AG34" s="311"/>
      <c r="AH34" s="311"/>
      <c r="AI34" s="311"/>
    </row>
    <row r="35" customFormat="false" ht="14.4" hidden="false" customHeight="false" outlineLevel="0" collapsed="false">
      <c r="B35" s="317"/>
      <c r="C35" s="312" t="s">
        <v>127</v>
      </c>
      <c r="D35" s="319" t="n">
        <f aca="false">D34*60</f>
        <v>153.6</v>
      </c>
      <c r="E35" s="319"/>
      <c r="F35" s="319"/>
      <c r="G35" s="319"/>
      <c r="H35" s="313" t="n">
        <f aca="false">H34*60</f>
        <v>168.96</v>
      </c>
      <c r="I35" s="313"/>
      <c r="J35" s="313"/>
      <c r="K35" s="313"/>
      <c r="L35" s="314" t="n">
        <f aca="false">L34*60</f>
        <v>159.744</v>
      </c>
      <c r="M35" s="314"/>
      <c r="N35" s="314"/>
      <c r="O35" s="314"/>
      <c r="P35" s="314" t="n">
        <f aca="false">P34*60</f>
        <v>119.808</v>
      </c>
      <c r="Q35" s="314"/>
      <c r="R35" s="314"/>
      <c r="S35" s="314"/>
      <c r="T35" s="315" t="n">
        <f aca="false">T34*60</f>
        <v>86.016</v>
      </c>
      <c r="U35" s="315"/>
      <c r="V35" s="315"/>
      <c r="W35" s="315"/>
      <c r="X35" s="314" t="n">
        <f aca="false">X34*60</f>
        <v>86.016</v>
      </c>
      <c r="Y35" s="314"/>
      <c r="Z35" s="314"/>
      <c r="AA35" s="314"/>
      <c r="AB35" s="314" t="n">
        <f aca="false">AB34*60</f>
        <v>64.512</v>
      </c>
      <c r="AC35" s="314"/>
      <c r="AD35" s="314"/>
      <c r="AE35" s="314"/>
      <c r="AF35" s="315" t="n">
        <f aca="false">AF34*60</f>
        <v>50.688</v>
      </c>
      <c r="AG35" s="315"/>
      <c r="AH35" s="315"/>
      <c r="AI35" s="315"/>
    </row>
    <row r="36" customFormat="false" ht="14.7" hidden="false" customHeight="false" outlineLevel="0" collapsed="false">
      <c r="B36" s="317"/>
      <c r="C36" s="320" t="s">
        <v>127</v>
      </c>
      <c r="D36" s="283" t="n">
        <f aca="false">D35*D10</f>
        <v>35.328</v>
      </c>
      <c r="E36" s="282" t="n">
        <f aca="false">D35*E10</f>
        <v>43.008</v>
      </c>
      <c r="F36" s="283" t="n">
        <f aca="false">D35*F10</f>
        <v>46.08</v>
      </c>
      <c r="G36" s="284" t="n">
        <f aca="false">D35*G10</f>
        <v>29.184</v>
      </c>
      <c r="H36" s="285" t="n">
        <f aca="false">H35*H10</f>
        <v>38.8608</v>
      </c>
      <c r="I36" s="286" t="n">
        <f aca="false">H35*I10</f>
        <v>47.3088</v>
      </c>
      <c r="J36" s="287" t="n">
        <f aca="false">H35*J10</f>
        <v>50.688</v>
      </c>
      <c r="K36" s="288" t="n">
        <f aca="false">H35*K10</f>
        <v>32.1024</v>
      </c>
      <c r="L36" s="289" t="n">
        <f aca="false">L35*L10</f>
        <v>36.74112</v>
      </c>
      <c r="M36" s="286" t="n">
        <f aca="false">L35*M10</f>
        <v>44.72832</v>
      </c>
      <c r="N36" s="287" t="n">
        <f aca="false">L35*N10</f>
        <v>47.9232</v>
      </c>
      <c r="O36" s="288" t="n">
        <f aca="false">L35*O10</f>
        <v>30.35136</v>
      </c>
      <c r="P36" s="289" t="n">
        <f aca="false">P35*P10</f>
        <v>27.55584</v>
      </c>
      <c r="Q36" s="286" t="n">
        <f aca="false">P35*Q10</f>
        <v>33.54624</v>
      </c>
      <c r="R36" s="287" t="n">
        <f aca="false">P35*R10</f>
        <v>35.9424</v>
      </c>
      <c r="S36" s="288" t="n">
        <f aca="false">P35*S10</f>
        <v>22.76352</v>
      </c>
      <c r="T36" s="289" t="n">
        <f aca="false">T35*T10</f>
        <v>19.78368</v>
      </c>
      <c r="U36" s="286" t="n">
        <f aca="false">T35*U10</f>
        <v>24.08448</v>
      </c>
      <c r="V36" s="287" t="n">
        <f aca="false">T35*V10</f>
        <v>25.8048</v>
      </c>
      <c r="W36" s="290" t="n">
        <f aca="false">T35*W10</f>
        <v>16.34304</v>
      </c>
      <c r="X36" s="289" t="n">
        <f aca="false">X35*X10</f>
        <v>25.8048</v>
      </c>
      <c r="Y36" s="286" t="n">
        <f aca="false">X35*Y10</f>
        <v>17.2032</v>
      </c>
      <c r="Z36" s="287" t="n">
        <f aca="false">X35*Z10</f>
        <v>25.8048</v>
      </c>
      <c r="AA36" s="288" t="n">
        <f aca="false">X35*AA10</f>
        <v>17.2032</v>
      </c>
      <c r="AB36" s="289" t="n">
        <f aca="false">AB35*AB10</f>
        <v>19.3536</v>
      </c>
      <c r="AC36" s="286" t="n">
        <f aca="false">AB35*AC10</f>
        <v>19.3536</v>
      </c>
      <c r="AD36" s="287" t="n">
        <f aca="false">AB35*AD10</f>
        <v>16.128</v>
      </c>
      <c r="AE36" s="288" t="n">
        <f aca="false">AB35*AE10</f>
        <v>9.6768</v>
      </c>
      <c r="AF36" s="289" t="n">
        <f aca="false">AF35*AF10</f>
        <v>17.7408</v>
      </c>
      <c r="AG36" s="286" t="n">
        <f aca="false">AF35*AG10</f>
        <v>7.6032</v>
      </c>
      <c r="AH36" s="287" t="n">
        <f aca="false">AF35*AH10</f>
        <v>10.1376</v>
      </c>
      <c r="AI36" s="290" t="n">
        <f aca="false">AF35*AI10</f>
        <v>15.2064</v>
      </c>
    </row>
    <row r="37" customFormat="false" ht="14.4" hidden="false" customHeight="false" outlineLevel="0" collapsed="false">
      <c r="B37" s="321" t="s">
        <v>129</v>
      </c>
      <c r="C37" s="322" t="s">
        <v>77</v>
      </c>
      <c r="D37" s="323" t="n">
        <f aca="false">'сезонный объем'!$W17</f>
        <v>1.28</v>
      </c>
      <c r="E37" s="323"/>
      <c r="F37" s="323"/>
      <c r="G37" s="323"/>
      <c r="H37" s="323" t="n">
        <f aca="false">'сезонный объем'!$W18</f>
        <v>1.9712</v>
      </c>
      <c r="I37" s="323"/>
      <c r="J37" s="323"/>
      <c r="K37" s="323"/>
      <c r="L37" s="324" t="n">
        <f aca="false">'сезонный объем'!$W19</f>
        <v>2.9952</v>
      </c>
      <c r="M37" s="324"/>
      <c r="N37" s="324"/>
      <c r="O37" s="324"/>
      <c r="P37" s="324" t="n">
        <f aca="false">'сезонный объем'!$W20</f>
        <v>3.6608</v>
      </c>
      <c r="Q37" s="324"/>
      <c r="R37" s="324"/>
      <c r="S37" s="324"/>
      <c r="T37" s="325" t="n">
        <f aca="false">'сезонный объем'!$W21</f>
        <v>5.0176</v>
      </c>
      <c r="U37" s="325"/>
      <c r="V37" s="325"/>
      <c r="W37" s="325"/>
      <c r="X37" s="324" t="n">
        <f aca="false">'сезонный объем'!$W22</f>
        <v>5.376</v>
      </c>
      <c r="Y37" s="324"/>
      <c r="Z37" s="324"/>
      <c r="AA37" s="324"/>
      <c r="AB37" s="324" t="n">
        <f aca="false">'сезонный объем'!$W23</f>
        <v>3.584</v>
      </c>
      <c r="AC37" s="324"/>
      <c r="AD37" s="324"/>
      <c r="AE37" s="324"/>
      <c r="AF37" s="325" t="n">
        <f aca="false">'сезонный объем'!$W24</f>
        <v>2.816</v>
      </c>
      <c r="AG37" s="325"/>
      <c r="AH37" s="325"/>
      <c r="AI37" s="325"/>
    </row>
    <row r="38" customFormat="false" ht="14.4" hidden="false" customHeight="false" outlineLevel="0" collapsed="false">
      <c r="B38" s="321"/>
      <c r="C38" s="326" t="s">
        <v>127</v>
      </c>
      <c r="D38" s="327" t="n">
        <f aca="false">D37*60</f>
        <v>76.8</v>
      </c>
      <c r="E38" s="327"/>
      <c r="F38" s="327"/>
      <c r="G38" s="327"/>
      <c r="H38" s="327" t="n">
        <f aca="false">H37*60</f>
        <v>118.272</v>
      </c>
      <c r="I38" s="327"/>
      <c r="J38" s="327"/>
      <c r="K38" s="327"/>
      <c r="L38" s="328" t="n">
        <f aca="false">L37*60</f>
        <v>179.712</v>
      </c>
      <c r="M38" s="328"/>
      <c r="N38" s="328"/>
      <c r="O38" s="328"/>
      <c r="P38" s="328" t="n">
        <f aca="false">P37*60</f>
        <v>219.648</v>
      </c>
      <c r="Q38" s="328"/>
      <c r="R38" s="328"/>
      <c r="S38" s="328"/>
      <c r="T38" s="329" t="n">
        <f aca="false">T37*60</f>
        <v>301.056</v>
      </c>
      <c r="U38" s="329"/>
      <c r="V38" s="329"/>
      <c r="W38" s="329"/>
      <c r="X38" s="328" t="n">
        <f aca="false">X37*60</f>
        <v>322.56</v>
      </c>
      <c r="Y38" s="328"/>
      <c r="Z38" s="328"/>
      <c r="AA38" s="328"/>
      <c r="AB38" s="328" t="n">
        <f aca="false">AB37*60</f>
        <v>215.04</v>
      </c>
      <c r="AC38" s="328"/>
      <c r="AD38" s="328"/>
      <c r="AE38" s="328"/>
      <c r="AF38" s="329" t="n">
        <f aca="false">AF37*60</f>
        <v>168.96</v>
      </c>
      <c r="AG38" s="329"/>
      <c r="AH38" s="329"/>
      <c r="AI38" s="329"/>
    </row>
    <row r="39" customFormat="false" ht="14.7" hidden="false" customHeight="false" outlineLevel="0" collapsed="false">
      <c r="B39" s="321"/>
      <c r="C39" s="330" t="s">
        <v>127</v>
      </c>
      <c r="D39" s="266" t="n">
        <f aca="false">D38*D10</f>
        <v>17.664</v>
      </c>
      <c r="E39" s="267" t="n">
        <f aca="false">D38*E10</f>
        <v>21.504</v>
      </c>
      <c r="F39" s="268" t="n">
        <f aca="false">D38*F10</f>
        <v>23.04</v>
      </c>
      <c r="G39" s="269" t="n">
        <f aca="false">D38*G10</f>
        <v>14.592</v>
      </c>
      <c r="H39" s="270" t="n">
        <f aca="false">H38*H10</f>
        <v>27.20256</v>
      </c>
      <c r="I39" s="245" t="n">
        <f aca="false">H38*I10</f>
        <v>33.11616</v>
      </c>
      <c r="J39" s="246" t="n">
        <f aca="false">H38*J10</f>
        <v>35.4816</v>
      </c>
      <c r="K39" s="247" t="n">
        <f aca="false">H38*K10</f>
        <v>22.47168</v>
      </c>
      <c r="L39" s="248" t="n">
        <f aca="false">L38*L10</f>
        <v>41.33376</v>
      </c>
      <c r="M39" s="245" t="n">
        <f aca="false">L38*M10</f>
        <v>50.31936</v>
      </c>
      <c r="N39" s="246" t="n">
        <f aca="false">L38*N10</f>
        <v>53.9136</v>
      </c>
      <c r="O39" s="247" t="n">
        <f aca="false">L38*O10</f>
        <v>34.14528</v>
      </c>
      <c r="P39" s="248" t="n">
        <f aca="false">P38*P10</f>
        <v>50.51904</v>
      </c>
      <c r="Q39" s="245" t="n">
        <f aca="false">P38*Q10</f>
        <v>61.50144</v>
      </c>
      <c r="R39" s="246" t="n">
        <f aca="false">P38*R10</f>
        <v>65.8944</v>
      </c>
      <c r="S39" s="247" t="n">
        <f aca="false">P38*S10</f>
        <v>41.73312</v>
      </c>
      <c r="T39" s="248" t="n">
        <f aca="false">T38*T10</f>
        <v>69.24288</v>
      </c>
      <c r="U39" s="245" t="n">
        <f aca="false">T38*U10</f>
        <v>84.29568</v>
      </c>
      <c r="V39" s="246" t="n">
        <f aca="false">T38*V10</f>
        <v>90.3168</v>
      </c>
      <c r="W39" s="250" t="n">
        <f aca="false">T38*W10</f>
        <v>57.20064</v>
      </c>
      <c r="X39" s="248" t="n">
        <f aca="false">X38*X10</f>
        <v>96.768</v>
      </c>
      <c r="Y39" s="245" t="n">
        <f aca="false">X38*Y10</f>
        <v>64.512</v>
      </c>
      <c r="Z39" s="246" t="n">
        <f aca="false">X38*Z10</f>
        <v>96.768</v>
      </c>
      <c r="AA39" s="247" t="n">
        <f aca="false">X38*AA10</f>
        <v>64.512</v>
      </c>
      <c r="AB39" s="248" t="n">
        <f aca="false">AB38*AB10</f>
        <v>64.512</v>
      </c>
      <c r="AC39" s="245" t="n">
        <f aca="false">AB38*AC10</f>
        <v>64.512</v>
      </c>
      <c r="AD39" s="246" t="n">
        <f aca="false">AB38*AD10</f>
        <v>53.76</v>
      </c>
      <c r="AE39" s="247" t="n">
        <f aca="false">AB38*AE10</f>
        <v>32.256</v>
      </c>
      <c r="AF39" s="248" t="n">
        <f aca="false">AF38*AF10</f>
        <v>59.136</v>
      </c>
      <c r="AG39" s="245" t="n">
        <f aca="false">AF38*AG10</f>
        <v>25.344</v>
      </c>
      <c r="AH39" s="246" t="n">
        <f aca="false">AF38*AH10</f>
        <v>33.792</v>
      </c>
      <c r="AI39" s="250" t="n">
        <f aca="false">AF38*AI10</f>
        <v>50.688</v>
      </c>
    </row>
    <row r="40" customFormat="false" ht="14.4" hidden="false" customHeight="false" outlineLevel="0" collapsed="false">
      <c r="D40" s="0" t="n">
        <f aca="false">(D15+D18+D21+D24+D27+D30+D33+D36+D39)/60</f>
        <v>5.888</v>
      </c>
    </row>
  </sheetData>
  <mergeCells count="210">
    <mergeCell ref="B3:C3"/>
    <mergeCell ref="D3:G3"/>
    <mergeCell ref="H3:K3"/>
    <mergeCell ref="L3:O3"/>
    <mergeCell ref="P3:S3"/>
    <mergeCell ref="T3:W3"/>
    <mergeCell ref="X3:AA3"/>
    <mergeCell ref="AB3:AE3"/>
    <mergeCell ref="AF3:AI3"/>
    <mergeCell ref="B4:C4"/>
    <mergeCell ref="D4:G4"/>
    <mergeCell ref="H4:K4"/>
    <mergeCell ref="L4:O4"/>
    <mergeCell ref="P4:S4"/>
    <mergeCell ref="T4:W4"/>
    <mergeCell ref="X4:AA4"/>
    <mergeCell ref="AB4:AE4"/>
    <mergeCell ref="AF4:AI4"/>
    <mergeCell ref="B5:C5"/>
    <mergeCell ref="D5:G5"/>
    <mergeCell ref="H5:K5"/>
    <mergeCell ref="L5:O5"/>
    <mergeCell ref="P5:S5"/>
    <mergeCell ref="T5:W5"/>
    <mergeCell ref="X5:AA5"/>
    <mergeCell ref="AB5:AE5"/>
    <mergeCell ref="AF5:AI5"/>
    <mergeCell ref="B6:C6"/>
    <mergeCell ref="D6:G6"/>
    <mergeCell ref="H6:K6"/>
    <mergeCell ref="L6:O6"/>
    <mergeCell ref="P6:S6"/>
    <mergeCell ref="T6:W6"/>
    <mergeCell ref="X6:AA6"/>
    <mergeCell ref="AB6:AE6"/>
    <mergeCell ref="AF6:AI6"/>
    <mergeCell ref="B7:C7"/>
    <mergeCell ref="D7:G7"/>
    <mergeCell ref="H7:K7"/>
    <mergeCell ref="L7:O7"/>
    <mergeCell ref="P7:S7"/>
    <mergeCell ref="T7:W7"/>
    <mergeCell ref="X7:AA7"/>
    <mergeCell ref="AB7:AE7"/>
    <mergeCell ref="AF7:AI7"/>
    <mergeCell ref="B8:C8"/>
    <mergeCell ref="D8:G8"/>
    <mergeCell ref="H8:K8"/>
    <mergeCell ref="L8:O8"/>
    <mergeCell ref="P8:S8"/>
    <mergeCell ref="T8:W8"/>
    <mergeCell ref="X8:AA8"/>
    <mergeCell ref="AB8:AE8"/>
    <mergeCell ref="AF8:AI8"/>
    <mergeCell ref="B9:C9"/>
    <mergeCell ref="B10:C10"/>
    <mergeCell ref="B11:C11"/>
    <mergeCell ref="B13:B15"/>
    <mergeCell ref="D13:G13"/>
    <mergeCell ref="H13:K13"/>
    <mergeCell ref="L13:O13"/>
    <mergeCell ref="P13:S13"/>
    <mergeCell ref="T13:W13"/>
    <mergeCell ref="X13:AA13"/>
    <mergeCell ref="AB13:AE13"/>
    <mergeCell ref="AF13:AI13"/>
    <mergeCell ref="D14:G14"/>
    <mergeCell ref="H14:K14"/>
    <mergeCell ref="L14:O14"/>
    <mergeCell ref="P14:S14"/>
    <mergeCell ref="T14:W14"/>
    <mergeCell ref="X14:AA14"/>
    <mergeCell ref="AB14:AE14"/>
    <mergeCell ref="AF14:AI14"/>
    <mergeCell ref="B16:B18"/>
    <mergeCell ref="D16:G16"/>
    <mergeCell ref="H16:K16"/>
    <mergeCell ref="L16:O16"/>
    <mergeCell ref="P16:S16"/>
    <mergeCell ref="T16:W16"/>
    <mergeCell ref="X16:AA16"/>
    <mergeCell ref="AB16:AE16"/>
    <mergeCell ref="AF16:AI16"/>
    <mergeCell ref="D17:G17"/>
    <mergeCell ref="H17:K17"/>
    <mergeCell ref="L17:O17"/>
    <mergeCell ref="P17:S17"/>
    <mergeCell ref="T17:W17"/>
    <mergeCell ref="X17:AA17"/>
    <mergeCell ref="AB17:AE17"/>
    <mergeCell ref="AF17:AI17"/>
    <mergeCell ref="B19:B21"/>
    <mergeCell ref="D19:G19"/>
    <mergeCell ref="H19:K19"/>
    <mergeCell ref="L19:O19"/>
    <mergeCell ref="P19:S19"/>
    <mergeCell ref="T19:W19"/>
    <mergeCell ref="X19:AA19"/>
    <mergeCell ref="AB19:AE19"/>
    <mergeCell ref="AF19:AI19"/>
    <mergeCell ref="D20:G20"/>
    <mergeCell ref="H20:K20"/>
    <mergeCell ref="L20:O20"/>
    <mergeCell ref="P20:S20"/>
    <mergeCell ref="T20:W20"/>
    <mergeCell ref="X20:AA20"/>
    <mergeCell ref="AB20:AE20"/>
    <mergeCell ref="AF20:AI20"/>
    <mergeCell ref="B22:B24"/>
    <mergeCell ref="D22:G22"/>
    <mergeCell ref="H22:K22"/>
    <mergeCell ref="L22:O22"/>
    <mergeCell ref="P22:S22"/>
    <mergeCell ref="T22:W22"/>
    <mergeCell ref="X22:AA22"/>
    <mergeCell ref="AB22:AE22"/>
    <mergeCell ref="AF22:AI22"/>
    <mergeCell ref="D23:G23"/>
    <mergeCell ref="H23:K23"/>
    <mergeCell ref="L23:O23"/>
    <mergeCell ref="P23:S23"/>
    <mergeCell ref="T23:W23"/>
    <mergeCell ref="X23:AA23"/>
    <mergeCell ref="AB23:AE23"/>
    <mergeCell ref="AF23:AI23"/>
    <mergeCell ref="B25:B27"/>
    <mergeCell ref="D25:G25"/>
    <mergeCell ref="H25:K25"/>
    <mergeCell ref="L25:O25"/>
    <mergeCell ref="P25:S25"/>
    <mergeCell ref="T25:W25"/>
    <mergeCell ref="X25:AA25"/>
    <mergeCell ref="AB25:AE25"/>
    <mergeCell ref="AF25:AI25"/>
    <mergeCell ref="D26:G26"/>
    <mergeCell ref="H26:K26"/>
    <mergeCell ref="L26:O26"/>
    <mergeCell ref="P26:S26"/>
    <mergeCell ref="T26:W26"/>
    <mergeCell ref="X26:AA26"/>
    <mergeCell ref="AB26:AE26"/>
    <mergeCell ref="AF26:AI26"/>
    <mergeCell ref="B28:B30"/>
    <mergeCell ref="D28:G28"/>
    <mergeCell ref="H28:K28"/>
    <mergeCell ref="L28:O28"/>
    <mergeCell ref="P28:S28"/>
    <mergeCell ref="T28:W28"/>
    <mergeCell ref="X28:AA28"/>
    <mergeCell ref="AB28:AE28"/>
    <mergeCell ref="AF28:AI28"/>
    <mergeCell ref="D29:G29"/>
    <mergeCell ref="H29:K29"/>
    <mergeCell ref="L29:O29"/>
    <mergeCell ref="P29:S29"/>
    <mergeCell ref="T29:W29"/>
    <mergeCell ref="X29:AA29"/>
    <mergeCell ref="AB29:AE29"/>
    <mergeCell ref="AF29:AI29"/>
    <mergeCell ref="B31:B33"/>
    <mergeCell ref="D31:G31"/>
    <mergeCell ref="H31:K31"/>
    <mergeCell ref="L31:O31"/>
    <mergeCell ref="P31:S31"/>
    <mergeCell ref="T31:W31"/>
    <mergeCell ref="X31:AA31"/>
    <mergeCell ref="AB31:AE31"/>
    <mergeCell ref="AF31:AI31"/>
    <mergeCell ref="D32:G32"/>
    <mergeCell ref="H32:K32"/>
    <mergeCell ref="L32:O32"/>
    <mergeCell ref="P32:S32"/>
    <mergeCell ref="T32:W32"/>
    <mergeCell ref="X32:AA32"/>
    <mergeCell ref="AB32:AE32"/>
    <mergeCell ref="AF32:AI32"/>
    <mergeCell ref="B34:B36"/>
    <mergeCell ref="D34:G34"/>
    <mergeCell ref="H34:K34"/>
    <mergeCell ref="L34:O34"/>
    <mergeCell ref="P34:S34"/>
    <mergeCell ref="T34:W34"/>
    <mergeCell ref="X34:AA34"/>
    <mergeCell ref="AB34:AE34"/>
    <mergeCell ref="AF34:AI34"/>
    <mergeCell ref="D35:G35"/>
    <mergeCell ref="H35:K35"/>
    <mergeCell ref="L35:O35"/>
    <mergeCell ref="P35:S35"/>
    <mergeCell ref="T35:W35"/>
    <mergeCell ref="X35:AA35"/>
    <mergeCell ref="AB35:AE35"/>
    <mergeCell ref="AF35:AI35"/>
    <mergeCell ref="B37:B39"/>
    <mergeCell ref="D37:G37"/>
    <mergeCell ref="H37:K37"/>
    <mergeCell ref="L37:O37"/>
    <mergeCell ref="P37:S37"/>
    <mergeCell ref="T37:W37"/>
    <mergeCell ref="X37:AA37"/>
    <mergeCell ref="AB37:AE37"/>
    <mergeCell ref="AF37:AI37"/>
    <mergeCell ref="D38:G38"/>
    <mergeCell ref="H38:K38"/>
    <mergeCell ref="L38:O38"/>
    <mergeCell ref="P38:S38"/>
    <mergeCell ref="T38:W38"/>
    <mergeCell ref="X38:AA38"/>
    <mergeCell ref="AB38:AE38"/>
    <mergeCell ref="AF38:AI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37" activeCellId="0" sqref="C37"/>
    </sheetView>
  </sheetViews>
  <sheetFormatPr defaultRowHeight="14.4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3.42"/>
    <col collapsed="false" customWidth="true" hidden="false" outlineLevel="0" max="3" min="3" style="0" width="12.16"/>
    <col collapsed="false" customWidth="true" hidden="false" outlineLevel="0" max="4" min="4" style="0" width="12.84"/>
    <col collapsed="false" customWidth="true" hidden="false" outlineLevel="0" max="5" min="5" style="0" width="14.84"/>
    <col collapsed="false" customWidth="true" hidden="false" outlineLevel="0" max="6" min="6" style="0" width="16.84"/>
    <col collapsed="false" customWidth="true" hidden="false" outlineLevel="0" max="7" min="7" style="0" width="15.84"/>
    <col collapsed="false" customWidth="true" hidden="false" outlineLevel="0" max="8" min="8" style="0" width="19.26"/>
    <col collapsed="false" customWidth="true" hidden="false" outlineLevel="0" max="10" min="9" style="0" width="11.99"/>
    <col collapsed="false" customWidth="true" hidden="false" outlineLevel="0" max="11" min="11" style="0" width="16.14"/>
    <col collapsed="false" customWidth="true" hidden="false" outlineLevel="0" max="1025" min="12" style="0" width="8.67"/>
  </cols>
  <sheetData>
    <row r="1" customFormat="false" ht="52.15" hidden="false" customHeight="true" outlineLevel="0" collapsed="false">
      <c r="A1" s="331" t="s">
        <v>130</v>
      </c>
      <c r="B1" s="332" t="s">
        <v>131</v>
      </c>
      <c r="C1" s="333" t="s">
        <v>132</v>
      </c>
      <c r="D1" s="334" t="s">
        <v>99</v>
      </c>
      <c r="E1" s="335" t="s">
        <v>133</v>
      </c>
      <c r="F1" s="335" t="s">
        <v>134</v>
      </c>
      <c r="G1" s="335" t="s">
        <v>63</v>
      </c>
      <c r="H1" s="335" t="s">
        <v>135</v>
      </c>
      <c r="I1" s="336" t="s">
        <v>136</v>
      </c>
      <c r="J1" s="336" t="s">
        <v>106</v>
      </c>
      <c r="K1" s="337" t="s">
        <v>137</v>
      </c>
    </row>
    <row r="2" customFormat="false" ht="14.7" hidden="false" customHeight="false" outlineLevel="0" collapsed="false">
      <c r="A2" s="331"/>
      <c r="B2" s="338" t="s">
        <v>138</v>
      </c>
      <c r="C2" s="339" t="s">
        <v>68</v>
      </c>
      <c r="D2" s="340" t="s">
        <v>69</v>
      </c>
      <c r="E2" s="341" t="s">
        <v>70</v>
      </c>
      <c r="F2" s="341" t="s">
        <v>71</v>
      </c>
      <c r="G2" s="341" t="s">
        <v>72</v>
      </c>
      <c r="H2" s="341" t="s">
        <v>73</v>
      </c>
      <c r="I2" s="342" t="s">
        <v>74</v>
      </c>
      <c r="J2" s="342" t="s">
        <v>75</v>
      </c>
      <c r="K2" s="343" t="s">
        <v>72</v>
      </c>
    </row>
    <row r="3" customFormat="false" ht="14.7" hidden="false" customHeight="false" outlineLevel="0" collapsed="false">
      <c r="A3" s="331"/>
      <c r="B3" s="344" t="s">
        <v>139</v>
      </c>
      <c r="C3" s="345" t="s">
        <v>140</v>
      </c>
      <c r="D3" s="346" t="s">
        <v>141</v>
      </c>
      <c r="E3" s="347" t="s">
        <v>142</v>
      </c>
      <c r="F3" s="347" t="s">
        <v>143</v>
      </c>
      <c r="G3" s="347" t="s">
        <v>144</v>
      </c>
      <c r="H3" s="347" t="s">
        <v>145</v>
      </c>
      <c r="I3" s="348" t="s">
        <v>146</v>
      </c>
      <c r="J3" s="348" t="s">
        <v>147</v>
      </c>
      <c r="K3" s="349" t="s">
        <v>148</v>
      </c>
    </row>
    <row r="4" customFormat="false" ht="18.6" hidden="false" customHeight="false" outlineLevel="0" collapsed="false">
      <c r="A4" s="331"/>
      <c r="B4" s="350" t="s">
        <v>149</v>
      </c>
      <c r="C4" s="351" t="n">
        <f aca="false">'понедельный план тр-к '!D15</f>
        <v>123.648</v>
      </c>
      <c r="D4" s="352" t="n">
        <f aca="false">'понедельный план тр-к '!D18</f>
        <v>105.984</v>
      </c>
      <c r="E4" s="353" t="n">
        <f aca="false">'понедельный план тр-к '!D21</f>
        <v>0</v>
      </c>
      <c r="F4" s="353" t="n">
        <f aca="false">'понедельный план тр-к '!D24</f>
        <v>0</v>
      </c>
      <c r="G4" s="353" t="n">
        <f aca="false">'понедельный план тр-к '!D27</f>
        <v>0</v>
      </c>
      <c r="H4" s="353" t="n">
        <f aca="false">'понедельный план тр-к '!D30</f>
        <v>0</v>
      </c>
      <c r="I4" s="354" t="n">
        <f aca="false">'понедельный план тр-к '!D33</f>
        <v>70.656</v>
      </c>
      <c r="J4" s="354" t="n">
        <f aca="false">'понедельный план тр-к '!D36</f>
        <v>35.328</v>
      </c>
      <c r="K4" s="355" t="n">
        <f aca="false">'понедельный план тр-к '!D39</f>
        <v>17.664</v>
      </c>
    </row>
    <row r="5" customFormat="false" ht="18.3" hidden="false" customHeight="false" outlineLevel="0" collapsed="false">
      <c r="B5" s="356"/>
      <c r="C5" s="357"/>
      <c r="D5" s="357"/>
      <c r="E5" s="357"/>
      <c r="F5" s="357"/>
      <c r="G5" s="357"/>
      <c r="H5" s="357"/>
      <c r="I5" s="357"/>
      <c r="J5" s="357"/>
      <c r="K5" s="357"/>
    </row>
    <row r="6" customFormat="false" ht="18.4" hidden="false" customHeight="true" outlineLevel="0" collapsed="false">
      <c r="A6" s="358" t="s">
        <v>150</v>
      </c>
      <c r="B6" s="358"/>
      <c r="C6" s="358"/>
      <c r="D6" s="358"/>
      <c r="E6" s="358"/>
      <c r="F6" s="358"/>
      <c r="G6" s="358"/>
      <c r="H6" s="358"/>
      <c r="I6" s="358"/>
      <c r="J6" s="358"/>
      <c r="K6" s="358"/>
    </row>
    <row r="7" customFormat="false" ht="14.4" hidden="false" customHeight="false" outlineLevel="0" collapsed="false">
      <c r="A7" s="359" t="s">
        <v>151</v>
      </c>
      <c r="B7" s="359" t="s">
        <v>32</v>
      </c>
      <c r="C7" s="360" t="s">
        <v>152</v>
      </c>
      <c r="D7" s="360"/>
      <c r="E7" s="360" t="s">
        <v>153</v>
      </c>
      <c r="F7" s="360"/>
      <c r="G7" s="360"/>
      <c r="H7" s="360"/>
      <c r="I7" s="360"/>
      <c r="J7" s="360"/>
      <c r="K7" s="360"/>
    </row>
    <row r="8" customFormat="false" ht="13.8" hidden="false" customHeight="false" outlineLevel="0" collapsed="false">
      <c r="A8" s="361" t="s">
        <v>154</v>
      </c>
      <c r="B8" s="362" t="n">
        <v>43528</v>
      </c>
      <c r="C8" s="363"/>
      <c r="D8" s="363"/>
      <c r="E8" s="364"/>
      <c r="F8" s="364"/>
      <c r="G8" s="364"/>
      <c r="H8" s="364"/>
      <c r="I8" s="364"/>
      <c r="J8" s="364"/>
      <c r="K8" s="364"/>
    </row>
    <row r="9" customFormat="false" ht="13.8" hidden="false" customHeight="false" outlineLevel="0" collapsed="false">
      <c r="A9" s="361" t="s">
        <v>155</v>
      </c>
      <c r="B9" s="362" t="n">
        <v>43529</v>
      </c>
      <c r="C9" s="365" t="s">
        <v>156</v>
      </c>
      <c r="D9" s="365"/>
      <c r="E9" s="366"/>
      <c r="F9" s="366"/>
      <c r="G9" s="366"/>
      <c r="H9" s="366"/>
      <c r="I9" s="366"/>
      <c r="J9" s="366"/>
      <c r="K9" s="366"/>
    </row>
    <row r="10" customFormat="false" ht="13.8" hidden="false" customHeight="false" outlineLevel="0" collapsed="false">
      <c r="A10" s="361" t="s">
        <v>157</v>
      </c>
      <c r="B10" s="362" t="n">
        <v>43530</v>
      </c>
      <c r="C10" s="365"/>
      <c r="D10" s="365"/>
      <c r="E10" s="366"/>
      <c r="F10" s="366"/>
      <c r="G10" s="366"/>
      <c r="H10" s="366"/>
      <c r="I10" s="366"/>
      <c r="J10" s="366"/>
      <c r="K10" s="366"/>
    </row>
    <row r="11" customFormat="false" ht="13.8" hidden="false" customHeight="false" outlineLevel="0" collapsed="false">
      <c r="A11" s="361" t="s">
        <v>158</v>
      </c>
      <c r="B11" s="362" t="n">
        <v>43531</v>
      </c>
      <c r="C11" s="365" t="s">
        <v>159</v>
      </c>
      <c r="D11" s="365"/>
      <c r="E11" s="366"/>
      <c r="F11" s="366"/>
      <c r="G11" s="366"/>
      <c r="H11" s="366"/>
      <c r="I11" s="366"/>
      <c r="J11" s="366"/>
      <c r="K11" s="366"/>
    </row>
    <row r="12" customFormat="false" ht="13.8" hidden="false" customHeight="false" outlineLevel="0" collapsed="false">
      <c r="A12" s="361" t="s">
        <v>160</v>
      </c>
      <c r="B12" s="362" t="n">
        <v>43532</v>
      </c>
      <c r="C12" s="365" t="s">
        <v>161</v>
      </c>
      <c r="D12" s="365"/>
      <c r="E12" s="367"/>
      <c r="F12" s="367"/>
      <c r="G12" s="367"/>
      <c r="H12" s="367"/>
      <c r="I12" s="367"/>
      <c r="J12" s="367"/>
      <c r="K12" s="367"/>
    </row>
    <row r="13" customFormat="false" ht="13.8" hidden="false" customHeight="false" outlineLevel="0" collapsed="false">
      <c r="A13" s="361" t="s">
        <v>162</v>
      </c>
      <c r="B13" s="362" t="n">
        <v>43533</v>
      </c>
      <c r="C13" s="365" t="s">
        <v>163</v>
      </c>
      <c r="D13" s="365"/>
      <c r="E13" s="366"/>
      <c r="F13" s="366"/>
      <c r="G13" s="366"/>
      <c r="H13" s="366"/>
      <c r="I13" s="366"/>
      <c r="J13" s="366"/>
      <c r="K13" s="366"/>
    </row>
    <row r="14" customFormat="false" ht="13.8" hidden="false" customHeight="false" outlineLevel="0" collapsed="false">
      <c r="A14" s="361" t="s">
        <v>164</v>
      </c>
      <c r="B14" s="362" t="n">
        <v>43534</v>
      </c>
      <c r="C14" s="365" t="s">
        <v>165</v>
      </c>
      <c r="D14" s="365"/>
      <c r="E14" s="366"/>
      <c r="F14" s="366"/>
      <c r="G14" s="366"/>
      <c r="H14" s="366"/>
      <c r="I14" s="366"/>
      <c r="J14" s="366"/>
      <c r="K14" s="366"/>
    </row>
    <row r="16" customFormat="false" ht="14.4" hidden="false" customHeight="false" outlineLevel="0" collapsed="false">
      <c r="A16" s="368" t="s">
        <v>166</v>
      </c>
      <c r="B16" s="368"/>
      <c r="C16" s="368"/>
      <c r="D16" s="368"/>
      <c r="E16" s="368"/>
      <c r="F16" s="368"/>
      <c r="G16" s="368"/>
      <c r="H16" s="368"/>
      <c r="I16" s="368"/>
      <c r="J16" s="368"/>
      <c r="K16" s="368"/>
    </row>
    <row r="17" customFormat="false" ht="72" hidden="false" customHeight="false" outlineLevel="0" collapsed="false">
      <c r="A17" s="369" t="s">
        <v>151</v>
      </c>
      <c r="B17" s="369" t="s">
        <v>32</v>
      </c>
      <c r="C17" s="370" t="s">
        <v>167</v>
      </c>
      <c r="D17" s="370" t="s">
        <v>168</v>
      </c>
      <c r="E17" s="370" t="s">
        <v>169</v>
      </c>
      <c r="F17" s="370" t="s">
        <v>170</v>
      </c>
      <c r="G17" s="370" t="s">
        <v>171</v>
      </c>
      <c r="H17" s="370" t="s">
        <v>172</v>
      </c>
      <c r="I17" s="370" t="s">
        <v>173</v>
      </c>
      <c r="J17" s="371"/>
      <c r="K17" s="371"/>
    </row>
    <row r="18" customFormat="false" ht="13.8" hidden="false" customHeight="false" outlineLevel="0" collapsed="false">
      <c r="A18" s="372" t="s">
        <v>174</v>
      </c>
      <c r="B18" s="373" t="n">
        <v>43528</v>
      </c>
      <c r="C18" s="374"/>
      <c r="D18" s="374"/>
      <c r="E18" s="374"/>
      <c r="F18" s="374"/>
      <c r="G18" s="374"/>
      <c r="H18" s="374"/>
      <c r="I18" s="374"/>
      <c r="J18" s="375"/>
      <c r="K18" s="375"/>
    </row>
    <row r="19" customFormat="false" ht="14.4" hidden="false" customHeight="false" outlineLevel="0" collapsed="false">
      <c r="A19" s="372"/>
      <c r="B19" s="372"/>
      <c r="C19" s="376"/>
      <c r="D19" s="376"/>
      <c r="E19" s="376"/>
      <c r="F19" s="376"/>
      <c r="G19" s="376"/>
      <c r="H19" s="376"/>
      <c r="I19" s="376"/>
      <c r="J19" s="376"/>
      <c r="K19" s="376"/>
    </row>
    <row r="20" customFormat="false" ht="14.4" hidden="false" customHeight="false" outlineLevel="0" collapsed="false">
      <c r="A20" s="372"/>
      <c r="B20" s="372"/>
      <c r="C20" s="376"/>
      <c r="D20" s="376"/>
      <c r="E20" s="376"/>
      <c r="F20" s="376"/>
      <c r="G20" s="376"/>
      <c r="H20" s="376"/>
      <c r="I20" s="376"/>
      <c r="J20" s="376"/>
      <c r="K20" s="376"/>
    </row>
    <row r="21" customFormat="false" ht="14.4" hidden="false" customHeight="false" outlineLevel="0" collapsed="false">
      <c r="A21" s="377" t="s">
        <v>175</v>
      </c>
      <c r="B21" s="20" t="n">
        <v>43529</v>
      </c>
      <c r="C21" s="21" t="s">
        <v>176</v>
      </c>
      <c r="D21" s="21" t="s">
        <v>176</v>
      </c>
      <c r="E21" s="21" t="s">
        <v>177</v>
      </c>
      <c r="F21" s="378" t="s">
        <v>178</v>
      </c>
      <c r="G21" s="21"/>
      <c r="H21" s="21" t="s">
        <v>179</v>
      </c>
      <c r="I21" s="91"/>
      <c r="J21" s="91"/>
      <c r="K21" s="91"/>
    </row>
    <row r="22" customFormat="false" ht="14.4" hidden="false" customHeight="true" outlineLevel="0" collapsed="false">
      <c r="A22" s="377"/>
      <c r="B22" s="377"/>
      <c r="C22" s="379" t="s">
        <v>180</v>
      </c>
      <c r="D22" s="379"/>
      <c r="E22" s="379"/>
      <c r="F22" s="379"/>
      <c r="G22" s="379"/>
      <c r="H22" s="379"/>
      <c r="I22" s="379"/>
      <c r="J22" s="379"/>
      <c r="K22" s="379"/>
    </row>
    <row r="23" customFormat="false" ht="67.5" hidden="false" customHeight="true" outlineLevel="0" collapsed="false">
      <c r="A23" s="377"/>
      <c r="B23" s="377"/>
      <c r="C23" s="379"/>
      <c r="D23" s="379"/>
      <c r="E23" s="379"/>
      <c r="F23" s="379"/>
      <c r="G23" s="379"/>
      <c r="H23" s="379"/>
      <c r="I23" s="379"/>
      <c r="J23" s="379"/>
      <c r="K23" s="379"/>
    </row>
    <row r="24" customFormat="false" ht="13.8" hidden="false" customHeight="false" outlineLevel="0" collapsed="false">
      <c r="A24" s="372" t="s">
        <v>181</v>
      </c>
      <c r="B24" s="373" t="n">
        <v>43530</v>
      </c>
      <c r="C24" s="374"/>
      <c r="D24" s="374"/>
      <c r="E24" s="374"/>
      <c r="F24" s="380" t="s">
        <v>182</v>
      </c>
      <c r="G24" s="374"/>
      <c r="H24" s="374"/>
      <c r="I24" s="374"/>
      <c r="J24" s="374"/>
      <c r="K24" s="374"/>
    </row>
    <row r="25" customFormat="false" ht="14.4" hidden="false" customHeight="true" outlineLevel="0" collapsed="false">
      <c r="A25" s="372"/>
      <c r="B25" s="372"/>
      <c r="C25" s="381"/>
      <c r="D25" s="381"/>
      <c r="E25" s="381"/>
      <c r="F25" s="381"/>
      <c r="G25" s="381"/>
      <c r="H25" s="381"/>
      <c r="I25" s="381"/>
      <c r="J25" s="381"/>
      <c r="K25" s="381"/>
    </row>
    <row r="26" customFormat="false" ht="30.75" hidden="false" customHeight="true" outlineLevel="0" collapsed="false">
      <c r="A26" s="372"/>
      <c r="B26" s="372"/>
      <c r="C26" s="381"/>
      <c r="D26" s="381"/>
      <c r="E26" s="381"/>
      <c r="F26" s="381"/>
      <c r="G26" s="381"/>
      <c r="H26" s="381"/>
      <c r="I26" s="381"/>
      <c r="J26" s="381"/>
      <c r="K26" s="381"/>
    </row>
    <row r="27" customFormat="false" ht="14.4" hidden="false" customHeight="false" outlineLevel="0" collapsed="false">
      <c r="A27" s="377" t="s">
        <v>183</v>
      </c>
      <c r="B27" s="20" t="n">
        <v>43531</v>
      </c>
      <c r="C27" s="21"/>
      <c r="D27" s="21"/>
      <c r="E27" s="21" t="s">
        <v>184</v>
      </c>
      <c r="F27" s="21" t="n">
        <v>-10</v>
      </c>
      <c r="G27" s="21"/>
      <c r="H27" s="21" t="s">
        <v>179</v>
      </c>
      <c r="I27" s="21"/>
      <c r="J27" s="21"/>
      <c r="K27" s="21"/>
    </row>
    <row r="28" customFormat="false" ht="13.8" hidden="false" customHeight="false" outlineLevel="0" collapsed="false">
      <c r="A28" s="377"/>
      <c r="B28" s="377"/>
      <c r="C28" s="382" t="s">
        <v>185</v>
      </c>
      <c r="D28" s="382"/>
      <c r="E28" s="382"/>
      <c r="F28" s="382"/>
      <c r="G28" s="382"/>
      <c r="H28" s="382"/>
      <c r="I28" s="382"/>
      <c r="J28" s="382"/>
      <c r="K28" s="382"/>
    </row>
    <row r="29" customFormat="false" ht="52.45" hidden="false" customHeight="true" outlineLevel="0" collapsed="false">
      <c r="A29" s="377"/>
      <c r="B29" s="377"/>
      <c r="C29" s="382"/>
      <c r="D29" s="382"/>
      <c r="E29" s="382"/>
      <c r="F29" s="382"/>
      <c r="G29" s="382"/>
      <c r="H29" s="382"/>
      <c r="I29" s="382"/>
      <c r="J29" s="382"/>
      <c r="K29" s="382"/>
    </row>
    <row r="30" customFormat="false" ht="14.4" hidden="false" customHeight="false" outlineLevel="0" collapsed="false">
      <c r="A30" s="372" t="s">
        <v>186</v>
      </c>
      <c r="B30" s="373" t="n">
        <v>43532</v>
      </c>
      <c r="C30" s="374" t="s">
        <v>176</v>
      </c>
      <c r="D30" s="374" t="s">
        <v>187</v>
      </c>
      <c r="E30" s="374" t="s">
        <v>184</v>
      </c>
      <c r="F30" s="380" t="s">
        <v>188</v>
      </c>
      <c r="G30" s="374"/>
      <c r="H30" s="374" t="s">
        <v>179</v>
      </c>
      <c r="I30" s="383"/>
      <c r="J30" s="383"/>
      <c r="K30" s="383"/>
    </row>
    <row r="31" customFormat="false" ht="14.4" hidden="false" customHeight="true" outlineLevel="0" collapsed="false">
      <c r="A31" s="372"/>
      <c r="B31" s="372"/>
      <c r="C31" s="381" t="s">
        <v>189</v>
      </c>
      <c r="D31" s="381"/>
      <c r="E31" s="381"/>
      <c r="F31" s="381"/>
      <c r="G31" s="381"/>
      <c r="H31" s="381"/>
      <c r="I31" s="381"/>
      <c r="J31" s="381"/>
      <c r="K31" s="381"/>
    </row>
    <row r="32" customFormat="false" ht="30.3" hidden="false" customHeight="true" outlineLevel="0" collapsed="false">
      <c r="A32" s="372"/>
      <c r="B32" s="372"/>
      <c r="C32" s="381"/>
      <c r="D32" s="381"/>
      <c r="E32" s="381"/>
      <c r="F32" s="381"/>
      <c r="G32" s="381"/>
      <c r="H32" s="381"/>
      <c r="I32" s="381"/>
      <c r="J32" s="381"/>
      <c r="K32" s="381"/>
    </row>
    <row r="33" customFormat="false" ht="14.4" hidden="false" customHeight="false" outlineLevel="0" collapsed="false">
      <c r="A33" s="377" t="s">
        <v>190</v>
      </c>
      <c r="B33" s="20" t="n">
        <v>43533</v>
      </c>
      <c r="C33" s="21" t="s">
        <v>176</v>
      </c>
      <c r="D33" s="21" t="s">
        <v>176</v>
      </c>
      <c r="E33" s="21" t="s">
        <v>177</v>
      </c>
      <c r="F33" s="378" t="s">
        <v>178</v>
      </c>
      <c r="G33" s="21"/>
      <c r="H33" s="21" t="s">
        <v>179</v>
      </c>
      <c r="I33" s="21"/>
      <c r="J33" s="21"/>
      <c r="K33" s="21"/>
    </row>
    <row r="34" customFormat="false" ht="14.4" hidden="false" customHeight="false" outlineLevel="0" collapsed="false">
      <c r="A34" s="377"/>
      <c r="B34" s="377"/>
      <c r="C34" s="384" t="s">
        <v>191</v>
      </c>
      <c r="D34" s="384"/>
      <c r="E34" s="384"/>
      <c r="F34" s="384"/>
      <c r="G34" s="384"/>
      <c r="H34" s="384"/>
      <c r="I34" s="384"/>
      <c r="J34" s="384"/>
      <c r="K34" s="384"/>
    </row>
    <row r="35" customFormat="false" ht="14.4" hidden="false" customHeight="false" outlineLevel="0" collapsed="false">
      <c r="A35" s="377"/>
      <c r="B35" s="377"/>
      <c r="C35" s="384"/>
      <c r="D35" s="384"/>
      <c r="E35" s="384"/>
      <c r="F35" s="384"/>
      <c r="G35" s="384"/>
      <c r="H35" s="384"/>
      <c r="I35" s="384"/>
      <c r="J35" s="384"/>
      <c r="K35" s="384"/>
    </row>
    <row r="36" customFormat="false" ht="14.4" hidden="false" customHeight="false" outlineLevel="0" collapsed="false">
      <c r="A36" s="372" t="s">
        <v>192</v>
      </c>
      <c r="B36" s="373" t="n">
        <v>43534</v>
      </c>
      <c r="C36" s="374" t="s">
        <v>176</v>
      </c>
      <c r="D36" s="374" t="s">
        <v>176</v>
      </c>
      <c r="E36" s="374" t="s">
        <v>193</v>
      </c>
      <c r="F36" s="380" t="s">
        <v>188</v>
      </c>
      <c r="G36" s="374"/>
      <c r="H36" s="374" t="s">
        <v>194</v>
      </c>
      <c r="I36" s="374"/>
      <c r="J36" s="374"/>
      <c r="K36" s="374"/>
    </row>
    <row r="37" customFormat="false" ht="14.4" hidden="false" customHeight="false" outlineLevel="0" collapsed="false">
      <c r="A37" s="372"/>
      <c r="B37" s="372"/>
      <c r="C37" s="385" t="s">
        <v>195</v>
      </c>
      <c r="D37" s="385"/>
      <c r="E37" s="385"/>
      <c r="F37" s="385"/>
      <c r="G37" s="385"/>
      <c r="H37" s="385"/>
      <c r="I37" s="385"/>
      <c r="J37" s="385"/>
      <c r="K37" s="385"/>
    </row>
    <row r="38" customFormat="false" ht="14.4" hidden="false" customHeight="false" outlineLevel="0" collapsed="false">
      <c r="A38" s="372"/>
      <c r="B38" s="372"/>
      <c r="C38" s="385"/>
      <c r="D38" s="385"/>
      <c r="E38" s="385"/>
      <c r="F38" s="385"/>
      <c r="G38" s="385"/>
      <c r="H38" s="385"/>
      <c r="I38" s="385"/>
      <c r="J38" s="385"/>
      <c r="K38" s="385"/>
    </row>
  </sheetData>
  <mergeCells count="40">
    <mergeCell ref="A1:A4"/>
    <mergeCell ref="A6:K6"/>
    <mergeCell ref="C7:D7"/>
    <mergeCell ref="E7:K7"/>
    <mergeCell ref="C8:D8"/>
    <mergeCell ref="E8:K8"/>
    <mergeCell ref="C9:D9"/>
    <mergeCell ref="E9:K9"/>
    <mergeCell ref="C10:D10"/>
    <mergeCell ref="E10:K10"/>
    <mergeCell ref="C11:D11"/>
    <mergeCell ref="E11:K11"/>
    <mergeCell ref="C12:D12"/>
    <mergeCell ref="E12:K12"/>
    <mergeCell ref="C13:D13"/>
    <mergeCell ref="E13:K13"/>
    <mergeCell ref="C14:D14"/>
    <mergeCell ref="E14:K14"/>
    <mergeCell ref="A16:K16"/>
    <mergeCell ref="A18:A20"/>
    <mergeCell ref="B18:B20"/>
    <mergeCell ref="C19:K20"/>
    <mergeCell ref="A21:A23"/>
    <mergeCell ref="B21:B23"/>
    <mergeCell ref="C22:K23"/>
    <mergeCell ref="A24:A26"/>
    <mergeCell ref="B24:B26"/>
    <mergeCell ref="C25:K26"/>
    <mergeCell ref="A27:A29"/>
    <mergeCell ref="B27:B29"/>
    <mergeCell ref="C28:K29"/>
    <mergeCell ref="A30:A32"/>
    <mergeCell ref="B30:B32"/>
    <mergeCell ref="C31:K32"/>
    <mergeCell ref="A33:A35"/>
    <mergeCell ref="B33:B35"/>
    <mergeCell ref="C34:K35"/>
    <mergeCell ref="A36:A38"/>
    <mergeCell ref="B36:B38"/>
    <mergeCell ref="C37:K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RowHeight="14.4" outlineLevelRow="0" outlineLevelCol="0"/>
  <cols>
    <col collapsed="false" customWidth="true" hidden="false" outlineLevel="0" max="1" min="1" style="0" width="20.68"/>
    <col collapsed="false" customWidth="true" hidden="false" outlineLevel="0" max="2" min="2" style="0" width="16.59"/>
    <col collapsed="false" customWidth="true" hidden="false" outlineLevel="0" max="3" min="3" style="0" width="8.67"/>
    <col collapsed="false" customWidth="true" hidden="false" outlineLevel="0" max="4" min="4" style="0" width="15.68"/>
    <col collapsed="false" customWidth="true" hidden="false" outlineLevel="0" max="5" min="5" style="0" width="16"/>
    <col collapsed="false" customWidth="true" hidden="false" outlineLevel="0" max="6" min="6" style="0" width="17.4"/>
    <col collapsed="false" customWidth="true" hidden="false" outlineLevel="0" max="7" min="7" style="0" width="11.68"/>
    <col collapsed="false" customWidth="true" hidden="false" outlineLevel="0" max="8" min="8" style="0" width="20.98"/>
    <col collapsed="false" customWidth="true" hidden="false" outlineLevel="0" max="9" min="9" style="0" width="13.02"/>
    <col collapsed="false" customWidth="true" hidden="false" outlineLevel="0" max="10" min="10" style="0" width="10.68"/>
    <col collapsed="false" customWidth="true" hidden="false" outlineLevel="0" max="11" min="11" style="0" width="8.84"/>
    <col collapsed="false" customWidth="true" hidden="false" outlineLevel="0" max="1025" min="12" style="0" width="8.67"/>
  </cols>
  <sheetData>
    <row r="1" customFormat="false" ht="58.8" hidden="false" customHeight="true" outlineLevel="0" collapsed="false">
      <c r="A1" s="331" t="s">
        <v>130</v>
      </c>
      <c r="B1" s="332" t="s">
        <v>131</v>
      </c>
      <c r="C1" s="333" t="s">
        <v>132</v>
      </c>
      <c r="D1" s="334" t="s">
        <v>99</v>
      </c>
      <c r="E1" s="335" t="s">
        <v>133</v>
      </c>
      <c r="F1" s="335" t="s">
        <v>134</v>
      </c>
      <c r="G1" s="335" t="s">
        <v>63</v>
      </c>
      <c r="H1" s="335" t="s">
        <v>135</v>
      </c>
      <c r="I1" s="336" t="s">
        <v>136</v>
      </c>
      <c r="J1" s="336" t="s">
        <v>106</v>
      </c>
      <c r="K1" s="337" t="s">
        <v>137</v>
      </c>
    </row>
    <row r="2" customFormat="false" ht="14.7" hidden="false" customHeight="false" outlineLevel="0" collapsed="false">
      <c r="A2" s="331"/>
      <c r="B2" s="338" t="s">
        <v>138</v>
      </c>
      <c r="C2" s="339" t="s">
        <v>68</v>
      </c>
      <c r="D2" s="340" t="s">
        <v>69</v>
      </c>
      <c r="E2" s="341" t="s">
        <v>70</v>
      </c>
      <c r="F2" s="341" t="s">
        <v>71</v>
      </c>
      <c r="G2" s="341" t="s">
        <v>72</v>
      </c>
      <c r="H2" s="341" t="s">
        <v>73</v>
      </c>
      <c r="I2" s="342" t="s">
        <v>74</v>
      </c>
      <c r="J2" s="342" t="s">
        <v>75</v>
      </c>
      <c r="K2" s="343" t="s">
        <v>72</v>
      </c>
    </row>
    <row r="3" customFormat="false" ht="14.7" hidden="false" customHeight="false" outlineLevel="0" collapsed="false">
      <c r="A3" s="331"/>
      <c r="B3" s="344" t="s">
        <v>139</v>
      </c>
      <c r="C3" s="345" t="s">
        <v>140</v>
      </c>
      <c r="D3" s="346" t="s">
        <v>141</v>
      </c>
      <c r="E3" s="347" t="s">
        <v>142</v>
      </c>
      <c r="F3" s="347" t="s">
        <v>143</v>
      </c>
      <c r="G3" s="347" t="s">
        <v>144</v>
      </c>
      <c r="H3" s="347" t="s">
        <v>145</v>
      </c>
      <c r="I3" s="348" t="s">
        <v>146</v>
      </c>
      <c r="J3" s="348" t="s">
        <v>147</v>
      </c>
      <c r="K3" s="349" t="s">
        <v>148</v>
      </c>
    </row>
    <row r="4" customFormat="false" ht="29.1" hidden="false" customHeight="false" outlineLevel="0" collapsed="false">
      <c r="A4" s="331"/>
      <c r="B4" s="350" t="s">
        <v>149</v>
      </c>
      <c r="C4" s="351" t="n">
        <f aca="false">'понедельный план тр-к '!E15</f>
        <v>150.528</v>
      </c>
      <c r="D4" s="352" t="n">
        <f aca="false">'понедельный план тр-к '!E18</f>
        <v>129.024</v>
      </c>
      <c r="E4" s="353" t="n">
        <f aca="false">'понедельный план тр-к '!E21</f>
        <v>0</v>
      </c>
      <c r="F4" s="353" t="n">
        <f aca="false">'понедельный план тр-к '!E24</f>
        <v>0</v>
      </c>
      <c r="G4" s="353" t="n">
        <f aca="false">'понедельный план тр-к '!E27</f>
        <v>0</v>
      </c>
      <c r="H4" s="353" t="n">
        <f aca="false">'понедельный план тр-к '!E30</f>
        <v>0</v>
      </c>
      <c r="I4" s="354" t="n">
        <f aca="false">'понедельный план тр-к '!E33</f>
        <v>86.016</v>
      </c>
      <c r="J4" s="354" t="n">
        <f aca="false">'понедельный план тр-к '!E36</f>
        <v>43.008</v>
      </c>
      <c r="K4" s="355" t="n">
        <f aca="false">'понедельный план тр-к '!E39</f>
        <v>21.504</v>
      </c>
    </row>
    <row r="5" customFormat="false" ht="18.3" hidden="false" customHeight="false" outlineLevel="0" collapsed="false">
      <c r="B5" s="356"/>
      <c r="C5" s="357"/>
      <c r="D5" s="357"/>
      <c r="E5" s="357"/>
      <c r="F5" s="357"/>
      <c r="G5" s="357"/>
      <c r="H5" s="357"/>
      <c r="I5" s="357"/>
      <c r="J5" s="357"/>
      <c r="K5" s="357"/>
    </row>
    <row r="6" customFormat="false" ht="14.4" hidden="false" customHeight="false" outlineLevel="0" collapsed="false">
      <c r="A6" s="358" t="s">
        <v>150</v>
      </c>
      <c r="B6" s="358"/>
      <c r="C6" s="358"/>
      <c r="D6" s="358"/>
      <c r="E6" s="358"/>
      <c r="F6" s="358"/>
      <c r="G6" s="358"/>
      <c r="H6" s="358"/>
      <c r="I6" s="358"/>
      <c r="J6" s="358"/>
      <c r="K6" s="358"/>
    </row>
    <row r="7" customFormat="false" ht="14.4" hidden="false" customHeight="false" outlineLevel="0" collapsed="false">
      <c r="A7" s="359" t="s">
        <v>151</v>
      </c>
      <c r="B7" s="359" t="s">
        <v>32</v>
      </c>
      <c r="C7" s="360" t="s">
        <v>152</v>
      </c>
      <c r="D7" s="360"/>
      <c r="E7" s="360" t="s">
        <v>153</v>
      </c>
      <c r="F7" s="360"/>
      <c r="G7" s="360"/>
      <c r="H7" s="360"/>
      <c r="I7" s="360"/>
      <c r="J7" s="360"/>
      <c r="K7" s="360"/>
    </row>
    <row r="8" customFormat="false" ht="13.8" hidden="false" customHeight="false" outlineLevel="0" collapsed="false">
      <c r="A8" s="361" t="s">
        <v>154</v>
      </c>
      <c r="B8" s="362" t="n">
        <v>43535</v>
      </c>
      <c r="C8" s="363"/>
      <c r="D8" s="363"/>
      <c r="E8" s="386"/>
      <c r="F8" s="386"/>
      <c r="G8" s="386"/>
      <c r="H8" s="386"/>
      <c r="I8" s="386"/>
      <c r="J8" s="386"/>
      <c r="K8" s="386"/>
    </row>
    <row r="9" customFormat="false" ht="14.4" hidden="false" customHeight="false" outlineLevel="0" collapsed="false">
      <c r="A9" s="361" t="s">
        <v>155</v>
      </c>
      <c r="B9" s="362" t="n">
        <v>43536</v>
      </c>
      <c r="C9" s="365" t="s">
        <v>196</v>
      </c>
      <c r="D9" s="365"/>
      <c r="E9" s="386" t="s">
        <v>197</v>
      </c>
      <c r="F9" s="386"/>
      <c r="G9" s="386"/>
      <c r="H9" s="386"/>
      <c r="I9" s="386"/>
      <c r="J9" s="386"/>
      <c r="K9" s="386"/>
    </row>
    <row r="10" customFormat="false" ht="14.4" hidden="false" customHeight="false" outlineLevel="0" collapsed="false">
      <c r="A10" s="361" t="s">
        <v>157</v>
      </c>
      <c r="B10" s="362" t="n">
        <v>43537</v>
      </c>
      <c r="C10" s="365" t="s">
        <v>198</v>
      </c>
      <c r="D10" s="365"/>
      <c r="E10" s="386"/>
      <c r="F10" s="386"/>
      <c r="G10" s="386"/>
      <c r="H10" s="386"/>
      <c r="I10" s="386"/>
      <c r="J10" s="386"/>
      <c r="K10" s="386"/>
    </row>
    <row r="11" customFormat="false" ht="14.4" hidden="false" customHeight="false" outlineLevel="0" collapsed="false">
      <c r="A11" s="361" t="s">
        <v>158</v>
      </c>
      <c r="B11" s="362" t="n">
        <v>43538</v>
      </c>
      <c r="C11" s="366"/>
      <c r="D11" s="366"/>
      <c r="E11" s="386"/>
      <c r="F11" s="386"/>
      <c r="G11" s="386"/>
      <c r="H11" s="386"/>
      <c r="I11" s="386"/>
      <c r="J11" s="386"/>
      <c r="K11" s="386"/>
    </row>
    <row r="12" customFormat="false" ht="14.4" hidden="false" customHeight="false" outlineLevel="0" collapsed="false">
      <c r="A12" s="361" t="s">
        <v>160</v>
      </c>
      <c r="B12" s="362" t="n">
        <v>43539</v>
      </c>
      <c r="C12" s="365" t="s">
        <v>199</v>
      </c>
      <c r="D12" s="365"/>
      <c r="E12" s="386" t="s">
        <v>200</v>
      </c>
      <c r="F12" s="386"/>
      <c r="G12" s="386"/>
      <c r="H12" s="386"/>
      <c r="I12" s="386"/>
      <c r="J12" s="386"/>
      <c r="K12" s="386"/>
    </row>
    <row r="13" customFormat="false" ht="14.4" hidden="false" customHeight="false" outlineLevel="0" collapsed="false">
      <c r="A13" s="361" t="s">
        <v>162</v>
      </c>
      <c r="B13" s="362" t="n">
        <v>43540</v>
      </c>
      <c r="C13" s="365" t="s">
        <v>201</v>
      </c>
      <c r="D13" s="365"/>
      <c r="E13" s="386" t="s">
        <v>202</v>
      </c>
      <c r="F13" s="386"/>
      <c r="G13" s="386"/>
      <c r="H13" s="386"/>
      <c r="I13" s="386"/>
      <c r="J13" s="386"/>
      <c r="K13" s="386"/>
    </row>
    <row r="14" customFormat="false" ht="14.4" hidden="false" customHeight="false" outlineLevel="0" collapsed="false">
      <c r="A14" s="361" t="s">
        <v>164</v>
      </c>
      <c r="B14" s="362" t="n">
        <v>43541</v>
      </c>
      <c r="C14" s="365" t="s">
        <v>203</v>
      </c>
      <c r="D14" s="365"/>
      <c r="E14" s="386" t="s">
        <v>200</v>
      </c>
      <c r="F14" s="386"/>
      <c r="G14" s="386"/>
      <c r="H14" s="386"/>
      <c r="I14" s="386"/>
      <c r="J14" s="386"/>
      <c r="K14" s="386"/>
    </row>
    <row r="16" customFormat="false" ht="14.4" hidden="false" customHeight="false" outlineLevel="0" collapsed="false">
      <c r="A16" s="368" t="s">
        <v>166</v>
      </c>
      <c r="B16" s="368"/>
      <c r="C16" s="368"/>
      <c r="D16" s="368"/>
      <c r="E16" s="368"/>
      <c r="F16" s="368"/>
      <c r="G16" s="368"/>
      <c r="H16" s="368"/>
      <c r="I16" s="368"/>
      <c r="J16" s="368"/>
      <c r="K16" s="368"/>
    </row>
    <row r="17" customFormat="false" ht="72" hidden="false" customHeight="false" outlineLevel="0" collapsed="false">
      <c r="A17" s="369" t="s">
        <v>151</v>
      </c>
      <c r="B17" s="369" t="s">
        <v>32</v>
      </c>
      <c r="C17" s="370" t="s">
        <v>167</v>
      </c>
      <c r="D17" s="370" t="s">
        <v>168</v>
      </c>
      <c r="E17" s="370" t="s">
        <v>169</v>
      </c>
      <c r="F17" s="370" t="s">
        <v>170</v>
      </c>
      <c r="G17" s="370" t="s">
        <v>171</v>
      </c>
      <c r="H17" s="370" t="s">
        <v>172</v>
      </c>
      <c r="I17" s="370" t="s">
        <v>173</v>
      </c>
      <c r="J17" s="371"/>
      <c r="K17" s="371"/>
    </row>
    <row r="18" customFormat="false" ht="14.4" hidden="false" customHeight="false" outlineLevel="0" collapsed="false">
      <c r="A18" s="372" t="s">
        <v>174</v>
      </c>
      <c r="B18" s="373" t="n">
        <v>43535</v>
      </c>
      <c r="C18" s="374"/>
      <c r="D18" s="374"/>
      <c r="E18" s="374"/>
      <c r="F18" s="374"/>
      <c r="G18" s="374"/>
      <c r="H18" s="374"/>
      <c r="I18" s="374"/>
      <c r="J18" s="375"/>
      <c r="K18" s="375"/>
    </row>
    <row r="19" customFormat="false" ht="14.4" hidden="false" customHeight="false" outlineLevel="0" collapsed="false">
      <c r="A19" s="372"/>
      <c r="B19" s="372"/>
      <c r="C19" s="376"/>
      <c r="D19" s="376"/>
      <c r="E19" s="376"/>
      <c r="F19" s="376"/>
      <c r="G19" s="376"/>
      <c r="H19" s="376"/>
      <c r="I19" s="376"/>
      <c r="J19" s="376"/>
      <c r="K19" s="376"/>
    </row>
    <row r="20" customFormat="false" ht="14.4" hidden="false" customHeight="false" outlineLevel="0" collapsed="false">
      <c r="A20" s="372"/>
      <c r="B20" s="372"/>
      <c r="C20" s="376"/>
      <c r="D20" s="376"/>
      <c r="E20" s="376"/>
      <c r="F20" s="376"/>
      <c r="G20" s="376"/>
      <c r="H20" s="376"/>
      <c r="I20" s="376"/>
      <c r="J20" s="376"/>
      <c r="K20" s="376"/>
    </row>
    <row r="21" customFormat="false" ht="14.4" hidden="false" customHeight="false" outlineLevel="0" collapsed="false">
      <c r="A21" s="377" t="s">
        <v>175</v>
      </c>
      <c r="B21" s="373" t="n">
        <v>43536</v>
      </c>
      <c r="C21" s="21"/>
      <c r="D21" s="21"/>
      <c r="E21" s="21"/>
      <c r="F21" s="378"/>
      <c r="G21" s="21"/>
      <c r="H21" s="21"/>
      <c r="I21" s="91"/>
      <c r="J21" s="91"/>
      <c r="K21" s="91"/>
    </row>
    <row r="22" customFormat="false" ht="14.4" hidden="false" customHeight="false" outlineLevel="0" collapsed="false">
      <c r="A22" s="377"/>
      <c r="B22" s="373"/>
      <c r="C22" s="379"/>
      <c r="D22" s="379"/>
      <c r="E22" s="379"/>
      <c r="F22" s="379"/>
      <c r="G22" s="379"/>
      <c r="H22" s="379"/>
      <c r="I22" s="379"/>
      <c r="J22" s="379"/>
      <c r="K22" s="379"/>
    </row>
    <row r="23" customFormat="false" ht="14.4" hidden="false" customHeight="false" outlineLevel="0" collapsed="false">
      <c r="A23" s="377"/>
      <c r="B23" s="373"/>
      <c r="C23" s="379"/>
      <c r="D23" s="379"/>
      <c r="E23" s="379"/>
      <c r="F23" s="379"/>
      <c r="G23" s="379"/>
      <c r="H23" s="379"/>
      <c r="I23" s="379"/>
      <c r="J23" s="379"/>
      <c r="K23" s="379"/>
    </row>
    <row r="24" customFormat="false" ht="14.4" hidden="false" customHeight="false" outlineLevel="0" collapsed="false">
      <c r="A24" s="372" t="s">
        <v>181</v>
      </c>
      <c r="B24" s="373" t="n">
        <v>43537</v>
      </c>
      <c r="C24" s="374"/>
      <c r="D24" s="374"/>
      <c r="E24" s="374"/>
      <c r="F24" s="374"/>
      <c r="G24" s="374"/>
      <c r="H24" s="374"/>
      <c r="I24" s="374"/>
      <c r="J24" s="374"/>
      <c r="K24" s="374"/>
    </row>
    <row r="25" customFormat="false" ht="14.4" hidden="false" customHeight="false" outlineLevel="0" collapsed="false">
      <c r="A25" s="372"/>
      <c r="B25" s="372"/>
      <c r="C25" s="381"/>
      <c r="D25" s="381"/>
      <c r="E25" s="381"/>
      <c r="F25" s="381"/>
      <c r="G25" s="381"/>
      <c r="H25" s="381"/>
      <c r="I25" s="381"/>
      <c r="J25" s="381"/>
      <c r="K25" s="381"/>
    </row>
    <row r="26" customFormat="false" ht="14.4" hidden="false" customHeight="false" outlineLevel="0" collapsed="false">
      <c r="A26" s="372"/>
      <c r="B26" s="372"/>
      <c r="C26" s="381"/>
      <c r="D26" s="381"/>
      <c r="E26" s="381"/>
      <c r="F26" s="381"/>
      <c r="G26" s="381"/>
      <c r="H26" s="381"/>
      <c r="I26" s="381"/>
      <c r="J26" s="381"/>
      <c r="K26" s="381"/>
    </row>
    <row r="27" customFormat="false" ht="14.4" hidden="false" customHeight="false" outlineLevel="0" collapsed="false">
      <c r="A27" s="377" t="s">
        <v>183</v>
      </c>
      <c r="B27" s="373" t="n">
        <v>43538</v>
      </c>
      <c r="C27" s="21"/>
      <c r="D27" s="21"/>
      <c r="E27" s="21"/>
      <c r="F27" s="21"/>
      <c r="G27" s="21"/>
      <c r="H27" s="21"/>
      <c r="I27" s="21"/>
      <c r="J27" s="21"/>
      <c r="K27" s="21"/>
    </row>
    <row r="28" customFormat="false" ht="14.4" hidden="false" customHeight="false" outlineLevel="0" collapsed="false">
      <c r="A28" s="377"/>
      <c r="B28" s="373"/>
      <c r="C28" s="387"/>
      <c r="D28" s="387"/>
      <c r="E28" s="387"/>
      <c r="F28" s="387"/>
      <c r="G28" s="387"/>
      <c r="H28" s="387"/>
      <c r="I28" s="387"/>
      <c r="J28" s="387"/>
      <c r="K28" s="387"/>
    </row>
    <row r="29" customFormat="false" ht="14.4" hidden="false" customHeight="false" outlineLevel="0" collapsed="false">
      <c r="A29" s="377"/>
      <c r="B29" s="373"/>
      <c r="C29" s="387"/>
      <c r="D29" s="387"/>
      <c r="E29" s="387"/>
      <c r="F29" s="387"/>
      <c r="G29" s="387"/>
      <c r="H29" s="387"/>
      <c r="I29" s="387"/>
      <c r="J29" s="387"/>
      <c r="K29" s="387"/>
    </row>
    <row r="30" customFormat="false" ht="14.4" hidden="false" customHeight="false" outlineLevel="0" collapsed="false">
      <c r="A30" s="372" t="s">
        <v>186</v>
      </c>
      <c r="B30" s="373" t="n">
        <v>43539</v>
      </c>
      <c r="C30" s="383"/>
      <c r="D30" s="383"/>
      <c r="E30" s="383"/>
      <c r="F30" s="383"/>
      <c r="G30" s="383"/>
      <c r="H30" s="383"/>
      <c r="I30" s="383"/>
      <c r="J30" s="383"/>
      <c r="K30" s="383"/>
    </row>
    <row r="31" customFormat="false" ht="14.4" hidden="false" customHeight="false" outlineLevel="0" collapsed="false">
      <c r="A31" s="372"/>
      <c r="B31" s="372"/>
      <c r="C31" s="388"/>
      <c r="D31" s="388"/>
      <c r="E31" s="388"/>
      <c r="F31" s="388"/>
      <c r="G31" s="388"/>
      <c r="H31" s="388"/>
      <c r="I31" s="388"/>
      <c r="J31" s="388"/>
      <c r="K31" s="388"/>
    </row>
    <row r="32" customFormat="false" ht="14.4" hidden="false" customHeight="false" outlineLevel="0" collapsed="false">
      <c r="A32" s="372"/>
      <c r="B32" s="372"/>
      <c r="C32" s="388"/>
      <c r="D32" s="388"/>
      <c r="E32" s="388"/>
      <c r="F32" s="388"/>
      <c r="G32" s="388"/>
      <c r="H32" s="388"/>
      <c r="I32" s="388"/>
      <c r="J32" s="388"/>
      <c r="K32" s="388"/>
    </row>
    <row r="33" customFormat="false" ht="14.4" hidden="false" customHeight="false" outlineLevel="0" collapsed="false">
      <c r="A33" s="377" t="s">
        <v>190</v>
      </c>
      <c r="B33" s="373" t="n">
        <v>43540</v>
      </c>
      <c r="C33" s="91"/>
      <c r="D33" s="91"/>
      <c r="E33" s="91"/>
      <c r="F33" s="91"/>
      <c r="G33" s="91"/>
      <c r="H33" s="91"/>
      <c r="I33" s="91"/>
      <c r="J33" s="91"/>
      <c r="K33" s="91"/>
    </row>
    <row r="34" customFormat="false" ht="14.4" hidden="false" customHeight="false" outlineLevel="0" collapsed="false">
      <c r="A34" s="377"/>
      <c r="B34" s="373"/>
      <c r="C34" s="387"/>
      <c r="D34" s="387"/>
      <c r="E34" s="387"/>
      <c r="F34" s="387"/>
      <c r="G34" s="387"/>
      <c r="H34" s="387"/>
      <c r="I34" s="387"/>
      <c r="J34" s="387"/>
      <c r="K34" s="387"/>
    </row>
    <row r="35" customFormat="false" ht="14.4" hidden="false" customHeight="false" outlineLevel="0" collapsed="false">
      <c r="A35" s="377"/>
      <c r="B35" s="373"/>
      <c r="C35" s="387"/>
      <c r="D35" s="387"/>
      <c r="E35" s="387"/>
      <c r="F35" s="387"/>
      <c r="G35" s="387"/>
      <c r="H35" s="387"/>
      <c r="I35" s="387"/>
      <c r="J35" s="387"/>
      <c r="K35" s="387"/>
    </row>
    <row r="36" customFormat="false" ht="14.4" hidden="false" customHeight="false" outlineLevel="0" collapsed="false">
      <c r="A36" s="372" t="s">
        <v>192</v>
      </c>
      <c r="B36" s="373" t="n">
        <v>43541</v>
      </c>
      <c r="C36" s="383"/>
      <c r="D36" s="383"/>
      <c r="E36" s="383"/>
      <c r="F36" s="383"/>
      <c r="G36" s="383"/>
      <c r="H36" s="383"/>
      <c r="I36" s="383"/>
      <c r="J36" s="383"/>
      <c r="K36" s="383"/>
    </row>
    <row r="37" customFormat="false" ht="14.4" hidden="false" customHeight="false" outlineLevel="0" collapsed="false">
      <c r="A37" s="372"/>
      <c r="B37" s="372"/>
      <c r="C37" s="388"/>
      <c r="D37" s="388"/>
      <c r="E37" s="388"/>
      <c r="F37" s="388"/>
      <c r="G37" s="388"/>
      <c r="H37" s="388"/>
      <c r="I37" s="388"/>
      <c r="J37" s="388"/>
      <c r="K37" s="388"/>
    </row>
    <row r="38" customFormat="false" ht="14.4" hidden="false" customHeight="false" outlineLevel="0" collapsed="false">
      <c r="A38" s="372"/>
      <c r="B38" s="372"/>
      <c r="C38" s="388"/>
      <c r="D38" s="388"/>
      <c r="E38" s="388"/>
      <c r="F38" s="388"/>
      <c r="G38" s="388"/>
      <c r="H38" s="388"/>
      <c r="I38" s="388"/>
      <c r="J38" s="388"/>
      <c r="K38" s="388"/>
    </row>
  </sheetData>
  <mergeCells count="40">
    <mergeCell ref="A1:A4"/>
    <mergeCell ref="A6:K6"/>
    <mergeCell ref="C7:D7"/>
    <mergeCell ref="E7:K7"/>
    <mergeCell ref="C8:D8"/>
    <mergeCell ref="E8:K8"/>
    <mergeCell ref="C9:D9"/>
    <mergeCell ref="E9:K9"/>
    <mergeCell ref="C10:D10"/>
    <mergeCell ref="E10:K10"/>
    <mergeCell ref="C11:D11"/>
    <mergeCell ref="E11:K11"/>
    <mergeCell ref="C12:D12"/>
    <mergeCell ref="E12:K12"/>
    <mergeCell ref="C13:D13"/>
    <mergeCell ref="E13:K13"/>
    <mergeCell ref="C14:D14"/>
    <mergeCell ref="E14:K14"/>
    <mergeCell ref="A16:K16"/>
    <mergeCell ref="A18:A20"/>
    <mergeCell ref="B18:B20"/>
    <mergeCell ref="C19:K20"/>
    <mergeCell ref="A21:A23"/>
    <mergeCell ref="B21:B23"/>
    <mergeCell ref="C22:K23"/>
    <mergeCell ref="A24:A26"/>
    <mergeCell ref="B24:B26"/>
    <mergeCell ref="C25:K26"/>
    <mergeCell ref="A27:A29"/>
    <mergeCell ref="B27:B29"/>
    <mergeCell ref="C28:K29"/>
    <mergeCell ref="A30:A32"/>
    <mergeCell ref="B30:B32"/>
    <mergeCell ref="C31:K32"/>
    <mergeCell ref="A33:A35"/>
    <mergeCell ref="B33:B35"/>
    <mergeCell ref="C34:K35"/>
    <mergeCell ref="A36:A38"/>
    <mergeCell ref="B36:B38"/>
    <mergeCell ref="C37:K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82" activeCellId="0" sqref="N82"/>
    </sheetView>
  </sheetViews>
  <sheetFormatPr defaultRowHeight="14.4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30.84"/>
    <col collapsed="false" customWidth="true" hidden="false" outlineLevel="0" max="4" min="3" style="0" width="8.84"/>
    <col collapsed="false" customWidth="true" hidden="false" outlineLevel="0" max="5" min="5" style="0" width="6.16"/>
    <col collapsed="false" customWidth="true" hidden="false" outlineLevel="0" max="11" min="6" style="0" width="5.01"/>
    <col collapsed="false" customWidth="true" hidden="false" outlineLevel="0" max="1025" min="12" style="0" width="8.84"/>
  </cols>
  <sheetData>
    <row r="1" customFormat="false" ht="14.4" hidden="false" customHeight="true" outlineLevel="0" collapsed="false">
      <c r="A1" s="368"/>
      <c r="B1" s="368" t="s">
        <v>204</v>
      </c>
      <c r="C1" s="368" t="s">
        <v>127</v>
      </c>
      <c r="D1" s="368" t="s">
        <v>205</v>
      </c>
      <c r="E1" s="368" t="s">
        <v>206</v>
      </c>
      <c r="F1" s="389" t="s">
        <v>207</v>
      </c>
      <c r="G1" s="389"/>
      <c r="H1" s="358" t="s">
        <v>208</v>
      </c>
      <c r="I1" s="358"/>
      <c r="J1" s="358"/>
      <c r="K1" s="358"/>
    </row>
    <row r="2" customFormat="false" ht="14.7" hidden="false" customHeight="false" outlineLevel="0" collapsed="false">
      <c r="A2" s="368"/>
      <c r="B2" s="368"/>
      <c r="C2" s="368"/>
      <c r="D2" s="368"/>
      <c r="E2" s="368"/>
      <c r="F2" s="368"/>
      <c r="G2" s="389"/>
      <c r="H2" s="358"/>
      <c r="I2" s="358"/>
      <c r="J2" s="358"/>
      <c r="K2" s="358"/>
    </row>
    <row r="3" customFormat="false" ht="14.4" hidden="false" customHeight="false" outlineLevel="0" collapsed="false">
      <c r="A3" s="390" t="s">
        <v>209</v>
      </c>
      <c r="B3" s="390"/>
      <c r="C3" s="391" t="n">
        <f aca="false">(C12+C13+C14+C15+C20+C21+C30+C31+C24+C25+C28+C29+C34)/60</f>
        <v>6.2</v>
      </c>
      <c r="D3" s="392" t="s">
        <v>210</v>
      </c>
      <c r="E3" s="392" t="n">
        <v>4</v>
      </c>
      <c r="F3" s="393" t="n">
        <f aca="false">C3*E3</f>
        <v>24.8</v>
      </c>
      <c r="G3" s="393"/>
      <c r="H3" s="394" t="s">
        <v>211</v>
      </c>
      <c r="I3" s="394"/>
      <c r="J3" s="394"/>
      <c r="K3" s="394"/>
    </row>
    <row r="4" customFormat="false" ht="14.4" hidden="false" customHeight="false" outlineLevel="0" collapsed="false">
      <c r="A4" s="395" t="s">
        <v>212</v>
      </c>
      <c r="B4" s="395"/>
      <c r="C4" s="396" t="n">
        <f aca="false">(C16+C33+C17+C18+C19+C22+C23+C26+C27+C32+C33)/60</f>
        <v>3.86666666666667</v>
      </c>
      <c r="D4" s="392"/>
      <c r="E4" s="392"/>
      <c r="F4" s="397" t="n">
        <f aca="false">C4*E3</f>
        <v>15.4666666666667</v>
      </c>
      <c r="G4" s="397"/>
      <c r="H4" s="398" t="s">
        <v>213</v>
      </c>
      <c r="I4" s="398"/>
      <c r="J4" s="398"/>
      <c r="K4" s="398"/>
    </row>
    <row r="5" customFormat="false" ht="14.7" hidden="false" customHeight="false" outlineLevel="0" collapsed="false">
      <c r="A5" s="395" t="s">
        <v>214</v>
      </c>
      <c r="B5" s="395"/>
      <c r="C5" s="399" t="n">
        <f aca="false">SUM(C3:C4)</f>
        <v>10.0666666666667</v>
      </c>
      <c r="D5" s="392"/>
      <c r="E5" s="392"/>
      <c r="F5" s="400" t="n">
        <f aca="false">C5*E3</f>
        <v>40.2666666666667</v>
      </c>
      <c r="G5" s="400"/>
      <c r="H5" s="398" t="s">
        <v>215</v>
      </c>
      <c r="I5" s="398"/>
      <c r="J5" s="398"/>
      <c r="K5" s="398"/>
    </row>
    <row r="6" customFormat="false" ht="14.4" hidden="false" customHeight="false" outlineLevel="0" collapsed="false">
      <c r="A6" s="395" t="s">
        <v>216</v>
      </c>
      <c r="B6" s="395"/>
      <c r="C6" s="401" t="n">
        <f aca="false">2+3+4</f>
        <v>9</v>
      </c>
      <c r="D6" s="401"/>
      <c r="E6" s="401"/>
      <c r="F6" s="401"/>
      <c r="G6" s="401"/>
      <c r="H6" s="402" t="s">
        <v>217</v>
      </c>
      <c r="I6" s="402"/>
      <c r="J6" s="402"/>
      <c r="K6" s="402"/>
    </row>
    <row r="7" customFormat="false" ht="14.4" hidden="false" customHeight="false" outlineLevel="0" collapsed="false">
      <c r="A7" s="403" t="s">
        <v>218</v>
      </c>
      <c r="B7" s="404"/>
      <c r="C7" s="405" t="n">
        <f aca="false">F5+C6</f>
        <v>49.2666666666667</v>
      </c>
      <c r="D7" s="405"/>
      <c r="E7" s="405"/>
      <c r="F7" s="405"/>
      <c r="G7" s="405"/>
      <c r="H7" s="398" t="s">
        <v>219</v>
      </c>
      <c r="I7" s="398"/>
      <c r="J7" s="398"/>
      <c r="K7" s="398"/>
    </row>
    <row r="8" customFormat="false" ht="14.4" hidden="false" customHeight="false" outlineLevel="0" collapsed="false">
      <c r="A8" s="395" t="s">
        <v>32</v>
      </c>
      <c r="B8" s="395"/>
      <c r="C8" s="406" t="n">
        <v>43532</v>
      </c>
      <c r="D8" s="406"/>
      <c r="E8" s="406"/>
      <c r="F8" s="406"/>
      <c r="G8" s="406"/>
      <c r="H8" s="407"/>
      <c r="I8" s="407"/>
      <c r="J8" s="407"/>
      <c r="K8" s="407"/>
    </row>
    <row r="9" customFormat="false" ht="14.4" hidden="false" customHeight="false" outlineLevel="0" collapsed="false">
      <c r="A9" s="408" t="s">
        <v>220</v>
      </c>
      <c r="B9" s="408"/>
      <c r="C9" s="409" t="s">
        <v>221</v>
      </c>
      <c r="D9" s="409"/>
      <c r="E9" s="409"/>
      <c r="F9" s="409"/>
      <c r="G9" s="409"/>
      <c r="H9" s="407"/>
      <c r="I9" s="407"/>
      <c r="J9" s="407"/>
      <c r="K9" s="407"/>
    </row>
    <row r="10" customFormat="false" ht="14.7" hidden="false" customHeight="false" outlineLevel="0" collapsed="false">
      <c r="A10" s="408"/>
      <c r="B10" s="408"/>
      <c r="C10" s="409"/>
      <c r="D10" s="409"/>
      <c r="E10" s="409"/>
      <c r="F10" s="409"/>
      <c r="G10" s="409"/>
      <c r="H10" s="410"/>
      <c r="I10" s="410"/>
      <c r="J10" s="410"/>
      <c r="K10" s="410"/>
    </row>
    <row r="11" customFormat="false" ht="14.7" hidden="false" customHeight="false" outlineLevel="0" collapsed="false">
      <c r="A11" s="411"/>
      <c r="B11" s="412" t="s">
        <v>222</v>
      </c>
      <c r="C11" s="412"/>
      <c r="D11" s="412"/>
      <c r="E11" s="412"/>
      <c r="F11" s="180" t="s">
        <v>223</v>
      </c>
      <c r="G11" s="180"/>
      <c r="H11" s="180"/>
      <c r="I11" s="180"/>
      <c r="J11" s="180"/>
      <c r="K11" s="180"/>
    </row>
    <row r="12" customFormat="false" ht="14.4" hidden="false" customHeight="false" outlineLevel="0" collapsed="false">
      <c r="A12" s="413" t="n">
        <v>1</v>
      </c>
      <c r="B12" s="414" t="s">
        <v>224</v>
      </c>
      <c r="C12" s="415" t="n">
        <v>20</v>
      </c>
      <c r="D12" s="415" t="s">
        <v>225</v>
      </c>
      <c r="E12" s="416" t="s">
        <v>146</v>
      </c>
      <c r="F12" s="417" t="n">
        <v>14</v>
      </c>
      <c r="G12" s="417" t="n">
        <v>16</v>
      </c>
      <c r="H12" s="417" t="n">
        <v>17</v>
      </c>
      <c r="I12" s="417" t="n">
        <v>18</v>
      </c>
      <c r="J12" s="417"/>
      <c r="K12" s="418"/>
    </row>
    <row r="13" customFormat="false" ht="14.7" hidden="false" customHeight="false" outlineLevel="0" collapsed="false">
      <c r="A13" s="413"/>
      <c r="B13" s="419" t="s">
        <v>226</v>
      </c>
      <c r="C13" s="420" t="n">
        <v>22</v>
      </c>
      <c r="D13" s="420" t="s">
        <v>225</v>
      </c>
      <c r="E13" s="416"/>
      <c r="F13" s="417"/>
      <c r="G13" s="417"/>
      <c r="H13" s="417"/>
      <c r="I13" s="417"/>
      <c r="J13" s="417"/>
      <c r="K13" s="418"/>
    </row>
    <row r="14" customFormat="false" ht="14.4" hidden="false" customHeight="false" outlineLevel="0" collapsed="false">
      <c r="A14" s="421" t="n">
        <v>2</v>
      </c>
      <c r="B14" s="415" t="s">
        <v>227</v>
      </c>
      <c r="C14" s="415" t="n">
        <v>20</v>
      </c>
      <c r="D14" s="415" t="s">
        <v>225</v>
      </c>
      <c r="E14" s="422" t="s">
        <v>146</v>
      </c>
      <c r="F14" s="423" t="n">
        <v>36</v>
      </c>
      <c r="G14" s="423" t="n">
        <v>40</v>
      </c>
      <c r="H14" s="423" t="n">
        <v>40</v>
      </c>
      <c r="I14" s="423" t="n">
        <v>45</v>
      </c>
      <c r="J14" s="424"/>
      <c r="K14" s="425"/>
    </row>
    <row r="15" customFormat="false" ht="14.7" hidden="false" customHeight="false" outlineLevel="0" collapsed="false">
      <c r="A15" s="421"/>
      <c r="B15" s="426" t="s">
        <v>226</v>
      </c>
      <c r="C15" s="426" t="n">
        <v>22</v>
      </c>
      <c r="D15" s="426" t="s">
        <v>225</v>
      </c>
      <c r="E15" s="422"/>
      <c r="F15" s="423"/>
      <c r="G15" s="423"/>
      <c r="H15" s="423"/>
      <c r="I15" s="423"/>
      <c r="J15" s="424"/>
      <c r="K15" s="425"/>
    </row>
    <row r="16" customFormat="false" ht="14.4" hidden="false" customHeight="false" outlineLevel="0" collapsed="false">
      <c r="A16" s="427" t="n">
        <v>3</v>
      </c>
      <c r="B16" s="415" t="s">
        <v>228</v>
      </c>
      <c r="C16" s="415" t="n">
        <v>20</v>
      </c>
      <c r="D16" s="415" t="s">
        <v>225</v>
      </c>
      <c r="E16" s="428" t="s">
        <v>147</v>
      </c>
      <c r="F16" s="417" t="n">
        <v>10</v>
      </c>
      <c r="G16" s="417" t="n">
        <v>11</v>
      </c>
      <c r="H16" s="417" t="n">
        <v>11</v>
      </c>
      <c r="I16" s="417" t="n">
        <v>13</v>
      </c>
      <c r="J16" s="429"/>
      <c r="K16" s="430"/>
    </row>
    <row r="17" customFormat="false" ht="14.7" hidden="false" customHeight="false" outlineLevel="0" collapsed="false">
      <c r="A17" s="427"/>
      <c r="B17" s="431" t="s">
        <v>226</v>
      </c>
      <c r="C17" s="431" t="n">
        <v>22</v>
      </c>
      <c r="D17" s="431" t="s">
        <v>225</v>
      </c>
      <c r="E17" s="428"/>
      <c r="F17" s="417"/>
      <c r="G17" s="417"/>
      <c r="H17" s="417"/>
      <c r="I17" s="417"/>
      <c r="J17" s="429"/>
      <c r="K17" s="430"/>
    </row>
    <row r="18" customFormat="false" ht="14.4" hidden="false" customHeight="false" outlineLevel="0" collapsed="false">
      <c r="A18" s="427" t="n">
        <v>4</v>
      </c>
      <c r="B18" s="415" t="s">
        <v>229</v>
      </c>
      <c r="C18" s="415" t="n">
        <v>20</v>
      </c>
      <c r="D18" s="415" t="s">
        <v>225</v>
      </c>
      <c r="E18" s="428" t="s">
        <v>147</v>
      </c>
      <c r="F18" s="417" t="n">
        <v>8</v>
      </c>
      <c r="G18" s="417" t="n">
        <v>11</v>
      </c>
      <c r="H18" s="417" t="n">
        <v>11</v>
      </c>
      <c r="I18" s="417" t="n">
        <v>12</v>
      </c>
      <c r="J18" s="429"/>
      <c r="K18" s="430"/>
    </row>
    <row r="19" customFormat="false" ht="14.7" hidden="false" customHeight="false" outlineLevel="0" collapsed="false">
      <c r="A19" s="427"/>
      <c r="B19" s="431" t="s">
        <v>226</v>
      </c>
      <c r="C19" s="431" t="n">
        <v>22</v>
      </c>
      <c r="D19" s="431" t="s">
        <v>225</v>
      </c>
      <c r="E19" s="428"/>
      <c r="F19" s="417"/>
      <c r="G19" s="417"/>
      <c r="H19" s="417"/>
      <c r="I19" s="417"/>
      <c r="J19" s="429"/>
      <c r="K19" s="430"/>
    </row>
    <row r="20" customFormat="false" ht="14.4" hidden="false" customHeight="false" outlineLevel="0" collapsed="false">
      <c r="A20" s="427" t="n">
        <v>5</v>
      </c>
      <c r="B20" s="415" t="s">
        <v>230</v>
      </c>
      <c r="C20" s="415" t="n">
        <v>20</v>
      </c>
      <c r="D20" s="415" t="s">
        <v>225</v>
      </c>
      <c r="E20" s="416" t="s">
        <v>146</v>
      </c>
      <c r="F20" s="417" t="n">
        <v>50</v>
      </c>
      <c r="G20" s="417" t="n">
        <v>55</v>
      </c>
      <c r="H20" s="417" t="n">
        <v>65</v>
      </c>
      <c r="I20" s="417" t="n">
        <v>67</v>
      </c>
      <c r="J20" s="429"/>
      <c r="K20" s="430"/>
    </row>
    <row r="21" customFormat="false" ht="14.7" hidden="false" customHeight="false" outlineLevel="0" collapsed="false">
      <c r="A21" s="427"/>
      <c r="B21" s="420" t="s">
        <v>226</v>
      </c>
      <c r="C21" s="420" t="n">
        <v>22</v>
      </c>
      <c r="D21" s="420" t="s">
        <v>225</v>
      </c>
      <c r="E21" s="416"/>
      <c r="F21" s="417"/>
      <c r="G21" s="417"/>
      <c r="H21" s="417"/>
      <c r="I21" s="417"/>
      <c r="J21" s="429"/>
      <c r="K21" s="430"/>
    </row>
    <row r="22" customFormat="false" ht="14.4" hidden="false" customHeight="false" outlineLevel="0" collapsed="false">
      <c r="A22" s="427" t="n">
        <v>6</v>
      </c>
      <c r="B22" s="415" t="s">
        <v>231</v>
      </c>
      <c r="C22" s="415" t="n">
        <v>20</v>
      </c>
      <c r="D22" s="415" t="s">
        <v>225</v>
      </c>
      <c r="E22" s="428" t="s">
        <v>147</v>
      </c>
      <c r="F22" s="417" t="n">
        <v>12</v>
      </c>
      <c r="G22" s="417" t="n">
        <v>13</v>
      </c>
      <c r="H22" s="417" t="n">
        <v>12</v>
      </c>
      <c r="I22" s="417" t="n">
        <v>13</v>
      </c>
      <c r="J22" s="429"/>
      <c r="K22" s="430"/>
    </row>
    <row r="23" customFormat="false" ht="14.7" hidden="false" customHeight="false" outlineLevel="0" collapsed="false">
      <c r="A23" s="427"/>
      <c r="B23" s="431" t="s">
        <v>226</v>
      </c>
      <c r="C23" s="431" t="n">
        <v>22</v>
      </c>
      <c r="D23" s="431" t="s">
        <v>225</v>
      </c>
      <c r="E23" s="428"/>
      <c r="F23" s="417"/>
      <c r="G23" s="417"/>
      <c r="H23" s="417"/>
      <c r="I23" s="417"/>
      <c r="J23" s="429"/>
      <c r="K23" s="430"/>
    </row>
    <row r="24" customFormat="false" ht="14.4" hidden="false" customHeight="false" outlineLevel="0" collapsed="false">
      <c r="A24" s="427" t="n">
        <v>7</v>
      </c>
      <c r="B24" s="415" t="s">
        <v>217</v>
      </c>
      <c r="C24" s="415" t="n">
        <v>20</v>
      </c>
      <c r="D24" s="415" t="s">
        <v>225</v>
      </c>
      <c r="E24" s="416" t="s">
        <v>146</v>
      </c>
      <c r="F24" s="417" t="n">
        <v>20</v>
      </c>
      <c r="G24" s="417" t="n">
        <v>24</v>
      </c>
      <c r="H24" s="417" t="n">
        <v>17</v>
      </c>
      <c r="I24" s="417" t="n">
        <v>25</v>
      </c>
      <c r="J24" s="429"/>
      <c r="K24" s="430"/>
    </row>
    <row r="25" customFormat="false" ht="14.7" hidden="false" customHeight="false" outlineLevel="0" collapsed="false">
      <c r="A25" s="427"/>
      <c r="B25" s="420" t="s">
        <v>226</v>
      </c>
      <c r="C25" s="420" t="n">
        <v>22</v>
      </c>
      <c r="D25" s="420" t="s">
        <v>225</v>
      </c>
      <c r="E25" s="416"/>
      <c r="F25" s="417"/>
      <c r="G25" s="417"/>
      <c r="H25" s="417"/>
      <c r="I25" s="417"/>
      <c r="J25" s="429"/>
      <c r="K25" s="430"/>
    </row>
    <row r="26" customFormat="false" ht="14.4" hidden="false" customHeight="false" outlineLevel="0" collapsed="false">
      <c r="A26" s="427" t="n">
        <v>8</v>
      </c>
      <c r="B26" s="415" t="s">
        <v>232</v>
      </c>
      <c r="C26" s="415" t="n">
        <v>20</v>
      </c>
      <c r="D26" s="415" t="s">
        <v>225</v>
      </c>
      <c r="E26" s="428" t="s">
        <v>147</v>
      </c>
      <c r="F26" s="417" t="n">
        <v>7</v>
      </c>
      <c r="G26" s="417" t="n">
        <v>8</v>
      </c>
      <c r="H26" s="417" t="n">
        <v>8</v>
      </c>
      <c r="I26" s="417" t="n">
        <v>7</v>
      </c>
      <c r="J26" s="429"/>
      <c r="K26" s="430"/>
    </row>
    <row r="27" customFormat="false" ht="14.7" hidden="false" customHeight="false" outlineLevel="0" collapsed="false">
      <c r="A27" s="427"/>
      <c r="B27" s="431" t="s">
        <v>226</v>
      </c>
      <c r="C27" s="431" t="n">
        <v>22</v>
      </c>
      <c r="D27" s="431" t="s">
        <v>225</v>
      </c>
      <c r="E27" s="428"/>
      <c r="F27" s="417"/>
      <c r="G27" s="417"/>
      <c r="H27" s="417"/>
      <c r="I27" s="417"/>
      <c r="J27" s="429"/>
      <c r="K27" s="430"/>
    </row>
    <row r="28" customFormat="false" ht="14.4" hidden="false" customHeight="false" outlineLevel="0" collapsed="false">
      <c r="A28" s="427" t="n">
        <v>9</v>
      </c>
      <c r="B28" s="415" t="s">
        <v>233</v>
      </c>
      <c r="C28" s="415" t="n">
        <v>20</v>
      </c>
      <c r="D28" s="415" t="s">
        <v>225</v>
      </c>
      <c r="E28" s="416" t="s">
        <v>146</v>
      </c>
      <c r="F28" s="417" t="n">
        <v>10</v>
      </c>
      <c r="G28" s="417" t="n">
        <v>11</v>
      </c>
      <c r="H28" s="417" t="n">
        <v>11</v>
      </c>
      <c r="I28" s="417" t="n">
        <v>13</v>
      </c>
      <c r="J28" s="429"/>
      <c r="K28" s="430"/>
    </row>
    <row r="29" customFormat="false" ht="14.7" hidden="false" customHeight="false" outlineLevel="0" collapsed="false">
      <c r="A29" s="427"/>
      <c r="B29" s="420" t="s">
        <v>226</v>
      </c>
      <c r="C29" s="420" t="n">
        <v>22</v>
      </c>
      <c r="D29" s="420" t="s">
        <v>225</v>
      </c>
      <c r="E29" s="416"/>
      <c r="F29" s="417"/>
      <c r="G29" s="417"/>
      <c r="H29" s="417"/>
      <c r="I29" s="417"/>
      <c r="J29" s="429"/>
      <c r="K29" s="430"/>
    </row>
    <row r="30" customFormat="false" ht="14.4" hidden="false" customHeight="false" outlineLevel="0" collapsed="false">
      <c r="A30" s="427" t="n">
        <v>10</v>
      </c>
      <c r="B30" s="415" t="s">
        <v>234</v>
      </c>
      <c r="C30" s="415" t="n">
        <v>20</v>
      </c>
      <c r="D30" s="415" t="s">
        <v>225</v>
      </c>
      <c r="E30" s="416" t="s">
        <v>146</v>
      </c>
      <c r="F30" s="417" t="n">
        <v>15</v>
      </c>
      <c r="G30" s="417" t="n">
        <v>15</v>
      </c>
      <c r="H30" s="417" t="n">
        <v>13</v>
      </c>
      <c r="I30" s="417" t="n">
        <v>14</v>
      </c>
      <c r="J30" s="429"/>
      <c r="K30" s="430"/>
    </row>
    <row r="31" customFormat="false" ht="14.7" hidden="false" customHeight="false" outlineLevel="0" collapsed="false">
      <c r="A31" s="427"/>
      <c r="B31" s="420" t="s">
        <v>226</v>
      </c>
      <c r="C31" s="420" t="n">
        <v>22</v>
      </c>
      <c r="D31" s="420" t="s">
        <v>225</v>
      </c>
      <c r="E31" s="416"/>
      <c r="F31" s="417"/>
      <c r="G31" s="417"/>
      <c r="H31" s="417"/>
      <c r="I31" s="417"/>
      <c r="J31" s="429"/>
      <c r="K31" s="430"/>
    </row>
    <row r="32" customFormat="false" ht="14.4" hidden="false" customHeight="false" outlineLevel="0" collapsed="false">
      <c r="A32" s="427" t="n">
        <v>11</v>
      </c>
      <c r="B32" s="415" t="s">
        <v>235</v>
      </c>
      <c r="C32" s="415" t="n">
        <v>20</v>
      </c>
      <c r="D32" s="415" t="s">
        <v>225</v>
      </c>
      <c r="E32" s="428" t="s">
        <v>147</v>
      </c>
      <c r="F32" s="417" t="n">
        <v>17</v>
      </c>
      <c r="G32" s="417" t="n">
        <v>20</v>
      </c>
      <c r="H32" s="417" t="n">
        <v>18</v>
      </c>
      <c r="I32" s="417" t="n">
        <v>19</v>
      </c>
      <c r="J32" s="429"/>
      <c r="K32" s="430"/>
    </row>
    <row r="33" customFormat="false" ht="14.7" hidden="false" customHeight="false" outlineLevel="0" collapsed="false">
      <c r="A33" s="427"/>
      <c r="B33" s="431" t="s">
        <v>226</v>
      </c>
      <c r="C33" s="431" t="n">
        <v>22</v>
      </c>
      <c r="D33" s="431" t="s">
        <v>225</v>
      </c>
      <c r="E33" s="428"/>
      <c r="F33" s="417"/>
      <c r="G33" s="417"/>
      <c r="H33" s="417"/>
      <c r="I33" s="417"/>
      <c r="J33" s="429"/>
      <c r="K33" s="430"/>
    </row>
    <row r="34" customFormat="false" ht="14.4" hidden="false" customHeight="false" outlineLevel="0" collapsed="false">
      <c r="A34" s="427" t="n">
        <v>12</v>
      </c>
      <c r="B34" s="415" t="s">
        <v>236</v>
      </c>
      <c r="C34" s="415" t="n">
        <v>120</v>
      </c>
      <c r="D34" s="415" t="s">
        <v>225</v>
      </c>
      <c r="E34" s="416" t="s">
        <v>146</v>
      </c>
      <c r="F34" s="417" t="s">
        <v>237</v>
      </c>
      <c r="G34" s="417" t="s">
        <v>237</v>
      </c>
      <c r="H34" s="417" t="s">
        <v>237</v>
      </c>
      <c r="I34" s="417" t="s">
        <v>237</v>
      </c>
      <c r="J34" s="429"/>
      <c r="K34" s="430"/>
    </row>
    <row r="35" customFormat="false" ht="14.7" hidden="false" customHeight="false" outlineLevel="0" collapsed="false">
      <c r="A35" s="427"/>
      <c r="B35" s="432"/>
      <c r="C35" s="432"/>
      <c r="D35" s="432"/>
      <c r="E35" s="416"/>
      <c r="F35" s="417"/>
      <c r="G35" s="417"/>
      <c r="H35" s="417"/>
      <c r="I35" s="417"/>
      <c r="J35" s="429"/>
      <c r="K35" s="430"/>
    </row>
    <row r="51" customFormat="false" ht="13.8" hidden="false" customHeight="true" outlineLevel="0" collapsed="false">
      <c r="A51" s="368"/>
      <c r="B51" s="368" t="s">
        <v>238</v>
      </c>
      <c r="C51" s="368" t="s">
        <v>127</v>
      </c>
      <c r="D51" s="368" t="s">
        <v>205</v>
      </c>
      <c r="E51" s="368" t="s">
        <v>206</v>
      </c>
      <c r="F51" s="389" t="s">
        <v>207</v>
      </c>
      <c r="G51" s="389"/>
      <c r="H51" s="358" t="s">
        <v>208</v>
      </c>
      <c r="I51" s="358"/>
      <c r="J51" s="358"/>
      <c r="K51" s="358"/>
    </row>
    <row r="52" customFormat="false" ht="13.8" hidden="false" customHeight="false" outlineLevel="0" collapsed="false">
      <c r="A52" s="368"/>
      <c r="B52" s="368"/>
      <c r="C52" s="368"/>
      <c r="D52" s="368"/>
      <c r="E52" s="368"/>
      <c r="F52" s="368"/>
      <c r="G52" s="389"/>
      <c r="H52" s="358"/>
      <c r="I52" s="358"/>
      <c r="J52" s="358"/>
      <c r="K52" s="358"/>
    </row>
    <row r="53" customFormat="false" ht="13.8" hidden="false" customHeight="false" outlineLevel="0" collapsed="false">
      <c r="A53" s="390" t="s">
        <v>209</v>
      </c>
      <c r="B53" s="390"/>
      <c r="C53" s="391"/>
      <c r="D53" s="392"/>
      <c r="E53" s="392"/>
      <c r="F53" s="393"/>
      <c r="G53" s="393"/>
      <c r="H53" s="394" t="s">
        <v>239</v>
      </c>
      <c r="I53" s="394"/>
      <c r="J53" s="394"/>
      <c r="K53" s="394"/>
    </row>
    <row r="54" customFormat="false" ht="13.8" hidden="false" customHeight="false" outlineLevel="0" collapsed="false">
      <c r="A54" s="395" t="s">
        <v>212</v>
      </c>
      <c r="B54" s="395"/>
      <c r="C54" s="396"/>
      <c r="D54" s="392"/>
      <c r="E54" s="392"/>
      <c r="F54" s="397"/>
      <c r="G54" s="397"/>
      <c r="H54" s="398" t="s">
        <v>240</v>
      </c>
      <c r="I54" s="398"/>
      <c r="J54" s="398"/>
      <c r="K54" s="398"/>
    </row>
    <row r="55" customFormat="false" ht="13.8" hidden="false" customHeight="false" outlineLevel="0" collapsed="false">
      <c r="A55" s="395" t="s">
        <v>214</v>
      </c>
      <c r="B55" s="395"/>
      <c r="C55" s="399"/>
      <c r="D55" s="392"/>
      <c r="E55" s="392"/>
      <c r="F55" s="400"/>
      <c r="G55" s="400"/>
      <c r="H55" s="398" t="s">
        <v>215</v>
      </c>
      <c r="I55" s="398"/>
      <c r="J55" s="398"/>
      <c r="K55" s="398"/>
    </row>
    <row r="56" customFormat="false" ht="13.8" hidden="false" customHeight="false" outlineLevel="0" collapsed="false">
      <c r="A56" s="395" t="s">
        <v>241</v>
      </c>
      <c r="B56" s="395"/>
      <c r="C56" s="401"/>
      <c r="D56" s="401"/>
      <c r="E56" s="401"/>
      <c r="F56" s="401"/>
      <c r="G56" s="401"/>
      <c r="H56" s="402" t="s">
        <v>242</v>
      </c>
      <c r="I56" s="402"/>
      <c r="J56" s="402"/>
      <c r="K56" s="402"/>
    </row>
    <row r="57" customFormat="false" ht="13.8" hidden="false" customHeight="false" outlineLevel="0" collapsed="false">
      <c r="A57" s="403" t="s">
        <v>218</v>
      </c>
      <c r="B57" s="404"/>
      <c r="C57" s="405"/>
      <c r="D57" s="405"/>
      <c r="E57" s="405"/>
      <c r="F57" s="405"/>
      <c r="G57" s="405"/>
      <c r="H57" s="398"/>
      <c r="I57" s="398"/>
      <c r="J57" s="398"/>
      <c r="K57" s="398"/>
    </row>
    <row r="58" customFormat="false" ht="13.8" hidden="false" customHeight="false" outlineLevel="0" collapsed="false">
      <c r="A58" s="395" t="s">
        <v>32</v>
      </c>
      <c r="B58" s="395"/>
      <c r="C58" s="406"/>
      <c r="D58" s="406"/>
      <c r="E58" s="406"/>
      <c r="F58" s="406"/>
      <c r="G58" s="406"/>
      <c r="H58" s="407"/>
      <c r="I58" s="407"/>
      <c r="J58" s="407"/>
      <c r="K58" s="407"/>
    </row>
    <row r="59" customFormat="false" ht="13.8" hidden="false" customHeight="true" outlineLevel="0" collapsed="false">
      <c r="A59" s="433" t="s">
        <v>243</v>
      </c>
      <c r="B59" s="433"/>
      <c r="C59" s="434" t="s">
        <v>244</v>
      </c>
      <c r="D59" s="434"/>
      <c r="E59" s="434"/>
      <c r="F59" s="434"/>
      <c r="G59" s="434"/>
      <c r="H59" s="435"/>
      <c r="I59" s="436"/>
      <c r="J59" s="436"/>
      <c r="K59" s="437"/>
    </row>
    <row r="60" customFormat="false" ht="13.8" hidden="false" customHeight="false" outlineLevel="0" collapsed="false">
      <c r="A60" s="433"/>
      <c r="B60" s="433"/>
      <c r="C60" s="434"/>
      <c r="D60" s="434"/>
      <c r="E60" s="434"/>
      <c r="F60" s="434"/>
      <c r="G60" s="434"/>
      <c r="H60" s="435"/>
      <c r="I60" s="436"/>
      <c r="J60" s="436"/>
      <c r="K60" s="437"/>
    </row>
    <row r="61" customFormat="false" ht="13.8" hidden="false" customHeight="false" outlineLevel="0" collapsed="false">
      <c r="A61" s="408" t="s">
        <v>220</v>
      </c>
      <c r="B61" s="408"/>
      <c r="C61" s="409" t="s">
        <v>245</v>
      </c>
      <c r="D61" s="409"/>
      <c r="E61" s="409"/>
      <c r="F61" s="409"/>
      <c r="G61" s="409"/>
      <c r="H61" s="407"/>
      <c r="I61" s="407"/>
      <c r="J61" s="407"/>
      <c r="K61" s="407"/>
    </row>
    <row r="62" customFormat="false" ht="13.8" hidden="false" customHeight="false" outlineLevel="0" collapsed="false">
      <c r="A62" s="408"/>
      <c r="B62" s="408"/>
      <c r="C62" s="409"/>
      <c r="D62" s="409"/>
      <c r="E62" s="409"/>
      <c r="F62" s="409"/>
      <c r="G62" s="409"/>
      <c r="H62" s="410"/>
      <c r="I62" s="410"/>
      <c r="J62" s="410"/>
      <c r="K62" s="410"/>
    </row>
    <row r="63" customFormat="false" ht="13.8" hidden="false" customHeight="false" outlineLevel="0" collapsed="false">
      <c r="A63" s="411"/>
      <c r="B63" s="412" t="s">
        <v>222</v>
      </c>
      <c r="C63" s="412"/>
      <c r="D63" s="412"/>
      <c r="E63" s="412"/>
      <c r="F63" s="180" t="s">
        <v>223</v>
      </c>
      <c r="G63" s="180"/>
      <c r="H63" s="180"/>
      <c r="I63" s="180"/>
      <c r="J63" s="180"/>
      <c r="K63" s="180"/>
    </row>
    <row r="64" customFormat="false" ht="13.8" hidden="false" customHeight="false" outlineLevel="0" collapsed="false">
      <c r="A64" s="413" t="n">
        <v>1</v>
      </c>
      <c r="B64" s="414" t="s">
        <v>224</v>
      </c>
      <c r="C64" s="438" t="n">
        <v>20</v>
      </c>
      <c r="D64" s="415" t="s">
        <v>225</v>
      </c>
      <c r="E64" s="416" t="s">
        <v>146</v>
      </c>
      <c r="F64" s="417"/>
      <c r="G64" s="417"/>
      <c r="H64" s="417"/>
      <c r="I64" s="417"/>
      <c r="J64" s="417"/>
      <c r="K64" s="418"/>
    </row>
    <row r="65" customFormat="false" ht="13.8" hidden="false" customHeight="false" outlineLevel="0" collapsed="false">
      <c r="A65" s="413"/>
      <c r="B65" s="419" t="s">
        <v>226</v>
      </c>
      <c r="C65" s="439" t="n">
        <v>25</v>
      </c>
      <c r="D65" s="420" t="s">
        <v>225</v>
      </c>
      <c r="E65" s="416"/>
      <c r="F65" s="417"/>
      <c r="G65" s="417"/>
      <c r="H65" s="417"/>
      <c r="I65" s="417"/>
      <c r="J65" s="417"/>
      <c r="K65" s="418"/>
    </row>
    <row r="66" customFormat="false" ht="13.8" hidden="false" customHeight="false" outlineLevel="0" collapsed="false">
      <c r="A66" s="421" t="n">
        <v>2</v>
      </c>
      <c r="B66" s="415" t="s">
        <v>227</v>
      </c>
      <c r="C66" s="438" t="n">
        <v>20</v>
      </c>
      <c r="D66" s="415" t="s">
        <v>225</v>
      </c>
      <c r="E66" s="422" t="s">
        <v>146</v>
      </c>
      <c r="F66" s="423"/>
      <c r="G66" s="423"/>
      <c r="H66" s="423"/>
      <c r="I66" s="423"/>
      <c r="J66" s="424"/>
      <c r="K66" s="425"/>
    </row>
    <row r="67" customFormat="false" ht="13.8" hidden="false" customHeight="false" outlineLevel="0" collapsed="false">
      <c r="A67" s="421"/>
      <c r="B67" s="426" t="s">
        <v>226</v>
      </c>
      <c r="C67" s="440" t="n">
        <v>25</v>
      </c>
      <c r="D67" s="426" t="s">
        <v>225</v>
      </c>
      <c r="E67" s="422"/>
      <c r="F67" s="423"/>
      <c r="G67" s="423"/>
      <c r="H67" s="423"/>
      <c r="I67" s="423"/>
      <c r="J67" s="424"/>
      <c r="K67" s="425"/>
    </row>
    <row r="68" customFormat="false" ht="13.8" hidden="false" customHeight="false" outlineLevel="0" collapsed="false">
      <c r="A68" s="427" t="n">
        <v>3</v>
      </c>
      <c r="B68" s="415" t="s">
        <v>246</v>
      </c>
      <c r="C68" s="438" t="n">
        <v>20</v>
      </c>
      <c r="D68" s="415" t="s">
        <v>225</v>
      </c>
      <c r="E68" s="428" t="s">
        <v>147</v>
      </c>
      <c r="F68" s="417"/>
      <c r="G68" s="417"/>
      <c r="H68" s="417"/>
      <c r="I68" s="417"/>
      <c r="J68" s="429"/>
      <c r="K68" s="430"/>
    </row>
    <row r="69" customFormat="false" ht="13.8" hidden="false" customHeight="false" outlineLevel="0" collapsed="false">
      <c r="A69" s="427"/>
      <c r="B69" s="431" t="s">
        <v>226</v>
      </c>
      <c r="C69" s="441" t="n">
        <v>25</v>
      </c>
      <c r="D69" s="431" t="s">
        <v>225</v>
      </c>
      <c r="E69" s="428"/>
      <c r="F69" s="417"/>
      <c r="G69" s="417"/>
      <c r="H69" s="417"/>
      <c r="I69" s="417"/>
      <c r="J69" s="429"/>
      <c r="K69" s="430"/>
    </row>
    <row r="70" customFormat="false" ht="13.8" hidden="false" customHeight="false" outlineLevel="0" collapsed="false">
      <c r="A70" s="427" t="n">
        <v>4</v>
      </c>
      <c r="B70" s="415" t="s">
        <v>247</v>
      </c>
      <c r="C70" s="442" t="n">
        <v>20</v>
      </c>
      <c r="D70" s="415" t="s">
        <v>225</v>
      </c>
      <c r="E70" s="428" t="s">
        <v>147</v>
      </c>
      <c r="F70" s="417"/>
      <c r="G70" s="417"/>
      <c r="H70" s="417"/>
      <c r="I70" s="417"/>
      <c r="J70" s="429"/>
      <c r="K70" s="430"/>
    </row>
    <row r="71" customFormat="false" ht="13.8" hidden="false" customHeight="false" outlineLevel="0" collapsed="false">
      <c r="A71" s="427"/>
      <c r="B71" s="431" t="s">
        <v>226</v>
      </c>
      <c r="C71" s="441" t="n">
        <v>25</v>
      </c>
      <c r="D71" s="431" t="s">
        <v>225</v>
      </c>
      <c r="E71" s="428"/>
      <c r="F71" s="417"/>
      <c r="G71" s="417"/>
      <c r="H71" s="417"/>
      <c r="I71" s="417"/>
      <c r="J71" s="429"/>
      <c r="K71" s="430"/>
    </row>
    <row r="72" customFormat="false" ht="13.8" hidden="false" customHeight="false" outlineLevel="0" collapsed="false">
      <c r="A72" s="427" t="n">
        <v>5</v>
      </c>
      <c r="B72" s="415" t="s">
        <v>248</v>
      </c>
      <c r="C72" s="442" t="n">
        <v>20</v>
      </c>
      <c r="D72" s="415" t="s">
        <v>225</v>
      </c>
      <c r="E72" s="416" t="s">
        <v>146</v>
      </c>
      <c r="F72" s="417"/>
      <c r="G72" s="417"/>
      <c r="H72" s="417"/>
      <c r="I72" s="417"/>
      <c r="J72" s="429"/>
      <c r="K72" s="430"/>
    </row>
    <row r="73" customFormat="false" ht="13.8" hidden="false" customHeight="false" outlineLevel="0" collapsed="false">
      <c r="A73" s="427"/>
      <c r="B73" s="420" t="s">
        <v>226</v>
      </c>
      <c r="C73" s="439" t="n">
        <v>25</v>
      </c>
      <c r="D73" s="420" t="s">
        <v>225</v>
      </c>
      <c r="E73" s="416"/>
      <c r="F73" s="417"/>
      <c r="G73" s="417"/>
      <c r="H73" s="417"/>
      <c r="I73" s="417"/>
      <c r="J73" s="429"/>
      <c r="K73" s="430"/>
    </row>
    <row r="74" customFormat="false" ht="13.8" hidden="false" customHeight="false" outlineLevel="0" collapsed="false">
      <c r="A74" s="427" t="n">
        <v>6</v>
      </c>
      <c r="B74" s="415" t="s">
        <v>249</v>
      </c>
      <c r="C74" s="442" t="n">
        <v>20</v>
      </c>
      <c r="D74" s="415" t="s">
        <v>225</v>
      </c>
      <c r="E74" s="428" t="s">
        <v>147</v>
      </c>
      <c r="F74" s="417"/>
      <c r="G74" s="417"/>
      <c r="H74" s="417"/>
      <c r="I74" s="417"/>
      <c r="J74" s="429"/>
      <c r="K74" s="430"/>
    </row>
    <row r="75" customFormat="false" ht="13.8" hidden="false" customHeight="false" outlineLevel="0" collapsed="false">
      <c r="A75" s="427"/>
      <c r="B75" s="431" t="s">
        <v>226</v>
      </c>
      <c r="C75" s="441" t="n">
        <v>25</v>
      </c>
      <c r="D75" s="431" t="s">
        <v>225</v>
      </c>
      <c r="E75" s="428"/>
      <c r="F75" s="417"/>
      <c r="G75" s="417"/>
      <c r="H75" s="417"/>
      <c r="I75" s="417"/>
      <c r="J75" s="429"/>
      <c r="K75" s="430"/>
    </row>
    <row r="76" customFormat="false" ht="13.8" hidden="false" customHeight="false" outlineLevel="0" collapsed="false">
      <c r="A76" s="427" t="n">
        <v>7</v>
      </c>
      <c r="B76" s="415" t="s">
        <v>250</v>
      </c>
      <c r="C76" s="438" t="n">
        <v>20</v>
      </c>
      <c r="D76" s="415" t="s">
        <v>225</v>
      </c>
      <c r="E76" s="416" t="s">
        <v>146</v>
      </c>
      <c r="F76" s="417"/>
      <c r="G76" s="417"/>
      <c r="H76" s="417"/>
      <c r="I76" s="417"/>
      <c r="J76" s="429"/>
      <c r="K76" s="430"/>
    </row>
    <row r="77" customFormat="false" ht="13.8" hidden="false" customHeight="false" outlineLevel="0" collapsed="false">
      <c r="A77" s="427"/>
      <c r="B77" s="420" t="s">
        <v>226</v>
      </c>
      <c r="C77" s="439" t="n">
        <v>25</v>
      </c>
      <c r="D77" s="420" t="s">
        <v>225</v>
      </c>
      <c r="E77" s="416"/>
      <c r="F77" s="417"/>
      <c r="G77" s="417"/>
      <c r="H77" s="417"/>
      <c r="I77" s="417"/>
      <c r="J77" s="429"/>
      <c r="K77" s="430"/>
    </row>
    <row r="78" customFormat="false" ht="13.8" hidden="false" customHeight="false" outlineLevel="0" collapsed="false">
      <c r="A78" s="427" t="n">
        <v>8</v>
      </c>
      <c r="B78" s="415" t="s">
        <v>239</v>
      </c>
      <c r="C78" s="438" t="n">
        <v>20</v>
      </c>
      <c r="D78" s="415" t="s">
        <v>225</v>
      </c>
      <c r="E78" s="416" t="s">
        <v>146</v>
      </c>
      <c r="F78" s="417"/>
      <c r="G78" s="417"/>
      <c r="H78" s="417"/>
      <c r="I78" s="417"/>
      <c r="J78" s="429"/>
      <c r="K78" s="430"/>
    </row>
    <row r="79" customFormat="false" ht="13.8" hidden="false" customHeight="false" outlineLevel="0" collapsed="false">
      <c r="A79" s="427"/>
      <c r="B79" s="420" t="s">
        <v>226</v>
      </c>
      <c r="C79" s="439" t="n">
        <v>25</v>
      </c>
      <c r="D79" s="420" t="s">
        <v>225</v>
      </c>
      <c r="E79" s="416"/>
      <c r="F79" s="417"/>
      <c r="G79" s="417"/>
      <c r="H79" s="417"/>
      <c r="I79" s="417"/>
      <c r="J79" s="429"/>
      <c r="K79" s="430"/>
    </row>
    <row r="80" customFormat="false" ht="13.8" hidden="false" customHeight="false" outlineLevel="0" collapsed="false">
      <c r="A80" s="427" t="n">
        <v>9</v>
      </c>
      <c r="B80" s="415" t="s">
        <v>232</v>
      </c>
      <c r="C80" s="438" t="n">
        <v>20</v>
      </c>
      <c r="D80" s="415" t="s">
        <v>225</v>
      </c>
      <c r="E80" s="428" t="s">
        <v>147</v>
      </c>
      <c r="F80" s="417"/>
      <c r="G80" s="417"/>
      <c r="H80" s="417"/>
      <c r="I80" s="417"/>
      <c r="J80" s="429"/>
      <c r="K80" s="430"/>
    </row>
    <row r="81" customFormat="false" ht="13.8" hidden="false" customHeight="false" outlineLevel="0" collapsed="false">
      <c r="A81" s="427"/>
      <c r="B81" s="431" t="s">
        <v>226</v>
      </c>
      <c r="C81" s="441" t="n">
        <v>25</v>
      </c>
      <c r="D81" s="431" t="s">
        <v>225</v>
      </c>
      <c r="E81" s="428"/>
      <c r="F81" s="417"/>
      <c r="G81" s="417"/>
      <c r="H81" s="417"/>
      <c r="I81" s="417"/>
      <c r="J81" s="429"/>
      <c r="K81" s="430"/>
    </row>
    <row r="82" customFormat="false" ht="13.8" hidden="false" customHeight="false" outlineLevel="0" collapsed="false">
      <c r="A82" s="427" t="n">
        <v>10</v>
      </c>
      <c r="B82" s="415" t="s">
        <v>251</v>
      </c>
      <c r="C82" s="438" t="n">
        <v>120</v>
      </c>
      <c r="D82" s="415" t="s">
        <v>225</v>
      </c>
      <c r="E82" s="416" t="s">
        <v>146</v>
      </c>
      <c r="F82" s="417"/>
      <c r="G82" s="417"/>
      <c r="H82" s="417"/>
      <c r="I82" s="417"/>
      <c r="J82" s="429"/>
      <c r="K82" s="430"/>
    </row>
    <row r="83" customFormat="false" ht="13.8" hidden="false" customHeight="false" outlineLevel="0" collapsed="false">
      <c r="A83" s="427"/>
      <c r="B83" s="420" t="s">
        <v>226</v>
      </c>
      <c r="C83" s="439" t="n">
        <v>25</v>
      </c>
      <c r="D83" s="420" t="s">
        <v>225</v>
      </c>
      <c r="E83" s="416"/>
      <c r="F83" s="417"/>
      <c r="G83" s="417"/>
      <c r="H83" s="417"/>
      <c r="I83" s="417"/>
      <c r="J83" s="429"/>
      <c r="K83" s="430"/>
    </row>
    <row r="84" customFormat="false" ht="13.8" hidden="false" customHeight="false" outlineLevel="0" collapsed="false">
      <c r="A84" s="427" t="n">
        <v>11</v>
      </c>
      <c r="B84" s="415" t="s">
        <v>252</v>
      </c>
      <c r="C84" s="438" t="n">
        <v>60</v>
      </c>
      <c r="D84" s="415" t="s">
        <v>225</v>
      </c>
      <c r="E84" s="428" t="s">
        <v>147</v>
      </c>
      <c r="F84" s="417"/>
      <c r="G84" s="417"/>
      <c r="H84" s="417"/>
      <c r="I84" s="417"/>
      <c r="J84" s="429"/>
      <c r="K84" s="430"/>
    </row>
    <row r="85" customFormat="false" ht="13.8" hidden="false" customHeight="false" outlineLevel="0" collapsed="false">
      <c r="A85" s="427"/>
      <c r="B85" s="431" t="s">
        <v>226</v>
      </c>
      <c r="C85" s="441" t="n">
        <v>25</v>
      </c>
      <c r="D85" s="431" t="s">
        <v>225</v>
      </c>
      <c r="E85" s="428"/>
      <c r="F85" s="417"/>
      <c r="G85" s="417"/>
      <c r="H85" s="417"/>
      <c r="I85" s="417"/>
      <c r="J85" s="429"/>
      <c r="K85" s="430"/>
    </row>
    <row r="86" customFormat="false" ht="13.8" hidden="false" customHeight="false" outlineLevel="0" collapsed="false">
      <c r="A86" s="427"/>
      <c r="B86" s="415"/>
      <c r="C86" s="438"/>
      <c r="D86" s="415"/>
      <c r="E86" s="416"/>
      <c r="F86" s="417"/>
      <c r="G86" s="417"/>
      <c r="H86" s="417"/>
      <c r="I86" s="417"/>
      <c r="J86" s="429"/>
      <c r="K86" s="430"/>
    </row>
    <row r="87" customFormat="false" ht="13.8" hidden="false" customHeight="false" outlineLevel="0" collapsed="false">
      <c r="A87" s="427"/>
      <c r="B87" s="432"/>
      <c r="C87" s="432"/>
      <c r="D87" s="432"/>
      <c r="E87" s="416"/>
      <c r="F87" s="417"/>
      <c r="G87" s="417"/>
      <c r="H87" s="417"/>
      <c r="I87" s="417"/>
      <c r="J87" s="429"/>
      <c r="K87" s="430"/>
    </row>
  </sheetData>
  <mergeCells count="258">
    <mergeCell ref="A1:A2"/>
    <mergeCell ref="B1:B2"/>
    <mergeCell ref="C1:C2"/>
    <mergeCell ref="D1:D2"/>
    <mergeCell ref="E1:E2"/>
    <mergeCell ref="F1:G2"/>
    <mergeCell ref="H1:K2"/>
    <mergeCell ref="A3:B3"/>
    <mergeCell ref="D3:D5"/>
    <mergeCell ref="E3:E5"/>
    <mergeCell ref="F3:G3"/>
    <mergeCell ref="H3:K3"/>
    <mergeCell ref="A4:B4"/>
    <mergeCell ref="F4:G4"/>
    <mergeCell ref="H4:K4"/>
    <mergeCell ref="A5:B5"/>
    <mergeCell ref="F5:G5"/>
    <mergeCell ref="H5:K5"/>
    <mergeCell ref="A6:B6"/>
    <mergeCell ref="C6:G6"/>
    <mergeCell ref="H6:K6"/>
    <mergeCell ref="C7:G7"/>
    <mergeCell ref="H7:K7"/>
    <mergeCell ref="A8:B8"/>
    <mergeCell ref="C8:G8"/>
    <mergeCell ref="H8:K8"/>
    <mergeCell ref="A9:B10"/>
    <mergeCell ref="C9:G10"/>
    <mergeCell ref="H9:K9"/>
    <mergeCell ref="H10:K10"/>
    <mergeCell ref="B11:E11"/>
    <mergeCell ref="F11:K11"/>
    <mergeCell ref="A12:A13"/>
    <mergeCell ref="E12:E13"/>
    <mergeCell ref="F12:F13"/>
    <mergeCell ref="G12:G13"/>
    <mergeCell ref="H12:H13"/>
    <mergeCell ref="I12:I13"/>
    <mergeCell ref="J12:J13"/>
    <mergeCell ref="K12:K13"/>
    <mergeCell ref="A14:A15"/>
    <mergeCell ref="E14:E15"/>
    <mergeCell ref="F14:F15"/>
    <mergeCell ref="G14:G15"/>
    <mergeCell ref="H14:H15"/>
    <mergeCell ref="I14:I15"/>
    <mergeCell ref="J14:J15"/>
    <mergeCell ref="K14:K15"/>
    <mergeCell ref="A16:A17"/>
    <mergeCell ref="E16:E17"/>
    <mergeCell ref="F16:F17"/>
    <mergeCell ref="G16:G17"/>
    <mergeCell ref="H16:H17"/>
    <mergeCell ref="I16:I17"/>
    <mergeCell ref="J16:J17"/>
    <mergeCell ref="K16:K17"/>
    <mergeCell ref="A18:A19"/>
    <mergeCell ref="E18:E19"/>
    <mergeCell ref="F18:F19"/>
    <mergeCell ref="G18:G19"/>
    <mergeCell ref="H18:H19"/>
    <mergeCell ref="I18:I19"/>
    <mergeCell ref="J18:J19"/>
    <mergeCell ref="K18:K19"/>
    <mergeCell ref="A20:A21"/>
    <mergeCell ref="E20:E21"/>
    <mergeCell ref="F20:F21"/>
    <mergeCell ref="G20:G21"/>
    <mergeCell ref="H20:H21"/>
    <mergeCell ref="I20:I21"/>
    <mergeCell ref="J20:J21"/>
    <mergeCell ref="K20:K21"/>
    <mergeCell ref="A22:A23"/>
    <mergeCell ref="E22:E23"/>
    <mergeCell ref="F22:F23"/>
    <mergeCell ref="G22:G23"/>
    <mergeCell ref="H22:H23"/>
    <mergeCell ref="I22:I23"/>
    <mergeCell ref="J22:J23"/>
    <mergeCell ref="K22:K23"/>
    <mergeCell ref="A24:A25"/>
    <mergeCell ref="E24:E25"/>
    <mergeCell ref="F24:F25"/>
    <mergeCell ref="G24:G25"/>
    <mergeCell ref="H24:H25"/>
    <mergeCell ref="I24:I25"/>
    <mergeCell ref="J24:J25"/>
    <mergeCell ref="K24:K25"/>
    <mergeCell ref="A26:A27"/>
    <mergeCell ref="E26:E27"/>
    <mergeCell ref="F26:F27"/>
    <mergeCell ref="G26:G27"/>
    <mergeCell ref="H26:H27"/>
    <mergeCell ref="I26:I27"/>
    <mergeCell ref="J26:J27"/>
    <mergeCell ref="K26:K27"/>
    <mergeCell ref="A28:A29"/>
    <mergeCell ref="E28:E29"/>
    <mergeCell ref="F28:F29"/>
    <mergeCell ref="G28:G29"/>
    <mergeCell ref="H28:H29"/>
    <mergeCell ref="I28:I29"/>
    <mergeCell ref="J28:J29"/>
    <mergeCell ref="K28:K29"/>
    <mergeCell ref="A30:A31"/>
    <mergeCell ref="E30:E31"/>
    <mergeCell ref="F30:F31"/>
    <mergeCell ref="G30:G31"/>
    <mergeCell ref="H30:H31"/>
    <mergeCell ref="I30:I31"/>
    <mergeCell ref="J30:J31"/>
    <mergeCell ref="K30:K31"/>
    <mergeCell ref="A32:A33"/>
    <mergeCell ref="E32:E33"/>
    <mergeCell ref="F32:F33"/>
    <mergeCell ref="G32:G33"/>
    <mergeCell ref="H32:H33"/>
    <mergeCell ref="I32:I33"/>
    <mergeCell ref="J32:J33"/>
    <mergeCell ref="K32:K33"/>
    <mergeCell ref="A34:A35"/>
    <mergeCell ref="E34:E35"/>
    <mergeCell ref="F34:F35"/>
    <mergeCell ref="G34:G35"/>
    <mergeCell ref="H34:H35"/>
    <mergeCell ref="I34:I35"/>
    <mergeCell ref="J34:J35"/>
    <mergeCell ref="K34:K35"/>
    <mergeCell ref="A51:A52"/>
    <mergeCell ref="B51:B52"/>
    <mergeCell ref="C51:C52"/>
    <mergeCell ref="D51:D52"/>
    <mergeCell ref="E51:E52"/>
    <mergeCell ref="F51:G52"/>
    <mergeCell ref="H51:K52"/>
    <mergeCell ref="A53:B53"/>
    <mergeCell ref="D53:D55"/>
    <mergeCell ref="E53:E55"/>
    <mergeCell ref="F53:G53"/>
    <mergeCell ref="H53:K53"/>
    <mergeCell ref="A54:B54"/>
    <mergeCell ref="F54:G54"/>
    <mergeCell ref="H54:K54"/>
    <mergeCell ref="A55:B55"/>
    <mergeCell ref="F55:G55"/>
    <mergeCell ref="H55:K55"/>
    <mergeCell ref="A56:B56"/>
    <mergeCell ref="C56:G56"/>
    <mergeCell ref="H56:K56"/>
    <mergeCell ref="C57:G57"/>
    <mergeCell ref="H57:K57"/>
    <mergeCell ref="A58:B58"/>
    <mergeCell ref="C58:G58"/>
    <mergeCell ref="H58:K58"/>
    <mergeCell ref="A59:B60"/>
    <mergeCell ref="C59:G60"/>
    <mergeCell ref="A61:B62"/>
    <mergeCell ref="C61:G62"/>
    <mergeCell ref="H61:K61"/>
    <mergeCell ref="H62:K62"/>
    <mergeCell ref="B63:E63"/>
    <mergeCell ref="F63:K63"/>
    <mergeCell ref="A64:A65"/>
    <mergeCell ref="E64:E65"/>
    <mergeCell ref="F64:F65"/>
    <mergeCell ref="G64:G65"/>
    <mergeCell ref="H64:H65"/>
    <mergeCell ref="I64:I65"/>
    <mergeCell ref="J64:J65"/>
    <mergeCell ref="K64:K65"/>
    <mergeCell ref="A66:A67"/>
    <mergeCell ref="E66:E67"/>
    <mergeCell ref="F66:F67"/>
    <mergeCell ref="G66:G67"/>
    <mergeCell ref="H66:H67"/>
    <mergeCell ref="I66:I67"/>
    <mergeCell ref="J66:J67"/>
    <mergeCell ref="K66:K67"/>
    <mergeCell ref="A68:A69"/>
    <mergeCell ref="E68:E69"/>
    <mergeCell ref="F68:F69"/>
    <mergeCell ref="G68:G69"/>
    <mergeCell ref="H68:H69"/>
    <mergeCell ref="I68:I69"/>
    <mergeCell ref="J68:J69"/>
    <mergeCell ref="K68:K69"/>
    <mergeCell ref="A70:A71"/>
    <mergeCell ref="E70:E71"/>
    <mergeCell ref="F70:F71"/>
    <mergeCell ref="G70:G71"/>
    <mergeCell ref="H70:H71"/>
    <mergeCell ref="I70:I71"/>
    <mergeCell ref="J70:J71"/>
    <mergeCell ref="K70:K71"/>
    <mergeCell ref="A72:A73"/>
    <mergeCell ref="E72:E73"/>
    <mergeCell ref="F72:F73"/>
    <mergeCell ref="G72:G73"/>
    <mergeCell ref="H72:H73"/>
    <mergeCell ref="I72:I73"/>
    <mergeCell ref="J72:J73"/>
    <mergeCell ref="K72:K73"/>
    <mergeCell ref="A74:A75"/>
    <mergeCell ref="E74:E75"/>
    <mergeCell ref="F74:F75"/>
    <mergeCell ref="G74:G75"/>
    <mergeCell ref="H74:H75"/>
    <mergeCell ref="I74:I75"/>
    <mergeCell ref="J74:J75"/>
    <mergeCell ref="K74:K75"/>
    <mergeCell ref="A76:A77"/>
    <mergeCell ref="E76:E77"/>
    <mergeCell ref="F76:F77"/>
    <mergeCell ref="G76:G77"/>
    <mergeCell ref="H76:H77"/>
    <mergeCell ref="I76:I77"/>
    <mergeCell ref="J76:J77"/>
    <mergeCell ref="K76:K77"/>
    <mergeCell ref="A78:A79"/>
    <mergeCell ref="E78:E79"/>
    <mergeCell ref="F78:F79"/>
    <mergeCell ref="G78:G79"/>
    <mergeCell ref="H78:H79"/>
    <mergeCell ref="I78:I79"/>
    <mergeCell ref="J78:J79"/>
    <mergeCell ref="K78:K79"/>
    <mergeCell ref="A80:A81"/>
    <mergeCell ref="E80:E81"/>
    <mergeCell ref="F80:F81"/>
    <mergeCell ref="G80:G81"/>
    <mergeCell ref="H80:H81"/>
    <mergeCell ref="I80:I81"/>
    <mergeCell ref="J80:J81"/>
    <mergeCell ref="K80:K81"/>
    <mergeCell ref="A82:A83"/>
    <mergeCell ref="E82:E83"/>
    <mergeCell ref="F82:F83"/>
    <mergeCell ref="G82:G83"/>
    <mergeCell ref="H82:H83"/>
    <mergeCell ref="I82:I83"/>
    <mergeCell ref="J82:J83"/>
    <mergeCell ref="K82:K83"/>
    <mergeCell ref="A84:A85"/>
    <mergeCell ref="E84:E85"/>
    <mergeCell ref="F84:F85"/>
    <mergeCell ref="G84:G85"/>
    <mergeCell ref="H84:H85"/>
    <mergeCell ref="I84:I85"/>
    <mergeCell ref="J84:J85"/>
    <mergeCell ref="K84:K85"/>
    <mergeCell ref="A86:A87"/>
    <mergeCell ref="E86:E87"/>
    <mergeCell ref="F86:F87"/>
    <mergeCell ref="G86:G87"/>
    <mergeCell ref="H86:H87"/>
    <mergeCell ref="I86:I87"/>
    <mergeCell ref="J86:J87"/>
    <mergeCell ref="K86:K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4" outlineLevelRow="0" outlineLevelCol="0"/>
  <cols>
    <col collapsed="false" customWidth="true" hidden="false" outlineLevel="0" max="1" min="1" style="0" width="32.68"/>
    <col collapsed="false" customWidth="true" hidden="false" outlineLevel="0" max="2" min="2" style="0" width="46.68"/>
    <col collapsed="false" customWidth="true" hidden="false" outlineLevel="0" max="3" min="3" style="0" width="97.58"/>
    <col collapsed="false" customWidth="true" hidden="false" outlineLevel="0" max="1025" min="4" style="0" width="8.67"/>
  </cols>
  <sheetData>
    <row r="1" customFormat="false" ht="20.4" hidden="false" customHeight="false" outlineLevel="0" collapsed="false">
      <c r="A1" s="443" t="s">
        <v>253</v>
      </c>
      <c r="B1" s="444" t="s">
        <v>254</v>
      </c>
      <c r="C1" s="0" t="s">
        <v>255</v>
      </c>
    </row>
    <row r="2" customFormat="false" ht="14.4" hidden="false" customHeight="false" outlineLevel="0" collapsed="false">
      <c r="A2" s="0" t="s">
        <v>256</v>
      </c>
      <c r="B2" s="444" t="s">
        <v>257</v>
      </c>
      <c r="C2" s="0" t="s">
        <v>258</v>
      </c>
    </row>
  </sheetData>
  <hyperlinks>
    <hyperlink ref="B1" r:id="rId1" display="https://www.youtube.com/watch?v=qGSlehRBBMM"/>
    <hyperlink ref="B2" r:id="rId2" display="https://marathonec.ru/10-strength-exercises-for-runner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LibreOffice/5.2.7.2$Linux_X86_64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2019-03-11T11:37:51Z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