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115" windowHeight="8895" activeTab="1"/>
  </bookViews>
  <sheets>
    <sheet name="140182-1" sheetId="1" r:id="rId1"/>
    <sheet name="140182-2" sheetId="2" r:id="rId2"/>
    <sheet name="140182 kit" sheetId="3" r:id="rId3"/>
  </sheets>
  <calcPr calcId="145621"/>
</workbook>
</file>

<file path=xl/calcChain.xml><?xml version="1.0" encoding="utf-8"?>
<calcChain xmlns="http://schemas.openxmlformats.org/spreadsheetml/2006/main">
  <c r="K11" i="2" l="1"/>
  <c r="K7" i="2"/>
  <c r="K13" i="2"/>
  <c r="K14" i="2"/>
  <c r="K15" i="2"/>
  <c r="K12" i="2"/>
  <c r="K9" i="2"/>
  <c r="K8" i="2"/>
  <c r="K5" i="2"/>
  <c r="K4" i="2"/>
  <c r="K3" i="2"/>
  <c r="K3" i="1" l="1"/>
  <c r="K27" i="1"/>
  <c r="K40" i="1"/>
  <c r="K43" i="1"/>
  <c r="K54" i="1"/>
  <c r="K56" i="1"/>
  <c r="K57" i="1"/>
  <c r="K58" i="1"/>
  <c r="K59" i="1"/>
  <c r="K60" i="1"/>
  <c r="K61" i="1"/>
  <c r="K62" i="1"/>
  <c r="K63" i="1"/>
  <c r="K64" i="1"/>
  <c r="K65" i="1"/>
  <c r="K66" i="1"/>
  <c r="K55" i="1"/>
  <c r="K45" i="1"/>
  <c r="K46" i="1"/>
  <c r="K47" i="1"/>
  <c r="K48" i="1"/>
  <c r="K49" i="1"/>
  <c r="K50" i="1"/>
  <c r="K51" i="1"/>
  <c r="K52" i="1"/>
  <c r="K44" i="1"/>
  <c r="K41" i="1"/>
  <c r="K29" i="1"/>
  <c r="K30" i="1"/>
  <c r="K31" i="1"/>
  <c r="K32" i="1"/>
  <c r="K33" i="1"/>
  <c r="K34" i="1"/>
  <c r="K35" i="1"/>
  <c r="K36" i="1"/>
  <c r="K37" i="1"/>
  <c r="K38" i="1"/>
  <c r="K28" i="1"/>
  <c r="K24" i="1"/>
  <c r="K2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F11" i="2" l="1"/>
  <c r="F7" i="2"/>
  <c r="F3" i="2"/>
  <c r="F54" i="1" l="1"/>
  <c r="F40" i="1"/>
  <c r="F43" i="1"/>
  <c r="F27" i="1"/>
  <c r="F3" i="1"/>
</calcChain>
</file>

<file path=xl/sharedStrings.xml><?xml version="1.0" encoding="utf-8"?>
<sst xmlns="http://schemas.openxmlformats.org/spreadsheetml/2006/main" count="486" uniqueCount="274">
  <si>
    <t>C0805K</t>
  </si>
  <si>
    <t>Kemet</t>
  </si>
  <si>
    <t>C0805C104K5RACTU</t>
  </si>
  <si>
    <t>C0805C103K5RACTU</t>
  </si>
  <si>
    <t>Multicomp</t>
  </si>
  <si>
    <t>C0805C180J5GACTU</t>
  </si>
  <si>
    <t>STMicroelectronics</t>
  </si>
  <si>
    <t>IC1</t>
  </si>
  <si>
    <t>LQFP48</t>
  </si>
  <si>
    <t>NXP</t>
  </si>
  <si>
    <t>Microchip</t>
  </si>
  <si>
    <t>K3</t>
  </si>
  <si>
    <t>K4</t>
  </si>
  <si>
    <t>Mini USB-B shielded</t>
  </si>
  <si>
    <t>Molex</t>
  </si>
  <si>
    <t>P1</t>
  </si>
  <si>
    <t>Bourns</t>
  </si>
  <si>
    <t>R0805</t>
  </si>
  <si>
    <t>MC 0.1W 0805 5% 100K</t>
  </si>
  <si>
    <t>MC 0.1W 0805 5% 4K7</t>
  </si>
  <si>
    <t>MC 0.1W 0805 5% 1K</t>
  </si>
  <si>
    <t>M0805</t>
  </si>
  <si>
    <t>MC 0.1W 0805 5% 10K</t>
  </si>
  <si>
    <t>S1</t>
  </si>
  <si>
    <t>PUSHBUTTON_MULTIMEC</t>
  </si>
  <si>
    <t>3FTL6</t>
  </si>
  <si>
    <t>S2</t>
  </si>
  <si>
    <t>S3</t>
  </si>
  <si>
    <t>S4</t>
  </si>
  <si>
    <t>S5</t>
  </si>
  <si>
    <t>S6</t>
  </si>
  <si>
    <t>S7</t>
  </si>
  <si>
    <t>S8</t>
  </si>
  <si>
    <t>S9A</t>
  </si>
  <si>
    <t>S9B</t>
  </si>
  <si>
    <t>S10A</t>
  </si>
  <si>
    <t>S10B</t>
  </si>
  <si>
    <t>S11A</t>
  </si>
  <si>
    <t>S11B</t>
  </si>
  <si>
    <t>S12A</t>
  </si>
  <si>
    <t>S12B</t>
  </si>
  <si>
    <t>S13</t>
  </si>
  <si>
    <t>EC12E_SW</t>
  </si>
  <si>
    <t>ALPS_EC12E_SW</t>
  </si>
  <si>
    <t>S14</t>
  </si>
  <si>
    <t>S15</t>
  </si>
  <si>
    <t>S16</t>
  </si>
  <si>
    <t>S17</t>
  </si>
  <si>
    <t>S18</t>
  </si>
  <si>
    <t>S19A</t>
  </si>
  <si>
    <t>S19B</t>
  </si>
  <si>
    <t>S20A</t>
  </si>
  <si>
    <t>S20B</t>
  </si>
  <si>
    <t>S21A</t>
  </si>
  <si>
    <t>S21B</t>
  </si>
  <si>
    <t>T1</t>
  </si>
  <si>
    <t>PMOSSOT23</t>
  </si>
  <si>
    <t>ZXM61P03F</t>
  </si>
  <si>
    <t>SOT-23</t>
  </si>
  <si>
    <t>T2</t>
  </si>
  <si>
    <t>T3</t>
  </si>
  <si>
    <t>T4</t>
  </si>
  <si>
    <t>T5</t>
  </si>
  <si>
    <t>TP1</t>
  </si>
  <si>
    <t>TPSQPAD1-13</t>
  </si>
  <si>
    <t>P1-13</t>
  </si>
  <si>
    <t>TP2</t>
  </si>
  <si>
    <t>X1</t>
  </si>
  <si>
    <t>CRYSTALSM49</t>
  </si>
  <si>
    <t>12 MHz</t>
  </si>
  <si>
    <t>SM49</t>
  </si>
  <si>
    <t>Qnt</t>
  </si>
  <si>
    <t>Description</t>
  </si>
  <si>
    <t>Manufacturer</t>
  </si>
  <si>
    <t>Reference</t>
  </si>
  <si>
    <t>Footprint</t>
  </si>
  <si>
    <t>Designation</t>
  </si>
  <si>
    <t>Farnell</t>
  </si>
  <si>
    <t>Digikey</t>
  </si>
  <si>
    <t>RS</t>
  </si>
  <si>
    <t>Price</t>
  </si>
  <si>
    <t>Resistor</t>
  </si>
  <si>
    <t>Capacitor</t>
  </si>
  <si>
    <t>Inductor / Self</t>
  </si>
  <si>
    <t>Semiconductor</t>
  </si>
  <si>
    <t>Misc.</t>
  </si>
  <si>
    <t>resistor 1k 5% 0.1W</t>
  </si>
  <si>
    <t>resistor 100k 5% 0.1W</t>
  </si>
  <si>
    <t>resistor 1M 5% 0.1W</t>
  </si>
  <si>
    <t>resistor 10k 5% 0.1W</t>
  </si>
  <si>
    <t>resistor 0R 5% 0.1W</t>
  </si>
  <si>
    <t>resistor 10R 5% 0.1W</t>
  </si>
  <si>
    <t>resistor 33R 5% 0.1W</t>
  </si>
  <si>
    <t>resistor 100R 5% 0.1W</t>
  </si>
  <si>
    <t>resistor 1k5 5% 0.1W</t>
  </si>
  <si>
    <t>Push button</t>
  </si>
  <si>
    <t>Multimec</t>
  </si>
  <si>
    <t>through-hole</t>
  </si>
  <si>
    <t>Rotary encoder</t>
  </si>
  <si>
    <t>Alps</t>
  </si>
  <si>
    <t xml:space="preserve">EC12E2424407 </t>
  </si>
  <si>
    <t>MC 0.1W 0805 5% 10R</t>
  </si>
  <si>
    <t>MC 0.1W 0805 5% 33R</t>
  </si>
  <si>
    <t>MC 0.1W 0805 5% 1K5</t>
  </si>
  <si>
    <t>MC 0.1W 0805 5% 1M</t>
  </si>
  <si>
    <t>capacitor 18pF NPO 50V</t>
  </si>
  <si>
    <t>capacitor 100nF X7R 50V</t>
  </si>
  <si>
    <t>capacitor 10nF X7R 50V</t>
  </si>
  <si>
    <t>Fisher Elektronik</t>
  </si>
  <si>
    <t>through-hole 2.54 mm pitch single row</t>
  </si>
  <si>
    <t>header male 8 pin, 0.1" pitch vertical</t>
  </si>
  <si>
    <t>SL1.025.8Z</t>
  </si>
  <si>
    <t>header male 4 pin, 0.1" pitch vertical</t>
  </si>
  <si>
    <t>SL1.025.4Z</t>
  </si>
  <si>
    <t>675031020</t>
  </si>
  <si>
    <t>0.8" SMD Mini-USB-B</t>
  </si>
  <si>
    <t>Murata</t>
  </si>
  <si>
    <t>resistor 4k7 5% 0.1W</t>
  </si>
  <si>
    <t>crystal 12 MHz</t>
  </si>
  <si>
    <t>HC49/SMD</t>
  </si>
  <si>
    <t>IQD Frequency Products</t>
  </si>
  <si>
    <t>LF A158E</t>
  </si>
  <si>
    <t xml:space="preserve">MC0805B105K100CT </t>
  </si>
  <si>
    <t>capacitor 1uF X7R 10V</t>
  </si>
  <si>
    <r>
      <t>BOM::140182::J2B-synthesizer</t>
    </r>
    <r>
      <rPr>
        <b/>
        <sz val="16"/>
        <color indexed="10"/>
        <rFont val="Arial"/>
        <family val="2"/>
      </rPr>
      <t>::</t>
    </r>
    <r>
      <rPr>
        <b/>
        <sz val="16"/>
        <color indexed="9"/>
        <rFont val="Arial"/>
        <family val="2"/>
      </rPr>
      <t>v2</t>
    </r>
    <r>
      <rPr>
        <b/>
        <sz val="16"/>
        <color indexed="10"/>
        <rFont val="Arial"/>
        <family val="2"/>
      </rPr>
      <t>.0</t>
    </r>
  </si>
  <si>
    <t>LPC1347FBD48</t>
  </si>
  <si>
    <t>Ferrite bead, 0.21Ω, 0.6A</t>
  </si>
  <si>
    <t>BLM21AG601SN1D</t>
  </si>
  <si>
    <t>L0805</t>
  </si>
  <si>
    <t>SOT223</t>
  </si>
  <si>
    <t>LD1117S33CTR</t>
  </si>
  <si>
    <t>IC2</t>
  </si>
  <si>
    <t>MCP6004-I/SL</t>
  </si>
  <si>
    <t>SOIC14</t>
  </si>
  <si>
    <t>resistor 82k 5% 0.1W</t>
  </si>
  <si>
    <t>MC01W0805582K</t>
  </si>
  <si>
    <t>MC01W080556K8</t>
  </si>
  <si>
    <t>resistor 6k8 5% 0.1W</t>
  </si>
  <si>
    <t>resistor 180R 5% 0.1W</t>
  </si>
  <si>
    <t>resistor 3k3 5% 0.1W</t>
  </si>
  <si>
    <t>resistor 270R 5% 0.1W</t>
  </si>
  <si>
    <t>resistor 8k2 5% 0.1W</t>
  </si>
  <si>
    <t>resistor 820R 5% 0.1W</t>
  </si>
  <si>
    <t>MC01W08055820R</t>
  </si>
  <si>
    <t>MC01W08055270R</t>
  </si>
  <si>
    <t>MC01W08055180R</t>
  </si>
  <si>
    <t>MC01W080553K3</t>
  </si>
  <si>
    <t>MC01W080558K2</t>
  </si>
  <si>
    <t>MC01W08055100R</t>
  </si>
  <si>
    <t>capacitor 220nF X7R 50V</t>
  </si>
  <si>
    <t>capacitor 15nF X7R 50V</t>
  </si>
  <si>
    <t>capacitor 680pF NPO 50V</t>
  </si>
  <si>
    <t>MC0805N681J101CT</t>
  </si>
  <si>
    <t>MC0805B153K500CT</t>
  </si>
  <si>
    <t>C0805C224K5RACTU</t>
  </si>
  <si>
    <t>TDA1308T/N2</t>
  </si>
  <si>
    <t>SOIC8</t>
  </si>
  <si>
    <t>POT-STEREO</t>
  </si>
  <si>
    <t>Potentiometer 10k log stereo</t>
  </si>
  <si>
    <t>PTD902-2015F-A103</t>
  </si>
  <si>
    <t>MC01W08055220R</t>
  </si>
  <si>
    <t>resistor 220R 5% 0.1W</t>
  </si>
  <si>
    <t>BAT54C,215</t>
  </si>
  <si>
    <t>T1, T2, T3, T4, T5, T6</t>
  </si>
  <si>
    <t>LED1, LED2</t>
  </si>
  <si>
    <t>LED, bi-color, red-green, CC, 5mm</t>
  </si>
  <si>
    <t>Kingbright</t>
  </si>
  <si>
    <t>L-59EGW</t>
  </si>
  <si>
    <t>DUOLED-C-5MM</t>
  </si>
  <si>
    <t>LCD1</t>
  </si>
  <si>
    <t>S9</t>
  </si>
  <si>
    <t>S1, S2, S3, S4, S5, S6, S7, S8</t>
  </si>
  <si>
    <t>capacitor tantalum 10uF 6.3V</t>
  </si>
  <si>
    <t>MCCOG21605B6W-SPTLYI</t>
  </si>
  <si>
    <t>Midas</t>
  </si>
  <si>
    <t>LCD 2x16, I²C</t>
  </si>
  <si>
    <t>LCD-I2C</t>
  </si>
  <si>
    <t>Jack 3.5 mm, stereo</t>
  </si>
  <si>
    <t>Lumberg</t>
  </si>
  <si>
    <t>KLBR 4</t>
  </si>
  <si>
    <t>EPP-JACK-350</t>
  </si>
  <si>
    <t>Elektor</t>
  </si>
  <si>
    <t>Enclosure</t>
  </si>
  <si>
    <t>Hammond</t>
  </si>
  <si>
    <t>1597DGY</t>
  </si>
  <si>
    <t>n/a</t>
  </si>
  <si>
    <t>791-8179</t>
  </si>
  <si>
    <t>MC0805S8F0000T5E</t>
  </si>
  <si>
    <t>PCB 140182-1-v2.1</t>
  </si>
  <si>
    <t>Infineon</t>
  </si>
  <si>
    <t>BSS84P</t>
  </si>
  <si>
    <t>L1, L2, L3</t>
  </si>
  <si>
    <t>R3, R4</t>
  </si>
  <si>
    <t>K1</t>
  </si>
  <si>
    <t>MCSR12X470 JTL</t>
  </si>
  <si>
    <t>R1206</t>
  </si>
  <si>
    <t>resistor 47R 5% 0.25W</t>
  </si>
  <si>
    <t>BOX1</t>
  </si>
  <si>
    <t>R1, R22, R26, R45, R49, R64, R68</t>
  </si>
  <si>
    <t>R76, R84</t>
  </si>
  <si>
    <t>R20</t>
  </si>
  <si>
    <t>R78, R97</t>
  </si>
  <si>
    <t>R40, R83</t>
  </si>
  <si>
    <t>R36, R38</t>
  </si>
  <si>
    <t>R60, R89</t>
  </si>
  <si>
    <t>R14, R80, R101</t>
  </si>
  <si>
    <t>R16</t>
  </si>
  <si>
    <t>R56, R87, R88, R90, R96, R100</t>
  </si>
  <si>
    <t>R33, R34</t>
  </si>
  <si>
    <t>R55, R73, R86, R93</t>
  </si>
  <si>
    <t>R41, R81</t>
  </si>
  <si>
    <t>R5, R6, R7, R8, R9, R10, R11, R12, R21, R24, R25, R28, R29, R30, R31, R32, R44, R47, R48, R51, R52, R53, R57, R58, R63, R66, R67, R70, R71, R72, R74, R75, R91, R92</t>
  </si>
  <si>
    <t>R39, R82</t>
  </si>
  <si>
    <t>R2, R13, R59, R77, R79, R94, R98, R99</t>
  </si>
  <si>
    <t>R17</t>
  </si>
  <si>
    <t>NC</t>
  </si>
  <si>
    <t>R15, R18, R19, R23, R27, R42, R43, R46, R50, R61, R62, R65, R69, R95</t>
  </si>
  <si>
    <t>C4, C8, C17, C20</t>
  </si>
  <si>
    <t>C29, C30, C39, C45, C46, C54</t>
  </si>
  <si>
    <t>C6, C7, C9, C10, C12, C13, C14, C15, C18, C23, C24, C25, C26, C27, C31, C32, C33, C34, C43</t>
  </si>
  <si>
    <t>C28, C44</t>
  </si>
  <si>
    <t>C1, C16, C22, C36, C48, C49</t>
  </si>
  <si>
    <t>C38, C53</t>
  </si>
  <si>
    <t>C19, C21</t>
  </si>
  <si>
    <t>C5, C11, C35, C41, C42, C47, C50, C51, C55</t>
  </si>
  <si>
    <t>C3, C37, C40, C52</t>
  </si>
  <si>
    <t>C2</t>
  </si>
  <si>
    <t>D1, D2, D3, D4, D5, D6, D7, D8, D9</t>
  </si>
  <si>
    <t>IC3, IC4</t>
  </si>
  <si>
    <t>IC5</t>
  </si>
  <si>
    <t>K2</t>
  </si>
  <si>
    <t>MBR0540T1G</t>
  </si>
  <si>
    <t>SOD-123</t>
  </si>
  <si>
    <t>D10</t>
  </si>
  <si>
    <t>ON Semiconductor</t>
  </si>
  <si>
    <t>B/3528-21R</t>
  </si>
  <si>
    <t>TR3B107M6R3C1500</t>
  </si>
  <si>
    <t>capacitor tantalum 100uF 6.3V</t>
  </si>
  <si>
    <t>Vishay Sprague</t>
  </si>
  <si>
    <t>R35, R37, R54, R85, R102</t>
  </si>
  <si>
    <t>LED, red, 3mm</t>
  </si>
  <si>
    <t>LED3</t>
  </si>
  <si>
    <t>MCL034MT</t>
  </si>
  <si>
    <t>EPP-LED-3MM</t>
  </si>
  <si>
    <t>BOM 140182-2 J2B-synthesizer MIDI board</t>
  </si>
  <si>
    <t>CNY17-3</t>
  </si>
  <si>
    <t>Vishay</t>
  </si>
  <si>
    <t>EPP-DIP-6</t>
  </si>
  <si>
    <t>header female 4 pin, 0.1" pitch vertical</t>
  </si>
  <si>
    <t>5-way DIN connector, 180 deg, female</t>
  </si>
  <si>
    <t>Hirschmann</t>
  </si>
  <si>
    <t>MAB5SH</t>
  </si>
  <si>
    <t>PCB 140182-2-v2.0</t>
  </si>
  <si>
    <t>BOM 140182 J2B-synthesizer</t>
  </si>
  <si>
    <t>Board 140182-1</t>
  </si>
  <si>
    <t>Board 140182-2</t>
  </si>
  <si>
    <t>R201, R202, R203</t>
  </si>
  <si>
    <t>R204</t>
  </si>
  <si>
    <t>D201</t>
  </si>
  <si>
    <t>IC201</t>
  </si>
  <si>
    <t>K201</t>
  </si>
  <si>
    <t>K202, K203</t>
  </si>
  <si>
    <t>Knob, Grey/White, 16 mm high, 13,2 mm diameter, 6 mm shaft diameter, D-shaft</t>
  </si>
  <si>
    <t>CR-R4-5</t>
  </si>
  <si>
    <t>1D09</t>
  </si>
  <si>
    <t>Pushbutton cap, 7.5 mm high, 10 mm diameter</t>
  </si>
  <si>
    <t>Knob, Black/White, D-shaft</t>
  </si>
  <si>
    <t>CR-BA-7C6-180D</t>
  </si>
  <si>
    <t>CR-R4-7</t>
  </si>
  <si>
    <t>Knob, Black/White, 16 mm high, 13,2 mm diameter, 6 mm shaft diameter, D-shaft</t>
  </si>
  <si>
    <t>BOM for editors</t>
  </si>
  <si>
    <t>TPSR106K006R1500</t>
  </si>
  <si>
    <t>0805</t>
  </si>
  <si>
    <t>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</si>
</sst>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b/>
      <sz val="16"/>
      <color indexed="9"/>
      <name val="Arial"/>
      <family val="2"/>
    </font>
    <font>
      <b/>
      <sz val="16"/>
      <color indexed="10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49" fontId="4" fillId="3" borderId="0" xfId="0" applyNumberFormat="1" applyFont="1" applyFill="1" applyAlignment="1">
      <alignment vertical="top" wrapText="1"/>
    </xf>
    <xf numFmtId="0" fontId="4" fillId="3" borderId="0" xfId="0" applyFont="1" applyFill="1"/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/>
    <xf numFmtId="49" fontId="5" fillId="4" borderId="0" xfId="0" applyNumberFormat="1" applyFont="1" applyFill="1" applyAlignment="1">
      <alignment vertical="top" wrapText="1"/>
    </xf>
    <xf numFmtId="0" fontId="5" fillId="4" borderId="0" xfId="0" applyFont="1" applyFill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Font="1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49" fontId="2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quotePrefix="1" applyAlignment="1">
      <alignment vertical="top" wrapText="1"/>
    </xf>
    <xf numFmtId="49" fontId="0" fillId="0" borderId="0" xfId="0" applyNumberFormat="1"/>
    <xf numFmtId="0" fontId="7" fillId="0" borderId="0" xfId="0" applyFont="1" applyAlignment="1">
      <alignment vertical="top" wrapText="1"/>
    </xf>
    <xf numFmtId="0" fontId="7" fillId="0" borderId="0" xfId="0" applyFont="1"/>
    <xf numFmtId="49" fontId="0" fillId="0" borderId="0" xfId="0" applyNumberFormat="1" applyFont="1"/>
    <xf numFmtId="0" fontId="0" fillId="0" borderId="0" xfId="0" applyFont="1"/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/>
    </xf>
    <xf numFmtId="49" fontId="0" fillId="0" borderId="0" xfId="0" applyNumberFormat="1" applyAlignment="1">
      <alignment wrapText="1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Fill="1"/>
    <xf numFmtId="49" fontId="6" fillId="0" borderId="0" xfId="0" applyNumberFormat="1" applyFont="1" applyFill="1"/>
    <xf numFmtId="0" fontId="0" fillId="0" borderId="0" xfId="0" applyFill="1"/>
    <xf numFmtId="49" fontId="7" fillId="0" borderId="0" xfId="0" applyNumberFormat="1" applyFont="1"/>
    <xf numFmtId="0" fontId="4" fillId="3" borderId="0" xfId="0" applyFont="1" applyFill="1" applyAlignment="1">
      <alignment wrapText="1"/>
    </xf>
    <xf numFmtId="0" fontId="8" fillId="0" borderId="0" xfId="0" applyFont="1" applyAlignment="1">
      <alignment vertical="center"/>
    </xf>
    <xf numFmtId="49" fontId="2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D1" workbookViewId="0">
      <selection activeCell="K1" sqref="K1:K4"/>
    </sheetView>
  </sheetViews>
  <sheetFormatPr baseColWidth="10" defaultRowHeight="12.75" x14ac:dyDescent="0.2"/>
  <cols>
    <col min="1" max="1" width="61.140625" customWidth="1"/>
    <col min="2" max="2" width="18" customWidth="1"/>
    <col min="3" max="3" width="23" customWidth="1"/>
    <col min="4" max="4" width="16.85546875" customWidth="1"/>
    <col min="5" max="5" width="33" style="13" customWidth="1"/>
    <col min="6" max="6" width="11.140625" customWidth="1"/>
    <col min="7" max="7" width="13.7109375" customWidth="1"/>
    <col min="8" max="8" width="7.28515625" customWidth="1"/>
    <col min="9" max="9" width="9.140625" customWidth="1"/>
    <col min="10" max="10" width="15" customWidth="1"/>
    <col min="11" max="11" width="48.5703125" customWidth="1"/>
    <col min="12" max="256" width="9.140625" customWidth="1"/>
  </cols>
  <sheetData>
    <row r="1" spans="1:13" s="1" customFormat="1" ht="20.25" customHeight="1" x14ac:dyDescent="0.2">
      <c r="A1" s="14" t="s">
        <v>124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3" customFormat="1" ht="20.25" customHeight="1" x14ac:dyDescent="0.3">
      <c r="A2" s="2" t="s">
        <v>72</v>
      </c>
      <c r="B2" s="2" t="s">
        <v>73</v>
      </c>
      <c r="C2" s="2" t="s">
        <v>74</v>
      </c>
      <c r="D2" s="2" t="s">
        <v>75</v>
      </c>
      <c r="E2" s="2" t="s">
        <v>76</v>
      </c>
      <c r="F2" s="15" t="s">
        <v>71</v>
      </c>
      <c r="G2" s="15" t="s">
        <v>77</v>
      </c>
      <c r="H2" s="15" t="s">
        <v>78</v>
      </c>
      <c r="I2" s="15" t="s">
        <v>79</v>
      </c>
      <c r="J2" s="15" t="s">
        <v>80</v>
      </c>
      <c r="K2" s="34" t="s">
        <v>270</v>
      </c>
      <c r="L2" s="15"/>
      <c r="M2" s="15"/>
    </row>
    <row r="3" spans="1:13" s="7" customFormat="1" x14ac:dyDescent="0.2">
      <c r="A3" s="6" t="s">
        <v>81</v>
      </c>
      <c r="B3" s="6"/>
      <c r="C3" s="6"/>
      <c r="D3" s="6"/>
      <c r="E3" s="6"/>
      <c r="F3" s="16">
        <f>SUM(F4:F23)</f>
        <v>89</v>
      </c>
      <c r="G3" s="16"/>
      <c r="H3" s="16"/>
      <c r="I3" s="16"/>
      <c r="J3" s="16"/>
      <c r="K3" s="16" t="str">
        <f t="shared" ref="K3" si="0">CONCATENATE(CONCATENATE($E3,IF(ISBLANK($E3),""," = "),$A3),IF(ISBLANK($J3),"",", "),$J3)</f>
        <v>Resistor</v>
      </c>
      <c r="L3" s="16"/>
      <c r="M3" s="16"/>
    </row>
    <row r="4" spans="1:13" s="5" customFormat="1" ht="12.75" customHeight="1" x14ac:dyDescent="0.2">
      <c r="A4" s="13" t="s">
        <v>90</v>
      </c>
      <c r="B4" s="13" t="s">
        <v>4</v>
      </c>
      <c r="C4" s="13" t="s">
        <v>187</v>
      </c>
      <c r="D4" s="13" t="s">
        <v>17</v>
      </c>
      <c r="E4" t="s">
        <v>198</v>
      </c>
      <c r="F4" s="13">
        <v>7</v>
      </c>
      <c r="G4" s="13">
        <v>2309112</v>
      </c>
      <c r="H4" s="13"/>
      <c r="I4" s="13"/>
      <c r="J4" s="13"/>
      <c r="K4" s="35" t="str">
        <f t="shared" ref="K4:K38" si="1">CONCATENATE(CONCATENATE($E4,IF(ISBLANK($E4),""," = "),$A4),IF(ISBLANK($J4),"",", "),$J4)</f>
        <v>R1, R22, R26, R45, R49, R64, R68 = resistor 0R 5% 0.1W</v>
      </c>
      <c r="L4" s="17"/>
      <c r="M4" s="17"/>
    </row>
    <row r="5" spans="1:13" s="5" customFormat="1" ht="12.75" customHeight="1" x14ac:dyDescent="0.2">
      <c r="A5" s="13" t="s">
        <v>91</v>
      </c>
      <c r="B5" s="13" t="s">
        <v>4</v>
      </c>
      <c r="C5" s="13" t="s">
        <v>101</v>
      </c>
      <c r="D5" s="13" t="s">
        <v>21</v>
      </c>
      <c r="E5" t="s">
        <v>199</v>
      </c>
      <c r="F5" s="13">
        <v>2</v>
      </c>
      <c r="G5" s="13">
        <v>9333690</v>
      </c>
      <c r="H5" s="13"/>
      <c r="I5" s="13"/>
      <c r="J5" s="13"/>
      <c r="K5" s="35" t="str">
        <f t="shared" si="1"/>
        <v>R76, R84 = resistor 10R 5% 0.1W</v>
      </c>
      <c r="L5" s="17"/>
      <c r="M5" s="17"/>
    </row>
    <row r="6" spans="1:13" s="5" customFormat="1" ht="12.75" customHeight="1" x14ac:dyDescent="0.2">
      <c r="A6" s="13" t="s">
        <v>92</v>
      </c>
      <c r="B6" s="13" t="s">
        <v>4</v>
      </c>
      <c r="C6" s="13" t="s">
        <v>102</v>
      </c>
      <c r="D6" s="13" t="s">
        <v>17</v>
      </c>
      <c r="E6" t="s">
        <v>192</v>
      </c>
      <c r="F6" s="13">
        <v>2</v>
      </c>
      <c r="G6" s="13">
        <v>9334343</v>
      </c>
      <c r="H6" s="13"/>
      <c r="I6" s="13"/>
      <c r="J6" s="13"/>
      <c r="K6" s="35" t="str">
        <f t="shared" si="1"/>
        <v>R3, R4 = resistor 33R 5% 0.1W</v>
      </c>
      <c r="L6" s="17"/>
      <c r="M6" s="17"/>
    </row>
    <row r="7" spans="1:13" s="5" customFormat="1" ht="12.75" customHeight="1" x14ac:dyDescent="0.2">
      <c r="A7" s="22" t="s">
        <v>196</v>
      </c>
      <c r="B7" s="13" t="s">
        <v>4</v>
      </c>
      <c r="C7" s="22" t="s">
        <v>194</v>
      </c>
      <c r="D7" s="13" t="s">
        <v>195</v>
      </c>
      <c r="E7" t="s">
        <v>200</v>
      </c>
      <c r="F7" s="13">
        <v>1</v>
      </c>
      <c r="G7" s="13">
        <v>2074656</v>
      </c>
      <c r="H7" s="13"/>
      <c r="I7" s="13"/>
      <c r="J7" s="13"/>
      <c r="K7" s="35" t="str">
        <f t="shared" si="1"/>
        <v>R20 = resistor 47R 5% 0.25W</v>
      </c>
      <c r="L7" s="17"/>
      <c r="M7" s="17"/>
    </row>
    <row r="8" spans="1:13" s="5" customFormat="1" ht="12.75" customHeight="1" x14ac:dyDescent="0.2">
      <c r="A8" s="13" t="s">
        <v>93</v>
      </c>
      <c r="B8" s="13" t="s">
        <v>4</v>
      </c>
      <c r="C8" s="22" t="s">
        <v>148</v>
      </c>
      <c r="D8" s="13" t="s">
        <v>17</v>
      </c>
      <c r="E8" t="s">
        <v>201</v>
      </c>
      <c r="F8" s="13">
        <v>2</v>
      </c>
      <c r="G8" s="13">
        <v>9333703</v>
      </c>
      <c r="H8" s="13"/>
      <c r="I8" s="13"/>
      <c r="J8" s="13"/>
      <c r="K8" s="35" t="str">
        <f t="shared" si="1"/>
        <v>R78, R97 = resistor 100R 5% 0.1W</v>
      </c>
      <c r="L8" s="17"/>
      <c r="M8" s="17"/>
    </row>
    <row r="9" spans="1:13" s="5" customFormat="1" ht="12.75" customHeight="1" x14ac:dyDescent="0.2">
      <c r="A9" s="22" t="s">
        <v>138</v>
      </c>
      <c r="B9" s="13" t="s">
        <v>4</v>
      </c>
      <c r="C9" s="22" t="s">
        <v>145</v>
      </c>
      <c r="D9" s="13" t="s">
        <v>17</v>
      </c>
      <c r="E9" t="s">
        <v>202</v>
      </c>
      <c r="F9" s="13">
        <v>2</v>
      </c>
      <c r="G9" s="13">
        <v>9334025</v>
      </c>
      <c r="H9" s="13"/>
      <c r="I9" s="13"/>
      <c r="J9" s="13"/>
      <c r="K9" s="35" t="str">
        <f t="shared" si="1"/>
        <v>R40, R83 = resistor 180R 5% 0.1W</v>
      </c>
      <c r="L9" s="17"/>
      <c r="M9" s="17"/>
    </row>
    <row r="10" spans="1:13" s="5" customFormat="1" ht="12.75" customHeight="1" x14ac:dyDescent="0.2">
      <c r="A10" s="22" t="s">
        <v>161</v>
      </c>
      <c r="B10" s="13" t="s">
        <v>4</v>
      </c>
      <c r="C10" s="22" t="s">
        <v>160</v>
      </c>
      <c r="D10" s="13" t="s">
        <v>17</v>
      </c>
      <c r="E10" t="s">
        <v>203</v>
      </c>
      <c r="F10" s="13">
        <v>2</v>
      </c>
      <c r="G10" s="13">
        <v>9334130</v>
      </c>
      <c r="H10" s="13"/>
      <c r="I10" s="13"/>
      <c r="J10" s="13"/>
      <c r="K10" s="35" t="str">
        <f t="shared" si="1"/>
        <v>R36, R38 = resistor 220R 5% 0.1W</v>
      </c>
      <c r="L10" s="17"/>
      <c r="M10" s="17"/>
    </row>
    <row r="11" spans="1:13" s="5" customFormat="1" ht="12.75" customHeight="1" x14ac:dyDescent="0.2">
      <c r="A11" s="22" t="s">
        <v>140</v>
      </c>
      <c r="B11" s="13" t="s">
        <v>4</v>
      </c>
      <c r="C11" s="22" t="s">
        <v>144</v>
      </c>
      <c r="D11" s="13" t="s">
        <v>17</v>
      </c>
      <c r="E11" t="s">
        <v>239</v>
      </c>
      <c r="F11" s="13">
        <v>5</v>
      </c>
      <c r="G11" s="13">
        <v>9334254</v>
      </c>
      <c r="H11" s="13"/>
      <c r="I11" s="13"/>
      <c r="J11" s="13"/>
      <c r="K11" s="35" t="str">
        <f t="shared" si="1"/>
        <v>R35, R37, R54, R85, R102 = resistor 270R 5% 0.1W</v>
      </c>
      <c r="L11" s="17"/>
      <c r="M11" s="17"/>
    </row>
    <row r="12" spans="1:13" s="5" customFormat="1" ht="12.75" customHeight="1" x14ac:dyDescent="0.2">
      <c r="A12" s="22" t="s">
        <v>142</v>
      </c>
      <c r="B12" s="13" t="s">
        <v>4</v>
      </c>
      <c r="C12" s="22" t="s">
        <v>143</v>
      </c>
      <c r="D12" s="13" t="s">
        <v>17</v>
      </c>
      <c r="E12" t="s">
        <v>204</v>
      </c>
      <c r="F12" s="13">
        <v>2</v>
      </c>
      <c r="G12" s="13">
        <v>9334890</v>
      </c>
      <c r="H12" s="13"/>
      <c r="I12" s="13"/>
      <c r="J12" s="13"/>
      <c r="K12" s="35" t="str">
        <f t="shared" si="1"/>
        <v>R60, R89 = resistor 820R 5% 0.1W</v>
      </c>
      <c r="L12" s="17"/>
      <c r="M12" s="17"/>
    </row>
    <row r="13" spans="1:13" s="5" customFormat="1" ht="12.75" customHeight="1" x14ac:dyDescent="0.2">
      <c r="A13" s="13" t="s">
        <v>86</v>
      </c>
      <c r="B13" s="13" t="s">
        <v>4</v>
      </c>
      <c r="C13" s="13" t="s">
        <v>20</v>
      </c>
      <c r="D13" s="13" t="s">
        <v>17</v>
      </c>
      <c r="E13" t="s">
        <v>205</v>
      </c>
      <c r="F13" s="13">
        <v>3</v>
      </c>
      <c r="G13" s="13">
        <v>9333711</v>
      </c>
      <c r="H13" s="13"/>
      <c r="I13" s="13"/>
      <c r="J13" s="13"/>
      <c r="K13" s="35" t="str">
        <f t="shared" si="1"/>
        <v>R14, R80, R101 = resistor 1k 5% 0.1W</v>
      </c>
      <c r="L13" s="17"/>
      <c r="M13" s="17"/>
    </row>
    <row r="14" spans="1:13" s="5" customFormat="1" ht="12.75" customHeight="1" x14ac:dyDescent="0.2">
      <c r="A14" s="13" t="s">
        <v>94</v>
      </c>
      <c r="B14" s="13" t="s">
        <v>4</v>
      </c>
      <c r="C14" s="13" t="s">
        <v>103</v>
      </c>
      <c r="D14" s="13" t="s">
        <v>17</v>
      </c>
      <c r="E14" t="s">
        <v>206</v>
      </c>
      <c r="F14" s="13">
        <v>1</v>
      </c>
      <c r="G14" s="13">
        <v>9333924</v>
      </c>
      <c r="H14" s="13"/>
      <c r="I14" s="13"/>
      <c r="J14" s="13"/>
      <c r="K14" s="35" t="str">
        <f t="shared" si="1"/>
        <v>R16 = resistor 1k5 5% 0.1W</v>
      </c>
      <c r="L14" s="17"/>
      <c r="M14" s="17"/>
    </row>
    <row r="15" spans="1:13" s="5" customFormat="1" ht="12.75" customHeight="1" x14ac:dyDescent="0.2">
      <c r="A15" s="22" t="s">
        <v>139</v>
      </c>
      <c r="B15" s="13" t="s">
        <v>4</v>
      </c>
      <c r="C15" s="22" t="s">
        <v>146</v>
      </c>
      <c r="D15" s="13" t="s">
        <v>17</v>
      </c>
      <c r="E15" t="s">
        <v>207</v>
      </c>
      <c r="F15" s="13">
        <v>6</v>
      </c>
      <c r="G15" s="13">
        <v>9334360</v>
      </c>
      <c r="H15" s="13"/>
      <c r="I15" s="13"/>
      <c r="J15" s="13"/>
      <c r="K15" s="35" t="str">
        <f t="shared" si="1"/>
        <v>R56, R87, R88, R90, R96, R100 = resistor 3k3 5% 0.1W</v>
      </c>
      <c r="L15" s="17"/>
      <c r="M15" s="17"/>
    </row>
    <row r="16" spans="1:13" s="5" customFormat="1" ht="12.75" customHeight="1" x14ac:dyDescent="0.2">
      <c r="A16" s="13" t="s">
        <v>117</v>
      </c>
      <c r="B16" s="13" t="s">
        <v>4</v>
      </c>
      <c r="C16" s="13" t="s">
        <v>19</v>
      </c>
      <c r="D16" s="13" t="s">
        <v>17</v>
      </c>
      <c r="E16" t="s">
        <v>208</v>
      </c>
      <c r="F16" s="13">
        <v>2</v>
      </c>
      <c r="G16" s="13">
        <v>9334580</v>
      </c>
      <c r="H16" s="13"/>
      <c r="I16" s="13"/>
      <c r="J16" s="13"/>
      <c r="K16" s="35" t="str">
        <f t="shared" si="1"/>
        <v>R33, R34 = resistor 4k7 5% 0.1W</v>
      </c>
      <c r="L16" s="17"/>
      <c r="M16" s="17"/>
    </row>
    <row r="17" spans="1:13" s="5" customFormat="1" ht="12.75" customHeight="1" x14ac:dyDescent="0.2">
      <c r="A17" s="22" t="s">
        <v>137</v>
      </c>
      <c r="B17" s="13" t="s">
        <v>4</v>
      </c>
      <c r="C17" s="22" t="s">
        <v>136</v>
      </c>
      <c r="D17" s="13" t="s">
        <v>17</v>
      </c>
      <c r="E17" t="s">
        <v>209</v>
      </c>
      <c r="F17" s="13">
        <v>4</v>
      </c>
      <c r="G17" s="13">
        <v>9334793</v>
      </c>
      <c r="H17" s="13"/>
      <c r="I17" s="13"/>
      <c r="J17" s="13"/>
      <c r="K17" s="35" t="str">
        <f t="shared" si="1"/>
        <v>R55, R73, R86, R93 = resistor 6k8 5% 0.1W</v>
      </c>
      <c r="L17" s="17"/>
      <c r="M17" s="17"/>
    </row>
    <row r="18" spans="1:13" s="5" customFormat="1" ht="12.75" customHeight="1" x14ac:dyDescent="0.2">
      <c r="A18" s="22" t="s">
        <v>141</v>
      </c>
      <c r="B18" s="13" t="s">
        <v>4</v>
      </c>
      <c r="C18" s="22" t="s">
        <v>147</v>
      </c>
      <c r="D18" s="13" t="s">
        <v>17</v>
      </c>
      <c r="E18" t="s">
        <v>210</v>
      </c>
      <c r="F18" s="13">
        <v>2</v>
      </c>
      <c r="G18" s="13">
        <v>9334904</v>
      </c>
      <c r="H18" s="13"/>
      <c r="I18" s="13"/>
      <c r="J18" s="13"/>
      <c r="K18" s="35" t="str">
        <f t="shared" si="1"/>
        <v>R41, R81 = resistor 8k2 5% 0.1W</v>
      </c>
      <c r="L18" s="17"/>
      <c r="M18" s="17"/>
    </row>
    <row r="19" spans="1:13" s="5" customFormat="1" ht="69" customHeight="1" x14ac:dyDescent="0.2">
      <c r="A19" s="13" t="s">
        <v>89</v>
      </c>
      <c r="B19" s="13" t="s">
        <v>4</v>
      </c>
      <c r="C19" s="13" t="s">
        <v>22</v>
      </c>
      <c r="D19" s="13" t="s">
        <v>17</v>
      </c>
      <c r="E19" s="13" t="s">
        <v>211</v>
      </c>
      <c r="F19" s="13">
        <v>34</v>
      </c>
      <c r="G19" s="13">
        <v>9333720</v>
      </c>
      <c r="H19" s="13"/>
      <c r="I19" s="13"/>
      <c r="J19" s="13"/>
      <c r="K19" s="35" t="str">
        <f t="shared" si="1"/>
        <v>R5, R6, R7, R8, R9, R10, R11, R12, R21, R24, R25, R28, R29, R30, R31, R32, R44, R47, R48, R51, R52, R53, R57, R58, R63, R66, R67, R70, R71, R72, R74, R75, R91, R92 = resistor 10k 5% 0.1W</v>
      </c>
      <c r="L19" s="17"/>
      <c r="M19" s="17"/>
    </row>
    <row r="20" spans="1:13" s="5" customFormat="1" ht="12.75" customHeight="1" x14ac:dyDescent="0.2">
      <c r="A20" s="22" t="s">
        <v>134</v>
      </c>
      <c r="B20" s="13" t="s">
        <v>4</v>
      </c>
      <c r="C20" s="13" t="s">
        <v>135</v>
      </c>
      <c r="D20" s="22" t="s">
        <v>17</v>
      </c>
      <c r="E20" t="s">
        <v>212</v>
      </c>
      <c r="F20" s="13">
        <v>2</v>
      </c>
      <c r="G20" s="13">
        <v>9334912</v>
      </c>
      <c r="H20" s="13"/>
      <c r="I20" s="13"/>
      <c r="J20" s="13"/>
      <c r="K20" s="35" t="str">
        <f t="shared" si="1"/>
        <v>R39, R82 = resistor 82k 5% 0.1W</v>
      </c>
      <c r="L20" s="17"/>
      <c r="M20" s="17"/>
    </row>
    <row r="21" spans="1:13" s="5" customFormat="1" ht="12.75" customHeight="1" x14ac:dyDescent="0.2">
      <c r="A21" s="13" t="s">
        <v>87</v>
      </c>
      <c r="B21" s="13" t="s">
        <v>4</v>
      </c>
      <c r="C21" s="13" t="s">
        <v>18</v>
      </c>
      <c r="D21" s="13" t="s">
        <v>17</v>
      </c>
      <c r="E21" t="s">
        <v>213</v>
      </c>
      <c r="F21" s="13">
        <v>8</v>
      </c>
      <c r="G21" s="13">
        <v>9333738</v>
      </c>
      <c r="H21" s="13"/>
      <c r="I21" s="13"/>
      <c r="J21" s="13"/>
      <c r="K21" s="35" t="str">
        <f t="shared" si="1"/>
        <v>R2, R13, R59, R77, R79, R94, R98, R99 = resistor 100k 5% 0.1W</v>
      </c>
      <c r="L21" s="17"/>
      <c r="M21" s="17"/>
    </row>
    <row r="22" spans="1:13" s="5" customFormat="1" ht="12.75" customHeight="1" x14ac:dyDescent="0.2">
      <c r="A22" s="13" t="s">
        <v>88</v>
      </c>
      <c r="B22" s="13" t="s">
        <v>4</v>
      </c>
      <c r="C22" s="13" t="s">
        <v>104</v>
      </c>
      <c r="D22" s="13" t="s">
        <v>17</v>
      </c>
      <c r="E22" t="s">
        <v>214</v>
      </c>
      <c r="F22" s="13">
        <v>1</v>
      </c>
      <c r="G22" s="13">
        <v>9333746</v>
      </c>
      <c r="H22" s="13"/>
      <c r="I22" s="13"/>
      <c r="J22" s="13"/>
      <c r="K22" s="35" t="str">
        <f t="shared" si="1"/>
        <v>R17 = resistor 1M 5% 0.1W</v>
      </c>
      <c r="L22" s="17"/>
      <c r="M22" s="17"/>
    </row>
    <row r="23" spans="1:13" s="5" customFormat="1" ht="12.75" customHeight="1" x14ac:dyDescent="0.2">
      <c r="A23" s="22" t="s">
        <v>158</v>
      </c>
      <c r="B23" s="13" t="s">
        <v>16</v>
      </c>
      <c r="C23" s="13" t="s">
        <v>159</v>
      </c>
      <c r="D23" s="22" t="s">
        <v>157</v>
      </c>
      <c r="E23" s="13" t="s">
        <v>15</v>
      </c>
      <c r="F23" s="13">
        <v>1</v>
      </c>
      <c r="G23" s="13">
        <v>2396034</v>
      </c>
      <c r="H23" s="13"/>
      <c r="I23" s="13"/>
      <c r="J23" s="13"/>
      <c r="K23" s="35" t="str">
        <f t="shared" si="1"/>
        <v>P1 = Potentiometer 10k log stereo</v>
      </c>
      <c r="L23" s="17"/>
      <c r="M23" s="17"/>
    </row>
    <row r="24" spans="1:13" s="5" customFormat="1" ht="12.75" customHeight="1" x14ac:dyDescent="0.2">
      <c r="A24" s="22"/>
      <c r="B24" s="13"/>
      <c r="C24" s="13"/>
      <c r="D24" s="22"/>
      <c r="E24" s="13"/>
      <c r="F24" s="13"/>
      <c r="G24" s="13"/>
      <c r="H24" s="13"/>
      <c r="I24" s="13"/>
      <c r="J24" s="13"/>
      <c r="K24" s="35" t="str">
        <f t="shared" si="1"/>
        <v/>
      </c>
      <c r="L24" s="17"/>
      <c r="M24" s="17"/>
    </row>
    <row r="25" spans="1:13" s="5" customFormat="1" ht="28.5" customHeight="1" x14ac:dyDescent="0.2">
      <c r="A25" s="22" t="s">
        <v>215</v>
      </c>
      <c r="B25" s="13"/>
      <c r="C25" s="13"/>
      <c r="D25" s="22"/>
      <c r="E25" s="13" t="s">
        <v>216</v>
      </c>
      <c r="F25" s="13"/>
      <c r="G25" s="13"/>
      <c r="H25" s="13"/>
      <c r="I25" s="13"/>
      <c r="J25" s="13"/>
      <c r="K25" s="35" t="str">
        <f t="shared" si="1"/>
        <v>R15, R18, R19, R23, R27, R42, R43, R46, R50, R61, R62, R65, R69, R95 = NC</v>
      </c>
      <c r="L25" s="17"/>
      <c r="M25" s="17"/>
    </row>
    <row r="26" spans="1:13" s="5" customFormat="1" ht="15" x14ac:dyDescent="0.2">
      <c r="A26" s="4"/>
      <c r="B26" s="4"/>
      <c r="C26" s="4"/>
      <c r="D26" s="4"/>
      <c r="E26" s="4"/>
      <c r="F26" s="17"/>
      <c r="G26" s="17"/>
      <c r="H26" s="17"/>
      <c r="I26" s="17"/>
      <c r="J26" s="17"/>
      <c r="K26" s="35"/>
      <c r="L26" s="17"/>
      <c r="M26" s="17"/>
    </row>
    <row r="27" spans="1:13" s="7" customFormat="1" x14ac:dyDescent="0.2">
      <c r="A27" s="6" t="s">
        <v>82</v>
      </c>
      <c r="B27" s="6"/>
      <c r="C27" s="6"/>
      <c r="D27" s="6"/>
      <c r="E27" s="6"/>
      <c r="F27" s="16">
        <f>SUM(F28:F36)</f>
        <v>54</v>
      </c>
      <c r="G27" s="16"/>
      <c r="H27" s="16"/>
      <c r="I27" s="16"/>
      <c r="J27" s="16"/>
      <c r="K27" s="16" t="str">
        <f t="shared" ref="K27" si="2">CONCATENATE(CONCATENATE($E27,IF(ISBLANK($E27),""," = "),$A27),IF(ISBLANK($J27),"",", "),$J27)</f>
        <v>Capacitor</v>
      </c>
      <c r="L27" s="16"/>
      <c r="M27" s="16"/>
    </row>
    <row r="28" spans="1:13" s="5" customFormat="1" ht="12.75" customHeight="1" x14ac:dyDescent="0.2">
      <c r="A28" s="13" t="s">
        <v>105</v>
      </c>
      <c r="B28" s="13" t="s">
        <v>1</v>
      </c>
      <c r="C28" s="13" t="s">
        <v>5</v>
      </c>
      <c r="D28" s="13" t="s">
        <v>0</v>
      </c>
      <c r="E28" t="s">
        <v>217</v>
      </c>
      <c r="F28" s="13">
        <v>4</v>
      </c>
      <c r="G28" s="13">
        <v>1414673</v>
      </c>
      <c r="H28" s="13"/>
      <c r="I28" s="13"/>
      <c r="J28" s="13"/>
      <c r="K28" s="35" t="str">
        <f t="shared" si="1"/>
        <v>C4, C8, C17, C20 = capacitor 18pF NPO 50V</v>
      </c>
      <c r="L28" s="17"/>
      <c r="M28" s="17"/>
    </row>
    <row r="29" spans="1:13" s="5" customFormat="1" ht="12.75" customHeight="1" x14ac:dyDescent="0.2">
      <c r="A29" s="22" t="s">
        <v>151</v>
      </c>
      <c r="B29" s="13" t="s">
        <v>4</v>
      </c>
      <c r="C29" s="13" t="s">
        <v>152</v>
      </c>
      <c r="D29" s="13" t="s">
        <v>0</v>
      </c>
      <c r="E29" t="s">
        <v>218</v>
      </c>
      <c r="F29" s="13">
        <v>6</v>
      </c>
      <c r="G29" s="13">
        <v>1759286</v>
      </c>
      <c r="H29" s="13"/>
      <c r="I29" s="13"/>
      <c r="J29" s="13"/>
      <c r="K29" s="35" t="str">
        <f t="shared" si="1"/>
        <v>C29, C30, C39, C45, C46, C54 = capacitor 680pF NPO 50V</v>
      </c>
      <c r="L29" s="17"/>
      <c r="M29" s="17"/>
    </row>
    <row r="30" spans="1:13" s="5" customFormat="1" ht="42" customHeight="1" x14ac:dyDescent="0.2">
      <c r="A30" s="13" t="s">
        <v>107</v>
      </c>
      <c r="B30" s="13" t="s">
        <v>1</v>
      </c>
      <c r="C30" s="13" t="s">
        <v>3</v>
      </c>
      <c r="D30" s="13" t="s">
        <v>0</v>
      </c>
      <c r="E30" s="13" t="s">
        <v>219</v>
      </c>
      <c r="F30" s="13">
        <v>19</v>
      </c>
      <c r="G30" s="13">
        <v>1414662</v>
      </c>
      <c r="H30" s="13"/>
      <c r="I30" s="13"/>
      <c r="J30" s="13"/>
      <c r="K30" s="35" t="str">
        <f t="shared" si="1"/>
        <v>C6, C7, C9, C10, C12, C13, C14, C15, C18, C23, C24, C25, C26, C27, C31, C32, C33, C34, C43 = capacitor 10nF X7R 50V</v>
      </c>
      <c r="L30" s="17"/>
      <c r="M30" s="17"/>
    </row>
    <row r="31" spans="1:13" s="5" customFormat="1" ht="12.75" customHeight="1" x14ac:dyDescent="0.2">
      <c r="A31" s="22" t="s">
        <v>150</v>
      </c>
      <c r="B31" s="13" t="s">
        <v>4</v>
      </c>
      <c r="C31" s="13" t="s">
        <v>153</v>
      </c>
      <c r="D31" s="13" t="s">
        <v>0</v>
      </c>
      <c r="E31" t="s">
        <v>220</v>
      </c>
      <c r="F31" s="13">
        <v>2</v>
      </c>
      <c r="G31" s="13">
        <v>1759249</v>
      </c>
      <c r="H31" s="13"/>
      <c r="I31" s="13"/>
      <c r="J31" s="13"/>
      <c r="K31" s="35" t="str">
        <f t="shared" si="1"/>
        <v>C28, C44 = capacitor 15nF X7R 50V</v>
      </c>
      <c r="L31" s="17"/>
      <c r="M31" s="17"/>
    </row>
    <row r="32" spans="1:13" s="5" customFormat="1" ht="12.75" customHeight="1" x14ac:dyDescent="0.2">
      <c r="A32" s="13" t="s">
        <v>106</v>
      </c>
      <c r="B32" s="13" t="s">
        <v>1</v>
      </c>
      <c r="C32" s="13" t="s">
        <v>2</v>
      </c>
      <c r="D32" s="13" t="s">
        <v>0</v>
      </c>
      <c r="E32" t="s">
        <v>221</v>
      </c>
      <c r="F32" s="13">
        <v>6</v>
      </c>
      <c r="G32" s="13">
        <v>1414664</v>
      </c>
      <c r="H32" s="13"/>
      <c r="I32" s="13"/>
      <c r="J32" s="13"/>
      <c r="K32" s="35" t="str">
        <f t="shared" si="1"/>
        <v>C1, C16, C22, C36, C48, C49 = capacitor 100nF X7R 50V</v>
      </c>
      <c r="L32" s="17"/>
      <c r="M32" s="17"/>
    </row>
    <row r="33" spans="1:13" s="5" customFormat="1" ht="12.75" customHeight="1" x14ac:dyDescent="0.2">
      <c r="A33" s="22" t="s">
        <v>149</v>
      </c>
      <c r="B33" s="13" t="s">
        <v>1</v>
      </c>
      <c r="C33" s="13" t="s">
        <v>154</v>
      </c>
      <c r="D33" s="13" t="s">
        <v>0</v>
      </c>
      <c r="E33" t="s">
        <v>222</v>
      </c>
      <c r="F33" s="13">
        <v>2</v>
      </c>
      <c r="G33" s="13">
        <v>1288261</v>
      </c>
      <c r="H33" s="13"/>
      <c r="I33" s="13"/>
      <c r="J33" s="13"/>
      <c r="K33" s="35" t="str">
        <f t="shared" si="1"/>
        <v>C38, C53 = capacitor 220nF X7R 50V</v>
      </c>
      <c r="L33" s="17"/>
      <c r="M33" s="17"/>
    </row>
    <row r="34" spans="1:13" s="5" customFormat="1" ht="12.75" customHeight="1" x14ac:dyDescent="0.2">
      <c r="A34" s="13" t="s">
        <v>123</v>
      </c>
      <c r="B34" s="13" t="s">
        <v>4</v>
      </c>
      <c r="C34" s="13" t="s">
        <v>122</v>
      </c>
      <c r="D34" s="13" t="s">
        <v>0</v>
      </c>
      <c r="E34" t="s">
        <v>223</v>
      </c>
      <c r="F34" s="13">
        <v>2</v>
      </c>
      <c r="G34" s="13">
        <v>2320857</v>
      </c>
      <c r="H34" s="13"/>
      <c r="I34" s="13"/>
      <c r="J34" s="13"/>
      <c r="K34" s="35" t="str">
        <f t="shared" si="1"/>
        <v>C19, C21 = capacitor 1uF X7R 10V</v>
      </c>
      <c r="L34" s="17"/>
      <c r="M34" s="17"/>
    </row>
    <row r="35" spans="1:13" s="5" customFormat="1" ht="33.75" customHeight="1" x14ac:dyDescent="0.2">
      <c r="A35" s="22" t="s">
        <v>172</v>
      </c>
      <c r="B35" s="13" t="s">
        <v>273</v>
      </c>
      <c r="C35" s="29" t="s">
        <v>271</v>
      </c>
      <c r="D35" s="29" t="s">
        <v>272</v>
      </c>
      <c r="E35" s="13" t="s">
        <v>224</v>
      </c>
      <c r="F35" s="13">
        <v>9</v>
      </c>
      <c r="G35" s="11">
        <v>1658721</v>
      </c>
      <c r="H35" s="13"/>
      <c r="I35" s="13"/>
      <c r="J35" s="13"/>
      <c r="K35" s="35" t="str">
        <f t="shared" si="1"/>
        <v>C5, C11, C35, C41, C42, C47, C50, C51, C55 = capacitor tantalum 10uF 6.3V</v>
      </c>
      <c r="L35" s="17"/>
      <c r="M35" s="17"/>
    </row>
    <row r="36" spans="1:13" s="5" customFormat="1" ht="12.75" customHeight="1" x14ac:dyDescent="0.2">
      <c r="A36" s="13" t="s">
        <v>237</v>
      </c>
      <c r="B36" s="13" t="s">
        <v>238</v>
      </c>
      <c r="C36" s="13" t="s">
        <v>236</v>
      </c>
      <c r="D36" s="13" t="s">
        <v>235</v>
      </c>
      <c r="E36" t="s">
        <v>225</v>
      </c>
      <c r="F36" s="13">
        <v>4</v>
      </c>
      <c r="G36" s="13">
        <v>1754048</v>
      </c>
      <c r="H36" s="13"/>
      <c r="I36" s="13"/>
      <c r="J36" s="13"/>
      <c r="K36" s="35" t="str">
        <f t="shared" si="1"/>
        <v>C3, C37, C40, C52 = capacitor tantalum 100uF 6.3V</v>
      </c>
      <c r="L36" s="17"/>
      <c r="M36" s="17"/>
    </row>
    <row r="37" spans="1:13" s="5" customFormat="1" ht="12.75" customHeight="1" x14ac:dyDescent="0.2">
      <c r="A37" s="13"/>
      <c r="B37" s="13"/>
      <c r="C37" s="13"/>
      <c r="D37" s="13"/>
      <c r="E37"/>
      <c r="F37" s="13"/>
      <c r="G37" s="13"/>
      <c r="H37" s="13"/>
      <c r="I37" s="13"/>
      <c r="J37" s="13"/>
      <c r="K37" s="35" t="str">
        <f t="shared" si="1"/>
        <v/>
      </c>
      <c r="L37" s="17"/>
      <c r="M37" s="17"/>
    </row>
    <row r="38" spans="1:13" s="5" customFormat="1" ht="15" x14ac:dyDescent="0.2">
      <c r="A38" s="4" t="s">
        <v>215</v>
      </c>
      <c r="B38" s="4"/>
      <c r="C38" s="4"/>
      <c r="D38" s="13" t="s">
        <v>0</v>
      </c>
      <c r="E38" t="s">
        <v>226</v>
      </c>
      <c r="F38" s="17"/>
      <c r="G38" s="17"/>
      <c r="H38" s="17"/>
      <c r="I38" s="17"/>
      <c r="J38" s="17"/>
      <c r="K38" s="35" t="str">
        <f t="shared" si="1"/>
        <v>C2 = NC</v>
      </c>
      <c r="L38" s="17"/>
      <c r="M38" s="17"/>
    </row>
    <row r="39" spans="1:13" s="5" customFormat="1" x14ac:dyDescent="0.2">
      <c r="A39" s="4"/>
      <c r="B39" s="4"/>
      <c r="C39" s="4"/>
      <c r="D39" s="13"/>
      <c r="E39" s="4"/>
      <c r="F39" s="17"/>
      <c r="G39" s="17"/>
      <c r="H39" s="17"/>
      <c r="I39" s="17"/>
      <c r="J39" s="17"/>
      <c r="K39" s="17"/>
      <c r="L39" s="17"/>
      <c r="M39" s="17"/>
    </row>
    <row r="40" spans="1:13" s="7" customFormat="1" x14ac:dyDescent="0.2">
      <c r="A40" s="6" t="s">
        <v>83</v>
      </c>
      <c r="B40" s="6"/>
      <c r="C40" s="6"/>
      <c r="D40" s="6"/>
      <c r="E40" s="6"/>
      <c r="F40" s="16">
        <f>SUM(F41)</f>
        <v>3</v>
      </c>
      <c r="G40" s="16"/>
      <c r="H40" s="16"/>
      <c r="I40" s="16"/>
      <c r="J40" s="16"/>
      <c r="K40" s="16" t="str">
        <f t="shared" ref="K40" si="3">CONCATENATE(CONCATENATE($E40,IF(ISBLANK($E40),""," = "),$A40),IF(ISBLANK($J40),"",", "),$J40)</f>
        <v>Inductor / Self</v>
      </c>
      <c r="L40" s="16"/>
      <c r="M40" s="16"/>
    </row>
    <row r="41" spans="1:13" ht="12.75" customHeight="1" x14ac:dyDescent="0.2">
      <c r="A41" s="22" t="s">
        <v>126</v>
      </c>
      <c r="B41" s="13" t="s">
        <v>116</v>
      </c>
      <c r="C41" s="13" t="s">
        <v>127</v>
      </c>
      <c r="D41" s="22" t="s">
        <v>128</v>
      </c>
      <c r="E41" s="22" t="s">
        <v>191</v>
      </c>
      <c r="F41" s="13">
        <v>3</v>
      </c>
      <c r="G41" s="13">
        <v>1515622</v>
      </c>
      <c r="H41" s="13"/>
      <c r="I41" s="13"/>
      <c r="J41" s="13"/>
      <c r="K41" s="35" t="str">
        <f t="shared" ref="K41" si="4">CONCATENATE(CONCATENATE($E41,IF(ISBLANK($E41),""," = "),$A41),IF(ISBLANK($J41),"",", "),$J41)</f>
        <v>L1, L2, L3 = Ferrite bead, 0.21Ω, 0.6A</v>
      </c>
      <c r="L41" s="13"/>
      <c r="M41" s="13"/>
    </row>
    <row r="42" spans="1:13" x14ac:dyDescent="0.2">
      <c r="A42" s="13"/>
      <c r="B42" s="13"/>
      <c r="C42" s="13"/>
      <c r="D42" s="13"/>
      <c r="F42" s="13"/>
      <c r="G42" s="13"/>
      <c r="H42" s="13"/>
      <c r="I42" s="13"/>
      <c r="J42" s="13"/>
      <c r="K42" s="13"/>
      <c r="L42" s="13"/>
      <c r="M42" s="13"/>
    </row>
    <row r="43" spans="1:13" s="7" customFormat="1" x14ac:dyDescent="0.2">
      <c r="A43" s="6" t="s">
        <v>84</v>
      </c>
      <c r="B43" s="6"/>
      <c r="C43" s="6"/>
      <c r="D43" s="6"/>
      <c r="E43" s="6"/>
      <c r="F43" s="16">
        <f>SUM(F44:F52)</f>
        <v>24</v>
      </c>
      <c r="G43" s="16"/>
      <c r="H43" s="16"/>
      <c r="I43" s="16"/>
      <c r="J43" s="16"/>
      <c r="K43" s="16" t="str">
        <f t="shared" ref="K43" si="5">CONCATENATE(CONCATENATE($E43,IF(ISBLANK($E43),""," = "),$A43),IF(ISBLANK($J43),"",", "),$J43)</f>
        <v>Semiconductor</v>
      </c>
      <c r="L43" s="16"/>
      <c r="M43" s="16"/>
    </row>
    <row r="44" spans="1:13" ht="12.75" customHeight="1" x14ac:dyDescent="0.2">
      <c r="A44" s="13" t="s">
        <v>162</v>
      </c>
      <c r="B44" s="13" t="s">
        <v>9</v>
      </c>
      <c r="C44" s="13" t="s">
        <v>162</v>
      </c>
      <c r="D44" s="22" t="s">
        <v>58</v>
      </c>
      <c r="E44" t="s">
        <v>227</v>
      </c>
      <c r="F44" s="13">
        <v>9</v>
      </c>
      <c r="G44" s="13">
        <v>1081192</v>
      </c>
      <c r="H44" s="13"/>
      <c r="I44" s="13"/>
      <c r="J44" s="13"/>
      <c r="K44" s="35" t="str">
        <f t="shared" ref="K44:K52" si="6">CONCATENATE(CONCATENATE($E44,IF(ISBLANK($E44),""," = "),$A44),IF(ISBLANK($J44),"",", "),$J44)</f>
        <v>D1, D2, D3, D4, D5, D6, D7, D8, D9 = BAT54C,215</v>
      </c>
      <c r="L44" s="13"/>
      <c r="M44" s="13"/>
    </row>
    <row r="45" spans="1:13" ht="12.75" customHeight="1" x14ac:dyDescent="0.2">
      <c r="A45" s="13" t="s">
        <v>231</v>
      </c>
      <c r="B45" s="22" t="s">
        <v>234</v>
      </c>
      <c r="C45" s="13" t="s">
        <v>231</v>
      </c>
      <c r="D45" s="22" t="s">
        <v>232</v>
      </c>
      <c r="E45" s="23" t="s">
        <v>233</v>
      </c>
      <c r="F45" s="13">
        <v>1</v>
      </c>
      <c r="G45" s="13">
        <v>9556923</v>
      </c>
      <c r="H45" s="13"/>
      <c r="I45" s="13"/>
      <c r="J45" s="13"/>
      <c r="K45" s="35" t="str">
        <f t="shared" si="6"/>
        <v>D10 = MBR0540T1G</v>
      </c>
      <c r="L45" s="13"/>
      <c r="M45" s="13"/>
    </row>
    <row r="46" spans="1:13" ht="12.75" customHeight="1" x14ac:dyDescent="0.2">
      <c r="A46" t="s">
        <v>165</v>
      </c>
      <c r="B46" s="21" t="s">
        <v>166</v>
      </c>
      <c r="C46" t="s">
        <v>167</v>
      </c>
      <c r="D46" s="24" t="s">
        <v>168</v>
      </c>
      <c r="E46" s="28" t="s">
        <v>164</v>
      </c>
      <c r="F46" s="25">
        <v>2</v>
      </c>
      <c r="G46">
        <v>2001770</v>
      </c>
      <c r="H46" s="13"/>
      <c r="I46" s="13"/>
      <c r="J46" s="13"/>
      <c r="K46" s="35" t="str">
        <f t="shared" si="6"/>
        <v>LED1, LED2 = LED, bi-color, red-green, CC, 5mm</v>
      </c>
      <c r="L46" s="13"/>
      <c r="M46" s="13"/>
    </row>
    <row r="47" spans="1:13" ht="12.75" customHeight="1" x14ac:dyDescent="0.2">
      <c r="A47" s="13" t="s">
        <v>240</v>
      </c>
      <c r="B47" s="24" t="s">
        <v>4</v>
      </c>
      <c r="C47" t="s">
        <v>242</v>
      </c>
      <c r="D47" s="24" t="s">
        <v>243</v>
      </c>
      <c r="E47" s="28" t="s">
        <v>241</v>
      </c>
      <c r="F47" s="19">
        <v>1</v>
      </c>
      <c r="G47" s="25">
        <v>1581122</v>
      </c>
      <c r="H47" s="13"/>
      <c r="I47" s="13"/>
      <c r="J47" s="13"/>
      <c r="K47" s="35" t="str">
        <f t="shared" si="6"/>
        <v>LED3 = LED, red, 3mm</v>
      </c>
      <c r="L47" s="13"/>
      <c r="M47" s="13"/>
    </row>
    <row r="48" spans="1:13" ht="12.75" customHeight="1" x14ac:dyDescent="0.2">
      <c r="A48" s="13" t="s">
        <v>125</v>
      </c>
      <c r="B48" s="13" t="s">
        <v>9</v>
      </c>
      <c r="C48" s="13" t="s">
        <v>125</v>
      </c>
      <c r="D48" s="13" t="s">
        <v>8</v>
      </c>
      <c r="E48" s="13" t="s">
        <v>131</v>
      </c>
      <c r="F48" s="13">
        <v>1</v>
      </c>
      <c r="G48" s="13">
        <v>2103477</v>
      </c>
      <c r="H48" s="13"/>
      <c r="I48" s="13" t="s">
        <v>186</v>
      </c>
      <c r="J48" s="13"/>
      <c r="K48" s="35" t="str">
        <f t="shared" si="6"/>
        <v>IC2 = LPC1347FBD48</v>
      </c>
      <c r="L48" s="13"/>
      <c r="M48" s="13"/>
    </row>
    <row r="49" spans="1:13" ht="12.75" customHeight="1" x14ac:dyDescent="0.2">
      <c r="A49" s="13" t="s">
        <v>130</v>
      </c>
      <c r="B49" s="13" t="s">
        <v>6</v>
      </c>
      <c r="C49" s="13" t="s">
        <v>130</v>
      </c>
      <c r="D49" s="22" t="s">
        <v>129</v>
      </c>
      <c r="E49" s="22" t="s">
        <v>7</v>
      </c>
      <c r="F49" s="13">
        <v>1</v>
      </c>
      <c r="G49" s="13">
        <v>1467779</v>
      </c>
      <c r="H49" s="13"/>
      <c r="I49" s="13"/>
      <c r="J49" s="13"/>
      <c r="K49" s="35" t="str">
        <f t="shared" si="6"/>
        <v>IC1 = LD1117S33CTR</v>
      </c>
      <c r="L49" s="13"/>
      <c r="M49" s="13"/>
    </row>
    <row r="50" spans="1:13" ht="15" x14ac:dyDescent="0.2">
      <c r="A50" s="23" t="s">
        <v>190</v>
      </c>
      <c r="B50" s="23" t="s">
        <v>189</v>
      </c>
      <c r="C50" s="23" t="s">
        <v>190</v>
      </c>
      <c r="D50" t="s">
        <v>58</v>
      </c>
      <c r="E50" s="22" t="s">
        <v>163</v>
      </c>
      <c r="F50" s="13">
        <v>6</v>
      </c>
      <c r="G50" s="13">
        <v>1056526</v>
      </c>
      <c r="H50" s="13"/>
      <c r="I50" s="13"/>
      <c r="J50" s="13"/>
      <c r="K50" s="35" t="str">
        <f t="shared" si="6"/>
        <v>T1, T2, T3, T4, T5, T6 = BSS84P</v>
      </c>
      <c r="L50" s="13"/>
      <c r="M50" s="13"/>
    </row>
    <row r="51" spans="1:13" ht="15" x14ac:dyDescent="0.2">
      <c r="A51" s="23" t="s">
        <v>132</v>
      </c>
      <c r="B51" s="19" t="s">
        <v>10</v>
      </c>
      <c r="C51" s="23" t="s">
        <v>132</v>
      </c>
      <c r="D51" s="22" t="s">
        <v>133</v>
      </c>
      <c r="E51" t="s">
        <v>228</v>
      </c>
      <c r="F51" s="13">
        <v>2</v>
      </c>
      <c r="G51">
        <v>1605572</v>
      </c>
      <c r="H51" s="13"/>
      <c r="I51" s="13"/>
      <c r="J51" s="13"/>
      <c r="K51" s="35" t="str">
        <f t="shared" si="6"/>
        <v>IC3, IC4 = MCP6004-I/SL</v>
      </c>
      <c r="L51" s="13"/>
      <c r="M51" s="13"/>
    </row>
    <row r="52" spans="1:13" ht="15" x14ac:dyDescent="0.2">
      <c r="A52" t="s">
        <v>155</v>
      </c>
      <c r="B52" s="19" t="s">
        <v>9</v>
      </c>
      <c r="C52" t="s">
        <v>155</v>
      </c>
      <c r="D52" s="22" t="s">
        <v>156</v>
      </c>
      <c r="E52" t="s">
        <v>229</v>
      </c>
      <c r="F52" s="13">
        <v>1</v>
      </c>
      <c r="G52">
        <v>1854038</v>
      </c>
      <c r="H52" s="13"/>
      <c r="I52" s="13"/>
      <c r="J52" s="13"/>
      <c r="K52" s="35" t="str">
        <f t="shared" si="6"/>
        <v>IC5 = TDA1308T/N2</v>
      </c>
      <c r="L52" s="13"/>
      <c r="M52" s="13"/>
    </row>
    <row r="53" spans="1:13" x14ac:dyDescent="0.2">
      <c r="A53" s="13"/>
      <c r="B53" s="13"/>
      <c r="C53" s="13"/>
      <c r="D53" s="13"/>
      <c r="F53" s="13"/>
      <c r="G53" s="13"/>
      <c r="H53" s="13"/>
      <c r="I53" s="13"/>
      <c r="J53" s="13"/>
      <c r="K53" s="13"/>
      <c r="L53" s="13"/>
      <c r="M53" s="13"/>
    </row>
    <row r="54" spans="1:13" s="7" customFormat="1" x14ac:dyDescent="0.2">
      <c r="A54" s="6" t="s">
        <v>85</v>
      </c>
      <c r="B54" s="6"/>
      <c r="C54" s="6"/>
      <c r="D54" s="6"/>
      <c r="E54" s="6"/>
      <c r="F54" s="16">
        <f>SUM(F55:F66)</f>
        <v>17</v>
      </c>
      <c r="G54" s="16"/>
      <c r="H54" s="16"/>
      <c r="I54" s="16"/>
      <c r="J54" s="16"/>
      <c r="K54" s="16" t="str">
        <f t="shared" ref="K54:K66" si="7">CONCATENATE(CONCATENATE($E54,IF(ISBLANK($E54),""," = "),$A54),IF(ISBLANK($J54),"",", "),$J54)</f>
        <v>Misc.</v>
      </c>
      <c r="L54" s="16"/>
      <c r="M54" s="16"/>
    </row>
    <row r="55" spans="1:13" ht="12.75" customHeight="1" x14ac:dyDescent="0.2">
      <c r="A55" s="8" t="s">
        <v>112</v>
      </c>
      <c r="B55" s="9" t="s">
        <v>108</v>
      </c>
      <c r="C55" s="8" t="s">
        <v>113</v>
      </c>
      <c r="D55" s="8" t="s">
        <v>109</v>
      </c>
      <c r="E55" s="13" t="s">
        <v>193</v>
      </c>
      <c r="F55" s="13">
        <v>1</v>
      </c>
      <c r="G55" s="8">
        <v>9729038</v>
      </c>
      <c r="H55" s="13"/>
      <c r="I55" s="13"/>
      <c r="J55" s="13"/>
      <c r="K55" s="35" t="str">
        <f t="shared" si="7"/>
        <v>K1 = header male 4 pin, 0.1" pitch vertical</v>
      </c>
      <c r="L55" s="13"/>
      <c r="M55" s="13"/>
    </row>
    <row r="56" spans="1:13" ht="12.75" customHeight="1" x14ac:dyDescent="0.2">
      <c r="A56" s="8" t="s">
        <v>110</v>
      </c>
      <c r="B56" s="9" t="s">
        <v>108</v>
      </c>
      <c r="C56" s="8" t="s">
        <v>111</v>
      </c>
      <c r="D56" s="8" t="s">
        <v>109</v>
      </c>
      <c r="E56" s="13" t="s">
        <v>230</v>
      </c>
      <c r="F56" s="13">
        <v>1</v>
      </c>
      <c r="G56" s="8">
        <v>9729038</v>
      </c>
      <c r="H56" s="13"/>
      <c r="I56" s="13"/>
      <c r="J56" s="13"/>
      <c r="K56" s="35" t="str">
        <f t="shared" si="7"/>
        <v>K2 = header male 8 pin, 0.1" pitch vertical</v>
      </c>
      <c r="L56" s="13"/>
      <c r="M56" s="13"/>
    </row>
    <row r="57" spans="1:13" ht="15" x14ac:dyDescent="0.2">
      <c r="A57" s="30" t="s">
        <v>177</v>
      </c>
      <c r="B57" s="24" t="s">
        <v>178</v>
      </c>
      <c r="C57" s="24" t="s">
        <v>179</v>
      </c>
      <c r="D57" s="24" t="s">
        <v>180</v>
      </c>
      <c r="E57" s="31" t="s">
        <v>11</v>
      </c>
      <c r="F57" s="11">
        <v>1</v>
      </c>
      <c r="G57" s="25">
        <v>1217016</v>
      </c>
      <c r="K57" s="35" t="str">
        <f t="shared" si="7"/>
        <v>K3 = Jack 3.5 mm, stereo</v>
      </c>
    </row>
    <row r="58" spans="1:13" ht="12.75" customHeight="1" x14ac:dyDescent="0.2">
      <c r="A58" s="13" t="s">
        <v>13</v>
      </c>
      <c r="B58" s="13" t="s">
        <v>14</v>
      </c>
      <c r="C58" s="20" t="s">
        <v>114</v>
      </c>
      <c r="D58" t="s">
        <v>115</v>
      </c>
      <c r="E58" s="13" t="s">
        <v>12</v>
      </c>
      <c r="F58" s="13">
        <v>1</v>
      </c>
      <c r="G58" s="13">
        <v>1125348</v>
      </c>
      <c r="H58" s="13"/>
      <c r="I58" s="13"/>
      <c r="J58" s="13"/>
      <c r="K58" s="35" t="str">
        <f t="shared" si="7"/>
        <v>K4 = Mini USB-B shielded</v>
      </c>
      <c r="L58" s="13"/>
      <c r="M58" s="13"/>
    </row>
    <row r="59" spans="1:13" ht="12.75" customHeight="1" x14ac:dyDescent="0.2">
      <c r="A59" s="10" t="s">
        <v>98</v>
      </c>
      <c r="B59" s="10" t="s">
        <v>99</v>
      </c>
      <c r="C59" s="18" t="s">
        <v>100</v>
      </c>
      <c r="D59" s="10" t="s">
        <v>97</v>
      </c>
      <c r="E59" s="26" t="s">
        <v>171</v>
      </c>
      <c r="F59" s="19">
        <v>8</v>
      </c>
      <c r="G59" s="19">
        <v>1520813</v>
      </c>
      <c r="H59" s="13"/>
      <c r="I59" s="13"/>
      <c r="J59" s="13"/>
      <c r="K59" s="35" t="str">
        <f t="shared" si="7"/>
        <v>S1, S2, S3, S4, S5, S6, S7, S8 = Rotary encoder</v>
      </c>
      <c r="L59" s="13"/>
      <c r="M59" s="13"/>
    </row>
    <row r="60" spans="1:13" ht="12" customHeight="1" x14ac:dyDescent="0.2">
      <c r="A60" s="10" t="s">
        <v>95</v>
      </c>
      <c r="B60" s="10" t="s">
        <v>96</v>
      </c>
      <c r="C60" s="18" t="s">
        <v>25</v>
      </c>
      <c r="D60" s="10" t="s">
        <v>97</v>
      </c>
      <c r="E60" s="26" t="s">
        <v>170</v>
      </c>
      <c r="F60" s="19">
        <v>1</v>
      </c>
      <c r="G60" s="19">
        <v>1132885</v>
      </c>
      <c r="H60" s="13"/>
      <c r="I60" s="13"/>
      <c r="J60" s="13"/>
      <c r="K60" s="35" t="str">
        <f t="shared" si="7"/>
        <v>S9 = Push button</v>
      </c>
      <c r="L60" s="13"/>
      <c r="M60" s="13"/>
    </row>
    <row r="61" spans="1:13" ht="15" x14ac:dyDescent="0.2">
      <c r="A61" s="18" t="s">
        <v>175</v>
      </c>
      <c r="B61" s="18" t="s">
        <v>174</v>
      </c>
      <c r="C61" t="s">
        <v>173</v>
      </c>
      <c r="D61" s="18" t="s">
        <v>176</v>
      </c>
      <c r="E61" s="22" t="s">
        <v>169</v>
      </c>
      <c r="F61" s="19">
        <v>1</v>
      </c>
      <c r="G61">
        <v>2063208</v>
      </c>
      <c r="K61" s="35" t="str">
        <f t="shared" si="7"/>
        <v>LCD1 = LCD 2x16, I²C</v>
      </c>
    </row>
    <row r="62" spans="1:13" ht="15" customHeight="1" x14ac:dyDescent="0.2">
      <c r="A62" s="10" t="s">
        <v>118</v>
      </c>
      <c r="B62" t="s">
        <v>120</v>
      </c>
      <c r="C62" t="s">
        <v>121</v>
      </c>
      <c r="D62" s="10" t="s">
        <v>119</v>
      </c>
      <c r="E62" s="13" t="s">
        <v>67</v>
      </c>
      <c r="F62" s="19">
        <v>1</v>
      </c>
      <c r="G62">
        <v>9713344</v>
      </c>
      <c r="K62" s="35" t="str">
        <f t="shared" si="7"/>
        <v>X1 = crystal 12 MHz</v>
      </c>
    </row>
    <row r="63" spans="1:13" ht="15" x14ac:dyDescent="0.2">
      <c r="K63" s="35" t="str">
        <f t="shared" si="7"/>
        <v/>
      </c>
    </row>
    <row r="64" spans="1:13" ht="15" x14ac:dyDescent="0.2">
      <c r="A64" s="29" t="s">
        <v>182</v>
      </c>
      <c r="B64" s="29" t="s">
        <v>183</v>
      </c>
      <c r="C64" s="29" t="s">
        <v>184</v>
      </c>
      <c r="D64" s="29" t="s">
        <v>185</v>
      </c>
      <c r="E64" s="29" t="s">
        <v>197</v>
      </c>
      <c r="F64" s="11">
        <v>1</v>
      </c>
      <c r="G64">
        <v>1876944</v>
      </c>
      <c r="K64" s="35" t="str">
        <f t="shared" si="7"/>
        <v>BOX1 = Enclosure</v>
      </c>
    </row>
    <row r="65" spans="1:11" ht="15" x14ac:dyDescent="0.2">
      <c r="K65" s="35" t="str">
        <f t="shared" si="7"/>
        <v/>
      </c>
    </row>
    <row r="66" spans="1:11" ht="15" x14ac:dyDescent="0.2">
      <c r="A66" s="27" t="s">
        <v>188</v>
      </c>
      <c r="B66" s="29" t="s">
        <v>181</v>
      </c>
      <c r="C66" s="29"/>
      <c r="D66" s="29"/>
      <c r="E66" s="29"/>
      <c r="F66" s="11">
        <v>1</v>
      </c>
      <c r="G66" s="11"/>
      <c r="K66" s="35" t="str">
        <f t="shared" si="7"/>
        <v>PCB 140182-1-v2.1</v>
      </c>
    </row>
    <row r="107" spans="1:11" x14ac:dyDescent="0.2">
      <c r="A107" t="s">
        <v>25</v>
      </c>
      <c r="D107" t="s">
        <v>24</v>
      </c>
      <c r="E107" s="13" t="s">
        <v>23</v>
      </c>
      <c r="K107" t="s">
        <v>24</v>
      </c>
    </row>
    <row r="108" spans="1:11" x14ac:dyDescent="0.2">
      <c r="A108" t="s">
        <v>25</v>
      </c>
      <c r="D108" t="s">
        <v>24</v>
      </c>
      <c r="E108" s="13" t="s">
        <v>26</v>
      </c>
      <c r="K108" t="s">
        <v>24</v>
      </c>
    </row>
    <row r="109" spans="1:11" x14ac:dyDescent="0.2">
      <c r="A109" t="s">
        <v>25</v>
      </c>
      <c r="D109" t="s">
        <v>24</v>
      </c>
      <c r="E109" s="13" t="s">
        <v>27</v>
      </c>
      <c r="K109" t="s">
        <v>24</v>
      </c>
    </row>
    <row r="110" spans="1:11" x14ac:dyDescent="0.2">
      <c r="A110" t="s">
        <v>25</v>
      </c>
      <c r="D110" t="s">
        <v>24</v>
      </c>
      <c r="E110" s="13" t="s">
        <v>28</v>
      </c>
      <c r="K110" t="s">
        <v>24</v>
      </c>
    </row>
    <row r="111" spans="1:11" x14ac:dyDescent="0.2">
      <c r="A111" t="s">
        <v>25</v>
      </c>
      <c r="D111" t="s">
        <v>24</v>
      </c>
      <c r="E111" s="13" t="s">
        <v>29</v>
      </c>
      <c r="K111" t="s">
        <v>24</v>
      </c>
    </row>
    <row r="112" spans="1:11" x14ac:dyDescent="0.2">
      <c r="A112" t="s">
        <v>25</v>
      </c>
      <c r="D112" t="s">
        <v>24</v>
      </c>
      <c r="E112" s="13" t="s">
        <v>30</v>
      </c>
      <c r="K112" t="s">
        <v>24</v>
      </c>
    </row>
    <row r="113" spans="1:11" x14ac:dyDescent="0.2">
      <c r="A113" t="s">
        <v>25</v>
      </c>
      <c r="D113" t="s">
        <v>24</v>
      </c>
      <c r="E113" s="13" t="s">
        <v>31</v>
      </c>
      <c r="K113" t="s">
        <v>24</v>
      </c>
    </row>
    <row r="114" spans="1:11" x14ac:dyDescent="0.2">
      <c r="A114" t="s">
        <v>25</v>
      </c>
      <c r="D114" t="s">
        <v>24</v>
      </c>
      <c r="E114" s="13" t="s">
        <v>32</v>
      </c>
      <c r="K114" t="s">
        <v>24</v>
      </c>
    </row>
    <row r="115" spans="1:11" x14ac:dyDescent="0.2">
      <c r="A115" t="s">
        <v>25</v>
      </c>
      <c r="D115" t="s">
        <v>24</v>
      </c>
      <c r="E115" s="13" t="s">
        <v>33</v>
      </c>
      <c r="K115" t="s">
        <v>24</v>
      </c>
    </row>
    <row r="116" spans="1:11" x14ac:dyDescent="0.2">
      <c r="A116" t="s">
        <v>25</v>
      </c>
      <c r="D116" t="s">
        <v>24</v>
      </c>
      <c r="E116" s="13" t="s">
        <v>34</v>
      </c>
      <c r="K116" t="s">
        <v>24</v>
      </c>
    </row>
    <row r="117" spans="1:11" x14ac:dyDescent="0.2">
      <c r="A117" t="s">
        <v>25</v>
      </c>
      <c r="D117" t="s">
        <v>24</v>
      </c>
      <c r="E117" s="13" t="s">
        <v>35</v>
      </c>
      <c r="K117" t="s">
        <v>24</v>
      </c>
    </row>
    <row r="118" spans="1:11" x14ac:dyDescent="0.2">
      <c r="A118" t="s">
        <v>25</v>
      </c>
      <c r="D118" t="s">
        <v>24</v>
      </c>
      <c r="E118" s="13" t="s">
        <v>36</v>
      </c>
      <c r="K118" t="s">
        <v>24</v>
      </c>
    </row>
    <row r="119" spans="1:11" x14ac:dyDescent="0.2">
      <c r="A119" t="s">
        <v>25</v>
      </c>
      <c r="D119" t="s">
        <v>24</v>
      </c>
      <c r="E119" s="13" t="s">
        <v>37</v>
      </c>
      <c r="K119" t="s">
        <v>24</v>
      </c>
    </row>
    <row r="120" spans="1:11" x14ac:dyDescent="0.2">
      <c r="A120" t="s">
        <v>25</v>
      </c>
      <c r="D120" t="s">
        <v>24</v>
      </c>
      <c r="E120" s="13" t="s">
        <v>38</v>
      </c>
      <c r="K120" t="s">
        <v>24</v>
      </c>
    </row>
    <row r="121" spans="1:11" x14ac:dyDescent="0.2">
      <c r="A121" t="s">
        <v>25</v>
      </c>
      <c r="D121" t="s">
        <v>24</v>
      </c>
      <c r="E121" s="13" t="s">
        <v>39</v>
      </c>
      <c r="K121" t="s">
        <v>24</v>
      </c>
    </row>
    <row r="122" spans="1:11" x14ac:dyDescent="0.2">
      <c r="A122" t="s">
        <v>25</v>
      </c>
      <c r="D122" t="s">
        <v>24</v>
      </c>
      <c r="E122" s="13" t="s">
        <v>40</v>
      </c>
      <c r="K122" t="s">
        <v>24</v>
      </c>
    </row>
    <row r="123" spans="1:11" x14ac:dyDescent="0.2">
      <c r="A123" t="s">
        <v>42</v>
      </c>
      <c r="D123" t="s">
        <v>43</v>
      </c>
      <c r="E123" s="13" t="s">
        <v>41</v>
      </c>
      <c r="K123" t="s">
        <v>42</v>
      </c>
    </row>
    <row r="124" spans="1:11" x14ac:dyDescent="0.2">
      <c r="A124" t="s">
        <v>42</v>
      </c>
      <c r="D124" t="s">
        <v>43</v>
      </c>
      <c r="E124" s="13" t="s">
        <v>44</v>
      </c>
      <c r="K124" t="s">
        <v>42</v>
      </c>
    </row>
    <row r="125" spans="1:11" x14ac:dyDescent="0.2">
      <c r="A125" t="s">
        <v>42</v>
      </c>
      <c r="D125" t="s">
        <v>43</v>
      </c>
      <c r="E125" s="13" t="s">
        <v>45</v>
      </c>
      <c r="K125" t="s">
        <v>42</v>
      </c>
    </row>
    <row r="126" spans="1:11" x14ac:dyDescent="0.2">
      <c r="A126" t="s">
        <v>42</v>
      </c>
      <c r="D126" t="s">
        <v>43</v>
      </c>
      <c r="E126" s="13" t="s">
        <v>46</v>
      </c>
      <c r="K126" t="s">
        <v>42</v>
      </c>
    </row>
    <row r="127" spans="1:11" x14ac:dyDescent="0.2">
      <c r="A127" t="s">
        <v>42</v>
      </c>
      <c r="D127" t="s">
        <v>43</v>
      </c>
      <c r="E127" s="13" t="s">
        <v>47</v>
      </c>
      <c r="K127" t="s">
        <v>42</v>
      </c>
    </row>
    <row r="128" spans="1:11" x14ac:dyDescent="0.2">
      <c r="A128" t="s">
        <v>42</v>
      </c>
      <c r="D128" t="s">
        <v>43</v>
      </c>
      <c r="E128" s="13" t="s">
        <v>48</v>
      </c>
      <c r="K128" t="s">
        <v>42</v>
      </c>
    </row>
    <row r="129" spans="1:11" x14ac:dyDescent="0.2">
      <c r="A129" t="s">
        <v>42</v>
      </c>
      <c r="D129" t="s">
        <v>43</v>
      </c>
      <c r="E129" s="13" t="s">
        <v>49</v>
      </c>
      <c r="K129" t="s">
        <v>42</v>
      </c>
    </row>
    <row r="130" spans="1:11" x14ac:dyDescent="0.2">
      <c r="A130" t="s">
        <v>42</v>
      </c>
      <c r="D130" t="s">
        <v>43</v>
      </c>
      <c r="E130" s="13" t="s">
        <v>50</v>
      </c>
      <c r="K130" t="s">
        <v>42</v>
      </c>
    </row>
    <row r="131" spans="1:11" x14ac:dyDescent="0.2">
      <c r="A131" t="s">
        <v>42</v>
      </c>
      <c r="D131" t="s">
        <v>43</v>
      </c>
      <c r="E131" s="13" t="s">
        <v>51</v>
      </c>
      <c r="K131" t="s">
        <v>42</v>
      </c>
    </row>
    <row r="132" spans="1:11" x14ac:dyDescent="0.2">
      <c r="A132" t="s">
        <v>42</v>
      </c>
      <c r="D132" t="s">
        <v>43</v>
      </c>
      <c r="E132" s="13" t="s">
        <v>52</v>
      </c>
      <c r="K132" t="s">
        <v>42</v>
      </c>
    </row>
    <row r="133" spans="1:11" x14ac:dyDescent="0.2">
      <c r="A133" t="s">
        <v>42</v>
      </c>
      <c r="D133" t="s">
        <v>43</v>
      </c>
      <c r="E133" s="13" t="s">
        <v>53</v>
      </c>
      <c r="K133" t="s">
        <v>42</v>
      </c>
    </row>
    <row r="134" spans="1:11" x14ac:dyDescent="0.2">
      <c r="A134" t="s">
        <v>42</v>
      </c>
      <c r="D134" t="s">
        <v>43</v>
      </c>
      <c r="E134" s="13" t="s">
        <v>54</v>
      </c>
      <c r="K134" t="s">
        <v>42</v>
      </c>
    </row>
    <row r="135" spans="1:11" x14ac:dyDescent="0.2">
      <c r="A135" t="s">
        <v>57</v>
      </c>
      <c r="D135" t="s">
        <v>58</v>
      </c>
      <c r="E135" s="13" t="s">
        <v>55</v>
      </c>
      <c r="K135" t="s">
        <v>56</v>
      </c>
    </row>
    <row r="136" spans="1:11" x14ac:dyDescent="0.2">
      <c r="A136" t="s">
        <v>57</v>
      </c>
      <c r="D136" t="s">
        <v>58</v>
      </c>
      <c r="E136" s="13" t="s">
        <v>59</v>
      </c>
      <c r="K136" t="s">
        <v>56</v>
      </c>
    </row>
    <row r="137" spans="1:11" x14ac:dyDescent="0.2">
      <c r="A137" t="s">
        <v>57</v>
      </c>
      <c r="D137" t="s">
        <v>58</v>
      </c>
      <c r="E137" s="13" t="s">
        <v>60</v>
      </c>
      <c r="K137" t="s">
        <v>56</v>
      </c>
    </row>
    <row r="138" spans="1:11" x14ac:dyDescent="0.2">
      <c r="A138" t="s">
        <v>57</v>
      </c>
      <c r="D138" t="s">
        <v>58</v>
      </c>
      <c r="E138" s="13" t="s">
        <v>61</v>
      </c>
      <c r="K138" t="s">
        <v>56</v>
      </c>
    </row>
    <row r="139" spans="1:11" x14ac:dyDescent="0.2">
      <c r="A139" t="s">
        <v>57</v>
      </c>
      <c r="D139" t="s">
        <v>58</v>
      </c>
      <c r="E139" s="13" t="s">
        <v>62</v>
      </c>
      <c r="K139" t="s">
        <v>56</v>
      </c>
    </row>
    <row r="140" spans="1:11" x14ac:dyDescent="0.2">
      <c r="A140" t="s">
        <v>64</v>
      </c>
      <c r="D140" t="s">
        <v>65</v>
      </c>
      <c r="E140" s="13" t="s">
        <v>63</v>
      </c>
      <c r="K140" t="s">
        <v>64</v>
      </c>
    </row>
    <row r="141" spans="1:11" x14ac:dyDescent="0.2">
      <c r="A141" t="s">
        <v>64</v>
      </c>
      <c r="D141" t="s">
        <v>65</v>
      </c>
      <c r="E141" s="13" t="s">
        <v>66</v>
      </c>
      <c r="K141" t="s">
        <v>64</v>
      </c>
    </row>
    <row r="142" spans="1:11" x14ac:dyDescent="0.2">
      <c r="A142" t="s">
        <v>69</v>
      </c>
      <c r="D142" t="s">
        <v>70</v>
      </c>
      <c r="E142" s="13" t="s">
        <v>67</v>
      </c>
      <c r="K142" t="s">
        <v>68</v>
      </c>
    </row>
  </sheetData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D1" workbookViewId="0">
      <selection activeCell="I19" sqref="I19"/>
    </sheetView>
  </sheetViews>
  <sheetFormatPr baseColWidth="10" defaultRowHeight="12.75" x14ac:dyDescent="0.2"/>
  <cols>
    <col min="1" max="1" width="33" bestFit="1" customWidth="1"/>
    <col min="2" max="2" width="19.42578125" customWidth="1"/>
    <col min="3" max="3" width="21.28515625" customWidth="1"/>
    <col min="4" max="4" width="33" bestFit="1" customWidth="1"/>
    <col min="5" max="5" width="18.140625" customWidth="1"/>
    <col min="11" max="11" width="52" customWidth="1"/>
  </cols>
  <sheetData>
    <row r="1" spans="1:11" ht="20.25" x14ac:dyDescent="0.2">
      <c r="A1" s="36" t="s">
        <v>244</v>
      </c>
      <c r="B1" s="36"/>
      <c r="C1" s="36"/>
      <c r="D1" s="36"/>
      <c r="E1" s="12"/>
      <c r="F1" s="12"/>
      <c r="G1" s="12"/>
      <c r="H1" s="12"/>
      <c r="I1" s="12"/>
      <c r="J1" s="12"/>
      <c r="K1" s="12"/>
    </row>
    <row r="2" spans="1:11" ht="20.25" customHeight="1" x14ac:dyDescent="0.3">
      <c r="A2" s="2" t="s">
        <v>72</v>
      </c>
      <c r="B2" s="2" t="s">
        <v>73</v>
      </c>
      <c r="C2" s="2" t="s">
        <v>74</v>
      </c>
      <c r="D2" s="2" t="s">
        <v>75</v>
      </c>
      <c r="E2" s="2" t="s">
        <v>76</v>
      </c>
      <c r="F2" s="15" t="s">
        <v>71</v>
      </c>
      <c r="G2" s="15" t="s">
        <v>77</v>
      </c>
      <c r="H2" s="15" t="s">
        <v>78</v>
      </c>
      <c r="I2" s="15" t="s">
        <v>79</v>
      </c>
      <c r="J2" s="15" t="s">
        <v>80</v>
      </c>
      <c r="K2" s="34" t="s">
        <v>270</v>
      </c>
    </row>
    <row r="3" spans="1:11" x14ac:dyDescent="0.2">
      <c r="A3" s="6" t="s">
        <v>81</v>
      </c>
      <c r="B3" s="6"/>
      <c r="C3" s="6"/>
      <c r="D3" s="6"/>
      <c r="E3" s="6"/>
      <c r="F3" s="16">
        <f>SUM(F4:F5)</f>
        <v>4</v>
      </c>
      <c r="G3" s="16"/>
      <c r="H3" s="16"/>
      <c r="I3" s="16"/>
      <c r="J3" s="16"/>
      <c r="K3" s="16" t="str">
        <f t="shared" ref="K3:K7" si="0">CONCATENATE(CONCATENATE($E3,IF(ISBLANK($E3),""," = "),$A3),IF(ISBLANK($J3),"",", "),$J3)</f>
        <v>Resistor</v>
      </c>
    </row>
    <row r="4" spans="1:11" ht="12.75" customHeight="1" x14ac:dyDescent="0.2">
      <c r="A4" s="22" t="s">
        <v>161</v>
      </c>
      <c r="B4" s="13" t="s">
        <v>4</v>
      </c>
      <c r="C4" s="22" t="s">
        <v>160</v>
      </c>
      <c r="D4" s="13" t="s">
        <v>17</v>
      </c>
      <c r="E4" s="22" t="s">
        <v>256</v>
      </c>
      <c r="F4" s="13">
        <v>3</v>
      </c>
      <c r="G4" s="13">
        <v>9334130</v>
      </c>
      <c r="H4" s="13"/>
      <c r="I4" s="13"/>
      <c r="J4" s="13"/>
      <c r="K4" s="35" t="str">
        <f t="shared" si="0"/>
        <v>R201, R202, R203 = resistor 220R 5% 0.1W</v>
      </c>
    </row>
    <row r="5" spans="1:11" ht="12.75" customHeight="1" x14ac:dyDescent="0.2">
      <c r="A5" s="13" t="s">
        <v>86</v>
      </c>
      <c r="B5" s="13" t="s">
        <v>4</v>
      </c>
      <c r="C5" s="13" t="s">
        <v>20</v>
      </c>
      <c r="D5" s="13" t="s">
        <v>17</v>
      </c>
      <c r="E5" s="22" t="s">
        <v>257</v>
      </c>
      <c r="F5" s="13">
        <v>1</v>
      </c>
      <c r="G5" s="13">
        <v>9333711</v>
      </c>
      <c r="H5" s="13"/>
      <c r="I5" s="13"/>
      <c r="J5" s="13"/>
      <c r="K5" s="35" t="str">
        <f t="shared" si="0"/>
        <v>R204 = resistor 1k 5% 0.1W</v>
      </c>
    </row>
    <row r="6" spans="1:11" x14ac:dyDescent="0.2">
      <c r="A6" s="4"/>
      <c r="B6" s="4"/>
      <c r="C6" s="4"/>
      <c r="D6" s="4"/>
      <c r="E6" s="4"/>
      <c r="F6" s="17"/>
      <c r="G6" s="17"/>
      <c r="H6" s="17"/>
      <c r="I6" s="17"/>
      <c r="J6" s="17"/>
      <c r="K6" s="17"/>
    </row>
    <row r="7" spans="1:11" x14ac:dyDescent="0.2">
      <c r="A7" s="6" t="s">
        <v>84</v>
      </c>
      <c r="B7" s="6"/>
      <c r="C7" s="6"/>
      <c r="D7" s="6"/>
      <c r="E7" s="6"/>
      <c r="F7" s="16">
        <f>SUM(F8:F9)</f>
        <v>2</v>
      </c>
      <c r="G7" s="16"/>
      <c r="H7" s="16"/>
      <c r="I7" s="16"/>
      <c r="J7" s="16"/>
      <c r="K7" s="16" t="str">
        <f t="shared" si="0"/>
        <v>Semiconductor</v>
      </c>
    </row>
    <row r="8" spans="1:11" ht="15" x14ac:dyDescent="0.2">
      <c r="A8" s="13" t="s">
        <v>162</v>
      </c>
      <c r="B8" s="13" t="s">
        <v>9</v>
      </c>
      <c r="C8" s="13" t="s">
        <v>162</v>
      </c>
      <c r="D8" s="22" t="s">
        <v>58</v>
      </c>
      <c r="E8" s="22" t="s">
        <v>258</v>
      </c>
      <c r="F8" s="13">
        <v>1</v>
      </c>
      <c r="G8" s="13">
        <v>1081192</v>
      </c>
      <c r="H8" s="13"/>
      <c r="I8" s="13"/>
      <c r="J8" s="13"/>
      <c r="K8" s="35" t="str">
        <f t="shared" ref="K8:K9" si="1">CONCATENATE(CONCATENATE($E8,IF(ISBLANK($E8),""," = "),$A8),IF(ISBLANK($J8),"",", "),$J8)</f>
        <v>D201 = BAT54C,215</v>
      </c>
    </row>
    <row r="9" spans="1:11" ht="15" x14ac:dyDescent="0.2">
      <c r="A9" s="32" t="s">
        <v>245</v>
      </c>
      <c r="B9" s="24" t="s">
        <v>246</v>
      </c>
      <c r="C9" t="s">
        <v>245</v>
      </c>
      <c r="D9" s="24" t="s">
        <v>247</v>
      </c>
      <c r="E9" s="33" t="s">
        <v>259</v>
      </c>
      <c r="F9" s="25">
        <v>1</v>
      </c>
      <c r="G9" s="25">
        <v>1652511</v>
      </c>
      <c r="H9" s="25"/>
      <c r="I9" s="25" t="s">
        <v>185</v>
      </c>
      <c r="J9" s="13"/>
      <c r="K9" s="35" t="str">
        <f t="shared" si="1"/>
        <v>IC201 = CNY17-3</v>
      </c>
    </row>
    <row r="10" spans="1:1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">
      <c r="A11" s="6" t="s">
        <v>85</v>
      </c>
      <c r="B11" s="6"/>
      <c r="C11" s="6"/>
      <c r="D11" s="6"/>
      <c r="E11" s="6"/>
      <c r="F11" s="16">
        <f>SUM(F12:F15)</f>
        <v>4</v>
      </c>
      <c r="G11" s="16"/>
      <c r="H11" s="16"/>
      <c r="I11" s="16"/>
      <c r="J11" s="16"/>
      <c r="K11" s="16" t="str">
        <f t="shared" ref="K11" si="2">CONCATENATE(CONCATENATE($E11,IF(ISBLANK($E11),""," = "),$A11),IF(ISBLANK($J11),"",", "),$J11)</f>
        <v>Misc.</v>
      </c>
    </row>
    <row r="12" spans="1:11" ht="15" x14ac:dyDescent="0.2">
      <c r="A12" s="8" t="s">
        <v>248</v>
      </c>
      <c r="B12" s="9" t="s">
        <v>108</v>
      </c>
      <c r="C12" s="8"/>
      <c r="D12" s="8" t="s">
        <v>109</v>
      </c>
      <c r="E12" s="13" t="s">
        <v>260</v>
      </c>
      <c r="F12" s="13">
        <v>1</v>
      </c>
      <c r="G12" s="8"/>
      <c r="H12" s="13"/>
      <c r="I12" s="13"/>
      <c r="J12" s="13"/>
      <c r="K12" s="35" t="str">
        <f t="shared" ref="K12:K15" si="3">CONCATENATE(CONCATENATE($E12,IF(ISBLANK($E12),""," = "),$A12),IF(ISBLANK($J12),"",", "),$J12)</f>
        <v>K201 = header female 4 pin, 0.1" pitch vertical</v>
      </c>
    </row>
    <row r="13" spans="1:11" ht="15" x14ac:dyDescent="0.2">
      <c r="A13" s="29" t="s">
        <v>249</v>
      </c>
      <c r="B13" s="29" t="s">
        <v>250</v>
      </c>
      <c r="C13" s="29" t="s">
        <v>251</v>
      </c>
      <c r="D13" s="29" t="s">
        <v>251</v>
      </c>
      <c r="E13" s="29" t="s">
        <v>261</v>
      </c>
      <c r="F13" s="11">
        <v>2</v>
      </c>
      <c r="G13" s="11">
        <v>1944987</v>
      </c>
      <c r="K13" s="35" t="str">
        <f t="shared" si="3"/>
        <v>K202, K203 = 5-way DIN connector, 180 deg, female</v>
      </c>
    </row>
    <row r="14" spans="1:11" ht="15" x14ac:dyDescent="0.2">
      <c r="K14" s="35" t="str">
        <f t="shared" si="3"/>
        <v/>
      </c>
    </row>
    <row r="15" spans="1:11" ht="15" x14ac:dyDescent="0.2">
      <c r="A15" s="27" t="s">
        <v>252</v>
      </c>
      <c r="B15" s="29" t="s">
        <v>181</v>
      </c>
      <c r="C15" s="29"/>
      <c r="D15" s="29"/>
      <c r="E15" s="29"/>
      <c r="F15" s="11">
        <v>1</v>
      </c>
      <c r="G15" s="11"/>
      <c r="K15" s="35" t="str">
        <f t="shared" si="3"/>
        <v>PCB 140182-2-v2.0</v>
      </c>
    </row>
    <row r="16" spans="1:11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C32" s="25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C35" s="13"/>
    </row>
    <row r="36" spans="2:3" x14ac:dyDescent="0.2">
      <c r="C36" s="13"/>
    </row>
    <row r="37" spans="2:3" x14ac:dyDescent="0.2">
      <c r="C37" s="13"/>
    </row>
    <row r="38" spans="2:3" x14ac:dyDescent="0.2">
      <c r="B38" s="25"/>
      <c r="C38" s="25"/>
    </row>
    <row r="39" spans="2:3" x14ac:dyDescent="0.2">
      <c r="B39" s="8"/>
      <c r="C39" s="13"/>
    </row>
    <row r="40" spans="2:3" x14ac:dyDescent="0.2">
      <c r="B40" s="13"/>
      <c r="C40" s="13"/>
    </row>
    <row r="41" spans="2:3" x14ac:dyDescent="0.2">
      <c r="B41" s="8"/>
      <c r="C41" s="13"/>
    </row>
    <row r="42" spans="2:3" x14ac:dyDescent="0.2">
      <c r="B42" s="19"/>
      <c r="C42" s="19"/>
    </row>
    <row r="43" spans="2:3" x14ac:dyDescent="0.2">
      <c r="B43" s="19"/>
      <c r="C43" s="19"/>
    </row>
    <row r="44" spans="2:3" x14ac:dyDescent="0.2">
      <c r="C44" s="19"/>
    </row>
    <row r="45" spans="2:3" x14ac:dyDescent="0.2">
      <c r="C45" s="19"/>
    </row>
    <row r="46" spans="2:3" x14ac:dyDescent="0.2">
      <c r="B46" s="11"/>
      <c r="C46" s="11"/>
    </row>
    <row r="47" spans="2:3" x14ac:dyDescent="0.2">
      <c r="B47" s="25"/>
      <c r="C47" s="11"/>
    </row>
    <row r="48" spans="2:3" x14ac:dyDescent="0.2">
      <c r="C48" s="11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4" sqref="A4"/>
    </sheetView>
  </sheetViews>
  <sheetFormatPr baseColWidth="10" defaultRowHeight="12.75" x14ac:dyDescent="0.2"/>
  <cols>
    <col min="1" max="1" width="26.85546875" customWidth="1"/>
    <col min="2" max="2" width="21.85546875" customWidth="1"/>
    <col min="3" max="3" width="22" customWidth="1"/>
    <col min="4" max="4" width="18.42578125" customWidth="1"/>
    <col min="5" max="5" width="18.5703125" customWidth="1"/>
  </cols>
  <sheetData>
    <row r="1" spans="1:11" ht="20.25" x14ac:dyDescent="0.2">
      <c r="A1" s="36" t="s">
        <v>253</v>
      </c>
      <c r="B1" s="36"/>
      <c r="C1" s="36"/>
      <c r="D1" s="36"/>
      <c r="E1" s="12"/>
      <c r="F1" s="12"/>
      <c r="G1" s="12"/>
      <c r="H1" s="12"/>
      <c r="I1" s="12"/>
      <c r="J1" s="12"/>
      <c r="K1" s="12"/>
    </row>
    <row r="2" spans="1:11" ht="20.25" customHeight="1" x14ac:dyDescent="0.2">
      <c r="A2" s="2" t="s">
        <v>72</v>
      </c>
      <c r="B2" s="2" t="s">
        <v>73</v>
      </c>
      <c r="C2" s="2" t="s">
        <v>74</v>
      </c>
      <c r="D2" s="2" t="s">
        <v>75</v>
      </c>
      <c r="E2" s="2" t="s">
        <v>76</v>
      </c>
      <c r="F2" s="15" t="s">
        <v>71</v>
      </c>
      <c r="G2" s="15" t="s">
        <v>77</v>
      </c>
      <c r="H2" s="15" t="s">
        <v>78</v>
      </c>
      <c r="I2" s="15" t="s">
        <v>79</v>
      </c>
      <c r="J2" s="15" t="s">
        <v>80</v>
      </c>
      <c r="K2" s="15"/>
    </row>
    <row r="3" spans="1:11" x14ac:dyDescent="0.2">
      <c r="A3" s="29" t="s">
        <v>182</v>
      </c>
      <c r="B3" s="29" t="s">
        <v>183</v>
      </c>
      <c r="C3" s="29" t="s">
        <v>184</v>
      </c>
      <c r="D3" s="29"/>
      <c r="E3" s="29"/>
      <c r="F3" s="11">
        <v>1</v>
      </c>
      <c r="G3">
        <v>1876944</v>
      </c>
    </row>
    <row r="4" spans="1:11" x14ac:dyDescent="0.2">
      <c r="A4" s="29" t="s">
        <v>254</v>
      </c>
      <c r="B4" t="s">
        <v>181</v>
      </c>
      <c r="F4">
        <v>1</v>
      </c>
    </row>
    <row r="5" spans="1:11" x14ac:dyDescent="0.2">
      <c r="A5" s="29" t="s">
        <v>255</v>
      </c>
      <c r="B5" t="s">
        <v>181</v>
      </c>
      <c r="F5">
        <v>1</v>
      </c>
    </row>
    <row r="6" spans="1:11" x14ac:dyDescent="0.2">
      <c r="A6" s="29" t="s">
        <v>262</v>
      </c>
      <c r="B6" t="s">
        <v>4</v>
      </c>
      <c r="C6" t="s">
        <v>263</v>
      </c>
      <c r="F6">
        <v>2</v>
      </c>
      <c r="G6">
        <v>1440010</v>
      </c>
    </row>
    <row r="7" spans="1:11" x14ac:dyDescent="0.2">
      <c r="A7" s="27" t="s">
        <v>269</v>
      </c>
      <c r="B7" t="s">
        <v>4</v>
      </c>
      <c r="C7" s="23" t="s">
        <v>268</v>
      </c>
      <c r="F7">
        <v>6</v>
      </c>
      <c r="G7">
        <v>1440012</v>
      </c>
    </row>
    <row r="8" spans="1:11" x14ac:dyDescent="0.2">
      <c r="A8" s="27" t="s">
        <v>266</v>
      </c>
      <c r="B8" t="s">
        <v>4</v>
      </c>
      <c r="C8" s="23" t="s">
        <v>267</v>
      </c>
      <c r="F8">
        <v>1</v>
      </c>
      <c r="G8">
        <v>1441142</v>
      </c>
    </row>
    <row r="9" spans="1:11" x14ac:dyDescent="0.2">
      <c r="A9" s="27" t="s">
        <v>265</v>
      </c>
      <c r="B9" t="s">
        <v>96</v>
      </c>
      <c r="C9" s="23" t="s">
        <v>264</v>
      </c>
      <c r="F9">
        <v>1</v>
      </c>
      <c r="G9">
        <v>1132886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140182-1</vt:lpstr>
      <vt:lpstr>140182-2</vt:lpstr>
      <vt:lpstr>140182 kit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dcterms:created xsi:type="dcterms:W3CDTF">2011-06-27T20:17:21Z</dcterms:created>
  <dcterms:modified xsi:type="dcterms:W3CDTF">2014-11-10T15:20:13Z</dcterms:modified>
</cp:coreProperties>
</file>