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iyush\data science projects\practice set\Excel_Portfolio\"/>
    </mc:Choice>
  </mc:AlternateContent>
  <xr:revisionPtr revIDLastSave="0" documentId="13_ncr:1_{0692B3C2-049C-4EC2-8C59-DE3E61622D35}" xr6:coauthVersionLast="47" xr6:coauthVersionMax="47" xr10:uidLastSave="{00000000-0000-0000-0000-000000000000}"/>
  <bookViews>
    <workbookView xWindow="-108" yWindow="-108" windowWidth="23256" windowHeight="12456" activeTab="6" xr2:uid="{4BB0E766-8D5F-425B-A6A5-0B5896D0F54F}"/>
  </bookViews>
  <sheets>
    <sheet name=" orignal Data" sheetId="1" r:id="rId1"/>
    <sheet name="Encoded Data" sheetId="2" r:id="rId2"/>
    <sheet name="model 1" sheetId="5" state="hidden" r:id="rId3"/>
    <sheet name="model 2" sheetId="6" state="hidden" r:id="rId4"/>
    <sheet name="model 3" sheetId="7" state="hidden" r:id="rId5"/>
    <sheet name="Evaluation" sheetId="3" r:id="rId6"/>
    <sheet name="Prediction_Dashboard" sheetId="4" r:id="rId7"/>
  </sheets>
  <definedNames>
    <definedName name="_xlnm._FilterDatabase" localSheetId="1" hidden="1">'Encoded Data'!$H$1:$H$24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3" l="1"/>
  <c r="F26" i="3"/>
  <c r="F22" i="7"/>
  <c r="F25" i="7"/>
  <c r="F24" i="7"/>
  <c r="F23" i="7"/>
  <c r="K11" i="7"/>
  <c r="K10" i="7"/>
  <c r="K21" i="3" l="1"/>
  <c r="K20" i="3"/>
  <c r="K19" i="3"/>
  <c r="K18" i="3"/>
  <c r="K20" i="4" l="1"/>
  <c r="F20" i="4"/>
  <c r="L26" i="3"/>
  <c r="P20" i="4" s="1"/>
</calcChain>
</file>

<file path=xl/sharedStrings.xml><?xml version="1.0" encoding="utf-8"?>
<sst xmlns="http://schemas.openxmlformats.org/spreadsheetml/2006/main" count="298" uniqueCount="104">
  <si>
    <t>Price</t>
  </si>
  <si>
    <t>Screen</t>
  </si>
  <si>
    <t>Capacity</t>
  </si>
  <si>
    <t>Connectivity</t>
  </si>
  <si>
    <t xml:space="preserve">Gen </t>
  </si>
  <si>
    <t>Mini</t>
  </si>
  <si>
    <t>16GB</t>
  </si>
  <si>
    <t>Wifi</t>
  </si>
  <si>
    <t>Previous</t>
  </si>
  <si>
    <t>32GB</t>
  </si>
  <si>
    <t>Current</t>
  </si>
  <si>
    <t>Air</t>
  </si>
  <si>
    <t>64GB</t>
  </si>
  <si>
    <t>Cellular</t>
  </si>
  <si>
    <t>128GB</t>
  </si>
  <si>
    <t>current</t>
  </si>
  <si>
    <t>Pro</t>
  </si>
  <si>
    <t>Sl.No</t>
  </si>
  <si>
    <t>Product</t>
  </si>
  <si>
    <t>16GB Wifi Mini 2</t>
  </si>
  <si>
    <t>32GB Wifi Mini 2</t>
  </si>
  <si>
    <t>16GB Wifi Mini 4</t>
  </si>
  <si>
    <t>16GB Wifi Air</t>
  </si>
  <si>
    <t>64GB Wifi Mini 4</t>
  </si>
  <si>
    <t>32GB Wifi Air</t>
  </si>
  <si>
    <t>16GB Wifi Air 2</t>
  </si>
  <si>
    <t>16GB Cellular Mini 4</t>
  </si>
  <si>
    <t>16GB Cellular Air</t>
  </si>
  <si>
    <t>128GB Wifi Mini 4</t>
  </si>
  <si>
    <t>64 GB Wifi 2</t>
  </si>
  <si>
    <t>3263 Cellular Mini 2</t>
  </si>
  <si>
    <t>64GB Cellular Mini 4</t>
  </si>
  <si>
    <t>32GB Cellular Air</t>
  </si>
  <si>
    <t>16GB Cellular Air 2</t>
  </si>
  <si>
    <t>128GB Wifi Air 2</t>
  </si>
  <si>
    <t>128GB Cellular Mini 4</t>
  </si>
  <si>
    <t>64GB Cellular Air 2</t>
  </si>
  <si>
    <t>32GB Wifi Pro</t>
  </si>
  <si>
    <t>128GB Cellular Air 2</t>
  </si>
  <si>
    <t>128GB Wifi Pro</t>
  </si>
  <si>
    <t xml:space="preserve">128 GB Cellular pro </t>
  </si>
  <si>
    <t>16GB 2 Air</t>
  </si>
  <si>
    <t>32GB 2 Air</t>
  </si>
  <si>
    <t>16GB 2 Air 2</t>
  </si>
  <si>
    <t>64GB 2 Air 2</t>
  </si>
  <si>
    <t>128GB 2 Air 2</t>
  </si>
  <si>
    <t xml:space="preserve">128 GB 2 pro </t>
  </si>
  <si>
    <t>16GB 1 Mini 2</t>
  </si>
  <si>
    <t>32GB 1 Mini 2</t>
  </si>
  <si>
    <t>16GB 1 Mini 4</t>
  </si>
  <si>
    <t>16GB 1 Air</t>
  </si>
  <si>
    <t>64GB 1 Mini 4</t>
  </si>
  <si>
    <t>32GB 1 Air</t>
  </si>
  <si>
    <t>16GB 1 Air 2</t>
  </si>
  <si>
    <t>128GB 1 Mini 4</t>
  </si>
  <si>
    <t>64 GB 1 2</t>
  </si>
  <si>
    <t>128GB 1 Air 2</t>
  </si>
  <si>
    <t>32GB 1 Pro</t>
  </si>
  <si>
    <t>128GB 1 Pro</t>
  </si>
  <si>
    <t>16GB 2 Mini 4</t>
  </si>
  <si>
    <t>3263 2 Mini 2</t>
  </si>
  <si>
    <t>64GB 2 Mini 4</t>
  </si>
  <si>
    <t>128GB 2 Mini 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</si>
  <si>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</si>
  <si>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</si>
  <si>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</si>
  <si>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</si>
  <si>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</si>
  <si>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</si>
  <si>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</si>
  <si>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</si>
  <si>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</si>
  <si>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</si>
  <si>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</si>
  <si>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</si>
  <si>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</si>
  <si>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</si>
  <si>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</si>
  <si>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</si>
  <si>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</si>
  <si>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</si>
  <si>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Prediction</t>
  </si>
  <si>
    <t>Screeen</t>
  </si>
  <si>
    <t>Gen</t>
  </si>
  <si>
    <t>Predicted Price</t>
  </si>
  <si>
    <t>Max Prediction</t>
  </si>
  <si>
    <t>Min Prediction</t>
  </si>
  <si>
    <t>Max Pred Price</t>
  </si>
  <si>
    <t>Min Pred Price</t>
  </si>
  <si>
    <t>t Stat</t>
  </si>
  <si>
    <t>P-value</t>
  </si>
  <si>
    <t>Lower 95%</t>
  </si>
  <si>
    <t>Upper 95%</t>
  </si>
  <si>
    <t>In these model the intercept p value is more than 5% so we need to remove it</t>
  </si>
  <si>
    <t>also the range it shows (lower 95% and upper 95%) is vast and the price can never be negative</t>
  </si>
  <si>
    <t>as intercept is the point that touches the y axis</t>
  </si>
  <si>
    <t xml:space="preserve">so we create a model 2 by making the intercept zero </t>
  </si>
  <si>
    <t>After removing th eintercept we can notice that the r square value has changed and increased to 99%</t>
  </si>
  <si>
    <t>So we need to remove variables whose p value is greater than 5%</t>
  </si>
  <si>
    <t>Now all the p value is unnder 5% and R square has also not decreased</t>
  </si>
  <si>
    <t>Residual SS/total: % of data cannot be explained by the variables</t>
  </si>
  <si>
    <t>Regression SS /total: % of data can be explained by the variables</t>
  </si>
  <si>
    <t>if significance F is less than 5% then the variables have a significant relationship</t>
  </si>
  <si>
    <t>Dashboard for Predicting i-Pad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</si>
</sst>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4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24"/>
      <color rgb="FF00B05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24"/>
      <color theme="2" tint="-0.749992370372631"/>
      <name val="Calibri"/>
      <family val="2"/>
      <scheme val="minor"/>
    </font>
    <font>
      <b/>
      <sz val="24"/>
      <color rgb="FF00B0F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color theme="1" tint="0.1499984740745262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22"/>
      <color theme="8" tint="-0.499984740745262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2"/>
      <color theme="4"/>
      <name val="Amasis MT Pro Black"/>
      <family val="1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0" fontId="8" fillId="0" borderId="0" xfId="0" applyFont="1"/>
    <xf numFmtId="9" fontId="0" fillId="0" borderId="0" xfId="1" applyFont="1" applyFill="1" applyBorder="1" applyAlignment="1"/>
    <xf numFmtId="0" fontId="6" fillId="0" borderId="0" xfId="0" applyFont="1"/>
    <xf numFmtId="0" fontId="6" fillId="0" borderId="2" xfId="0" applyFont="1" applyBorder="1"/>
    <xf numFmtId="9" fontId="0" fillId="0" borderId="2" xfId="1" applyFont="1" applyFill="1" applyBorder="1" applyAlignment="1"/>
    <xf numFmtId="9" fontId="0" fillId="0" borderId="0" xfId="1" applyFont="1"/>
    <xf numFmtId="0" fontId="0" fillId="3" borderId="0" xfId="0" applyFill="1"/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0" fillId="4" borderId="0" xfId="0" applyFill="1"/>
    <xf numFmtId="0" fontId="7" fillId="5" borderId="0" xfId="0" applyFont="1" applyFill="1" applyAlignment="1">
      <alignment horizontal="center"/>
    </xf>
    <xf numFmtId="0" fontId="0" fillId="5" borderId="0" xfId="0" applyFill="1"/>
    <xf numFmtId="0" fontId="16" fillId="5" borderId="0" xfId="0" applyFont="1" applyFill="1"/>
    <xf numFmtId="9" fontId="20" fillId="4" borderId="0" xfId="1" applyFont="1" applyFill="1"/>
    <xf numFmtId="9" fontId="21" fillId="4" borderId="0" xfId="1" applyFont="1" applyFill="1"/>
    <xf numFmtId="0" fontId="7" fillId="5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2" fontId="13" fillId="2" borderId="4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2" fontId="9" fillId="2" borderId="4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2" fontId="12" fillId="3" borderId="4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2" fontId="14" fillId="2" borderId="4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893770C2-A818-43B4-96BA-F8C7BEFA80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D$9" max="3" min="1" page="10" val="2"/>
</file>

<file path=xl/ctrlProps/ctrlProp2.xml><?xml version="1.0" encoding="utf-8"?>
<formControlPr xmlns="http://schemas.microsoft.com/office/spreadsheetml/2009/9/main" objectType="Spin" dx="26" fmlaLink="$I$9" max="4" min="1" page="10"/>
</file>

<file path=xl/ctrlProps/ctrlProp3.xml><?xml version="1.0" encoding="utf-8"?>
<formControlPr xmlns="http://schemas.microsoft.com/office/spreadsheetml/2009/9/main" objectType="Spin" dx="26" fmlaLink="$N$9" max="2" min="1" page="10" val="2"/>
</file>

<file path=xl/ctrlProps/ctrlProp4.xml><?xml version="1.0" encoding="utf-8"?>
<formControlPr xmlns="http://schemas.microsoft.com/office/spreadsheetml/2009/9/main" objectType="Spin" dx="26" fmlaLink="$S$9" max="2" min="1" page="10" val="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601980</xdr:colOff>
          <xdr:row>7</xdr:row>
          <xdr:rowOff>182880</xdr:rowOff>
        </xdr:from>
        <xdr:to>
          <xdr:col>2</xdr:col>
          <xdr:colOff>601980</xdr:colOff>
          <xdr:row>10</xdr:row>
          <xdr:rowOff>182880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7</xdr:row>
          <xdr:rowOff>182880</xdr:rowOff>
        </xdr:from>
        <xdr:to>
          <xdr:col>8</xdr:col>
          <xdr:colOff>0</xdr:colOff>
          <xdr:row>10</xdr:row>
          <xdr:rowOff>182880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6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7</xdr:row>
          <xdr:rowOff>182880</xdr:rowOff>
        </xdr:from>
        <xdr:to>
          <xdr:col>13</xdr:col>
          <xdr:colOff>0</xdr:colOff>
          <xdr:row>10</xdr:row>
          <xdr:rowOff>182880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6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601980</xdr:colOff>
          <xdr:row>8</xdr:row>
          <xdr:rowOff>0</xdr:rowOff>
        </xdr:from>
        <xdr:to>
          <xdr:col>17</xdr:col>
          <xdr:colOff>601980</xdr:colOff>
          <xdr:row>11</xdr:row>
          <xdr:rowOff>0</xdr:rowOff>
        </xdr:to>
        <xdr:sp macro="" textlink="">
          <xdr:nvSpPr>
            <xdr:cNvPr id="4101" name="Spinner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6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22</xdr:row>
      <xdr:rowOff>48127</xdr:rowOff>
    </xdr:from>
    <xdr:to>
      <xdr:col>18</xdr:col>
      <xdr:colOff>145427</xdr:colOff>
      <xdr:row>30</xdr:row>
      <xdr:rowOff>88764</xdr:rowOff>
    </xdr:to>
    <xdr:pic>
      <xdr:nvPicPr>
        <xdr:cNvPr id="2" name="Picture 1" descr="A close-up of a cell phone&#10;&#10;Description automatically generated">
          <a:extLst>
            <a:ext uri="{FF2B5EF4-FFF2-40B4-BE49-F238E27FC236}">
              <a16:creationId xmlns:a16="http://schemas.microsoft.com/office/drawing/2014/main" id="{A34D338C-54F4-CDA2-D52A-BC51C3D53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4363453"/>
          <a:ext cx="7460627" cy="1516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CF0B-D029-409F-AE39-B1FB92B22FA5}">
  <dimension ref="B1:M24"/>
  <sheetViews>
    <sheetView zoomScale="140" zoomScaleNormal="140" workbookViewId="0">
      <selection activeCell="K12" sqref="K12"/>
    </sheetView>
  </sheetViews>
  <sheetFormatPr defaultRowHeight="14.4" x14ac:dyDescent="0.3"/>
  <cols>
    <col min="3" max="3" width="19.88671875" bestFit="1" customWidth="1"/>
    <col min="7" max="7" width="15.5546875" customWidth="1"/>
    <col min="10" max="10" width="22.33203125" customWidth="1"/>
    <col min="13" max="13" width="32.44140625" customWidth="1"/>
  </cols>
  <sheetData>
    <row r="1" spans="2:13" ht="15.6" x14ac:dyDescent="0.3">
      <c r="B1" s="1" t="s">
        <v>17</v>
      </c>
      <c r="C1" s="4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2:13" x14ac:dyDescent="0.3">
      <c r="B2" s="2">
        <v>1</v>
      </c>
      <c r="C2" s="3" t="s">
        <v>19</v>
      </c>
      <c r="D2" s="2">
        <v>279</v>
      </c>
      <c r="E2" s="2" t="s">
        <v>5</v>
      </c>
      <c r="F2" s="2" t="s">
        <v>6</v>
      </c>
      <c r="G2" s="2" t="s">
        <v>7</v>
      </c>
      <c r="H2" s="2" t="s">
        <v>8</v>
      </c>
      <c r="J2" s="3"/>
      <c r="K2" s="3"/>
    </row>
    <row r="3" spans="2:13" x14ac:dyDescent="0.3">
      <c r="B3" s="2">
        <v>2</v>
      </c>
      <c r="C3" s="3" t="s">
        <v>20</v>
      </c>
      <c r="D3" s="2">
        <v>379</v>
      </c>
      <c r="E3" s="2" t="s">
        <v>5</v>
      </c>
      <c r="F3" s="2" t="s">
        <v>9</v>
      </c>
      <c r="G3" s="2" t="s">
        <v>7</v>
      </c>
      <c r="H3" s="2" t="s">
        <v>8</v>
      </c>
      <c r="J3" s="2"/>
      <c r="K3" s="2"/>
      <c r="L3" s="2"/>
      <c r="M3" s="2"/>
    </row>
    <row r="4" spans="2:13" x14ac:dyDescent="0.3">
      <c r="B4" s="2">
        <v>3</v>
      </c>
      <c r="C4" s="3" t="s">
        <v>21</v>
      </c>
      <c r="D4" s="2">
        <v>399</v>
      </c>
      <c r="E4" s="2" t="s">
        <v>5</v>
      </c>
      <c r="F4" s="2" t="s">
        <v>6</v>
      </c>
      <c r="G4" s="2" t="s">
        <v>7</v>
      </c>
      <c r="H4" s="2" t="s">
        <v>10</v>
      </c>
      <c r="J4" s="2"/>
      <c r="K4" s="3"/>
    </row>
    <row r="5" spans="2:13" x14ac:dyDescent="0.3">
      <c r="B5" s="2">
        <v>4</v>
      </c>
      <c r="C5" s="3" t="s">
        <v>22</v>
      </c>
      <c r="D5" s="2">
        <v>399</v>
      </c>
      <c r="E5" s="2" t="s">
        <v>11</v>
      </c>
      <c r="F5" s="2" t="s">
        <v>6</v>
      </c>
      <c r="G5" s="2" t="s">
        <v>7</v>
      </c>
      <c r="H5" s="2" t="s">
        <v>8</v>
      </c>
      <c r="J5" s="2"/>
      <c r="K5" s="2"/>
    </row>
    <row r="6" spans="2:13" x14ac:dyDescent="0.3">
      <c r="B6" s="2">
        <v>5</v>
      </c>
      <c r="C6" s="3" t="s">
        <v>19</v>
      </c>
      <c r="D6" s="2">
        <v>409</v>
      </c>
      <c r="E6" s="2" t="s">
        <v>5</v>
      </c>
      <c r="F6" s="2" t="s">
        <v>6</v>
      </c>
      <c r="G6" s="2" t="s">
        <v>7</v>
      </c>
      <c r="H6" s="2" t="s">
        <v>8</v>
      </c>
      <c r="J6" s="2"/>
      <c r="K6" s="2"/>
      <c r="L6" s="2"/>
    </row>
    <row r="7" spans="2:13" x14ac:dyDescent="0.3">
      <c r="B7" s="2">
        <v>6</v>
      </c>
      <c r="C7" s="3" t="s">
        <v>23</v>
      </c>
      <c r="D7" s="2">
        <v>499</v>
      </c>
      <c r="E7" s="2" t="s">
        <v>5</v>
      </c>
      <c r="F7" s="2" t="s">
        <v>12</v>
      </c>
      <c r="G7" s="2" t="s">
        <v>7</v>
      </c>
      <c r="H7" s="2" t="s">
        <v>10</v>
      </c>
      <c r="J7" s="2"/>
      <c r="K7" s="2"/>
      <c r="L7" s="2"/>
      <c r="M7" s="2"/>
    </row>
    <row r="8" spans="2:13" x14ac:dyDescent="0.3">
      <c r="B8" s="2">
        <v>7</v>
      </c>
      <c r="C8" s="3" t="s">
        <v>24</v>
      </c>
      <c r="D8" s="2">
        <v>499</v>
      </c>
      <c r="E8" s="2" t="s">
        <v>11</v>
      </c>
      <c r="F8" s="2" t="s">
        <v>9</v>
      </c>
      <c r="G8" s="2" t="s">
        <v>7</v>
      </c>
      <c r="H8" s="2" t="s">
        <v>8</v>
      </c>
      <c r="J8" s="2"/>
      <c r="K8" s="2"/>
      <c r="L8" s="2"/>
    </row>
    <row r="9" spans="2:13" x14ac:dyDescent="0.3">
      <c r="B9" s="2">
        <v>8</v>
      </c>
      <c r="C9" s="3" t="s">
        <v>25</v>
      </c>
      <c r="D9" s="2">
        <v>499</v>
      </c>
      <c r="E9" s="2" t="s">
        <v>11</v>
      </c>
      <c r="F9" s="2" t="s">
        <v>6</v>
      </c>
      <c r="G9" s="2" t="s">
        <v>7</v>
      </c>
      <c r="H9" s="2" t="s">
        <v>10</v>
      </c>
      <c r="J9" s="2"/>
      <c r="K9" s="2"/>
      <c r="L9" s="2"/>
    </row>
    <row r="10" spans="2:13" x14ac:dyDescent="0.3">
      <c r="B10" s="2">
        <v>9</v>
      </c>
      <c r="C10" s="3" t="s">
        <v>26</v>
      </c>
      <c r="D10" s="2">
        <v>529</v>
      </c>
      <c r="E10" s="2" t="s">
        <v>5</v>
      </c>
      <c r="F10" s="2" t="s">
        <v>6</v>
      </c>
      <c r="G10" s="2" t="s">
        <v>13</v>
      </c>
      <c r="H10" s="2" t="s">
        <v>10</v>
      </c>
      <c r="K10" s="2"/>
      <c r="L10" s="2"/>
    </row>
    <row r="11" spans="2:13" x14ac:dyDescent="0.3">
      <c r="B11" s="2">
        <v>10</v>
      </c>
      <c r="C11" s="3" t="s">
        <v>27</v>
      </c>
      <c r="D11" s="2">
        <v>529</v>
      </c>
      <c r="E11" s="2" t="s">
        <v>11</v>
      </c>
      <c r="F11" s="2" t="s">
        <v>6</v>
      </c>
      <c r="G11" s="2" t="s">
        <v>13</v>
      </c>
      <c r="H11" s="2" t="s">
        <v>8</v>
      </c>
      <c r="J11" s="3"/>
      <c r="K11" s="2"/>
    </row>
    <row r="12" spans="2:13" x14ac:dyDescent="0.3">
      <c r="B12" s="2">
        <v>11</v>
      </c>
      <c r="C12" s="3" t="s">
        <v>28</v>
      </c>
      <c r="D12" s="2">
        <v>599</v>
      </c>
      <c r="E12" s="2" t="s">
        <v>5</v>
      </c>
      <c r="F12" s="2" t="s">
        <v>14</v>
      </c>
      <c r="G12" s="2" t="s">
        <v>7</v>
      </c>
      <c r="H12" s="2" t="s">
        <v>10</v>
      </c>
      <c r="K12" s="2"/>
    </row>
    <row r="13" spans="2:13" x14ac:dyDescent="0.3">
      <c r="B13" s="2">
        <v>12</v>
      </c>
      <c r="C13" s="3" t="s">
        <v>29</v>
      </c>
      <c r="D13" s="2">
        <v>599</v>
      </c>
      <c r="E13" s="2" t="s">
        <v>11</v>
      </c>
      <c r="F13" s="2" t="s">
        <v>12</v>
      </c>
      <c r="G13" s="2" t="s">
        <v>7</v>
      </c>
      <c r="H13" s="2" t="s">
        <v>15</v>
      </c>
    </row>
    <row r="14" spans="2:13" x14ac:dyDescent="0.3">
      <c r="B14" s="2">
        <v>13</v>
      </c>
      <c r="C14" s="3" t="s">
        <v>30</v>
      </c>
      <c r="D14" s="2">
        <v>609</v>
      </c>
      <c r="E14" s="2" t="s">
        <v>5</v>
      </c>
      <c r="F14" s="2" t="s">
        <v>9</v>
      </c>
      <c r="G14" s="2" t="s">
        <v>13</v>
      </c>
      <c r="H14" s="2" t="s">
        <v>8</v>
      </c>
    </row>
    <row r="15" spans="2:13" x14ac:dyDescent="0.3">
      <c r="B15" s="2">
        <v>14</v>
      </c>
      <c r="C15" s="3" t="s">
        <v>31</v>
      </c>
      <c r="D15" s="2">
        <v>629</v>
      </c>
      <c r="E15" s="2" t="s">
        <v>5</v>
      </c>
      <c r="F15" s="2" t="s">
        <v>12</v>
      </c>
      <c r="G15" s="2" t="s">
        <v>13</v>
      </c>
      <c r="H15" s="2" t="s">
        <v>10</v>
      </c>
    </row>
    <row r="16" spans="2:13" x14ac:dyDescent="0.3">
      <c r="B16" s="2">
        <v>15</v>
      </c>
      <c r="C16" s="3" t="s">
        <v>32</v>
      </c>
      <c r="D16" s="2">
        <v>629</v>
      </c>
      <c r="E16" s="2" t="s">
        <v>11</v>
      </c>
      <c r="F16" s="2" t="s">
        <v>9</v>
      </c>
      <c r="G16" s="2" t="s">
        <v>13</v>
      </c>
      <c r="H16" s="2" t="s">
        <v>8</v>
      </c>
    </row>
    <row r="17" spans="2:8" x14ac:dyDescent="0.3">
      <c r="B17" s="2">
        <v>16</v>
      </c>
      <c r="C17" s="3" t="s">
        <v>33</v>
      </c>
      <c r="D17" s="2">
        <v>629</v>
      </c>
      <c r="E17" s="2" t="s">
        <v>11</v>
      </c>
      <c r="F17" s="2" t="s">
        <v>6</v>
      </c>
      <c r="G17" s="2" t="s">
        <v>13</v>
      </c>
      <c r="H17" s="2" t="s">
        <v>10</v>
      </c>
    </row>
    <row r="18" spans="2:8" x14ac:dyDescent="0.3">
      <c r="B18" s="2">
        <v>17</v>
      </c>
      <c r="C18" s="3" t="s">
        <v>34</v>
      </c>
      <c r="D18" s="2">
        <v>699</v>
      </c>
      <c r="E18" s="2" t="s">
        <v>11</v>
      </c>
      <c r="F18" s="2" t="s">
        <v>14</v>
      </c>
      <c r="G18" s="2" t="s">
        <v>7</v>
      </c>
      <c r="H18" s="2" t="s">
        <v>10</v>
      </c>
    </row>
    <row r="19" spans="2:8" x14ac:dyDescent="0.3">
      <c r="B19" s="2">
        <v>18</v>
      </c>
      <c r="C19" s="3" t="s">
        <v>35</v>
      </c>
      <c r="D19" s="2">
        <v>729</v>
      </c>
      <c r="E19" s="2" t="s">
        <v>5</v>
      </c>
      <c r="F19" s="2" t="s">
        <v>14</v>
      </c>
      <c r="G19" s="2" t="s">
        <v>13</v>
      </c>
      <c r="H19" s="2" t="s">
        <v>10</v>
      </c>
    </row>
    <row r="20" spans="2:8" x14ac:dyDescent="0.3">
      <c r="B20" s="2">
        <v>19</v>
      </c>
      <c r="C20" s="3" t="s">
        <v>36</v>
      </c>
      <c r="D20" s="2">
        <v>729</v>
      </c>
      <c r="E20" s="2" t="s">
        <v>11</v>
      </c>
      <c r="F20" s="2" t="s">
        <v>12</v>
      </c>
      <c r="G20" s="2" t="s">
        <v>13</v>
      </c>
      <c r="H20" s="2" t="s">
        <v>10</v>
      </c>
    </row>
    <row r="21" spans="2:8" x14ac:dyDescent="0.3">
      <c r="B21" s="2">
        <v>20</v>
      </c>
      <c r="C21" s="3" t="s">
        <v>37</v>
      </c>
      <c r="D21" s="2">
        <v>799</v>
      </c>
      <c r="E21" s="2" t="s">
        <v>16</v>
      </c>
      <c r="F21" s="2" t="s">
        <v>9</v>
      </c>
      <c r="G21" s="2" t="s">
        <v>7</v>
      </c>
      <c r="H21" s="2" t="s">
        <v>10</v>
      </c>
    </row>
    <row r="22" spans="2:8" x14ac:dyDescent="0.3">
      <c r="B22" s="2">
        <v>21</v>
      </c>
      <c r="C22" s="3" t="s">
        <v>38</v>
      </c>
      <c r="D22" s="2">
        <v>829</v>
      </c>
      <c r="E22" s="2" t="s">
        <v>11</v>
      </c>
      <c r="F22" s="2" t="s">
        <v>14</v>
      </c>
      <c r="G22" s="2" t="s">
        <v>13</v>
      </c>
      <c r="H22" s="2" t="s">
        <v>10</v>
      </c>
    </row>
    <row r="23" spans="2:8" x14ac:dyDescent="0.3">
      <c r="B23" s="2">
        <v>22</v>
      </c>
      <c r="C23" s="3" t="s">
        <v>39</v>
      </c>
      <c r="D23" s="2">
        <v>949</v>
      </c>
      <c r="E23" s="2" t="s">
        <v>16</v>
      </c>
      <c r="F23" s="2" t="s">
        <v>14</v>
      </c>
      <c r="G23" s="2" t="s">
        <v>7</v>
      </c>
      <c r="H23" s="2" t="s">
        <v>10</v>
      </c>
    </row>
    <row r="24" spans="2:8" x14ac:dyDescent="0.3">
      <c r="B24" s="2">
        <v>23</v>
      </c>
      <c r="C24" s="3" t="s">
        <v>40</v>
      </c>
      <c r="D24" s="2">
        <v>1079</v>
      </c>
      <c r="E24" s="2" t="s">
        <v>16</v>
      </c>
      <c r="F24" s="2" t="s">
        <v>14</v>
      </c>
      <c r="G24" s="2" t="s">
        <v>13</v>
      </c>
      <c r="H24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060F-5660-405D-ACED-656EAC33E2A9}">
  <dimension ref="A1:O24"/>
  <sheetViews>
    <sheetView topLeftCell="D1" zoomScale="153" zoomScaleNormal="153" workbookViewId="0">
      <selection activeCell="H8" sqref="H8"/>
    </sheetView>
  </sheetViews>
  <sheetFormatPr defaultRowHeight="14.4" x14ac:dyDescent="0.3"/>
  <cols>
    <col min="1" max="1" width="18.6640625" bestFit="1" customWidth="1"/>
    <col min="2" max="2" width="5.5546875" bestFit="1" customWidth="1"/>
    <col min="3" max="3" width="7.21875" bestFit="1" customWidth="1"/>
    <col min="5" max="5" width="12.77734375" bestFit="1" customWidth="1"/>
    <col min="6" max="6" width="8" bestFit="1" customWidth="1"/>
    <col min="7" max="7" width="8" customWidth="1"/>
    <col min="8" max="8" width="7.21875" bestFit="1" customWidth="1"/>
    <col min="11" max="11" width="9.5546875" customWidth="1"/>
    <col min="12" max="12" width="12.77734375" bestFit="1" customWidth="1"/>
    <col min="14" max="14" width="8" bestFit="1" customWidth="1"/>
  </cols>
  <sheetData>
    <row r="1" spans="1:15" ht="15.6" x14ac:dyDescent="0.3">
      <c r="A1" s="4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1</v>
      </c>
      <c r="J1" s="1" t="s">
        <v>2</v>
      </c>
      <c r="L1" s="1" t="s">
        <v>3</v>
      </c>
      <c r="N1" s="1" t="s">
        <v>4</v>
      </c>
    </row>
    <row r="2" spans="1:15" x14ac:dyDescent="0.3">
      <c r="A2" s="3" t="s">
        <v>47</v>
      </c>
      <c r="B2" s="2">
        <v>279</v>
      </c>
      <c r="C2" s="2">
        <v>1</v>
      </c>
      <c r="D2" s="2">
        <v>1</v>
      </c>
      <c r="E2" s="2">
        <v>1</v>
      </c>
      <c r="F2" s="2">
        <v>1</v>
      </c>
      <c r="G2" s="2"/>
      <c r="H2" s="2" t="s">
        <v>5</v>
      </c>
      <c r="I2" s="5">
        <v>1</v>
      </c>
      <c r="J2" s="2" t="s">
        <v>6</v>
      </c>
      <c r="K2" s="5">
        <v>1</v>
      </c>
      <c r="L2" s="2" t="s">
        <v>7</v>
      </c>
      <c r="M2" s="2">
        <v>1</v>
      </c>
      <c r="N2" s="2" t="s">
        <v>8</v>
      </c>
      <c r="O2" s="2">
        <v>1</v>
      </c>
    </row>
    <row r="3" spans="1:15" x14ac:dyDescent="0.3">
      <c r="A3" s="3" t="s">
        <v>48</v>
      </c>
      <c r="B3" s="2">
        <v>379</v>
      </c>
      <c r="C3" s="2">
        <v>1</v>
      </c>
      <c r="D3" s="2">
        <v>2</v>
      </c>
      <c r="E3" s="2">
        <v>1</v>
      </c>
      <c r="F3" s="2">
        <v>1</v>
      </c>
      <c r="G3" s="2"/>
      <c r="H3" s="2" t="s">
        <v>11</v>
      </c>
      <c r="I3" s="2">
        <v>2</v>
      </c>
      <c r="J3" s="2" t="s">
        <v>9</v>
      </c>
      <c r="K3" s="2">
        <v>2</v>
      </c>
      <c r="L3" s="2" t="s">
        <v>13</v>
      </c>
      <c r="M3" s="2">
        <v>2</v>
      </c>
      <c r="N3" s="2" t="s">
        <v>10</v>
      </c>
      <c r="O3" s="2">
        <v>2</v>
      </c>
    </row>
    <row r="4" spans="1:15" x14ac:dyDescent="0.3">
      <c r="A4" s="3" t="s">
        <v>49</v>
      </c>
      <c r="B4" s="2">
        <v>399</v>
      </c>
      <c r="C4" s="2">
        <v>1</v>
      </c>
      <c r="D4" s="2">
        <v>1</v>
      </c>
      <c r="E4" s="2">
        <v>1</v>
      </c>
      <c r="F4" s="2">
        <v>2</v>
      </c>
      <c r="G4" s="2"/>
      <c r="H4" s="2" t="s">
        <v>16</v>
      </c>
      <c r="I4" s="5">
        <v>3</v>
      </c>
      <c r="J4" s="2" t="s">
        <v>12</v>
      </c>
      <c r="K4" s="5">
        <v>3</v>
      </c>
      <c r="O4" s="2"/>
    </row>
    <row r="5" spans="1:15" x14ac:dyDescent="0.3">
      <c r="A5" s="3" t="s">
        <v>50</v>
      </c>
      <c r="B5" s="2">
        <v>399</v>
      </c>
      <c r="C5" s="2">
        <v>2</v>
      </c>
      <c r="D5" s="2">
        <v>1</v>
      </c>
      <c r="E5" s="2">
        <v>1</v>
      </c>
      <c r="F5" s="2">
        <v>1</v>
      </c>
      <c r="G5" s="2"/>
      <c r="I5" s="5"/>
      <c r="J5" s="2" t="s">
        <v>14</v>
      </c>
      <c r="K5" s="5">
        <v>4</v>
      </c>
    </row>
    <row r="6" spans="1:15" x14ac:dyDescent="0.3">
      <c r="A6" s="3" t="s">
        <v>47</v>
      </c>
      <c r="B6" s="2">
        <v>409</v>
      </c>
      <c r="C6" s="2">
        <v>1</v>
      </c>
      <c r="D6" s="2">
        <v>1</v>
      </c>
      <c r="E6" s="2">
        <v>1</v>
      </c>
      <c r="F6" s="2">
        <v>1</v>
      </c>
      <c r="G6" s="2"/>
      <c r="I6" s="2"/>
    </row>
    <row r="7" spans="1:15" x14ac:dyDescent="0.3">
      <c r="A7" s="3" t="s">
        <v>51</v>
      </c>
      <c r="B7" s="2">
        <v>499</v>
      </c>
      <c r="C7" s="2">
        <v>1</v>
      </c>
      <c r="D7" s="2">
        <v>3</v>
      </c>
      <c r="E7" s="2">
        <v>1</v>
      </c>
      <c r="F7" s="2">
        <v>2</v>
      </c>
      <c r="G7" s="2"/>
      <c r="I7" s="2"/>
      <c r="K7" s="2"/>
    </row>
    <row r="8" spans="1:15" x14ac:dyDescent="0.3">
      <c r="A8" s="3" t="s">
        <v>52</v>
      </c>
      <c r="B8" s="2">
        <v>499</v>
      </c>
      <c r="C8" s="2">
        <v>2</v>
      </c>
      <c r="D8" s="2">
        <v>2</v>
      </c>
      <c r="E8" s="2">
        <v>1</v>
      </c>
      <c r="F8" s="2">
        <v>1</v>
      </c>
      <c r="G8" s="2"/>
      <c r="I8" s="2"/>
    </row>
    <row r="9" spans="1:15" x14ac:dyDescent="0.3">
      <c r="A9" s="3" t="s">
        <v>53</v>
      </c>
      <c r="B9" s="2">
        <v>499</v>
      </c>
      <c r="C9" s="2">
        <v>2</v>
      </c>
      <c r="D9" s="2">
        <v>1</v>
      </c>
      <c r="E9" s="2">
        <v>1</v>
      </c>
      <c r="F9" s="2">
        <v>2</v>
      </c>
      <c r="G9" s="2"/>
      <c r="I9" s="2"/>
    </row>
    <row r="10" spans="1:15" x14ac:dyDescent="0.3">
      <c r="A10" s="3" t="s">
        <v>59</v>
      </c>
      <c r="B10" s="2">
        <v>529</v>
      </c>
      <c r="C10" s="2">
        <v>1</v>
      </c>
      <c r="D10" s="2">
        <v>1</v>
      </c>
      <c r="E10" s="2">
        <v>2</v>
      </c>
      <c r="F10" s="2">
        <v>2</v>
      </c>
      <c r="G10" s="2"/>
      <c r="I10" s="2"/>
    </row>
    <row r="11" spans="1:15" x14ac:dyDescent="0.3">
      <c r="A11" s="3" t="s">
        <v>41</v>
      </c>
      <c r="B11" s="2">
        <v>529</v>
      </c>
      <c r="C11" s="2">
        <v>2</v>
      </c>
      <c r="D11" s="2">
        <v>1</v>
      </c>
      <c r="E11" s="2">
        <v>2</v>
      </c>
      <c r="F11" s="2">
        <v>1</v>
      </c>
      <c r="G11" s="2"/>
      <c r="I11" s="2"/>
    </row>
    <row r="12" spans="1:15" x14ac:dyDescent="0.3">
      <c r="A12" s="3" t="s">
        <v>54</v>
      </c>
      <c r="B12" s="2">
        <v>599</v>
      </c>
      <c r="C12" s="2">
        <v>1</v>
      </c>
      <c r="D12" s="2">
        <v>4</v>
      </c>
      <c r="E12" s="2">
        <v>1</v>
      </c>
      <c r="F12" s="2">
        <v>2</v>
      </c>
      <c r="G12" s="2"/>
      <c r="I12" s="2"/>
    </row>
    <row r="13" spans="1:15" x14ac:dyDescent="0.3">
      <c r="A13" s="3" t="s">
        <v>55</v>
      </c>
      <c r="B13" s="2">
        <v>599</v>
      </c>
      <c r="C13" s="2">
        <v>2</v>
      </c>
      <c r="D13" s="2">
        <v>3</v>
      </c>
      <c r="E13" s="2">
        <v>1</v>
      </c>
      <c r="F13" s="2">
        <v>2</v>
      </c>
      <c r="G13" s="2"/>
    </row>
    <row r="14" spans="1:15" x14ac:dyDescent="0.3">
      <c r="A14" s="3" t="s">
        <v>60</v>
      </c>
      <c r="B14" s="2">
        <v>609</v>
      </c>
      <c r="C14" s="2">
        <v>1</v>
      </c>
      <c r="D14" s="2">
        <v>2</v>
      </c>
      <c r="E14" s="2">
        <v>2</v>
      </c>
      <c r="F14" s="2">
        <v>1</v>
      </c>
      <c r="G14" s="2"/>
    </row>
    <row r="15" spans="1:15" x14ac:dyDescent="0.3">
      <c r="A15" s="3" t="s">
        <v>61</v>
      </c>
      <c r="B15" s="2">
        <v>629</v>
      </c>
      <c r="C15" s="2">
        <v>1</v>
      </c>
      <c r="D15" s="2">
        <v>3</v>
      </c>
      <c r="E15" s="2">
        <v>2</v>
      </c>
      <c r="F15" s="2">
        <v>2</v>
      </c>
      <c r="G15" s="2"/>
    </row>
    <row r="16" spans="1:15" x14ac:dyDescent="0.3">
      <c r="A16" s="3" t="s">
        <v>42</v>
      </c>
      <c r="B16" s="2">
        <v>629</v>
      </c>
      <c r="C16" s="2">
        <v>2</v>
      </c>
      <c r="D16" s="2">
        <v>2</v>
      </c>
      <c r="E16" s="2">
        <v>2</v>
      </c>
      <c r="F16" s="2">
        <v>1</v>
      </c>
      <c r="G16" s="2"/>
    </row>
    <row r="17" spans="1:7" x14ac:dyDescent="0.3">
      <c r="A17" s="3" t="s">
        <v>43</v>
      </c>
      <c r="B17" s="2">
        <v>629</v>
      </c>
      <c r="C17" s="2">
        <v>2</v>
      </c>
      <c r="D17" s="2">
        <v>1</v>
      </c>
      <c r="E17" s="2">
        <v>2</v>
      </c>
      <c r="F17" s="2">
        <v>2</v>
      </c>
      <c r="G17" s="2"/>
    </row>
    <row r="18" spans="1:7" x14ac:dyDescent="0.3">
      <c r="A18" s="3" t="s">
        <v>56</v>
      </c>
      <c r="B18" s="2">
        <v>699</v>
      </c>
      <c r="C18" s="2">
        <v>2</v>
      </c>
      <c r="D18" s="2">
        <v>4</v>
      </c>
      <c r="E18" s="2">
        <v>1</v>
      </c>
      <c r="F18" s="2">
        <v>2</v>
      </c>
      <c r="G18" s="2"/>
    </row>
    <row r="19" spans="1:7" x14ac:dyDescent="0.3">
      <c r="A19" s="3" t="s">
        <v>62</v>
      </c>
      <c r="B19" s="2">
        <v>729</v>
      </c>
      <c r="C19" s="2">
        <v>1</v>
      </c>
      <c r="D19" s="2">
        <v>4</v>
      </c>
      <c r="E19" s="2">
        <v>2</v>
      </c>
      <c r="F19" s="2">
        <v>2</v>
      </c>
      <c r="G19" s="2"/>
    </row>
    <row r="20" spans="1:7" x14ac:dyDescent="0.3">
      <c r="A20" s="3" t="s">
        <v>44</v>
      </c>
      <c r="B20" s="2">
        <v>729</v>
      </c>
      <c r="C20" s="2">
        <v>2</v>
      </c>
      <c r="D20" s="2">
        <v>3</v>
      </c>
      <c r="E20" s="2">
        <v>2</v>
      </c>
      <c r="F20" s="2">
        <v>2</v>
      </c>
      <c r="G20" s="2"/>
    </row>
    <row r="21" spans="1:7" x14ac:dyDescent="0.3">
      <c r="A21" s="3" t="s">
        <v>57</v>
      </c>
      <c r="B21" s="2">
        <v>799</v>
      </c>
      <c r="C21" s="2">
        <v>3</v>
      </c>
      <c r="D21" s="2">
        <v>2</v>
      </c>
      <c r="E21" s="2">
        <v>1</v>
      </c>
      <c r="F21" s="2">
        <v>2</v>
      </c>
      <c r="G21" s="2"/>
    </row>
    <row r="22" spans="1:7" x14ac:dyDescent="0.3">
      <c r="A22" s="3" t="s">
        <v>45</v>
      </c>
      <c r="B22" s="2">
        <v>829</v>
      </c>
      <c r="C22" s="2">
        <v>2</v>
      </c>
      <c r="D22" s="2">
        <v>4</v>
      </c>
      <c r="E22" s="2">
        <v>2</v>
      </c>
      <c r="F22" s="2">
        <v>2</v>
      </c>
      <c r="G22" s="2"/>
    </row>
    <row r="23" spans="1:7" x14ac:dyDescent="0.3">
      <c r="A23" s="3" t="s">
        <v>58</v>
      </c>
      <c r="B23" s="2">
        <v>949</v>
      </c>
      <c r="C23" s="2">
        <v>3</v>
      </c>
      <c r="D23" s="2">
        <v>4</v>
      </c>
      <c r="E23" s="2">
        <v>1</v>
      </c>
      <c r="F23" s="2">
        <v>2</v>
      </c>
      <c r="G23" s="2"/>
    </row>
    <row r="24" spans="1:7" x14ac:dyDescent="0.3">
      <c r="A24" s="3" t="s">
        <v>46</v>
      </c>
      <c r="B24" s="2">
        <v>1079</v>
      </c>
      <c r="C24" s="2">
        <v>3</v>
      </c>
      <c r="D24" s="2">
        <v>4</v>
      </c>
      <c r="E24" s="2">
        <v>2</v>
      </c>
      <c r="F24" s="2">
        <v>2</v>
      </c>
      <c r="G2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426-1C90-4AE4-9C3A-13A3BFACBF4A}">
  <dimension ref="A1:T21"/>
  <sheetViews>
    <sheetView workbookViewId="0">
      <selection activeCell="L19" sqref="L1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20" x14ac:dyDescent="0.3">
      <c r="A1" t="s">
        <v>63</v>
      </c>
    </row>
    <row r="2" spans="1:20" ht="15" thickBot="1" x14ac:dyDescent="0.35"/>
    <row r="3" spans="1:20" x14ac:dyDescent="0.3">
      <c r="A3" s="8" t="s">
        <v>64</v>
      </c>
      <c r="B3" s="8"/>
    </row>
    <row r="4" spans="1:20" x14ac:dyDescent="0.3">
      <c r="A4" t="s">
        <v>65</v>
      </c>
      <c r="B4">
        <v>0.96486774642512085</v>
      </c>
    </row>
    <row r="5" spans="1:20" ht="18" x14ac:dyDescent="0.35">
      <c r="A5" t="s">
        <v>66</v>
      </c>
      <c r="B5">
        <v>0.93096976809149135</v>
      </c>
      <c r="I5" s="21"/>
      <c r="J5" s="22" t="s">
        <v>93</v>
      </c>
      <c r="K5" s="22"/>
      <c r="L5" s="22"/>
      <c r="M5" s="22"/>
      <c r="N5" s="22"/>
      <c r="O5" s="22"/>
      <c r="P5" s="22"/>
      <c r="Q5" s="22"/>
      <c r="R5" s="22"/>
      <c r="S5" s="21"/>
      <c r="T5" s="21"/>
    </row>
    <row r="6" spans="1:20" ht="18" x14ac:dyDescent="0.35">
      <c r="A6" t="s">
        <v>67</v>
      </c>
      <c r="B6">
        <v>0.91562971655626724</v>
      </c>
      <c r="I6" s="21"/>
      <c r="J6" s="22" t="s">
        <v>94</v>
      </c>
      <c r="K6" s="22"/>
      <c r="L6" s="22"/>
      <c r="M6" s="22"/>
      <c r="N6" s="22"/>
      <c r="O6" s="22"/>
      <c r="P6" s="22"/>
      <c r="Q6" s="22"/>
      <c r="R6" s="22"/>
      <c r="S6" s="21"/>
      <c r="T6" s="21"/>
    </row>
    <row r="7" spans="1:20" ht="18" x14ac:dyDescent="0.35">
      <c r="A7" t="s">
        <v>68</v>
      </c>
      <c r="B7">
        <v>55.324561926967846</v>
      </c>
      <c r="I7" s="21"/>
      <c r="J7" s="22" t="s">
        <v>95</v>
      </c>
      <c r="K7" s="22"/>
      <c r="L7" s="22"/>
      <c r="M7" s="22"/>
      <c r="N7" s="22"/>
      <c r="O7" s="22"/>
      <c r="P7" s="22"/>
      <c r="Q7" s="22"/>
      <c r="R7" s="22"/>
      <c r="S7" s="21"/>
      <c r="T7" s="21"/>
    </row>
    <row r="8" spans="1:20" ht="15" thickBot="1" x14ac:dyDescent="0.35">
      <c r="A8" s="6" t="s">
        <v>69</v>
      </c>
      <c r="B8" s="6">
        <v>23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 ht="18" x14ac:dyDescent="0.35">
      <c r="I9" s="21"/>
      <c r="J9" s="22" t="s">
        <v>96</v>
      </c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ht="15" thickBot="1" x14ac:dyDescent="0.35">
      <c r="A10" t="s">
        <v>70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x14ac:dyDescent="0.3">
      <c r="A11" s="7"/>
      <c r="B11" s="7" t="s">
        <v>75</v>
      </c>
      <c r="C11" s="7" t="s">
        <v>76</v>
      </c>
      <c r="D11" s="7" t="s">
        <v>77</v>
      </c>
      <c r="E11" s="7" t="s">
        <v>78</v>
      </c>
      <c r="F11" s="7" t="s">
        <v>79</v>
      </c>
    </row>
    <row r="12" spans="1:20" x14ac:dyDescent="0.3">
      <c r="A12" t="s">
        <v>71</v>
      </c>
      <c r="B12">
        <v>4</v>
      </c>
      <c r="C12">
        <v>743027.21038703865</v>
      </c>
      <c r="D12">
        <v>185756.80259675966</v>
      </c>
      <c r="E12">
        <v>60.688829235923912</v>
      </c>
      <c r="F12">
        <v>3.3380891287630837E-10</v>
      </c>
    </row>
    <row r="13" spans="1:20" x14ac:dyDescent="0.3">
      <c r="A13" t="s">
        <v>72</v>
      </c>
      <c r="B13">
        <v>18</v>
      </c>
      <c r="C13">
        <v>55094.528743396208</v>
      </c>
      <c r="D13">
        <v>3060.8071524109005</v>
      </c>
    </row>
    <row r="14" spans="1:20" ht="15" thickBot="1" x14ac:dyDescent="0.35">
      <c r="A14" s="6" t="s">
        <v>73</v>
      </c>
      <c r="B14" s="6">
        <v>22</v>
      </c>
      <c r="C14" s="6">
        <v>798121.73913043481</v>
      </c>
      <c r="D14" s="6"/>
      <c r="E14" s="6"/>
      <c r="F14" s="6"/>
    </row>
    <row r="15" spans="1:20" ht="15" thickBot="1" x14ac:dyDescent="0.35"/>
    <row r="16" spans="1:20" x14ac:dyDescent="0.3">
      <c r="A16" s="7"/>
      <c r="B16" s="7" t="s">
        <v>80</v>
      </c>
      <c r="C16" s="7" t="s">
        <v>68</v>
      </c>
      <c r="D16" s="7" t="s">
        <v>89</v>
      </c>
      <c r="E16" s="7" t="s">
        <v>90</v>
      </c>
      <c r="F16" s="7" t="s">
        <v>91</v>
      </c>
      <c r="G16" s="7" t="s">
        <v>92</v>
      </c>
      <c r="H16" s="7"/>
      <c r="I16" s="7"/>
    </row>
    <row r="17" spans="1:9" x14ac:dyDescent="0.3">
      <c r="A17" t="s">
        <v>74</v>
      </c>
      <c r="B17">
        <v>-98.058596482763932</v>
      </c>
      <c r="C17">
        <v>55.537027995331378</v>
      </c>
      <c r="D17">
        <v>-1.7656435719067836</v>
      </c>
      <c r="E17" s="10">
        <v>9.4412708835605624E-2</v>
      </c>
      <c r="F17">
        <v>-214.73756264763915</v>
      </c>
      <c r="G17">
        <v>18.620369682111303</v>
      </c>
    </row>
    <row r="18" spans="1:9" x14ac:dyDescent="0.3">
      <c r="A18" t="s">
        <v>1</v>
      </c>
      <c r="B18">
        <v>144.96417629604613</v>
      </c>
      <c r="C18">
        <v>17.358943833250102</v>
      </c>
      <c r="D18">
        <v>8.350979050832299</v>
      </c>
      <c r="E18" s="10">
        <v>1.3225351931119224E-7</v>
      </c>
      <c r="F18">
        <v>108.49438860146475</v>
      </c>
      <c r="G18">
        <v>181.43396399062752</v>
      </c>
    </row>
    <row r="19" spans="1:9" x14ac:dyDescent="0.3">
      <c r="A19" t="s">
        <v>2</v>
      </c>
      <c r="B19">
        <v>73.770414686512424</v>
      </c>
      <c r="C19">
        <v>11.365720554514882</v>
      </c>
      <c r="D19">
        <v>6.4906060581621556</v>
      </c>
      <c r="E19" s="10">
        <v>4.1919994659751839E-6</v>
      </c>
      <c r="F19">
        <v>49.891921870311521</v>
      </c>
      <c r="G19">
        <v>97.648907502713328</v>
      </c>
    </row>
    <row r="20" spans="1:9" x14ac:dyDescent="0.3">
      <c r="A20" t="s">
        <v>3</v>
      </c>
      <c r="B20">
        <v>126.7642872650955</v>
      </c>
      <c r="C20">
        <v>23.438319407205597</v>
      </c>
      <c r="D20">
        <v>5.4084205041648428</v>
      </c>
      <c r="E20" s="10">
        <v>3.8691738098788617E-5</v>
      </c>
      <c r="F20">
        <v>77.522205436288004</v>
      </c>
      <c r="G20">
        <v>176.006369093903</v>
      </c>
    </row>
    <row r="21" spans="1:9" ht="15" thickBot="1" x14ac:dyDescent="0.35">
      <c r="A21" s="6" t="s">
        <v>4</v>
      </c>
      <c r="B21" s="6">
        <v>62.155815019419691</v>
      </c>
      <c r="C21" s="6">
        <v>28.43913984756162</v>
      </c>
      <c r="D21" s="6">
        <v>2.185572958696532</v>
      </c>
      <c r="E21" s="13">
        <v>4.2306163533963548E-2</v>
      </c>
      <c r="F21" s="6">
        <v>2.407399308180338</v>
      </c>
      <c r="G21" s="6">
        <v>121.90423073065904</v>
      </c>
      <c r="H21" s="6"/>
      <c r="I2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92C6-4EC7-4144-93A6-ED9BBD2DAF0E}">
  <dimension ref="A1:W21"/>
  <sheetViews>
    <sheetView topLeftCell="D1" workbookViewId="0">
      <selection activeCell="K15" sqref="K15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  <col min="8" max="9" width="12.109375" bestFit="1" customWidth="1"/>
  </cols>
  <sheetData>
    <row r="1" spans="1:23" x14ac:dyDescent="0.3">
      <c r="A1" t="s">
        <v>63</v>
      </c>
    </row>
    <row r="2" spans="1:23" ht="15" thickBot="1" x14ac:dyDescent="0.35"/>
    <row r="3" spans="1:23" x14ac:dyDescent="0.3">
      <c r="A3" s="8" t="s">
        <v>64</v>
      </c>
      <c r="B3" s="8"/>
    </row>
    <row r="4" spans="1:23" x14ac:dyDescent="0.3">
      <c r="A4" t="s">
        <v>65</v>
      </c>
      <c r="B4">
        <v>0.99649287369705963</v>
      </c>
    </row>
    <row r="5" spans="1:23" ht="18" x14ac:dyDescent="0.35">
      <c r="A5" t="s">
        <v>66</v>
      </c>
      <c r="B5" s="10">
        <v>0.99299804732902408</v>
      </c>
      <c r="J5" s="22" t="s">
        <v>97</v>
      </c>
      <c r="K5" s="22"/>
      <c r="L5" s="22"/>
      <c r="M5" s="22"/>
      <c r="N5" s="22"/>
      <c r="O5" s="22"/>
      <c r="P5" s="22"/>
      <c r="Q5" s="22"/>
      <c r="R5" s="22"/>
      <c r="S5" s="22"/>
      <c r="T5" s="21"/>
      <c r="U5" s="21"/>
      <c r="V5" s="21"/>
      <c r="W5" s="21"/>
    </row>
    <row r="6" spans="1:23" ht="18" x14ac:dyDescent="0.35">
      <c r="A6" t="s">
        <v>67</v>
      </c>
      <c r="B6">
        <v>0.93926089690729109</v>
      </c>
      <c r="J6" s="22" t="s">
        <v>98</v>
      </c>
      <c r="K6" s="22"/>
      <c r="L6" s="22"/>
      <c r="M6" s="22"/>
      <c r="N6" s="22"/>
      <c r="O6" s="22"/>
      <c r="P6" s="22"/>
      <c r="Q6" s="22"/>
      <c r="R6" s="22"/>
      <c r="S6" s="22"/>
      <c r="T6" s="21"/>
      <c r="U6" s="21"/>
      <c r="V6" s="21"/>
      <c r="W6" s="21"/>
    </row>
    <row r="7" spans="1:23" x14ac:dyDescent="0.3">
      <c r="A7" t="s">
        <v>68</v>
      </c>
      <c r="B7">
        <v>58.326028558721802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15" thickBot="1" x14ac:dyDescent="0.35">
      <c r="A8" s="6" t="s">
        <v>69</v>
      </c>
      <c r="B8" s="6">
        <v>23</v>
      </c>
    </row>
    <row r="10" spans="1:23" ht="15" thickBot="1" x14ac:dyDescent="0.35">
      <c r="A10" t="s">
        <v>70</v>
      </c>
    </row>
    <row r="11" spans="1:23" x14ac:dyDescent="0.3">
      <c r="A11" s="7"/>
      <c r="B11" s="7" t="s">
        <v>75</v>
      </c>
      <c r="C11" s="7" t="s">
        <v>76</v>
      </c>
      <c r="D11" s="7" t="s">
        <v>77</v>
      </c>
      <c r="E11" s="7" t="s">
        <v>78</v>
      </c>
      <c r="F11" s="7" t="s">
        <v>79</v>
      </c>
    </row>
    <row r="12" spans="1:23" x14ac:dyDescent="0.3">
      <c r="A12" t="s">
        <v>71</v>
      </c>
      <c r="B12">
        <v>4</v>
      </c>
      <c r="C12">
        <v>9166586.4134587757</v>
      </c>
      <c r="D12">
        <v>2291646.6033646939</v>
      </c>
      <c r="E12">
        <v>673.63219182621151</v>
      </c>
      <c r="F12">
        <v>2.4801723639848897E-19</v>
      </c>
    </row>
    <row r="13" spans="1:23" x14ac:dyDescent="0.3">
      <c r="A13" t="s">
        <v>72</v>
      </c>
      <c r="B13">
        <v>19</v>
      </c>
      <c r="C13">
        <v>64636.586541223791</v>
      </c>
      <c r="D13">
        <v>3401.9256074328309</v>
      </c>
    </row>
    <row r="14" spans="1:23" ht="15" thickBot="1" x14ac:dyDescent="0.35">
      <c r="A14" s="6" t="s">
        <v>73</v>
      </c>
      <c r="B14" s="6">
        <v>23</v>
      </c>
      <c r="C14" s="6">
        <v>9231223</v>
      </c>
      <c r="D14" s="6"/>
      <c r="E14" s="6"/>
      <c r="F14" s="6"/>
    </row>
    <row r="15" spans="1:23" ht="15" thickBot="1" x14ac:dyDescent="0.35"/>
    <row r="16" spans="1:23" x14ac:dyDescent="0.3">
      <c r="A16" s="7"/>
      <c r="B16" s="7" t="s">
        <v>80</v>
      </c>
      <c r="C16" s="7" t="s">
        <v>68</v>
      </c>
      <c r="D16" s="7" t="s">
        <v>89</v>
      </c>
      <c r="E16" s="7" t="s">
        <v>90</v>
      </c>
      <c r="F16" s="7" t="s">
        <v>91</v>
      </c>
      <c r="G16" s="7" t="s">
        <v>92</v>
      </c>
      <c r="H16" s="7"/>
      <c r="I16" s="7"/>
    </row>
    <row r="17" spans="1:9" x14ac:dyDescent="0.3">
      <c r="A17" t="s">
        <v>74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</row>
    <row r="18" spans="1:9" x14ac:dyDescent="0.3">
      <c r="A18" t="s">
        <v>1</v>
      </c>
      <c r="B18">
        <v>133.24324906636028</v>
      </c>
      <c r="C18">
        <v>16.909672102730667</v>
      </c>
      <c r="D18">
        <v>7.8797062566839147</v>
      </c>
      <c r="E18" s="10">
        <v>2.0973586619052776E-7</v>
      </c>
      <c r="F18">
        <v>97.850898603187858</v>
      </c>
      <c r="G18">
        <v>168.6355995295327</v>
      </c>
    </row>
    <row r="19" spans="1:9" x14ac:dyDescent="0.3">
      <c r="A19" t="s">
        <v>2</v>
      </c>
      <c r="B19">
        <v>74.961756679115169</v>
      </c>
      <c r="C19">
        <v>11.961200012026524</v>
      </c>
      <c r="D19">
        <v>6.2670765979788001</v>
      </c>
      <c r="E19" s="10">
        <v>5.1167012697930642E-6</v>
      </c>
      <c r="F19">
        <v>49.926677334354693</v>
      </c>
      <c r="G19">
        <v>99.996836023875645</v>
      </c>
    </row>
    <row r="20" spans="1:9" x14ac:dyDescent="0.3">
      <c r="A20" t="s">
        <v>3</v>
      </c>
      <c r="B20">
        <v>104.09709853490372</v>
      </c>
      <c r="C20">
        <v>20.67362739735373</v>
      </c>
      <c r="D20">
        <v>5.0352604569156734</v>
      </c>
      <c r="E20" s="10">
        <v>7.3484612157819284E-5</v>
      </c>
      <c r="F20">
        <v>60.826699100367705</v>
      </c>
      <c r="G20">
        <v>147.36749796943974</v>
      </c>
    </row>
    <row r="21" spans="1:9" ht="15" thickBot="1" x14ac:dyDescent="0.35">
      <c r="A21" s="6" t="s">
        <v>4</v>
      </c>
      <c r="B21" s="6">
        <v>35.386419132433211</v>
      </c>
      <c r="C21" s="6">
        <v>25.36611350271496</v>
      </c>
      <c r="D21" s="6">
        <v>1.3950272330306244</v>
      </c>
      <c r="E21" s="13">
        <v>0.17910271119416699</v>
      </c>
      <c r="F21" s="6">
        <v>-17.705466595600619</v>
      </c>
      <c r="G21" s="6">
        <v>88.478304860467034</v>
      </c>
      <c r="H21" s="6"/>
      <c r="I2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4743-88FF-4427-9C95-C2E69C163622}">
  <dimension ref="A1:N25"/>
  <sheetViews>
    <sheetView topLeftCell="A9" workbookViewId="0">
      <selection activeCell="E22" sqref="E22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2" bestFit="1" customWidth="1"/>
    <col min="5" max="5" width="17.77734375" customWidth="1"/>
    <col min="6" max="6" width="12.44140625" bestFit="1" customWidth="1"/>
    <col min="7" max="7" width="12" bestFit="1" customWidth="1"/>
    <col min="8" max="8" width="12.109375" bestFit="1" customWidth="1"/>
    <col min="9" max="9" width="8.109375" customWidth="1"/>
    <col min="10" max="10" width="76.77734375" style="15" bestFit="1" customWidth="1"/>
    <col min="11" max="11" width="8.88671875" style="19"/>
  </cols>
  <sheetData>
    <row r="1" spans="1:14" x14ac:dyDescent="0.3">
      <c r="A1" t="s">
        <v>63</v>
      </c>
    </row>
    <row r="2" spans="1:14" ht="15" thickBot="1" x14ac:dyDescent="0.35"/>
    <row r="3" spans="1:14" x14ac:dyDescent="0.3">
      <c r="A3" s="8" t="s">
        <v>64</v>
      </c>
      <c r="B3" s="8"/>
    </row>
    <row r="4" spans="1:14" ht="18" x14ac:dyDescent="0.35">
      <c r="A4" t="s">
        <v>65</v>
      </c>
      <c r="B4">
        <v>0.99613295435504989</v>
      </c>
      <c r="J4" s="16" t="s">
        <v>99</v>
      </c>
    </row>
    <row r="5" spans="1:14" x14ac:dyDescent="0.3">
      <c r="A5" t="s">
        <v>66</v>
      </c>
      <c r="B5" s="10">
        <v>0.99228086275211991</v>
      </c>
    </row>
    <row r="6" spans="1:14" x14ac:dyDescent="0.3">
      <c r="A6" t="s">
        <v>67</v>
      </c>
      <c r="B6">
        <v>0.94150894902733184</v>
      </c>
    </row>
    <row r="7" spans="1:14" x14ac:dyDescent="0.3">
      <c r="A7" t="s">
        <v>68</v>
      </c>
      <c r="B7">
        <v>59.689646213890285</v>
      </c>
    </row>
    <row r="8" spans="1:14" ht="15" thickBot="1" x14ac:dyDescent="0.35">
      <c r="A8" s="6" t="s">
        <v>69</v>
      </c>
      <c r="B8" s="6">
        <v>23</v>
      </c>
    </row>
    <row r="10" spans="1:14" ht="26.4" thickBot="1" x14ac:dyDescent="0.55000000000000004">
      <c r="A10" t="s">
        <v>70</v>
      </c>
      <c r="J10" s="17" t="s">
        <v>101</v>
      </c>
      <c r="K10" s="23">
        <f>C12/C14</f>
        <v>0.99228086275211991</v>
      </c>
    </row>
    <row r="11" spans="1:14" ht="25.8" x14ac:dyDescent="0.5">
      <c r="A11" s="7"/>
      <c r="B11" s="7" t="s">
        <v>75</v>
      </c>
      <c r="C11" s="7" t="s">
        <v>76</v>
      </c>
      <c r="D11" s="7" t="s">
        <v>77</v>
      </c>
      <c r="E11" s="7" t="s">
        <v>78</v>
      </c>
      <c r="F11" s="7" t="s">
        <v>79</v>
      </c>
      <c r="J11" s="17" t="s">
        <v>100</v>
      </c>
      <c r="K11" s="24">
        <f>C13/C14</f>
        <v>7.7191372478801271E-3</v>
      </c>
    </row>
    <row r="12" spans="1:14" x14ac:dyDescent="0.3">
      <c r="A12" t="s">
        <v>71</v>
      </c>
      <c r="B12">
        <v>3</v>
      </c>
      <c r="C12">
        <v>9159965.9226972125</v>
      </c>
      <c r="D12">
        <v>3053321.974232404</v>
      </c>
      <c r="E12">
        <v>856.98770979846279</v>
      </c>
      <c r="F12" s="10">
        <v>1.8980408805414598E-20</v>
      </c>
      <c r="N12" s="14"/>
    </row>
    <row r="13" spans="1:14" x14ac:dyDescent="0.3">
      <c r="A13" t="s">
        <v>72</v>
      </c>
      <c r="B13">
        <v>20</v>
      </c>
      <c r="C13">
        <v>71257.077302787729</v>
      </c>
      <c r="D13">
        <v>3562.8538651393865</v>
      </c>
    </row>
    <row r="14" spans="1:14" ht="16.2" thickBot="1" x14ac:dyDescent="0.35">
      <c r="A14" s="6" t="s">
        <v>73</v>
      </c>
      <c r="B14" s="6">
        <v>23</v>
      </c>
      <c r="C14" s="6">
        <v>9231223</v>
      </c>
      <c r="D14" s="6"/>
      <c r="E14" s="6"/>
      <c r="F14" s="6"/>
      <c r="J14" s="18" t="s">
        <v>102</v>
      </c>
    </row>
    <row r="15" spans="1:14" ht="15" thickBot="1" x14ac:dyDescent="0.35"/>
    <row r="16" spans="1:14" x14ac:dyDescent="0.3">
      <c r="A16" s="7"/>
      <c r="B16" s="7" t="s">
        <v>80</v>
      </c>
      <c r="C16" s="7" t="s">
        <v>68</v>
      </c>
      <c r="D16" s="7" t="s">
        <v>89</v>
      </c>
      <c r="E16" s="7" t="s">
        <v>90</v>
      </c>
      <c r="F16" s="7" t="s">
        <v>91</v>
      </c>
      <c r="G16" s="7" t="s">
        <v>92</v>
      </c>
      <c r="H16" s="7"/>
      <c r="I16" s="7"/>
    </row>
    <row r="17" spans="1:9" x14ac:dyDescent="0.3">
      <c r="A17" t="s">
        <v>74</v>
      </c>
      <c r="B17">
        <v>0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</row>
    <row r="18" spans="1:9" x14ac:dyDescent="0.3">
      <c r="A18" t="s">
        <v>1</v>
      </c>
      <c r="B18">
        <v>142.59288675125782</v>
      </c>
      <c r="C18">
        <v>15.887731657321176</v>
      </c>
      <c r="D18">
        <v>8.9750311640963574</v>
      </c>
      <c r="E18" s="10">
        <v>1.8871306420184811E-8</v>
      </c>
      <c r="F18">
        <v>109.45165925411713</v>
      </c>
      <c r="G18">
        <v>175.7341142483985</v>
      </c>
    </row>
    <row r="19" spans="1:9" x14ac:dyDescent="0.3">
      <c r="A19" t="s">
        <v>2</v>
      </c>
      <c r="B19">
        <v>83.931810271176772</v>
      </c>
      <c r="C19">
        <v>10.321688623360719</v>
      </c>
      <c r="D19">
        <v>8.1315968088028558</v>
      </c>
      <c r="E19" s="10">
        <v>9.051099718773818E-8</v>
      </c>
      <c r="F19">
        <v>62.401145088786386</v>
      </c>
      <c r="G19">
        <v>105.46247545356715</v>
      </c>
    </row>
    <row r="20" spans="1:9" ht="15" thickBot="1" x14ac:dyDescent="0.35">
      <c r="A20" s="6" t="s">
        <v>3</v>
      </c>
      <c r="B20" s="6">
        <v>117.56953453786029</v>
      </c>
      <c r="C20" s="6">
        <v>18.706636423646888</v>
      </c>
      <c r="D20" s="6">
        <v>6.2849104390162696</v>
      </c>
      <c r="E20" s="13">
        <v>3.8954747335695263E-6</v>
      </c>
      <c r="F20" s="6">
        <v>78.54817473684065</v>
      </c>
      <c r="G20" s="6">
        <v>156.59089433887993</v>
      </c>
      <c r="H20" s="6"/>
      <c r="I20" s="6"/>
    </row>
    <row r="22" spans="1:9" ht="21" x14ac:dyDescent="0.4">
      <c r="E22" s="11" t="s">
        <v>1</v>
      </c>
      <c r="F22" s="11" t="e">
        <f>Prediction_Dashboard!#REF!</f>
        <v>#REF!</v>
      </c>
    </row>
    <row r="23" spans="1:9" ht="21" x14ac:dyDescent="0.4">
      <c r="E23" s="11" t="s">
        <v>2</v>
      </c>
      <c r="F23" s="11">
        <f>Prediction_Dashboard!D13</f>
        <v>0</v>
      </c>
    </row>
    <row r="24" spans="1:9" ht="21" x14ac:dyDescent="0.4">
      <c r="E24" s="11" t="s">
        <v>3</v>
      </c>
      <c r="F24" s="11">
        <f>Prediction_Dashboard!I13</f>
        <v>0</v>
      </c>
    </row>
    <row r="25" spans="1:9" ht="21.6" thickBot="1" x14ac:dyDescent="0.45">
      <c r="E25" s="12" t="s">
        <v>4</v>
      </c>
      <c r="F25" s="11">
        <f>Prediction_Dashboard!N13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18EA-8C6E-46D9-A844-02293038D8AB}">
  <dimension ref="A1:N27"/>
  <sheetViews>
    <sheetView topLeftCell="A5" workbookViewId="0">
      <selection activeCell="I26" sqref="I26:K2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3.77734375" bestFit="1" customWidth="1"/>
    <col min="7" max="7" width="12" bestFit="1" customWidth="1"/>
    <col min="8" max="8" width="12.6640625" bestFit="1" customWidth="1"/>
    <col min="9" max="9" width="13" bestFit="1" customWidth="1"/>
    <col min="10" max="10" width="11.109375" bestFit="1" customWidth="1"/>
    <col min="12" max="12" width="13.77734375" bestFit="1" customWidth="1"/>
  </cols>
  <sheetData>
    <row r="1" spans="1:9" x14ac:dyDescent="0.3">
      <c r="A1" t="s">
        <v>63</v>
      </c>
    </row>
    <row r="2" spans="1:9" ht="15" thickBot="1" x14ac:dyDescent="0.35"/>
    <row r="3" spans="1:9" x14ac:dyDescent="0.3">
      <c r="A3" s="8" t="s">
        <v>64</v>
      </c>
      <c r="B3" s="8"/>
    </row>
    <row r="4" spans="1:9" x14ac:dyDescent="0.3">
      <c r="A4" t="s">
        <v>65</v>
      </c>
      <c r="B4" s="10">
        <v>0.96486774642512085</v>
      </c>
    </row>
    <row r="5" spans="1:9" ht="21" x14ac:dyDescent="0.4">
      <c r="A5" t="s">
        <v>66</v>
      </c>
      <c r="B5" s="10">
        <v>0.93096976809149135</v>
      </c>
      <c r="C5" s="11"/>
    </row>
    <row r="6" spans="1:9" x14ac:dyDescent="0.3">
      <c r="A6" t="s">
        <v>67</v>
      </c>
      <c r="B6" s="10">
        <v>0.91562971655626724</v>
      </c>
    </row>
    <row r="7" spans="1:9" x14ac:dyDescent="0.3">
      <c r="A7" t="s">
        <v>68</v>
      </c>
      <c r="B7">
        <v>55.324561926967846</v>
      </c>
    </row>
    <row r="8" spans="1:9" ht="15" thickBot="1" x14ac:dyDescent="0.35">
      <c r="A8" s="6" t="s">
        <v>69</v>
      </c>
      <c r="B8" s="6">
        <v>23</v>
      </c>
    </row>
    <row r="10" spans="1:9" ht="15" thickBot="1" x14ac:dyDescent="0.35">
      <c r="A10" t="s">
        <v>70</v>
      </c>
    </row>
    <row r="11" spans="1:9" x14ac:dyDescent="0.3">
      <c r="A11" s="7"/>
      <c r="B11" s="7" t="s">
        <v>75</v>
      </c>
      <c r="C11" s="7" t="s">
        <v>76</v>
      </c>
      <c r="D11" s="7" t="s">
        <v>77</v>
      </c>
      <c r="E11" s="7" t="s">
        <v>78</v>
      </c>
      <c r="F11" s="7" t="s">
        <v>79</v>
      </c>
    </row>
    <row r="12" spans="1:9" x14ac:dyDescent="0.3">
      <c r="A12" t="s">
        <v>71</v>
      </c>
      <c r="B12">
        <v>4</v>
      </c>
      <c r="C12">
        <v>743027.21038703865</v>
      </c>
      <c r="D12">
        <v>185756.80259675966</v>
      </c>
      <c r="E12">
        <v>60.688829235923912</v>
      </c>
      <c r="F12">
        <v>3.3380891287630837E-10</v>
      </c>
    </row>
    <row r="13" spans="1:9" x14ac:dyDescent="0.3">
      <c r="A13" t="s">
        <v>72</v>
      </c>
      <c r="B13">
        <v>18</v>
      </c>
      <c r="C13">
        <v>55094.528743396208</v>
      </c>
      <c r="D13">
        <v>3060.8071524109005</v>
      </c>
    </row>
    <row r="14" spans="1:9" ht="15" thickBot="1" x14ac:dyDescent="0.35">
      <c r="A14" s="6" t="s">
        <v>73</v>
      </c>
      <c r="B14" s="6">
        <v>22</v>
      </c>
      <c r="C14" s="6">
        <v>798121.73913043481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80</v>
      </c>
      <c r="C16" s="7" t="s">
        <v>68</v>
      </c>
      <c r="D16" s="7"/>
      <c r="E16" s="7"/>
      <c r="F16" s="7"/>
      <c r="G16" s="7"/>
      <c r="H16" s="7"/>
      <c r="I16" s="7"/>
    </row>
    <row r="17" spans="1:14" x14ac:dyDescent="0.3">
      <c r="A17" t="s">
        <v>74</v>
      </c>
      <c r="B17">
        <v>-98.058596482763932</v>
      </c>
      <c r="C17">
        <v>55.537027995331378</v>
      </c>
    </row>
    <row r="18" spans="1:14" ht="21" x14ac:dyDescent="0.4">
      <c r="A18" t="s">
        <v>1</v>
      </c>
      <c r="B18">
        <v>144.96417629604613</v>
      </c>
      <c r="C18">
        <v>17.358943833250102</v>
      </c>
      <c r="J18" s="11" t="s">
        <v>1</v>
      </c>
      <c r="K18" s="11">
        <f>Prediction_Dashboard!D9</f>
        <v>2</v>
      </c>
    </row>
    <row r="19" spans="1:14" ht="21" x14ac:dyDescent="0.4">
      <c r="A19" t="s">
        <v>2</v>
      </c>
      <c r="B19">
        <v>73.770414686512424</v>
      </c>
      <c r="C19">
        <v>11.365720554514882</v>
      </c>
      <c r="J19" s="11" t="s">
        <v>2</v>
      </c>
      <c r="K19" s="11">
        <f>Prediction_Dashboard!I9</f>
        <v>1</v>
      </c>
    </row>
    <row r="20" spans="1:14" ht="21" x14ac:dyDescent="0.4">
      <c r="A20" t="s">
        <v>3</v>
      </c>
      <c r="B20">
        <v>126.7642872650955</v>
      </c>
      <c r="C20">
        <v>23.438319407205597</v>
      </c>
      <c r="J20" s="11" t="s">
        <v>3</v>
      </c>
      <c r="K20" s="11">
        <f>Prediction_Dashboard!N9</f>
        <v>2</v>
      </c>
    </row>
    <row r="21" spans="1:14" ht="21.6" thickBot="1" x14ac:dyDescent="0.45">
      <c r="A21" s="6" t="s">
        <v>4</v>
      </c>
      <c r="B21" s="6">
        <v>62.155815019419691</v>
      </c>
      <c r="C21" s="6">
        <v>28.43913984756162</v>
      </c>
      <c r="D21" s="6"/>
      <c r="E21" s="6"/>
      <c r="F21" s="6"/>
      <c r="G21" s="6"/>
      <c r="H21" s="6"/>
      <c r="I21" s="6"/>
      <c r="J21" s="12" t="s">
        <v>4</v>
      </c>
      <c r="K21" s="11">
        <f>Prediction_Dashboard!S9</f>
        <v>2</v>
      </c>
    </row>
    <row r="25" spans="1:14" ht="31.2" x14ac:dyDescent="0.6">
      <c r="F25" s="25" t="s">
        <v>86</v>
      </c>
      <c r="G25" s="25"/>
      <c r="H25" s="25"/>
      <c r="I25" s="21"/>
      <c r="J25" s="20" t="s">
        <v>81</v>
      </c>
      <c r="K25" s="21"/>
      <c r="L25" s="25" t="s">
        <v>85</v>
      </c>
      <c r="M25" s="25"/>
      <c r="N25" s="25"/>
    </row>
    <row r="26" spans="1:14" ht="31.8" thickBot="1" x14ac:dyDescent="0.65">
      <c r="F26" s="26">
        <f>I26-B7</f>
        <v>588.15581343790336</v>
      </c>
      <c r="G26" s="26"/>
      <c r="H26" s="26"/>
      <c r="I26" s="27">
        <f>B18*K18+B19*K19+B20*K20+B21*K21+B17</f>
        <v>643.48037536487118</v>
      </c>
      <c r="J26" s="27"/>
      <c r="K26" s="27"/>
      <c r="L26" s="28">
        <f>I26+B7</f>
        <v>698.804937291839</v>
      </c>
      <c r="M26" s="28"/>
      <c r="N26" s="28"/>
    </row>
    <row r="27" spans="1:14" x14ac:dyDescent="0.3">
      <c r="A27" s="8"/>
      <c r="B27" s="8"/>
    </row>
  </sheetData>
  <mergeCells count="5">
    <mergeCell ref="F25:H25"/>
    <mergeCell ref="L25:N25"/>
    <mergeCell ref="F26:H26"/>
    <mergeCell ref="I26:K26"/>
    <mergeCell ref="L26:N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FCAC-3624-42E7-B77D-060F6CE7AF51}">
  <dimension ref="D2:U22"/>
  <sheetViews>
    <sheetView showGridLines="0" showRowColHeaders="0" tabSelected="1" zoomScale="95" zoomScaleNormal="95" workbookViewId="0">
      <selection activeCell="B7" sqref="B7"/>
    </sheetView>
  </sheetViews>
  <sheetFormatPr defaultRowHeight="14.4" x14ac:dyDescent="0.3"/>
  <sheetData>
    <row r="2" spans="4:21" x14ac:dyDescent="0.3">
      <c r="H2" s="92" t="s">
        <v>103</v>
      </c>
      <c r="I2" s="93"/>
      <c r="J2" s="93"/>
      <c r="K2" s="93"/>
      <c r="L2" s="93"/>
      <c r="M2" s="93"/>
      <c r="N2" s="93"/>
      <c r="O2" s="93"/>
      <c r="P2" s="93"/>
      <c r="Q2" s="93"/>
    </row>
    <row r="3" spans="4:21" x14ac:dyDescent="0.3">
      <c r="H3" s="93"/>
      <c r="I3" s="93"/>
      <c r="J3" s="93"/>
      <c r="K3" s="93"/>
      <c r="L3" s="93"/>
      <c r="M3" s="93"/>
      <c r="N3" s="93"/>
      <c r="O3" s="93"/>
      <c r="P3" s="93"/>
      <c r="Q3" s="93"/>
    </row>
    <row r="4" spans="4:21" x14ac:dyDescent="0.3"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4:21" ht="15" thickBot="1" x14ac:dyDescent="0.35"/>
    <row r="6" spans="4:21" x14ac:dyDescent="0.3">
      <c r="D6" s="74" t="s">
        <v>82</v>
      </c>
      <c r="E6" s="75"/>
      <c r="F6" s="76"/>
      <c r="I6" s="74" t="s">
        <v>2</v>
      </c>
      <c r="J6" s="75"/>
      <c r="K6" s="76"/>
      <c r="N6" s="74" t="s">
        <v>3</v>
      </c>
      <c r="O6" s="75"/>
      <c r="P6" s="76"/>
      <c r="S6" s="74" t="s">
        <v>83</v>
      </c>
      <c r="T6" s="75"/>
      <c r="U6" s="76"/>
    </row>
    <row r="7" spans="4:21" x14ac:dyDescent="0.3">
      <c r="D7" s="77"/>
      <c r="E7" s="78"/>
      <c r="F7" s="79"/>
      <c r="I7" s="77"/>
      <c r="J7" s="78"/>
      <c r="K7" s="79"/>
      <c r="N7" s="77"/>
      <c r="O7" s="78"/>
      <c r="P7" s="79"/>
      <c r="S7" s="77"/>
      <c r="T7" s="78"/>
      <c r="U7" s="79"/>
    </row>
    <row r="8" spans="4:21" ht="15" thickBot="1" x14ac:dyDescent="0.35">
      <c r="D8" s="80"/>
      <c r="E8" s="81"/>
      <c r="F8" s="82"/>
      <c r="I8" s="80"/>
      <c r="J8" s="81"/>
      <c r="K8" s="82"/>
      <c r="N8" s="80"/>
      <c r="O8" s="81"/>
      <c r="P8" s="82"/>
      <c r="S8" s="80"/>
      <c r="T8" s="81"/>
      <c r="U8" s="82"/>
    </row>
    <row r="9" spans="4:21" x14ac:dyDescent="0.3">
      <c r="D9" s="83">
        <v>2</v>
      </c>
      <c r="E9" s="84"/>
      <c r="F9" s="85"/>
      <c r="I9" s="83">
        <v>1</v>
      </c>
      <c r="J9" s="84"/>
      <c r="K9" s="85"/>
      <c r="N9" s="83">
        <v>2</v>
      </c>
      <c r="O9" s="84"/>
      <c r="P9" s="85"/>
      <c r="S9" s="83">
        <v>2</v>
      </c>
      <c r="T9" s="84"/>
      <c r="U9" s="85"/>
    </row>
    <row r="10" spans="4:21" x14ac:dyDescent="0.3">
      <c r="D10" s="86"/>
      <c r="E10" s="87"/>
      <c r="F10" s="88"/>
      <c r="I10" s="86"/>
      <c r="J10" s="87"/>
      <c r="K10" s="88"/>
      <c r="N10" s="86"/>
      <c r="O10" s="87"/>
      <c r="P10" s="88"/>
      <c r="S10" s="86"/>
      <c r="T10" s="87"/>
      <c r="U10" s="88"/>
    </row>
    <row r="11" spans="4:21" ht="15" thickBot="1" x14ac:dyDescent="0.35">
      <c r="D11" s="89"/>
      <c r="E11" s="90"/>
      <c r="F11" s="91"/>
      <c r="I11" s="89"/>
      <c r="J11" s="90"/>
      <c r="K11" s="91"/>
      <c r="N11" s="89"/>
      <c r="O11" s="90"/>
      <c r="P11" s="91"/>
      <c r="S11" s="89"/>
      <c r="T11" s="90"/>
      <c r="U11" s="91"/>
    </row>
    <row r="16" spans="4:21" ht="15" thickBot="1" x14ac:dyDescent="0.35"/>
    <row r="17" spans="6:20" x14ac:dyDescent="0.3">
      <c r="F17" s="56" t="s">
        <v>88</v>
      </c>
      <c r="G17" s="57"/>
      <c r="H17" s="57"/>
      <c r="I17" s="58"/>
      <c r="K17" s="29" t="s">
        <v>84</v>
      </c>
      <c r="L17" s="30"/>
      <c r="M17" s="30"/>
      <c r="N17" s="31"/>
      <c r="P17" s="29" t="s">
        <v>87</v>
      </c>
      <c r="Q17" s="30"/>
      <c r="R17" s="30"/>
      <c r="S17" s="31"/>
    </row>
    <row r="18" spans="6:20" ht="31.2" x14ac:dyDescent="0.6">
      <c r="F18" s="59"/>
      <c r="G18" s="60"/>
      <c r="H18" s="60"/>
      <c r="I18" s="61"/>
      <c r="K18" s="32"/>
      <c r="L18" s="33"/>
      <c r="M18" s="33"/>
      <c r="N18" s="34"/>
      <c r="P18" s="32"/>
      <c r="Q18" s="33"/>
      <c r="R18" s="33"/>
      <c r="S18" s="34"/>
      <c r="T18" s="9"/>
    </row>
    <row r="19" spans="6:20" ht="15" thickBot="1" x14ac:dyDescent="0.35">
      <c r="F19" s="62"/>
      <c r="G19" s="63"/>
      <c r="H19" s="63"/>
      <c r="I19" s="64"/>
      <c r="K19" s="35"/>
      <c r="L19" s="36"/>
      <c r="M19" s="36"/>
      <c r="N19" s="37"/>
      <c r="P19" s="35"/>
      <c r="Q19" s="36"/>
      <c r="R19" s="36"/>
      <c r="S19" s="37"/>
    </row>
    <row r="20" spans="6:20" x14ac:dyDescent="0.3">
      <c r="F20" s="65">
        <f>Evaluation!F26</f>
        <v>588.15581343790336</v>
      </c>
      <c r="G20" s="66"/>
      <c r="H20" s="66"/>
      <c r="I20" s="67"/>
      <c r="K20" s="38">
        <f>Evaluation!I26</f>
        <v>643.48037536487118</v>
      </c>
      <c r="L20" s="39"/>
      <c r="M20" s="39"/>
      <c r="N20" s="40"/>
      <c r="P20" s="47">
        <f>Evaluation!L26</f>
        <v>698.804937291839</v>
      </c>
      <c r="Q20" s="48"/>
      <c r="R20" s="48"/>
      <c r="S20" s="49"/>
    </row>
    <row r="21" spans="6:20" x14ac:dyDescent="0.3">
      <c r="F21" s="68"/>
      <c r="G21" s="69"/>
      <c r="H21" s="69"/>
      <c r="I21" s="70"/>
      <c r="K21" s="41"/>
      <c r="L21" s="42"/>
      <c r="M21" s="42"/>
      <c r="N21" s="43"/>
      <c r="P21" s="50"/>
      <c r="Q21" s="51"/>
      <c r="R21" s="51"/>
      <c r="S21" s="52"/>
    </row>
    <row r="22" spans="6:20" ht="15" thickBot="1" x14ac:dyDescent="0.35">
      <c r="F22" s="71"/>
      <c r="G22" s="72"/>
      <c r="H22" s="72"/>
      <c r="I22" s="73"/>
      <c r="K22" s="44"/>
      <c r="L22" s="45"/>
      <c r="M22" s="45"/>
      <c r="N22" s="46"/>
      <c r="P22" s="53"/>
      <c r="Q22" s="54"/>
      <c r="R22" s="54"/>
      <c r="S22" s="55"/>
    </row>
  </sheetData>
  <mergeCells count="15">
    <mergeCell ref="H2:Q4"/>
    <mergeCell ref="K17:N19"/>
    <mergeCell ref="K20:N22"/>
    <mergeCell ref="P17:S19"/>
    <mergeCell ref="P20:S22"/>
    <mergeCell ref="F17:I19"/>
    <mergeCell ref="F20:I22"/>
    <mergeCell ref="D6:F8"/>
    <mergeCell ref="I6:K8"/>
    <mergeCell ref="N6:P8"/>
    <mergeCell ref="S6:U8"/>
    <mergeCell ref="D9:F11"/>
    <mergeCell ref="I9:K11"/>
    <mergeCell ref="N9:P11"/>
    <mergeCell ref="S9:U11"/>
  </mergeCells>
  <pageMargins left="0.7" right="0.7" top="0.75" bottom="0.75" header="0.3" footer="0.3"/>
  <pageSetup fitToWidth="0" fitToHeight="0"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Spinner 1">
              <controlPr defaultSize="0" autoPict="0">
                <anchor moveWithCells="1" sizeWithCells="1">
                  <from>
                    <xdr:col>1</xdr:col>
                    <xdr:colOff>601980</xdr:colOff>
                    <xdr:row>7</xdr:row>
                    <xdr:rowOff>182880</xdr:rowOff>
                  </from>
                  <to>
                    <xdr:col>2</xdr:col>
                    <xdr:colOff>601980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Spinner 2">
              <controlPr defaultSize="0" autoPict="0">
                <anchor moveWithCells="1" sizeWithCells="1">
                  <from>
                    <xdr:col>7</xdr:col>
                    <xdr:colOff>0</xdr:colOff>
                    <xdr:row>7</xdr:row>
                    <xdr:rowOff>182880</xdr:rowOff>
                  </from>
                  <to>
                    <xdr:col>8</xdr:col>
                    <xdr:colOff>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Spinner 3">
              <controlPr defaultSize="0" autoPict="0">
                <anchor moveWithCells="1" sizeWithCells="1">
                  <from>
                    <xdr:col>12</xdr:col>
                    <xdr:colOff>0</xdr:colOff>
                    <xdr:row>7</xdr:row>
                    <xdr:rowOff>182880</xdr:rowOff>
                  </from>
                  <to>
                    <xdr:col>13</xdr:col>
                    <xdr:colOff>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Spinner 5">
              <controlPr defaultSize="0" autoPict="0">
                <anchor moveWithCells="1" sizeWithCells="1">
                  <from>
                    <xdr:col>16</xdr:col>
                    <xdr:colOff>601980</xdr:colOff>
                    <xdr:row>8</xdr:row>
                    <xdr:rowOff>0</xdr:rowOff>
                  </from>
                  <to>
                    <xdr:col>17</xdr:col>
                    <xdr:colOff>601980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orignal Data</vt:lpstr>
      <vt:lpstr>Encoded Data</vt:lpstr>
      <vt:lpstr>model 1</vt:lpstr>
      <vt:lpstr>model 2</vt:lpstr>
      <vt:lpstr>model 3</vt:lpstr>
      <vt:lpstr>Evaluation</vt:lpstr>
      <vt:lpstr>Prediction_Dashboard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Piyush Khadatkar</cp:lastModifiedBy>
  <dcterms:created xsi:type="dcterms:W3CDTF">2020-08-31T11:20:15Z</dcterms:created>
  <dcterms:modified xsi:type="dcterms:W3CDTF">2023-11-28T03:57:31Z</dcterms:modified>
</cp:coreProperties>
</file>