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mirian parcial 2\"/>
    </mc:Choice>
  </mc:AlternateContent>
  <xr:revisionPtr revIDLastSave="0" documentId="8_{1E7F8791-92DC-469F-AADB-AEA8C72735CE}" xr6:coauthVersionLast="47" xr6:coauthVersionMax="47" xr10:uidLastSave="{00000000-0000-0000-0000-000000000000}"/>
  <bookViews>
    <workbookView xWindow="-120" yWindow="-120" windowWidth="29040" windowHeight="15720" activeTab="2" xr2:uid="{42C9E0A7-FCE0-45C9-8DB4-924ED8D3ACD2}"/>
  </bookViews>
  <sheets>
    <sheet name="TablasDinamicas" sheetId="2" r:id="rId1"/>
    <sheet name="Dashboard" sheetId="3" r:id="rId2"/>
    <sheet name="OrdenesDeCompra" sheetId="1" r:id="rId3"/>
  </sheets>
  <definedNames>
    <definedName name="_xlchart.v5.0" hidden="1">TablasDinamicas!$D$57</definedName>
    <definedName name="_xlchart.v5.1" hidden="1">TablasDinamicas!$D$58:$D$68</definedName>
    <definedName name="_xlchart.v5.2" hidden="1">TablasDinamicas!$E$57</definedName>
    <definedName name="_xlchart.v5.3" hidden="1">TablasDinamicas!$E$58:$E$68</definedName>
    <definedName name="_xlchart.v5.4" hidden="1">TablasDinamicas!$D$57</definedName>
    <definedName name="_xlchart.v5.5" hidden="1">TablasDinamicas!$D$58:$D$68</definedName>
    <definedName name="_xlchart.v5.6" hidden="1">TablasDinamicas!$E$57</definedName>
    <definedName name="_xlchart.v5.7" hidden="1">TablasDinamicas!$E$58:$E$68</definedName>
    <definedName name="NativeTimeline_Fecha_de_orden">#N/A</definedName>
    <definedName name="SegmentaciónDeDatos_Categoría">#N/A</definedName>
    <definedName name="SegmentaciónDeDatos_Region">#N/A</definedName>
    <definedName name="SegmentaciónDeDatos_Vendedor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2" l="1"/>
  <c r="E66" i="2"/>
  <c r="E65" i="2"/>
  <c r="E64" i="2"/>
  <c r="E63" i="2"/>
  <c r="E62" i="2"/>
  <c r="E61" i="2"/>
  <c r="E60" i="2"/>
  <c r="E59" i="2"/>
  <c r="E58" i="2"/>
</calcChain>
</file>

<file path=xl/sharedStrings.xml><?xml version="1.0" encoding="utf-8"?>
<sst xmlns="http://schemas.openxmlformats.org/spreadsheetml/2006/main" count="3298" uniqueCount="132">
  <si>
    <t>Empresa del Valle S.A. de C.V.</t>
  </si>
  <si>
    <t>Ordenes de compra 2018</t>
  </si>
  <si>
    <t>Folio</t>
  </si>
  <si>
    <t>Fecha de orden</t>
  </si>
  <si>
    <t>Num. cliente</t>
  </si>
  <si>
    <t>Nombre cliente</t>
  </si>
  <si>
    <t>Ciudad</t>
  </si>
  <si>
    <t>Estado</t>
  </si>
  <si>
    <t>Vendedor</t>
  </si>
  <si>
    <t>Region</t>
  </si>
  <si>
    <t>Fecha de embarque</t>
  </si>
  <si>
    <t>Empresa fletera</t>
  </si>
  <si>
    <t>Forma de pago</t>
  </si>
  <si>
    <t>Nombre del producto</t>
  </si>
  <si>
    <t>Categoría</t>
  </si>
  <si>
    <t>Precio unitario</t>
  </si>
  <si>
    <t>Cantidad</t>
  </si>
  <si>
    <t>Ingresos</t>
  </si>
  <si>
    <t>Tarifa de envío</t>
  </si>
  <si>
    <t>Empresa AA</t>
  </si>
  <si>
    <t>Mazatlán</t>
  </si>
  <si>
    <t>Sinaloa</t>
  </si>
  <si>
    <t>Mayra Aguilar Sepúlveda</t>
  </si>
  <si>
    <t>Occidente</t>
  </si>
  <si>
    <t>Empresa de embarque B</t>
  </si>
  <si>
    <t>Cheque</t>
  </si>
  <si>
    <t>Cerveza</t>
  </si>
  <si>
    <t>Bebidas</t>
  </si>
  <si>
    <t>Ciruelas secas</t>
  </si>
  <si>
    <t>Frutas secas</t>
  </si>
  <si>
    <t>Empresa D</t>
  </si>
  <si>
    <t>Querétaro</t>
  </si>
  <si>
    <t>Andrés González Rico</t>
  </si>
  <si>
    <t>Bajío</t>
  </si>
  <si>
    <t>Empresa de embarque A</t>
  </si>
  <si>
    <t>Tarjeta de crédito</t>
  </si>
  <si>
    <t>Peras secas</t>
  </si>
  <si>
    <t>Manzanas secas</t>
  </si>
  <si>
    <t>Empresa L</t>
  </si>
  <si>
    <t>Té chai</t>
  </si>
  <si>
    <t>Café</t>
  </si>
  <si>
    <t>Empresa H</t>
  </si>
  <si>
    <t>Monterrey</t>
  </si>
  <si>
    <t>Nuevo León</t>
  </si>
  <si>
    <t>Nancy Gil de la Peña</t>
  </si>
  <si>
    <t>Norte</t>
  </si>
  <si>
    <t>Empresa de embarque C</t>
  </si>
  <si>
    <t>Galletas de chocolate</t>
  </si>
  <si>
    <t>Productos horneados</t>
  </si>
  <si>
    <t>Empresa CC</t>
  </si>
  <si>
    <t>Puerto Vallarta</t>
  </si>
  <si>
    <t>Jalisco</t>
  </si>
  <si>
    <t>José de Jesús Morales</t>
  </si>
  <si>
    <t>Chocolate</t>
  </si>
  <si>
    <t>Dulces</t>
  </si>
  <si>
    <t>Empresa C</t>
  </si>
  <si>
    <t>Acapulco</t>
  </si>
  <si>
    <t>Guerrero</t>
  </si>
  <si>
    <t>Efectivo</t>
  </si>
  <si>
    <t>Almejas</t>
  </si>
  <si>
    <t>Sopas</t>
  </si>
  <si>
    <t>Empresa F</t>
  </si>
  <si>
    <t>Tijuana</t>
  </si>
  <si>
    <t>Baja California</t>
  </si>
  <si>
    <t>Luis Miguel Valdés Garza</t>
  </si>
  <si>
    <t>Salsa curry</t>
  </si>
  <si>
    <t>Salsas</t>
  </si>
  <si>
    <t>Empresa BB</t>
  </si>
  <si>
    <t>Toluca</t>
  </si>
  <si>
    <t>Estado de México</t>
  </si>
  <si>
    <t>Ana del Valle Hinojosa</t>
  </si>
  <si>
    <t>Centro</t>
  </si>
  <si>
    <t>Empresa J</t>
  </si>
  <si>
    <t>León</t>
  </si>
  <si>
    <t>Guanajuato</t>
  </si>
  <si>
    <t>Laura Gutiérrez Saenz</t>
  </si>
  <si>
    <t>Té verde</t>
  </si>
  <si>
    <t>Empresa G</t>
  </si>
  <si>
    <t>Chihuahua</t>
  </si>
  <si>
    <t>Jalea de fresa</t>
  </si>
  <si>
    <t>Mermeladas y jaleas</t>
  </si>
  <si>
    <t>Condimento cajún</t>
  </si>
  <si>
    <t>Condimentos</t>
  </si>
  <si>
    <t>Empresa K</t>
  </si>
  <si>
    <t>Ciudad de México</t>
  </si>
  <si>
    <t>Empresa A</t>
  </si>
  <si>
    <t>Torreón</t>
  </si>
  <si>
    <t>Coahuila</t>
  </si>
  <si>
    <t>Carne de cangrejo</t>
  </si>
  <si>
    <t>Carne enlatada</t>
  </si>
  <si>
    <t>Empresa I</t>
  </si>
  <si>
    <t>Guadalajara</t>
  </si>
  <si>
    <t>Robert Zárate Carrillo</t>
  </si>
  <si>
    <t>Ravioli</t>
  </si>
  <si>
    <t>Pasta</t>
  </si>
  <si>
    <t>Mozzarella</t>
  </si>
  <si>
    <t>Productos lácteos</t>
  </si>
  <si>
    <t>Jarabe</t>
  </si>
  <si>
    <t>Almendras</t>
  </si>
  <si>
    <t>Empresa Y</t>
  </si>
  <si>
    <t>Empresa Z</t>
  </si>
  <si>
    <t>Cóctel de frutas</t>
  </si>
  <si>
    <t>Frutas y vegetales</t>
  </si>
  <si>
    <t>Pasta penne</t>
  </si>
  <si>
    <t>Bolillos</t>
  </si>
  <si>
    <t>Aceite de oliva</t>
  </si>
  <si>
    <t>Aceite</t>
  </si>
  <si>
    <t>Mermelada de zarzamora</t>
  </si>
  <si>
    <t>Arroz de grano largo</t>
  </si>
  <si>
    <t>Granos</t>
  </si>
  <si>
    <t>Etiquetas de fila</t>
  </si>
  <si>
    <t>Total general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</si>
  <si>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</si>
  <si>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</si>
  <si>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</si>
  <si>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</si>
  <si>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</si>
  <si>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</si>
  <si>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</si>
  <si>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</si>
  <si>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</si>
  <si>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</si>
  <si>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</si>
  <si>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</si>
  <si>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Suma de Ingresos</t>
  </si>
  <si>
    <t xml:space="preserve"> </t>
  </si>
  <si>
    <t>$25-$50</t>
  </si>
  <si>
    <t>$0-$25</t>
  </si>
  <si>
    <t>$50-$75</t>
  </si>
  <si>
    <t>$75-$100</t>
  </si>
  <si>
    <t>$100-$125</t>
  </si>
  <si>
    <t>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</si>
</sst>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164" formatCode="&quot;$&quot;#,##0.00"/>
    <numFmt numFmtId="165" formatCode="&quot;$&quot;#,###,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indent="1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0" fontId="1" fillId="3" borderId="0" xfId="0" applyFont="1" applyFill="1" applyAlignment="1">
      <alignment horizontal="center"/>
    </xf>
    <xf numFmtId="14" fontId="1" fillId="3" borderId="0" xfId="0" applyNumberFormat="1" applyFont="1" applyFill="1" applyAlignment="1">
      <alignment horizontal="center"/>
    </xf>
    <xf numFmtId="0" fontId="1" fillId="3" borderId="0" xfId="0" applyFont="1" applyFill="1"/>
    <xf numFmtId="8" fontId="1" fillId="3" borderId="0" xfId="0" applyNumberFormat="1" applyFont="1" applyFill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8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4" borderId="0" xfId="0" applyFill="1"/>
    <xf numFmtId="164" fontId="0" fillId="0" borderId="0" xfId="0" pivotButton="1" applyNumberFormat="1"/>
    <xf numFmtId="164" fontId="0" fillId="0" borderId="0" xfId="0" applyNumberFormat="1"/>
    <xf numFmtId="0" fontId="0" fillId="0" borderId="0" xfId="0" applyNumberFormat="1" applyAlignment="1">
      <alignment horizontal="left"/>
    </xf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164" formatCode="&quot;$&quot;#,##0.0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colors>
    <mruColors>
      <color rgb="FF003399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[Dashboard.xlsx]TablasDinamicas!TablaDinámica2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602537182852143"/>
          <c:y val="0.26328484981044037"/>
          <c:w val="0.72312270341207352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TablasDinamicas!$B$3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TablasDinamicas!$A$4:$A$16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TablasDinamicas!$B$4:$B$16</c:f>
              <c:numCache>
                <c:formatCode>General</c:formatCode>
                <c:ptCount val="12"/>
                <c:pt idx="0">
                  <c:v>460709.76000000007</c:v>
                </c:pt>
                <c:pt idx="1">
                  <c:v>279377</c:v>
                </c:pt>
                <c:pt idx="2">
                  <c:v>431936.4</c:v>
                </c:pt>
                <c:pt idx="3">
                  <c:v>290805.06</c:v>
                </c:pt>
                <c:pt idx="4">
                  <c:v>480298.70000000007</c:v>
                </c:pt>
                <c:pt idx="5">
                  <c:v>778422.54</c:v>
                </c:pt>
                <c:pt idx="6">
                  <c:v>382459.56</c:v>
                </c:pt>
                <c:pt idx="7">
                  <c:v>418900.44</c:v>
                </c:pt>
                <c:pt idx="8">
                  <c:v>447299.57999999996</c:v>
                </c:pt>
                <c:pt idx="9">
                  <c:v>742470.26</c:v>
                </c:pt>
                <c:pt idx="10">
                  <c:v>444828.02</c:v>
                </c:pt>
                <c:pt idx="11">
                  <c:v>932998.92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0-4164-9535-3E8FE7014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213039"/>
        <c:axId val="1377213455"/>
      </c:barChart>
      <c:catAx>
        <c:axId val="137721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7213455"/>
        <c:crosses val="autoZero"/>
        <c:auto val="1"/>
        <c:lblAlgn val="ctr"/>
        <c:lblOffset val="100"/>
        <c:noMultiLvlLbl val="0"/>
      </c:catAx>
      <c:valAx>
        <c:axId val="137721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721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[Dashboard.xlsx]TablasDinamicas!TablaDinámica3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TablasDinamicas!$B$19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TablasDinamicas!$A$20:$A$28</c:f>
              <c:strCache>
                <c:ptCount val="8"/>
                <c:pt idx="0">
                  <c:v>Ana del Valle Hinojosa</c:v>
                </c:pt>
                <c:pt idx="1">
                  <c:v>Andrés González Rico</c:v>
                </c:pt>
                <c:pt idx="2">
                  <c:v>José de Jesús Morales</c:v>
                </c:pt>
                <c:pt idx="3">
                  <c:v>Laura Gutiérrez Saenz</c:v>
                </c:pt>
                <c:pt idx="4">
                  <c:v>Luis Miguel Valdés Garza</c:v>
                </c:pt>
                <c:pt idx="5">
                  <c:v>Mayra Aguilar Sepúlveda</c:v>
                </c:pt>
                <c:pt idx="6">
                  <c:v>Nancy Gil de la Peña</c:v>
                </c:pt>
                <c:pt idx="7">
                  <c:v>Robert Zárate Carrillo</c:v>
                </c:pt>
              </c:strCache>
            </c:strRef>
          </c:cat>
          <c:val>
            <c:numRef>
              <c:f>TablasDinamicas!$B$20:$B$28</c:f>
              <c:numCache>
                <c:formatCode>General</c:formatCode>
                <c:ptCount val="8"/>
                <c:pt idx="0">
                  <c:v>1313876.6200000001</c:v>
                </c:pt>
                <c:pt idx="1">
                  <c:v>940527</c:v>
                </c:pt>
                <c:pt idx="2">
                  <c:v>228907</c:v>
                </c:pt>
                <c:pt idx="3">
                  <c:v>575330.14</c:v>
                </c:pt>
                <c:pt idx="4">
                  <c:v>523852</c:v>
                </c:pt>
                <c:pt idx="5">
                  <c:v>593192.32000000007</c:v>
                </c:pt>
                <c:pt idx="6">
                  <c:v>1459392.7600000002</c:v>
                </c:pt>
                <c:pt idx="7">
                  <c:v>455428.4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E-4AEF-BA3B-0C9B59096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7282319"/>
        <c:axId val="1377283567"/>
      </c:barChart>
      <c:catAx>
        <c:axId val="1377282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7283567"/>
        <c:crosses val="autoZero"/>
        <c:auto val="1"/>
        <c:lblAlgn val="ctr"/>
        <c:lblOffset val="100"/>
        <c:noMultiLvlLbl val="0"/>
      </c:catAx>
      <c:valAx>
        <c:axId val="137728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728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[Dashboard.xlsx]TablasDinamicas!TablaDinámica5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TablasDinamicas!$B$71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AB-4B0F-BEC1-FDD7B67543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AB-4B0F-BEC1-FDD7B67543B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AB-4B0F-BEC1-FDD7B67543B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AB-4B0F-BEC1-FDD7B67543B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AB-4B0F-BEC1-FDD7B67543B8}"/>
              </c:ext>
            </c:extLst>
          </c:dPt>
          <c:cat>
            <c:strRef>
              <c:f>TablasDinamicas!$A$72:$A$77</c:f>
              <c:strCache>
                <c:ptCount val="5"/>
                <c:pt idx="0">
                  <c:v>$0-$25</c:v>
                </c:pt>
                <c:pt idx="1">
                  <c:v>$25-$50</c:v>
                </c:pt>
                <c:pt idx="2">
                  <c:v>$50-$75</c:v>
                </c:pt>
                <c:pt idx="3">
                  <c:v>$75-$100</c:v>
                </c:pt>
                <c:pt idx="4">
                  <c:v>$100-$125</c:v>
                </c:pt>
              </c:strCache>
            </c:strRef>
          </c:cat>
          <c:val>
            <c:numRef>
              <c:f>TablasDinamicas!$B$72:$B$77</c:f>
              <c:numCache>
                <c:formatCode>General</c:formatCode>
                <c:ptCount val="5"/>
                <c:pt idx="0">
                  <c:v>2792049.5399999996</c:v>
                </c:pt>
                <c:pt idx="1">
                  <c:v>1982414.7000000002</c:v>
                </c:pt>
                <c:pt idx="2">
                  <c:v>1024604</c:v>
                </c:pt>
                <c:pt idx="3">
                  <c:v>180306</c:v>
                </c:pt>
                <c:pt idx="4">
                  <c:v>111132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52-4A6F-952B-FA0FC5595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[Dashboard.xlsx]TablasDinamicas!TablaDinámica7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TablasDinamicas!$B$35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TablasDinamicas!$A$36:$A$51</c:f>
              <c:strCache>
                <c:ptCount val="15"/>
                <c:pt idx="0">
                  <c:v>Aceite</c:v>
                </c:pt>
                <c:pt idx="1">
                  <c:v>Bebidas</c:v>
                </c:pt>
                <c:pt idx="2">
                  <c:v>Carne enlatada</c:v>
                </c:pt>
                <c:pt idx="3">
                  <c:v>Condimentos</c:v>
                </c:pt>
                <c:pt idx="4">
                  <c:v>Dulces</c:v>
                </c:pt>
                <c:pt idx="5">
                  <c:v>Frutas secas</c:v>
                </c:pt>
                <c:pt idx="6">
                  <c:v>Frutas y vegetales</c:v>
                </c:pt>
                <c:pt idx="7">
                  <c:v>Granos</c:v>
                </c:pt>
                <c:pt idx="8">
                  <c:v>Mermeladas y jaleas</c:v>
                </c:pt>
                <c:pt idx="9">
                  <c:v>Pasta</c:v>
                </c:pt>
                <c:pt idx="10">
                  <c:v>Productos horneados</c:v>
                </c:pt>
                <c:pt idx="11">
                  <c:v>Productos lácteos</c:v>
                </c:pt>
                <c:pt idx="12">
                  <c:v>Salsas</c:v>
                </c:pt>
                <c:pt idx="13">
                  <c:v>Sopas</c:v>
                </c:pt>
                <c:pt idx="14">
                  <c:v>Tarifa de envío</c:v>
                </c:pt>
              </c:strCache>
            </c:strRef>
          </c:cat>
          <c:val>
            <c:numRef>
              <c:f>TablasDinamicas!$B$36:$B$51</c:f>
              <c:numCache>
                <c:formatCode>General</c:formatCode>
                <c:ptCount val="15"/>
                <c:pt idx="0">
                  <c:v>186513.60000000003</c:v>
                </c:pt>
                <c:pt idx="1">
                  <c:v>1548079.5399999998</c:v>
                </c:pt>
                <c:pt idx="2">
                  <c:v>356518.39999999997</c:v>
                </c:pt>
                <c:pt idx="3">
                  <c:v>283892</c:v>
                </c:pt>
                <c:pt idx="4">
                  <c:v>249721.5</c:v>
                </c:pt>
                <c:pt idx="5">
                  <c:v>391993</c:v>
                </c:pt>
                <c:pt idx="6">
                  <c:v>97188</c:v>
                </c:pt>
                <c:pt idx="7">
                  <c:v>40376</c:v>
                </c:pt>
                <c:pt idx="8">
                  <c:v>721574</c:v>
                </c:pt>
                <c:pt idx="9">
                  <c:v>282471</c:v>
                </c:pt>
                <c:pt idx="10">
                  <c:v>266750.40000000002</c:v>
                </c:pt>
                <c:pt idx="11">
                  <c:v>463814.39999999991</c:v>
                </c:pt>
                <c:pt idx="12">
                  <c:v>966000</c:v>
                </c:pt>
                <c:pt idx="13">
                  <c:v>235614.39999999997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E-4FC2-A86B-B8204AF2B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8488464"/>
        <c:axId val="1338490544"/>
      </c:barChart>
      <c:catAx>
        <c:axId val="1338488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38490544"/>
        <c:crosses val="autoZero"/>
        <c:auto val="1"/>
        <c:lblAlgn val="ctr"/>
        <c:lblOffset val="100"/>
        <c:noMultiLvlLbl val="0"/>
      </c:catAx>
      <c:valAx>
        <c:axId val="13384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3848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[Dashboard.xlsx]TablasDinamicas!TablaDinámica2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Ventas</a:t>
            </a:r>
            <a:r>
              <a:rPr lang="en-US" b="1" baseline="0"/>
              <a:t> totales por mes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3399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#,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602537182852143"/>
          <c:y val="0.26328484981044037"/>
          <c:w val="0.72312270341207352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TablasDinamicas!$B$3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3399"/>
            </a:solidFill>
            <a:ln>
              <a:noFill/>
            </a:ln>
            <a:effectLst/>
          </c:spPr>
          <c:invertIfNegative val="0"/>
          <c:dLbls>
            <c:numFmt formatCode="&quot;$&quot;#,###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TablasDinamicas!$A$4:$A$16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TablasDinamicas!$B$4:$B$16</c:f>
              <c:numCache>
                <c:formatCode>General</c:formatCode>
                <c:ptCount val="12"/>
                <c:pt idx="0">
                  <c:v>460709.76000000007</c:v>
                </c:pt>
                <c:pt idx="1">
                  <c:v>279377</c:v>
                </c:pt>
                <c:pt idx="2">
                  <c:v>431936.4</c:v>
                </c:pt>
                <c:pt idx="3">
                  <c:v>290805.06</c:v>
                </c:pt>
                <c:pt idx="4">
                  <c:v>480298.70000000007</c:v>
                </c:pt>
                <c:pt idx="5">
                  <c:v>778422.54</c:v>
                </c:pt>
                <c:pt idx="6">
                  <c:v>382459.56</c:v>
                </c:pt>
                <c:pt idx="7">
                  <c:v>418900.44</c:v>
                </c:pt>
                <c:pt idx="8">
                  <c:v>447299.57999999996</c:v>
                </c:pt>
                <c:pt idx="9">
                  <c:v>742470.26</c:v>
                </c:pt>
                <c:pt idx="10">
                  <c:v>444828.02</c:v>
                </c:pt>
                <c:pt idx="11">
                  <c:v>932998.92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4C-4F5A-A965-285A5FCA6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1377213039"/>
        <c:axId val="1377213455"/>
      </c:barChart>
      <c:catAx>
        <c:axId val="137721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7213455"/>
        <c:crosses val="autoZero"/>
        <c:auto val="1"/>
        <c:lblAlgn val="ctr"/>
        <c:lblOffset val="100"/>
        <c:noMultiLvlLbl val="0"/>
      </c:catAx>
      <c:valAx>
        <c:axId val="1377213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7721303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[Dashboard.xlsx]TablasDinamicas!TablaDinámica3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Ventas</a:t>
            </a:r>
            <a:r>
              <a:rPr lang="en-US" b="1" baseline="0"/>
              <a:t> por vendedor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3399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#,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TablasDinamicas!$B$19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3399"/>
            </a:solidFill>
            <a:ln>
              <a:noFill/>
            </a:ln>
            <a:effectLst/>
          </c:spPr>
          <c:invertIfNegative val="0"/>
          <c:dLbls>
            <c:numFmt formatCode="&quot;$&quot;#,###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TablasDinamicas!$A$20:$A$28</c:f>
              <c:strCache>
                <c:ptCount val="8"/>
                <c:pt idx="0">
                  <c:v>Ana del Valle Hinojosa</c:v>
                </c:pt>
                <c:pt idx="1">
                  <c:v>Andrés González Rico</c:v>
                </c:pt>
                <c:pt idx="2">
                  <c:v>José de Jesús Morales</c:v>
                </c:pt>
                <c:pt idx="3">
                  <c:v>Laura Gutiérrez Saenz</c:v>
                </c:pt>
                <c:pt idx="4">
                  <c:v>Luis Miguel Valdés Garza</c:v>
                </c:pt>
                <c:pt idx="5">
                  <c:v>Mayra Aguilar Sepúlveda</c:v>
                </c:pt>
                <c:pt idx="6">
                  <c:v>Nancy Gil de la Peña</c:v>
                </c:pt>
                <c:pt idx="7">
                  <c:v>Robert Zárate Carrillo</c:v>
                </c:pt>
              </c:strCache>
            </c:strRef>
          </c:cat>
          <c:val>
            <c:numRef>
              <c:f>TablasDinamicas!$B$20:$B$28</c:f>
              <c:numCache>
                <c:formatCode>General</c:formatCode>
                <c:ptCount val="8"/>
                <c:pt idx="0">
                  <c:v>1313876.6200000001</c:v>
                </c:pt>
                <c:pt idx="1">
                  <c:v>940527</c:v>
                </c:pt>
                <c:pt idx="2">
                  <c:v>228907</c:v>
                </c:pt>
                <c:pt idx="3">
                  <c:v>575330.14</c:v>
                </c:pt>
                <c:pt idx="4">
                  <c:v>523852</c:v>
                </c:pt>
                <c:pt idx="5">
                  <c:v>593192.32000000007</c:v>
                </c:pt>
                <c:pt idx="6">
                  <c:v>1459392.7600000002</c:v>
                </c:pt>
                <c:pt idx="7">
                  <c:v>455428.4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8-4DAD-8CA4-58987827A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377282319"/>
        <c:axId val="1377283567"/>
      </c:barChart>
      <c:catAx>
        <c:axId val="1377282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77283567"/>
        <c:crosses val="autoZero"/>
        <c:auto val="1"/>
        <c:lblAlgn val="ctr"/>
        <c:lblOffset val="100"/>
        <c:noMultiLvlLbl val="0"/>
      </c:catAx>
      <c:valAx>
        <c:axId val="13772835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7728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[Dashboard.xlsx]TablasDinamicas!TablaDinámica5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Ventas por ticket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shade val="53000"/>
            </a:schemeClr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>
              <a:shade val="76000"/>
            </a:schemeClr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1"/>
        <c:spPr>
          <a:solidFill>
            <a:schemeClr val="accent1">
              <a:tint val="77000"/>
            </a:schemeClr>
          </a:solidFill>
          <a:ln w="19050">
            <a:noFill/>
          </a:ln>
          <a:effectLst/>
        </c:spPr>
      </c:pivotFmt>
      <c:pivotFmt>
        <c:idx val="12"/>
        <c:spPr>
          <a:solidFill>
            <a:schemeClr val="accent1">
              <a:tint val="54000"/>
            </a:schemeClr>
          </a:solidFill>
          <a:ln w="19050"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5309497502075723"/>
          <c:y val="0.22565722065490476"/>
          <c:w val="0.29997099764259599"/>
          <c:h val="0.65617218970623326"/>
        </c:manualLayout>
      </c:layout>
      <c:doughnutChart>
        <c:varyColors val="1"/>
        <c:ser>
          <c:idx val="0"/>
          <c:order val="0"/>
          <c:tx>
            <c:strRef>
              <c:f>TablasDinamicas!$B$71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>
                  <a:shade val="53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835-418A-9153-FFCD814F1E1C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835-418A-9153-FFCD814F1E1C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835-418A-9153-FFCD814F1E1C}"/>
              </c:ext>
            </c:extLst>
          </c:dPt>
          <c:dPt>
            <c:idx val="3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835-418A-9153-FFCD814F1E1C}"/>
              </c:ext>
            </c:extLst>
          </c:dPt>
          <c:dPt>
            <c:idx val="4"/>
            <c:bubble3D val="0"/>
            <c:spPr>
              <a:solidFill>
                <a:schemeClr val="accent1">
                  <a:tint val="54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835-418A-9153-FFCD814F1E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TablasDinamicas!$A$72:$A$77</c:f>
              <c:strCache>
                <c:ptCount val="5"/>
                <c:pt idx="0">
                  <c:v>$0-$25</c:v>
                </c:pt>
                <c:pt idx="1">
                  <c:v>$25-$50</c:v>
                </c:pt>
                <c:pt idx="2">
                  <c:v>$50-$75</c:v>
                </c:pt>
                <c:pt idx="3">
                  <c:v>$75-$100</c:v>
                </c:pt>
                <c:pt idx="4">
                  <c:v>$100-$125</c:v>
                </c:pt>
              </c:strCache>
            </c:strRef>
          </c:cat>
          <c:val>
            <c:numRef>
              <c:f>TablasDinamicas!$B$72:$B$77</c:f>
              <c:numCache>
                <c:formatCode>General</c:formatCode>
                <c:ptCount val="5"/>
                <c:pt idx="0">
                  <c:v>2792049.5399999996</c:v>
                </c:pt>
                <c:pt idx="1">
                  <c:v>1982414.7000000002</c:v>
                </c:pt>
                <c:pt idx="2">
                  <c:v>1024604</c:v>
                </c:pt>
                <c:pt idx="3">
                  <c:v>180306</c:v>
                </c:pt>
                <c:pt idx="4">
                  <c:v>111132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835-418A-9153-FFCD814F1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2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[Dashboard.xlsx]TablasDinamicas!TablaDinámica7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Ventas</a:t>
            </a:r>
            <a:r>
              <a:rPr lang="en-US" b="1" baseline="0"/>
              <a:t> por categoría de producto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#,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TablasDinamicas!$B$35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#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TablasDinamicas!$A$36:$A$51</c:f>
              <c:strCache>
                <c:ptCount val="15"/>
                <c:pt idx="0">
                  <c:v>Aceite</c:v>
                </c:pt>
                <c:pt idx="1">
                  <c:v>Bebidas</c:v>
                </c:pt>
                <c:pt idx="2">
                  <c:v>Carne enlatada</c:v>
                </c:pt>
                <c:pt idx="3">
                  <c:v>Condimentos</c:v>
                </c:pt>
                <c:pt idx="4">
                  <c:v>Dulces</c:v>
                </c:pt>
                <c:pt idx="5">
                  <c:v>Frutas secas</c:v>
                </c:pt>
                <c:pt idx="6">
                  <c:v>Frutas y vegetales</c:v>
                </c:pt>
                <c:pt idx="7">
                  <c:v>Granos</c:v>
                </c:pt>
                <c:pt idx="8">
                  <c:v>Mermeladas y jaleas</c:v>
                </c:pt>
                <c:pt idx="9">
                  <c:v>Pasta</c:v>
                </c:pt>
                <c:pt idx="10">
                  <c:v>Productos horneados</c:v>
                </c:pt>
                <c:pt idx="11">
                  <c:v>Productos lácteos</c:v>
                </c:pt>
                <c:pt idx="12">
                  <c:v>Salsas</c:v>
                </c:pt>
                <c:pt idx="13">
                  <c:v>Sopas</c:v>
                </c:pt>
                <c:pt idx="14">
                  <c:v>Tarifa de envío</c:v>
                </c:pt>
              </c:strCache>
            </c:strRef>
          </c:cat>
          <c:val>
            <c:numRef>
              <c:f>TablasDinamicas!$B$36:$B$51</c:f>
              <c:numCache>
                <c:formatCode>General</c:formatCode>
                <c:ptCount val="15"/>
                <c:pt idx="0">
                  <c:v>186513.60000000003</c:v>
                </c:pt>
                <c:pt idx="1">
                  <c:v>1548079.5399999998</c:v>
                </c:pt>
                <c:pt idx="2">
                  <c:v>356518.39999999997</c:v>
                </c:pt>
                <c:pt idx="3">
                  <c:v>283892</c:v>
                </c:pt>
                <c:pt idx="4">
                  <c:v>249721.5</c:v>
                </c:pt>
                <c:pt idx="5">
                  <c:v>391993</c:v>
                </c:pt>
                <c:pt idx="6">
                  <c:v>97188</c:v>
                </c:pt>
                <c:pt idx="7">
                  <c:v>40376</c:v>
                </c:pt>
                <c:pt idx="8">
                  <c:v>721574</c:v>
                </c:pt>
                <c:pt idx="9">
                  <c:v>282471</c:v>
                </c:pt>
                <c:pt idx="10">
                  <c:v>266750.40000000002</c:v>
                </c:pt>
                <c:pt idx="11">
                  <c:v>463814.39999999991</c:v>
                </c:pt>
                <c:pt idx="12">
                  <c:v>966000</c:v>
                </c:pt>
                <c:pt idx="13">
                  <c:v>235614.39999999997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9-4670-850F-B276AF729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338488464"/>
        <c:axId val="1338490544"/>
      </c:barChart>
      <c:catAx>
        <c:axId val="1338488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38490544"/>
        <c:crosses val="autoZero"/>
        <c:auto val="1"/>
        <c:lblAlgn val="ctr"/>
        <c:lblOffset val="100"/>
        <c:noMultiLvlLbl val="0"/>
      </c:catAx>
      <c:valAx>
        <c:axId val="13384905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3848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/>
    <cx:plotArea>
      <cx:plotAreaRegion>
        <cx:series layoutId="regionMap" uniqueId="{B323023C-55D3-431B-8796-479509DD9BC1}">
          <cx:tx>
            <cx:txData>
              <cx:f>_xlchart.v5.2</cx:f>
              <cx:v>Ventas</cx:v>
            </cx:txData>
          </cx:tx>
          <cx:dataId val="0"/>
          <cx:layoutPr>
            <cx:geography cultureLanguage="es-ES" cultureRegion="MX" attribution="Con tecnología de Bing">
              <cx:geoCache provider="{E9337A44-BEBE-4D9F-B70C-5C5E7DAFC167}">
                <cx:binary>1JvZct44ku9fxeHrQxV2Ah1TEzEkv12bJS/lumGoZJk7QIAbwDea63mEebGTsl1uW3a7qmP6nJiS
HbL1cQMzgcz8/xL6t3v/t/v24c49812rh7/d+5+fl+PY/+2nn4b78qG7G8666t6Zwbwfz+5N95N5
/766f/jpnbtbKl38RBBmP92Xd2588M///d/gbsWDOTf3d2Nl9IvpwYWbh2Fqx+EHx7576Nndu67S
WTWMrrof8c/Pk7v67ll611bvjdPV3fNnD3qsxvAy9A8/P//q5OfPfnp6y28e/6yFEY7TO7iWojMu
FUZUqE9fz5+1RhefDkcY8zOMsYgx478/9fKugyv/iSF9GNDdu3fuYRjg1T78+50bfPUecDy9fP7s
3kx6fLRjASb9+fnFf/+nr+7N82fVYNKPh1Lz+B4Xv3x48Z++9sG//9uTD8AUTz75wk1P7fZHh77x
UlpW5XQHf3+31P/cP0SeSSQ5IuSJX5A4Y0IhHCP6+9M++uVPDeL7Hvni0ie+SPeH/V/NGQY8UbX/
Sl/EZ0RxKilj318riJwhxhBX8ZO1kn4ay7N3D89+vXN3hVl/OK5/4J7v3uWpp67+4y/nqWp6d/fu
0Tafl/e/KrxhdUZiIWMiYJV8GdeUOsNUMcok+ujL+Mkq+mfG9A/c9e0tnvoqewxbf6kQt4Os5h4c
ROB/mYviMyE+xLjvZyDwlCJYMIEJ+vD1ZG39mRF930F/v/KJX3Y3V38xt9xW+q41P4wp/1xdQNiZ
UjG4hYmPVv8m/8RnLI4VkVj8Phc+5p8/MZTvu+PzhU+8cXv4q9UBm2G8e2f+XwU0yrlSlPxesH0T
1wTjVNHfCzr2tXf+RIT9vnc+X/jEOxeb/+0h7B/F1y8D2Ffn/JMlNKFnYG6u6GPW/zLHYKgHOFLi
8c+f8MLXY/gDL3x18v/2ung33em7erob/4Vpg6AzhThEJ7D8x6+nxsdnCBPOSAyh66OvPwaoPzea
79v/y2ufLITdy79a0jiCnhwexdSXK+Grt/pnV8KjmESx4kR9TBr4qU/omcAUEymeLIg/MZTvO+Tz
hV+N++fnx/84/4ul8MvpYTbPzh/++7/0v9Aj/IzHhCsO9v4yND0WVUKqGJNPUuaJP/7kYL7vk68u
fuKXy7+aWx4hwH//53j3ryx5IXZJzjFoxe8LSfCOZLCSIM1/DG1PSt6/j+nZfwB7uit+WPh930nf
u8cTX734/18G/2M48xliZXfj3eYD/fqCz/z46AcLAJp7cumP4t7HkHh490jIFIMM8pmqPd7kq3zy
uW795pqHu2H8+XmEET+jkkv5CNGUEkg9f7Y8fDqkzhhoUK6QJAgiI3haGzeWPz8n8Rl8TJlCUIFz
yRVUcoOZPhwiZ/Ax6FeEYi4kZMDP9PHatKEw+rM9Pv38TE/dtan0OPz8XD5/1n886/H1YBpCQYmR
lJxJwQgMA47f390A4IST8f/BS4SGcqjMyZfFcJiRjLau5KxKWR3VNgl5jdMwo/LW1Qt3yRem+s7D
4dW/eTiNKSNMMghHj3Hqy4cL1oZSqUmfsEfL1RDJsLW41mwfRTbOT/FiogSvkuaZrRviD03r23rz
4zGAjb8zBiEF+ABs8eiDL8egTRtXq3T61I1el4kLckwH3ViWDN6xtz9+GP7maUCIYEYpHIN2opI8
WuQLc4fRjMRZUZ/aEp2IFksyzz7eTjGy6aCUYYlEbbdv2KxM0vecHL0YXuNC2l/icVIpFj7f5LF7
z+oSL+mPR0e/8Qd7HBrHQgAyiZGADP7l6MZuJqXpTXkaFlJt82iIfmXcij5ZlG1piscBF1mQQ3Sv
hmZ63ZQem0zMpd9EeVnMiWjteNWiSs4vxlF3N87gvkujVUY81bUpirQvy2FOc2U7t5WFoT6piYxv
+nl624p1ea1yt2TtBC8/LurYF0QmMS22LCZ1GksekoFNJLONjvWWlQM+9SoEmqGKj3jLO6/cdl6k
CqmdZJgTtvKh+4NJy8njtPxyzXDGwESKw1NBAGMKAeJLM7GKr2uI4/44gyeypqxcpuaW/xLMtBZJ
PlLUH2UZT8k61OPDyGhRJcMcjEtRxFaXTE00R0mpiuGlqWjD7lpVaJEOpZpxQsJSblGBkU9d3lue
DhVzch+vVa43VI6kSGMjC39SlYn2vKzQtui83awjHVKH4kzbaN1i15W/rUM7XEeobS87kr9uKTqs
qpJpwar6nFd1szVjxW+XyqiUy3nZrySwjfSavlybhaaEoAROy1BbTFk+i4vG5WS3FMKlhUO3lpgp
K1vZvEQBfNrkKzmujZm6BHE6tCknnhwbrIVN8iFQvmlrieN9z3repqSbZ3o/2txmJnd9lxi82ijj
wTS/LdqEQ77EpnureTneIR5anEhXzyTp1ZSvSYtITl/EsRzwPqqW6Wpg4UW7rDHLOsLEya5dpmQ+
pzbEpU96XFRT1i0xyhPnA/+FL66c92u1mrdFY9iQtHPFdYLjrkWJyZvZJW23LG+bpl6iPfWySBUR
BicMrzxkdVEX7Xvgz8QmM3SDXtQlLXaBde5+aNSYukXPN3JZaZvkuTRdqot85DuOO5mnU467rknm
RYfrkjqm9wyxaefW8AtDEBw2HA3S7oOPZnU1d9Nap05rsuMlYuTAh3kqd37Chv9aj3P0vu3aOFyw
LkzddqZNfh2iqPXJVKrpClWoOPnJjFdr3q/zVstKiKRtguizfqpEcyNlTWE+wrTU1x6yxEWRq/U6
xFW3/iqYi8pXJRoROtQGregc9Y2aNvlMnEpm7XF5PmlbdsnUFbjdQXqpzWkyIf6tHWpJUl8M4Q04
V8YJnhZbJC7iPT/6qeQvhQ7UnbuGxP5gi2UMidM294faxlgmFe7RkPRd09cbIvp4cSeY8eK9jFXI
SuSX3TQUc5kIP62Hlkb4YOzYJx4vxb3lY/dLVSOdDtKzm8VJDYmkICeKpnFfjlXY8ELTbOlZfVfF
tduwviv2gnqYm3Fuk0jWQ0bGCjXZyjB6a5wniW7X/nJqVrSvSU33tkIhRVbTnWh9kQnZ5Ddy8iUM
esQNTys56YwvKio3de/0kgpFqitf1lO9W0MzLVemJtEG94VF6Uq6Kk/00i80CcMkRTrFs0FbCsV9
EmGF6o0LI4qSnjf+OEryznodYG5Vgb5gwszZ7OVy38FqSLFkZVJJGx+LFq9pjHi0MaJ0WRidPVhG
9K6tNM7sOBfni2lcuvDWbOYS2x0dAtowwVi+mX0zXpWoLfcuVD41tpenlVOrUrIKFmWkbnucasHz
dmt4zVNeROOtGiOX2nUc75ehtSohE1Ldh9fbW0vvWWfI1uO13Y46jw59heLrPhi1C2NFz9dofqEG
kyekUuwm91zsjXNySMLko5ucyvXSChdfCUKjtDNs3asonneC9EglkrTy5bRO7pbCnDi0WPo6Gedy
mVMVtD1qPZGbIdTRzhqypAoZcaHzqr4lcuiTNSbNZh6HKSsiXl9NA7vQqj/PC6XOMamGTa8Y2tZN
AwGgEa/X3srNtLQ+E4GYc/AvSVjvlm0omzmrMVeJb6xJ17lnSelUuClj+76DKZRnvVzbtGayWlI/
u+mysYO5ZZFvM+lG/otfWQl3aPLdvORv8WDwoZkmvKHLwvdrp/228WV1UpbRHV/rOO3Gcdx108Iu
BVrFNiz9sG1zW2+WnMh0HZt8s7a82oZhDDudz28tzqGaiqzdlVNODoRW+jTms7q3EGZ3DetSU7TD
q7r3zQFjFyfGR34bxgmnRHSLTnqtlh3tJvW6cvPk047L+JzEhqRkFpHeIjV0Rz3nZIFYy8jt4KZC
ZVWPSZlQ5lt8mJlezoMv+8t4sYJuhFtMf4oKzW/qLrJZlM/eHUeEeXP0KxEn1y9L1iie2HWQb7Cq
842oA7viaoJVgEMHlccy+r0NfXS0Njd7unTdJm5Jv8GqvOKxnOHZaLiZi4Ftmt7Mh1h3W6p6u5lr
sIIR431RFlUWU9ScQoEg3g467JZF+82HqCNoPogMeVynitq2hIQlyl8gT6JkGFmc2mWajnKYR5SO
Eo8HFjX4QOKh2+dFrdJRU7WraxxfNyhXb7qlkkctPBEJb5Z13VaRrvd1ycWFyNl0YrC0D5qP8dZq
d00dmdOS8Pp21jmqMmE6cU5KOZ8vGkudQOCJaNJaqS+GOR82XT/YTcub+dcC2fh6XOWwq3T/S41b
e8lw3V+4Nm6H0yw6sekXfYzg5GsRe1Ul8VQ6nfq6g+9EV4Slqm6HkIaIdu1NJIJ/6FHBXtg8WlJM
6fpSYARPN0UNeVSUjbxrmio+L5BvqoSiCsqgUhjjE9VNWiVdEeubZbbUpd4M6rWnOXtHm5ZkvHV4
SEEJLduxqPiuZFNx0UKReINqOh560kQv5EqK6wH7cEXmCZL9hHCd1a6SieWqXjLcDeIUm4r41PZ6
vQmr7K5A4w1l0rp4FEmZF2ZDFt2cC7rKbVfSIeEQvZukmBpRJCzncRKwGXFGzTxtIx6X29UrOmV1
PfX0vuPT0ukUUovYN/3QQibksYc7OxJF0iZNXBf4qswb1yc4r8t1U5VmvPV4cvu8jNp9nXNBksZ0
0SGssI623jf6oR6hItkITUayKwWlfSKonJYNwUN1pNbONcQ8U7fnUHLLdb+UdDJJ3rKyTgAjjEOG
qaNHmeP6DfR17PUEiTyUqVbBgC3yrmUhNSpum5R6s3RFUmhfFCfDp4ik1VQXV+3clH2aMwgI12uo
UJn6EToN2wKvZkeDHx4+iI1PGv6T+PuoRO9NH1xVlJ+2wnz+8d9fmg7+ftiU8fcPH3fS/P2ni9+3
4PzwrN2DecS7w9OTHkfz+V4wmE+je1TxX/3wDVL4B9Dg446ef3DwK6LwFaL/Hek9Sm5QDl+osm94
wudOy995wocrPtEEKc5igin0TEGtEkYwSLjfaQKWZ9CFAJ4gOAbCxKCp/YkmUHIWQxMVxXEM0VgC
VPhMEzA745TCZhLor2JQ4nH8P6AJKKYEek8ICYEZyAMJ1OJLZeTojCutS3tRLqqKM0i2AV81zDbk
PgLxAMVnRGN2GoFaRtu8dfX6+gtjfZpUX+IM/ChRv9BmgEQYAIU4hj6YVFTQR+32hcCulqotm7Gf
z81gLcnI7IS6ZQXF0yFwVfZHHyjh17lzfoiSuvaCHduOjlClF9gV65KIoctp+QeiEcOOg6/HJSm8
FLAekNXfGRfgH1CoS4vPyTK2QyaNqIoUAhdUKE3dgHYu69WJy8FTNmwbELJlJmkXqqQd5qq+tqFp
lpSxMoqP3AxQEvyB3Z6ACaCNHOAHwcCToNcOk+VruzW0ZaSnvD+vRLVOGTKIhhPtI3kdedT1733T
r+MJN5QPWxAA1ZJ4Fmv5W2jKyWWF4u5GNUTOp4KM3bpt+ayqa9BBFb/+g5E+EqkvPAx9NfW4YYBS
BTvT4PsTD2MTMBRMBJ9W5Ft/mPXY5wfbytUnhfUj2ZSi0w/GlNOLpnENyLXFDnxvmR+r04/H8vio
r4ZCJeaA9mTMYeLBf742mq7K3LcCLyeSx/OYWkg/7cUCwo8nazPV/dtK2LEs/sBX31AaKmN4bYGg
ehffIju9mkjoOownAyXSnE2rg1qbiwYhKAdXbl+u3NUoiTSr/M6QDj4PUS3nmx+//JMZA+QQCIiS
4AJYZow/nTGdZnoe9GJPyIOWOVo6i+nAutqvie1NZaAX8BmrXn+06pcr+3ECfm1rcDsHRogVYVjJ
J+SMhr4tS9t3J+JM04R06g2zNrFKl37340dBoPzqURziIawBCfsbIJxAaPzarTYvhCwY8cemjsKU
9R9NiCEvn7p4iLpXTndsPQDM42z/Tz4augKxJAzsSWAYj9suvwxfESBRqsJgjyLCtd9JKLkz0vRE
XJlqhReN6pC7jS2myP3BrHrqToBasM8T3pw8brgh4gkIjlAoBkd1fxwKi1Fqxw5W+sdwVIoFZtKP
XxRz8iQkYshhsLkUeCMRj0AbP7rhi1A9VL3PTdTPu8FEwWyKaAjvR7qGeU8LxfgG1rXRaa26NXWq
Fpu6ndkJcEfONwDGwhWNR5fMDVOH0Ic2iy0TSVcZecpdRTYLAdntRi+S3o3zsWUdfWOVWPYWReJm
UaJKvdMgrabx0vO8vAWYB0wgaVVuVbS1la8adkTR6sfoYW7bIR2cnd6rMXe/9dMwb4sIt4eSrvwS
psNv3dRHO46a8QL7XqY9Rw6YUY73LZSgPCGWyJNr8LiTq5IvI8/lFXA3nXYFMF/fm3iLyr47d97Y
rIrQWia1bhswCtEpJNVXVGAHOpI0SZg7IHcTr49CmwJEXfdq6Zv1xbwQvxGrcdmMp3w3qkHsi8GU
d/00vo/HVaBkYY1N1dKsSb5Ea9aJsdkp5VlquZvVDsxAE12y/nKUYAkc1bgECI33I4VWwMJR/zrH
SwdIxjcycb12d66ZyC4PPN5qnpuXhR3kZkW5ziA949/kQkKZBOvCJpgCMBXIjIGK+AWX45SMYsQv
pC6bG6Ad8/u55j6VNVf6qGIqkybwRb+gFLMkhpHMCS4CAoGgBSqTSUr6K89xYVLouNhzYgKQpX5c
U17m444HoXaT6G/rTtOjKYXfQLRYktjYPC1LOE1Pw2g3IlI0OpFiWM/rupte5rIp39azbvMMwkN9
1YxB3GKZ06uoKOfXHfC/xJSz2lhguCcLKCTxlQwqDYphl9hO4t1sbbmJ2m40iWsQE8CGQ33feH6C
Yr4FESljBJJwG0e25t2tLSKYXJeeeT4dTR7uOe55CtQfJ20dhkOkgfXOisW/zEtUeQAKXb0vo2gq
krGKx71B7jUpUPuOBo4PvRyWXU1tA6KrnS9tHFVJv9RbFDdVOiF7MQU/Fo+dBf0qsLXKVpAJyczW
eNuSioCa75ttPcVNQghAXbeE9YLlpssgJs8bTEjeAYYqb2OHz2sCIDfE5p2wgG2WvjjgPnS3mJdv
Am6GpJH1uI0dXUBQefQWV3I3846mYzH156GYUMqq6So387IjZvUb2jb13hd+3lSkaVIc5QFmHZPL
dsbRkC5zvV4uY6x2hNT9nnS9udY0DLdizbvLylbFdZUX4bwuqN0466dT1ItoSod45jRdFzfZZITN
8C7tyTwXGx53uUvi0PbQkChL/0D7ivDUTI0CAOnbC1yOdXOS5dK2v5RN3kZvqzl0OdxEAjRLgorr
8qJXva7fgdLD7y14jrxeNXU3OmguskXbcbyUNRHijYpdlb8GGEpQl1RrVVfHWSDSvJdmnqc0ImEQ
twLqjHdOtp2DcnBy6/XMgHvuSCUHlNFiwO32Y2GmIzHpNhFynNnBlwxGBXSLbvyCGlSlkV+ggwc0
wgH5iYAYQ41ZQlU3TJNvt6o2pDwAostlagCesMNMo9IlUaiaixIXQDNm30/yvNBoZengddUcOcCt
XKem8cade9yy+TKGSMzYxhrZQtmMHcSV11PZ+CbpchKjRKNJrSltu2LYMIijIjWxWdg57wE3XFhl
7HrNkIUMS6JlzR/WAOvjouuhIUIcFI7HPgzrK5CwsSnSGjsoj4UoICvFtsqBlVkMthkkxI50iNrx
uBLT0yKjuUAQcfuVzoPpEh9WAG9bisd4vuk6WzTHqRT9ej1qL8XLTkjTbqDbuqgphdk5A2VaZC+h
09ADQoMlzVb9oNe27DJLGDcnMlSuPCA19wWI8ghQntiuCDxUbmJdKee2VSz0hRgXQrd6sPSGghiq
q3OLdGAijVpr6+4Ct0PbFCc+dVQ94iM/Q+yCKI9SGeiCwLkA16HJRZDSuwqZeYC1P0uKNlqi2mez
bZpeJGu5DkRnuEHxO9XVEnC8wQEgROLnMUSbuB7meMcLC6C2Kou4ztjMmmnHBV1kEtFSmnPe4qY4
Kh8z9loBSnYPnV7ALZFE/TxkUHfVkC0X+OZ3ID9raTcFtI7qc6J1M/06AiWrIPgZBM0gSE+5YQ+s
Q2NPE7rmfKRZDaqoeA/Vh+tfrFCbrgcIkmy4KXIImKnWULbvTdkX1at+JIO4nIewgqUAStP8rXZB
Q8jKJ6DkN5ZgFKA1K2zL4mQBUcV0Al1kW7+voGxxOilbPVsgxDmzZszMEAhUiUH7qX4ZWVW+iYsa
b6Iq90krlZ13fmjsoXBtPqSTzdnlSLn/leshf4XDDC1IXYp0gYZEJlssXkNZ/sYORXWA19PbRYMG
AgCziMS0zUmwfGm3dkIhh+aFGa/V5O/sPD7CJ1btclnLi2js8nRhAeYZ6YcDtHOjW2RyvVtJD7nF
M5cKFht4pEcveogrmRpUfFXFM01VpUSGoX2SldbixMVS8CRX8bSx62y2TcTVMZBoAl5drDQVHgKL
NB76GDMa2xsuC8DM0To9dhUe8bUFtHcspWxpMnFrLmJetM1BrQwdyDrn+6pr8J7iGZoY3ZJvq3J5
DbC1ihMBrctUPXb2UMf4CXBtOLKa2xPpliUBn7SnWcOs5iPYuuyNkInWPf+NFH27o0DAkhY6N8kA
RPAwamlfmBX7RFLo+7kVeLse6ge2du7GFtCWG3A8ZWbNpxR7U96YGm4Hjej4FW8nLFPNZH/ukNbQ
PSn7+KpeHPQzNeUFJLwVp8qNeE55NM2v1qV33aYajYecN9MypDSuZrRx44LfqzyS54CV6WsCYI0k
LWwNSIc+siiBFky1neAXtuYEtJWzm7LM+esGk8C3sSo6+ZY5VdSX8xLqIZEQfEF18qGGEnAoy0xz
CS2CXksHxRCZXJWsUB7YpG6n/raCZH0sior8RguTnxq6AI/2rZnTWRXzjvYSQ3+Dk7BvxiJEmTOq
npIamgdHX4zLGzM6cz1yBwUVvL28Ga3BkPNF3LzUXW18FoqZvKkIla+g2+WPpRvMzVjl9FA+CvuM
Ado7IOsBNTg3VJu1geZPWlWcbZHoe7EJ8zJC25I1+btxCuo1x5WVqZj6ESVTFOA6ADxKQ3fPW51Y
WZqknepxDzeWRWJnVLUZIPIp9T6GJv0E/YBjB9Ay6SmFvDXXQZUpqVw1pWzqp/NQOffrLKvmFrc+
zxNlp/UNpYWAhNK39TY2gGMv5QgbVxKMOrukrTP1BeBuGx2lDMOrEQT/CwjoQOkxausr5/N2P05L
n3mP2rAdlnmpNkVtaZ1E7dymLCAxbVUX/EVBRTHsa1UuC9g3RF2ifMOjJA91eyKhgKZdufq7bo7j
jXcVvp2nQaUzXXVaNrzYDs7znQPKvB3yrnrZ6PYOm4bt4QX5nBqQWG/AtJZnYe2hzWgqHGdoVWIb
kTLsinLQJwu6aUfFVGQWNs/YxLu2nC8V1IfX0HdcXokqXjSE43x55akej7K2zXkzNd1Fr7uLyAbo
v9kxv4DdGBI4eTluETS998zkokvoErtdqIqjVLIGxtQwkqqmducrqmGKDWQATYXGaN+Lzl1xs0Z3
EoSKT9toXe9hsZIuQ1Tot20V+jsOrZwdm+Q7oqHAhNeZ5LSJVsomKFcWEFeVqvesAjnWOQmtHVwV
D1bW4hgtsC7glx3xrh7adRdm7EBf6eGCjK3bYN7/No3NIrde8iaL+IxvBajgbO66cg+avN/owB+4
j8oMD92piKdia5dcvUA5QS9H0ABHBFVsCp3q5XJcCpau0pAkF+u4qeY6/oUP+XAZ1TNEnWgsd4Y1
JIlZHx84mvtdxwa+wV2FslaONo2YPccSE6h+BptavwzpCFg9kY1oj2bJYY1Yjd+ypUbbnhXo0GoG
baCqrdJZDvs8FxSqsbkHmk45VFQrDGgrqy7PVtTcOxqXad1GajPPUQeFzhj2WuRtFsQEcjRqik2n
itHuPKbLfVjYq/7/sneuTXLiWLf+RZpAQiD4CnmryrqX7bp8IVy+CIQACYQA/fqz0j39To9nzkyc
OF/f6Ai72+10ZSW67L3Ws7b52F63UyqvE0A1Baqsp1TH4id6rOEZrJa5U+g8pv2Wbm2/XzKyPFUc
BfIum2Zzz6aoF7dbh91VECazc92tUQPnZ8ySuSCJS+KCDFv60PQJ+ZSgvcqOmYdZelK9UL4wmave
UfvQXeZy8C5b2j1FccRet9FOx6ExqSsy2aIpo7T9kq063jl4O7u2r5KnqE0WaGO5vmoG9jYv3jwt
9Yo6ylb+oTd2ud5CDtpiFPRcpZsrK9QJz1WU+VINHUKzK0VJh5jeC8zgrJxiTe4bxb4oR9kprTeI
gHCt012f69sZBPkBtqo425rjTXjTfcNRNhWyJuvLMBvflnwR+ir0OK83hyoIlnZK9jrz6906iu0G
e1sXsef5zWrr9FpV7QdaY/XYog0pV2LZY88d1jpuqNPas/QgI4miDOukhgBh26tuWNV+Y7p5Vrnx
dxzlvzn5aGNllInunVtiXo21sOWiDICV6exJN5Z8hXCKQzxo+KmopdtTxgD1QLIOWynjiv4cF+7K
IITeG87lXkPH2k/52KQFbce4wJEjwCIYnIx7PvQei7HuyqkdXmo3tg+s1eNTmsZtWccerSLZor7o
SXubN6jNon6ZTsb47w1vR1d6O6XDceqbuDCiNe9BKA7Ep0GD2uPexvpbZ9ioRn5N8Md2ZbM1tFAR
fYB9PVxXl7s2smw6x9xmt6tn/A6yYvw4eab6InSCnXxdnbteclsOQYsSXU0dF6ui8dE1ZFn3CQrA
51pl/f0c0+Zrjsw1vqEQ/awhaKCyr9CuLquROwh11TMomuhuSD0DgYKa8KbnzB3GxviopKCRrk0V
if0U4GJLTkA8GlpITUBRmSnpYObSAAhPRO7HDK380k36Xb/64ajBHBSBq/R9aiP2NUCLmS52ab1D
vY8PLJsE0Elq9/gAfmievxjZkrLteP7EA4UTvYgGPGWnT3SxIDVsOx0XO6oryUdbSrmugGAmut0Q
zShFHZ0kLxGz7nH1wkMSSRK8BXFGS5t8JuO2fk2nqT9AAe74fo3HgC5KmLdOLttDZrfEF4R0CWzX
KYRkB7lxLjbX6ncd9DK9bRt2Oaqj3B9o3+Ib68eBf8s7uf7AZenLBg/2ZvJEwQYFvVoky8afZ97E
voC/ONxoIhacmGz2powzueyawbfNGZJRJW+qNKt2Uwvl6CNapBGnGIfdvEPblbywBDeYbuNxqSma
l5zAE1Y0dfZmxsKe3cuaUg8soGi4Z7FtSkczZ7p4tzZTva4oDdfldqM1fQEOlheR4S8jbtrbaGy7
H9BKUHIYSTx/aB2161DtWDa0gynTGO/t2v/qYcYaysAdGE/0krV3mh+hwMDCTWH04moQKJPOljX4
v8wY09/aNhttEbYKv7JNddUT1I1JsNhhkRi9LsYhyu/CDJAU9J3n/pPMHb/VjvTprVnGKH2f+5i1
t2FZNuCbqc7ETjSR64+9zgh2YLAZXrVZDRGxbmyb3+QWD/xpY7BrwY9FncIzwRtDj9CYuOZH86t9
xsFdrd9InbfOgTVLbPV5bNMpPlAYAdMhW2TW/WjyyYUnESINUc+EDC1mm8KxPYa5G+tzFmRQZ8mD
Fw8xAYFWdnHdQGEfNlbjJ07thhYqAoOKw3DtIiGvsg2e8UnAGLnTwILCQ1BJ1byHoYshaVYBzeO8
xZMAJsEmkV07Rdh6z+IJjX+LUDs7W0PXFmerrknHgD0NkCeMlQztb17F3cMSiIkOg+ATVJAWtfSV
nfXWnTMiIX1H+SL4acZJA2/DV3J9SaTqM15S30/DHjZBxY/AMJg7ojSFWCDbNaJXW5OhYYAr5HJY
/cnWXUeQF+YdFzlvb8F6DOonaUaDJsijQr8ytLf0EOYoJaqAxuy2n4FmYxgKIUOW/hRJrAZVrvOE
9URpfbHMhgEffExG/FjlPvVPSaQZ+lKXBjh7oDum5gbwr1Xnjsb42j341vQVh7FiD6iF1IgKmdpH
Nmj6ta3jNLFFh25tRA8fj+u+kWiNsXMMHJLqUstE6ba3jfMXYXdM5qqIc5L+tBOh/tPSglWxoBuB
BNgCNPllsSQbT9LCJXRA8dSJCt2IqWQHNAIl5qeJVhLy8LplphBhUddsqgU/jJXCIUVHF+LHWYZh
ONjKsP6AMnlTe76yPimITEP/oBRAkEM9DS2ExcBU3V/rRtLXSgm3rcUkl6RGHQeXrEyxNE64Apf8
JqDUJcBb4e3e9mHiYEYtD+yx5hOpiwWoEd5fl6IZ3LL80LZz5w42CviuIXbkZzrOa1Zw7S/KWSvx
MNOM0X5fOVQEhyZOlw7mmOqr3TLRti4Xa1Bb4eBbwYZ5gJsFF15kqPnguV1PSxay66Sa+/oKFY/3
gDh+uaL812Md43WkzwyUcldaL1J7VY1JZMsNWG+4IZNOfTF0xvkDoMyM7fMA2PNumeykd2qdyRmL
i+R388iHq4CvOD5xIF/maz5RQnabSNsjhGxlrtFqsu0MD24WBzVmaX/SbO6ip7odtn6HgzAJu5xE
Xt3ZkCY5ZAU69bcr7/MdsGdTHQKKfdSwPTKKN2iMbAO6vF27vYF+rK4TxxqIuzwfX3ze9VURiRSr
FjKNy8t2DcP0jauW6x3l3n5sc+IfZIdHdNoYHafvyK/wFkUp+NnDLMdu2yEnyV6E7rDfBmPQTLEg
zXewa+ErNKI2Prl8HbZDuubZsGPNUMU7IHkMiBp2GI7oDE39SfeXpeGU3j7+2JxupFijWTTm9hS5
IOoWrM20hFPvqQYOmjIIg908hOmaqS5ZDhqFYnpwI5REmEKmZ/tWTepMveznoolj14Mhlet2DXxv
lMCDqsGeFenB/qIUnR201HpQ6CtdQzNPd/0SoD+mg2j2CgtXHITL27mUA1Fnv+VWXomImp9iipb6
ZzwkNEB5ZlWq8MFxKDuWsFhcwxTpulc+ztjzDbNw8dqxayGcykHDmitDjG/ugTGPR2AE1+2RhU4e
FzYyuZu0d1kAPNVafQQWNmzX6NhhDxcMJ676qaDttNe4BtL2NvGZGrZdEmGZHmD/QlkniUn7g1H5
9sVu/XbDNoDNFkbEiPMzjylOL0BIqLvVCE63bHORdtfgCyN7cLwh21I4MwAhb0Sd2GNOkoxQCOWo
tHFOd9Vyrzk0sft8Bet0yFSOFcEcoM7jqj38rDpZ53kq9dQSfA+mI21XtM2g9fXUZUTslihTgM/z
JjnRWjt1hXYj/8z5AJYVO9hsO5lFDvtVDWO968JkPyLfoO12U0OTA4Uk9jrarFp2vFWalX/cEX9Y
pWtXIzIyNIo+J006yFt8SMnwOPCtgmQBM9V9MVvt0rs/TkxhWUs/+zEaFFBVxArKDZ1FHArCY18f
yTTjwSE6D+OX15xeTuCor08srEFdMTzKK+Nrrsptjt30PR1Z5XYeNx5On1SP6XFDHfa5BdDPd1Gv
pzdDReT3fstCP4PrNwtzZb3OKSplPOQINZu0ipx64bAs6FahJiZ0HszDwmFfQPl0KzlGfbPm9wTK
Z1U0g5yzd41Ikb7la5t+g8xgt5uJOM53Ctei/4SKKPFPEpVveKiYj/0nIWeL7buCi0TsJ/U3updR
eBoxDcV/SoEWAerPsZKaq4qMNf+m+nSL6KFBVMWdY4Qh7A/cJ7rFhRI1XaML6NeB3E3w881xUTqK
TgmfLoIwmRlSUju00NW6lLWXNv1WdaNsi4zLerjJxqQb6ssxRcOORNkQ6t2wMlJFO5rDUFjOvR02
4wHtDcsGdT7ugM153PTvY+eTZVct6QXigTmQwyJocnAoBYVsjnp4FHXvn6dRe/OIZmJrjvBjk+xG
aPCzpVKs606m6tRbO25UYYnO2XjRsFe4HKe+sxm9g/7U2T06PRdfS5imENtHBdvj7zVSEs0xqq5N
pvw0NW2PqwtUhnDYxV0X7mTU+u+02XACkJTWxJUZikrzPibMcWgBi9e3UhGzPmfGNHLXyBnrrM96
PLRI5clwBenCmBMhRI6lTtZ2fg5I29BTpNH1nHwQ5AuMpum0LNFmSu5Ur24qnyB7UsrUbyvQHSJ/
CAHv8yt6VtK/SsGiD0GYst+iDax5j06qToUrFluvqAHgWdZRW7iOyY/cT0v9uuSrrb4mW4W1UUHe
zH/CYFmRWHB15a/GTTW7OJA2QMOuYUWc476N29tJopBHdiCdoucNepYp5OWDPcVTQ9xN30FBuavA
YphD6BxrXxL4/DjoW+2ToaB1nU76EGccPKqTKLq+13WT+gxhjQG8fL9ZWIpaTeioJlpLfK7dA2j1
BNtXhNwfN7zlpSnmuFXh0VSwpc9D49Lpo+vncQNYJZcGzA5cqBm0MTPDaQRjRy8mSxNuwugYuzNQ
yvuCCO23rRgWtGdVEcjgttch0baBOtIny21nXc+fPMXleOpGirPZokNvb1W+pOHae92DBzKRy8Ra
knabmqtmqob8QVWCi7ssuIrBakHFkkIUMfSy611MtjN6hnneRxSayItISJPvIQN384RUzRBNrJyR
zoNWqGWHSM3sIL2MUE6HVOp9B6aCmPuYeEfzWzLEDajRRqPQnfcBX7bp/wvs9lum8NK+Jwy1P0f+
Ps1BtPwz2JGgph5TP65HD1A5fnZ8y6eXXnHTfl3rBKZdTuG4PwRkBJLXXOe4fn7BJf/Llv7bkWL/
IEUZcLC/YDj/Apf+X6a2XbDUP176Z2aVAhgFKZpEoHMShqL7L5Sp+BvEvBjgF7JvPEoBR/0TZXp5
Hcuiy4vwqunvmVWBgTIZIqs0B4KKn9P/P8oUo5sQpASsmicgKH7D7tBYoGkCjH3rlwv/Br77LhP+
wABhRPsJ1ORtsnT1BpPE0Le/fF7/hkL7jZIC4JomSYyvKVIqMCPnNzQshg4qeLustxEuwvOqYD3F
TQcvZQlJ81/imPQ35C0SHHEd9J7gaVFRJPw3JCvV3Qpzx+lb4EDZI5Bv2pUiDEyXVjcU+k2/kRbu
hxjv0YzlEJIi9S2SfpalrzgZimSe67sppygqql4nH/+PnwXmb1CUkTShiCL9mjLwV34Lmj3QAFAU
t003rgeyqupBIjhwX7Wa/jda7DfoEx9Fjo+BxxHWFhDj6LdkqkclYXWw/EZFbDn0NloeEbGqn5u8
jk+hr/UjLP3lwBWcERjb+TvUh0tw/j8RiL9hgSA8aSQonkWEuh3v5DdejSapRhHVihskZP1V3eX2
akBjffE7o3NiGD9KzbbDf/6ivyGmF56ZA/bMExDNEcv5b9hj3UxRLPS63jDYZbd+FgIu0tr5Lx6e
IvpPpM7+C4KY/FuEWuSXdHIcIQf82xpHKdvpKgVCXTdzfUX4hhCqa5V9XpBXfrMQNfozpG/JThG0
1J+9QvASchaCRHGP4EKcz/6uTbPmhw8BKjZICWArU+ouclndyz3XOcxKsFSFECN5awc1fMB2EtsO
UbvmA0qcWIvBTOvHpkb/sWbtcCfqKO12YIWsKmIx4P6SUfd5HV36yRLwRCXXUbhOARrqUnSUH1Wn
TYMiJpvLucsJO2jqm5upR6iSrLG7mWZJH6KsGz4v7bZGO4niYTxFAkuXxh1yyTksjO+6VyQrHG7J
T//5sV7mZP2VMb3gwnESxwxzzQS78Kb/fEeOCWi/Rc7jzZJ06hNCF1HBMy9JWWu9tkdBTP6ElnD+
3G3aow3rFb3OJTyDnanhip9CtZX5imjcHv2yLFrv5DOJxvTxP7/P+F8Ww4Vbz3Cg/yJD/4WnF8O8
oAmAjM5RvnuwDrZXBY/o+FZ7HVyRbIZ/Gfox90hnDfqaRba6iyRorEI6MzawKzJ5v/H6E1ksHKfB
tupLJgjcAx0v+rauzPAFCED3GDm5fNRmlccAQqy/55GeIQOTBIUwUeLd1zI9wVPvP7jKwmVkaPxF
Dh0sTt1N/+Vo+6NG+QtuHIkMGW/Uk5fRCziBf69haDZzRPfQCtnRtymFyRHkpN/CSMBcQBejWwFd
XV3ldhz3LhDI61aO3JSj9M3XtEMKds3YSMqwGg0pQStz3IZee6CLevzousb+0K5Kr3OyARcdpXxZ
BNP7pLF3w5rNTzC20zKLkIMGFImFWkhkkwIozAWtqSDVei/J7N6gn7o91bp6IEbP9wK+PzjPxsif
c97bszR0uYXJjFrVwff4lFajODhD7eclNPBuEGJ7TGS1nCAxG4CQvGK7LOLj50Wk5lAN7NOIy/A+
7mSHNFeS2/eUBHKSTWVeq62ab9Ef8POoMnmeog0zA0IG+zNpNqxrPxWqhtMRTZoXlfTdw6bhPNJ4
Sl/7oerMIYpY/RqvkCLiTNcHYZz7Iraq/enWBOBG3cTwmIBGHKC3xE8rqcwxslCVy9kB4ymVXdtT
SPrlDoZbGop4G/XLPI+ySOAKV++COfXDrc51yMBqfUYAvS5lVQ/ZkUlItGUNMUQfQG6FF1GRLt8j
CfYDfql4le4CFm3I1bESufFe78fRh1tDPchUQ2sQbXNPbjy2A5jjGpgMaNNvcarIFToJ+4ZN1R85
iYZvNeDFm0YEeXSIiVeYfQCOo8AYiOqYwQV5gIu4fsLn5MAiJA3Re4Kj9IyaGMJyo0EH70an5x/D
NpPXADH7iaM9U2ALF7FH2zHZi4wZfapBIO7bEMf3K7MajCPl3W5GVPINUjEoyBHtqi7CkEZXjkEL
LHw9LdepJOpHu3RUgb5pSLf3yA7it6HfOlPWb8jwDn32tfahf6wi3uyUkNEPWyMl6/ohqUC5aMDZ
Ftlyi4jpTerX6n6ZWXyVJWJ6aqnuPwSYXjjxgM/QgiPdB8DO950oG6SZccwOYHMtyQw72GRJDTRg
XPHFABBhLdewJTM8dJYhYLgu5AmWCQDeykGCLWQrzMFKDrmgBVvQl2AleHiIhjV5gKDNy2bt4rOK
h0XsYs/ml8b34Q5AWFwkbGt2nZzrwtWrK3LP+Z3emvgTRHj1MlaL3Cm4z49a4RIoGpGvV5Vw2X6t
7bGZkqHMxlQVNGMJxPN5WUGqmfYcZF4tV7xS6z2JM1LA+rrNNi2feWXMrUHuehdNY4MwHd4Wa5C0
DSY7+Nrooo1dsoOoust7KpOig3x6cPlCd3JOSRE7LLo8gvdbQ8Q9eZ+9KgfJMJ4VK7oxEoWDBHYr
J9Ue05kmmKlRiXKtNWZKuOQjabgsGdH0Dlp2KOEyPcEkOQezAPOXPL0OjXjGNnqQEoRks77Wzdq/
TxVKKSRA050ck69jgjvctjGQ04afwL0spVdYmyEs334ZcVRiAY8IcEM9tPYUMLUFhRGGJ0y8esNm
zA/5JNxBayQZB5OpgoW8tgdYfNiuXgz+0zh5RFVOYITSGFWVnrrFrrvB01TDTp7TDebpMnc7Ws8I
91rbarLrvbO3UR1Huy2ySbPvBsuA7EF9gPK7JapsG450MEEn/BTQHjzEuG77IsLEg/qYGDhAxQy9
LtqzHuhBPTD1BcILHHGGcqYchtTcD9AbT/jF197PpkbOhrpXtTV5d+hIxB/WDYcW8A3LwZyN/SkY
kERxB0uDiNXcKFxyYCLXpS6QsICc2A6WcNwBJr4awrKB8wHlCU6Sj9eSpkuJsQM1hgFUizoSr/OX
EdmacobddZHA++Hgq6V9qifOD1uXVrecLOBSupU4SJRQB5YL8GfVTYZREx9mykYCxhMZEqdUve11
j8OmgBFhm7OxTfvFy9Xdm23zCly5ZdDgtyTZyqbOomeernDm8qXPEGGd3FF51UYQt0Z95oNoPwyF
JFVA4c3HYlpndzOYOf4gq2vpbqgtDosO9hxO/oTTA6smsRR2G+hX67Zlv66avNO4Hr7QPJ/2nm39
Y7AhSwqnZt8gS47JHbuaOYlRFQPEpnLOFiuKNWcxLRXUzF3dIbaLIQ/t0B4HCMbQmTEJJs3sxQI2
KilwFl2IerEht50srhST7EeYXWl+hm3LP3up+x+IAG3fYJwBYK1gkIKpwN1ebhNL9jAC5XNtmQLG
gU/rOlnj6Gu+LdPetisS5V3gcDv9UkdbgbBW9wz6GtTFmi/Z41K3zYI7YqX+wKNO33u3qv6c0Rqu
WKIJAx+Hhg9N3AB4+rFLZAStqkKUF7cYrw422wD4y1A1Q5FizgQGyPStq69m38WPGaL+Dybk6nGC
eZ1f6HUM0BATcL0rFEPpWIxw/F4yY/17zhR7C7wFAn8BI6t9os3wnG9W3uOMjNPDRKGkAvkC1lRK
oFWvF7RS7tPK9TgFYU+h55zraNoFRMCWhwmgx6cEfhdqB9qPT6toFoOladh0TPpmekyAt50RpaT0
KoKvpYtfBen/Sjv/RdqBjoYW4n/a1X+Rdv4yvf0fetAfL/pT1IliKDe4d6MshXaZcpT6f0aHL0PJ
/lRx6N8ElBr8k9JEMGQT/qHiJH/DlCxEtnKka/EDXvVnFPrv0sl/mjyGOYT/3APRKEHoGG1tAq8a
7f3vNTbESZKSca6u02CT7mU2mHCEeJ17qAgZ8xogvsyWo+MeE06iAfMG1lFWX6ZJpvImC6oLgL1h
Z5YGvst4GIcN5beGMIn1yMiGraDpN01zAt8OPo8+db5B9D4N4IM59kx8imYy9IVkNc4F6dcBLDqG
I8EuhIkHGpb6U9apaCij1IsDmzKFUnzskJrIRpSIbZ7vO6jlP1zoww7mIupDuJP3OAQ8qt4587wY
qxVguZ7BIOxDzPRLAjoi3tMGXvY5zRTf9YF5DFlAENjvLxw+1Fg7d1ta+ihtf/RV79jDSJPhpo3a
ZUEJFSUOaSbglWAxkKw6sFrIG7zjWRR9aFhX8GllvID3P/ew2XTOC4t5MmEfVxrCr8bW/ayVG6eD
agyOvcDDtpV9m4zfs2jFzYv+MntDdFccY2clcjxLilMo2Uj17JhK57ZYF1RtBxMvNEa6e27OjZmj
5VvcQynaobuGft66VPUvFONplqu8QuCAtjN5S7t1gtU5VVwVKY6y2hZ5BRtjp90C2Q0TDWbXF3iR
qU8o7he0w7NFVgpZBmtdAZdgct9pTAi/lYmv+1uCvIqyD61KFrTK8PBQjOHuQ4wEfE3RVOG92T4J
ZvM9BBpwlPXttqhnwhrQdJnci7Z6xfCeG7i+pwtueRq53WPI6fd4rpJPv2GHQD8Q7AKPprIhPrBo
uIpwL6L1xmWMSC6gaYCIQzWj8MmH28HP7w1imrs6gLgTGYJTvYl4CYT9alxDXY6zF0XIAyZbAVEE
nwb8zbFPHFD0FyBQt/9AFYGGmSugcCs8WZ9cJykoUZPEx1/cIq08rmlAQx+/sYtoIWxZLfRzi9t4
33bYRAQMrEDCAuVBA6AF6YnrqXLfftGMAHsBbYHs30PeaorEEgW07k+uUaADvGrBj+0Q+7N7oxR6
tk3mR0wVW1B5xLJgy/wusuZODhhNgcYJGTgE8B1CssCpwT4iKVg9tl1g2S7x1Vwsaul2W5u5OznG
zSP30xdgnvoun1Ra8lH3ZQ6/rOhTJ0Bo6i9eKFL84iJr8Iv7OEXJHYeaQ/vclhewXPn9H5TkpNcS
Q+H4uwH9HsutviDb7mVdyffxgk2iFNnnNI5LGDN/RychFvW348B+dE1eXW8dJj65lO+xxXGXJond
ASFrb5K8re7XinV50drxEuqMDtsAzCLY743MdjaLIIGtr5iohtlUeYxAUNBfWyHTXWhjViAB15ah
ww4zyOewfJ6bIm0HlP/1hq5yTVz5P+xlksB+LjDg4yjHS/NvpzeReHuTIT10TE2V3VV2ir7UORVF
q/P4jemKFwoTdXYYdFIMl9pMw7iz1GZ3wwD0r3CiV7sLp+mmzOG/6uhZgDJ/QNig8L5D4vSfoM1W
mmSfg/LLx+47mywaUUzk2m9JvVy7NaR7hHaTBwL/+oSI0eeQIqCE3gKRwNmoMmknXrBJHgYrT12S
XuEyoPdgD8mxb0G5ME2+LCmJ0EIH/3MwutsjrgLDtDeYKdUONNnxoGLQhoiTL/Vphon1tIk2HBGb
QZii4vhQ6KUihPuNfyOQwy5caAxk70uO6XK7GrcOMjbeFyshXyVOk1IqICcmF91pueCim+rjwxoj
e4vAR10CvpPF5KOfTDVYM0QKFOroBQsLMAqmf2oPyJndp7mF6N5XGRJE8yxvMMeq+Y0nXVpPC1RH
96Z3d4Hx/jU23YRNUXV7Bbvg69byI+EuOageHMo0wIX+BZpiBkt95IjjFfm2AsltMUUm5Svc5Aty
OssmPxhCYN7bHttZC0BxA8a7jPwaXmMxKQynq6H4gOVN1X5e1xzj5jBoI50DMD7KP/c497atzoqu
G9CW/DOMOlQoEgc+OEhNgL2Y8xgqlfiTRC1+1zUBEaguXxB5w8gMMs/rk+/ErQbo8KRn/I1IUBzm
66DYK/7UqjRAntQlJomzoZjm3J9x7oSvoCIwgy9v37osfcugFFxNScBYnn6b72cAWkeWj2+RWqI9
6G1V9mw2t9G0TXcQx2JUolOW/XA86BYrvG/f5wAkbEFU/YZWMHsJwQwBTIfktS9D0rKrXtTd9YIH
CfRyBFJPAbmc/wK8YltM+9Fl8x2yuKD1XQyN+EK9jstorhYE6K4B2SDBQy05btYhGQk75WmEy31a
kQDbw5ZOCvwVS6hNrERo+y9EbNiiUYEY8g1mytVAwJEdiqO71azmgw2rfgRw/Dnp9AiJqxL2kqWp
76VAp8zRozTXAaTCD0An6Zm5iqzFuEL4LhBDWH/+ImlBakaHHOcsr22LIQW1ScaSAZygzRVGBSiB
h9BifBamMg0wYmWRIScb7eEzYAYWAm8Jxh6i4gKNZGje3NCJmvWmDsuxw4y2nyC9nhHdjeSj6HhH
EcbPN3mOmpqA3++FGREpHZTZTX2UJDtE25b5mPe8Xo6GzJs/diZlEPSHUYcn0CLZAC7crEOJ9qrZ
BBpetfoiapsWA1cYWtFvzue4SZY24y8USgAODoWN/qlHpaqALjUYZLeZeJrvcsT9OAax+XEENBKQ
0LGZmMDWtQK24SsZia53QDIBu6P2HM3jSBSEVbZAeLuaYy7nc55uW4WhYagzw1WKEQV7rKvOzEXW
y//D3pktSW5cW/aLQAPgcAwvbdYxR+Q8Z9YLLLOyCvPoABzA1/dClEiWKIkmvqjvNZPeRFoWsyIw
+Dl777VF/X0SM3mm3OndyybFzcXbzs+3o5Op/h5/VEbwsGAMZGuTB5e8QBN95ddpwX6eGNpKqSk0
kfjTaibPY84vC99sV5dB9bWr/H6Vd9mEA3TCCwXbTTwVc2/0+CzOnqARctrG9MnAdToJ3yZXcXyT
BMp5E7uYCGZ91c5xdNH3c3nBCq+VJ0wxsBX7yvAXzqKcXrIzfbFbQIwI9DAZuzOfkdUZ4dD+zG0M
BhuG43zmOSZntmOEa948SmdhPjLTwX80AlCQWLP8K9iD8CHZ48GKrPqFGwmAA4ZkceZJ4mCBLanP
mMkFONkt6EkeuQuFcgFSosfCpszOnEp8qsZ3faZXOmqAZFn5jv6GRW1+z5xIwRI0e+flvxPjv+5/
+334s2y09j8bGX+uM/iHH/vb0AiMnIOKB58ZMZps7cKh/m1opPAq4D8SOIKiOESs32ZI2/plcX8s
JhcfrVQuqtLfnAB0MgWCsY9/L2wGUSH+ygxpe3/wmlgMqQgQQJXYPiBB/5FfLXGNwf/kYd17iAUx
Css2ZaDTaI0tcOK2SER+J8yFxtvZhr/FHGuMEE4LgpC4efeYxmKPERA7AatUNyHLl3nJgfcUyLos
qKJdlpvho9l35nuUm+yn2cGnW4ICEYSShBTRsSLnoZBXAGKtsEm3D2wwrU/mPkC5DR8Db4V8Lrsj
Yb4eR1GXiTUR/wXtQDqxunEJA8Nm8AuIiXmb6Rv+q9lOqkR3O2iy8wUnrvI+N/xYrixyyv7GwK4F
ts5KF2NWZoUVr0DTzTcDD+1tHoKB3XHPsW73rMmN1myyBx4wQC+JsHPcZDZUur02CT4fWo750DvL
zss2lmVGD26p8nITIXPU64lnUrGW/H6fMHH9ltRP7z+0RZveoRh4ZHzTulyTgnW+uIFWJnv8iLEU
NrM3rWdbc8gdoirBo03sApJI3xBf8P3MC7f466pnRuT5JcxGG1+zra7DdHabm1iPbL4mx47fB3Ti
9J3Mvsyw9NcdE1Rk59+rjmPR1gk04FKuQE2ih3l9nY9Wdo8lr/I5Lae1fxKNL+xXpgG3ewyjupof
JoUDcjMOaV5eZApz/joybYezEa8e5ma34AFnDz66gF+aebmyyXdzUma77sPQIysM9EqMxsorexe9
T3QFxJlwaudLhGnxXEWxf9vpyvZ2Ux1mn2nHA3qd86rTy5pPSdhiIYuzCWiwtepyl0Hes3WN7zZu
cU16VdD4q9iyCnnqkjYothlfg7uThpMgtYTlAPPDxHW6k7lOyw3cT4v8OWa7OLqL7ZjPXscDMzVR
mTrhjCqSkZHOHbpt2kQ5+JPETO9ygWkTXF+ODXPIG3XZtwOyfTPK8YmggeJabPLbcHL3nYYHM+SR
WOuyQwgBThvuC3IKwjetC1QFjKmB/NoZGbiURKQ5RBK+5xTBD7OlIy/JOjBu+XB5jHGWW12CTgIu
OoEVDf3hmxMggni1QqcnVHGwxrrYdHXncnJtT55Z+JtkgP+4ms2YHUwyml87rYgQht7WcOQeqPGN
bqfXmkFhXZIDuE0sp7xGcq+3IVcicxGpmMbyBoIVmAHqlGB7YZEZbfvSIhhlyFUGICbidQ7XXPbu
40TuieB33lyS52cYYS5Dr0phxex02NRbEqqPFlPpgRXLSK7b4VaumvtolMjXxjMD4btne3tTNOxL
8467cfCZBFjJfre6xn1RbmG/Du0Uv7T1xBHb7rJDQPJ/11dxdnB01/B9TXvZVuXJy6OMbG3cXxe2
JzetH9unpBoxnptCXbKpeW1kOZEDJpM5zZWHoZyQPLMQ559iZQ12E68KM8maVUUKfSYmmvO5yCqF
9AHG4xlSX7wx4qLyWN+76lKM6aCAozbFgyhncGZ8pMPTFCTOruvy5AYS/HBERB4uSKk1112YmZ8c
j+JPY3bRUdLC3cg0gO1TquiNI3t0SluHR5pkys3zNLwuCFOxw+G+fc/C+qMmeHCvBmVfMc7Hu4ao
USfkl4kI+H8PAP/OAcAXluvKPz0C/BPa5G8/9esJwKdExmLZ6ziBbeEJ/OkAYP6CNwKHkPXrOvjX
JbJtsmrmhcuiGMQXL/qfDgBQKvGyLdoG5xNTmv5fOgBY/0ARs4Hw4bjnJBLw2/2RwVcZVRgi7ETH
YizFWw3W9NkeW/NQmWm9K1GNVnqu5tUoCCytbM6lN5oGg7sRT9C6baNqujMG8d6ZWc8DKHhuOoK/
q5Dsbr7HIxLczlER3dgBz1WIel6fbQUZR4IKgVODZivBa6x7DMC8YI2MSS8L3e+ZZ8s7VsbBaRyL
6DU1RP0oExF9REVGIjNVc3eb9Zb5mVbLuaTWSGg732l4hTdDg7EnVnWWbXrZTeWp1bkZ72rGXRoS
0urVaFzyzUPdVGicOk8wRAtvSk5G681fWJBbn8MUkqgupxE+vx0C/ThmoiruNFuadWMb3aeah2iv
6plnNZpSeRNbeFxWuRsSO9RaPdjSVU8BHPQjiUHnSocF4Z5scqJ9HkcWL75Zhh4IMuHBCuClTcKL
YxYnAWtSUFTyVrGDLopuBSOicHa8RXEhYEz+VCGZ2eMIsv+7GVuKxWE25XeZP1QCftRMfCG3vanc
JmOfPwwpiwfIPuEI18lm04ap5YJwgv0MNqo3LxJ/hEJp24UkSEB3wsmIGnhcXpx4j2ni1J9zEVp3
mEXTh9Chi2Dfdz2XgAIaua0sbT5PyMLDBl4ForXhi4wwjZFYHUJaEd56LtCzjRWSvFilU58TPZqq
A9nb+Ei9RH+NRXZ8tHMqLdzRI+nUWyFBs4UYFBSsTbcY4FJy8IkvD0bLyE1iNJ3fgGknwVUSpf5r
TkT5a5kC/VjzjmF/N89GsHHdso0w0+n5i7A9xT/QwnkcJTgYIiht24ERaQmnh1aerkqZquvEL6wN
AcPizqUi4trEOXbSTZofbCw992ZfMiarzE0/EOjFdZrzbbK4nKurBIMvDRlja7trxB6uei/yYoPA
7fLOSEJ3NJ4qMi5szGysQ0DqZo6OiiKQZbvfpHol8JTEa58Pqd6Jsh/3ORtCF2qovfB8WB2y8kKH
Ku8Ra9KG85hdpKvUCUd/a/VLPtsrOgRCAYeDvXSa+B7mgYQX/jBlvb5MyFKCOKijjtNXmXT5cjUH
+S6VDmSFptIzoo8V+o9FbxfXtTcjrAdKUgTQg3i5dSXuvw153eYJeJd7MQLXgAjTBq+l6b+Ubgou
PwpHeBdtbMu92SrWE3kVzzeEGowHq+iyZp8G5tjuKyuMn/i9s6tBRPEphEhibMHtw9V3gVPsm8Hg
IoQ2FtuXQKX8aZt2fZPt/vse+3feYwH64J/NsZu+fS+j35rsFjf7jx/5TfikMcmVwiOZvti2f2Ym
mx5NwBjJA0wImJl/crPb7i/4dwSmWw84Llon4+2vbnb7F24+G28gvk3HBh//V15hZCP+oINKR0oX
giyDMVVQ/0BNhswRBEVmp6eo0Cr51rPYzYkiRo35MIJpqaZ1qswgPTo6wtYUjUVg8T7rRbAbysHM
HqbYkjOdE1nWvBZEeDiH5yEmcKAfbrupc3fUG+JZ4ceoPYgHvCQ+WFf5KZUYhkESsxPtG0yzCCZe
ZCBHVALjBQ7cJm5w+RBeXWG0184R016Z38NIi/d+6MPzdwyf+H6QZt2bZXuwJjAT6G1mtBAYPWfE
t9mGG4eJGatb4y22mecoqNL7WXf2u6TGxlx1msYD1ZnjQ9mbzaXO7e4Gg0gh9+yUs3ozGTH1FL0h
qpMVc0SvVk08VNnT6BjBSxxHwW1t1DhAjMytmI9zc9yzDUz2spjnYFM74zReOAXP/Huzrox4XJuh
Ez3IaizbnZmB3iRTWNx3vUqw4dAthDJSVWa90XnsXBvzoFj2RcWQbYRTlNmmkkW2SSfN1lfBbHnV
E+t0jguWvFA4Ro1twnNpx/JePY98BO9FP5j5TWrX02XjmOMTv0F0MVn8arY7f3gcz7du59Z3Lg/0
eBXBfGMXkcLQsbXxGFi5yDcimyhZQpu5GkbVXE9TaRlrvvD5pPvWfEsAczw1SUf0qVbODR/ld0UV
DT020lfTavRNfTSnyj6VtAbtars3mYTwRgHmC+stlrga+kFsbrUso0PXmlQD6eZrmnsvbMQZVnvu
qIPUuXfvtn5wTqMXO7LiyWdum2grBCn5sKPxVBukHDGq1seyhrdfkdcGD5Z7JztQmui9qrddD5+l
1r3cmmRIv6Z9Zn9abQm8x9fjbTfnyb7Ngl2k/fFe23pWK22nwwMBD2ykVRpyHhjIh9YXualuFCVD
/tYHppddhV5bvwJngjDpD/N0HZOtvuMNLMJ43Y22knxHiwhtn/Xo/KxNT2edmlW7iWsIkUV/9Xmv
XFj1PIsbCxvLuKP9SCB3s4iPupWlhESJxze60m7p7S08vm8+WCQGrEU8j8MEOhdOI3dXnOX1YlHa
nbPo3p4FeCUGnyvuLMxXlCE5q+os2Jd9inhfWGN0OZ0lfTCGekV6kv2ADzoF1X/IdXXJ7YcZgA4c
EqfFD6tAVFVVTRHGJMYr92wtAK6QvwBWw3BAxhLzgSpIuOOImKjwYCWQ3sSLU4H9MbCKxb0QeXZA
QDZ0X2lMynnVVuRXSyCm3k61C2uAUTXZGv1ijzCsxSrBwhrbBOt5jYnOzXmCzEAD8Gn2o3NBrjKe
d2YnpiM8cLwY5DXxZSStATVvVv2EXuK64czey4dmq8/GjtqIk/eGfzC9laAly2tF1qL6Up/Xwfmy
GS6XHTF/V/3NctFSj6zxLDhb9pSC9oj7ALv4UptEiJoKJZHrV7xX/R5kAgVL/dK11P3oXXLOJUzF
uZApOJczeXopamqWziYuvm49Qdr9miyNTv3S7RT1pLWJGyyVT+Jc/+Sfq6DspRUqPRdEZdAM3spz
bVTcT/ivM+iVRAUxSFJfs7RMOefCKaOJ3FfbH60FahYm/aaB7Q7VUaWQiqmsKqLEu6jnaQkHS/Mu
XJqtSAYp64D6F4q76lx+5bUYLtGSJkqxiqUfC3NgVbwNS2tW50kOeuhHxqbiWQnUIUe8tpBDxdfK
WYq3Mq477xDggpXb9FzOxQuG4i65VHYNs82SLV2avLIMAl20tHvVNnNEVEwPFX0wazMSNgBW58oP
3G5DkxguP1jjfSvWHgPY48Q2cEuSQXOFWj7etew4Ata6Dyw/3RkCaGQpSgzvhX3MSZTjucuvRe22
t+bSWFYs3WWG6UJjos3MqUHtEW+agWVVxsE91555ZiaidTkT2N+aWdv4B5MWouA9UWWlFoNO3ASv
7P+09QUgU+ID4iQ4DK5Q8zzA4N1O/S6dqDq5Hvspv9ZtMovnESNd/8nxrcoe/nto+7cObctm/8/8
akn/+f75T1rSz8e38w//voDg+MWBy0KFONds/02AQJsQrsn/gKIK+XeHN1QG/g2IZjoogr/91O8C
xBmbH7jkWn781F8wsS3rj59zPJZLXt20+Q+R0vJYQ/who5cMMHsd7QRcnRjKN44L6QqQ+rQxl4E3
bAvjbYxAVxbMrLeWQAnMIxIQ+Oqr9DWaooemXzeT8R1jfYR6zBxetcGl7LN94VkKd1j1zhvvuwP6
RqoWg0NYdB91F5VI1DJmUe12UB6mBO1BBUnurhw7Yyx3HbfvtjMWnM1Q+mzgGKY/82WEzxZbwCqL
0guN5WdXLBN+HJrpMYx69USfAb86GPPDGFvBJfhr3n+s0Yub2ipSWKzzS7tsD8bIiWgcEvbBCTG7
6bnx1lFTPPWQvS8y1z7A2cA5ilFuII5ilf5XT9XVu8kh6qWsRXXllaJ/VHmVrEikzF+UFeRPvCHk
i0gXlIt73mwATJfYqvIp+2xNjSfObTpj4ycTlJeuhpf4n71X//+1zfxdd+/ftc0sKbM/uw9/q9D+
SQH88TO/TU/WL5LS7t8HoZ8WgBhCyQja4h+ywDYBYs/idiAraSIH+L+7SKmpIXjPnYugKHHNyL+U
BaZu4g93II571pzLb0gZLvfjH+7APnTaprfK4ZjVmY2ob3vDfVJFbbc1OXnmMDLMkuhgUQ/f69xo
7iZ+I1Zivva8TaYKb2aD4UVfRGaVdAa6EaNPNDkLml+L4c51CCeCycLbGUsJE6lK43Atu6CXK6Hi
Dr60rIdNwyzB5sjQ4cMYENpiWxKLj4Wt+gZNYJAHCKNLrsCKiBX5VTxFK0JZxW2eaMNe2Rg6MPpw
6G7xnYWzsw0nvwE9IfVQbC134KA9YVRioyZ0iW8jNGd7LSufGExdTfGjb+QOYRHH31b8J17mzs0+
/Lqb/QM1HYN1AW2rwyuUVPSghUP2Zeqb4k0ZyhwhcGFxvear5LTt1UQs1ogItEU1cpL7kfGBGlOW
JZxLwO2szQJdf9dmfoRUA0+p2tZuDAtDg8QAadck5dZokLeOLkJOemQWd+7momBp6GAl5XNyXb2h
ahhjX0yeAuZamz6mTf3dGKTxMvtl9eqzh9lwjoMd78fDFayaYpsHfv0KvCRcSRMVJTU/ClS3nRFg
GFhPeUujWoj7hRhcuufELS/wLQygW9ryvUjA9IGmGq6GssxvvTFDNFUFwTIrAZwLfqBamTH1Dh4M
pRNhoXpr4jm86Itls+QHNzxgQWmq/lKCIUFpqedrJ/aVhFeUdJt48UuB9Q+3FE4sdXQ+FO61wI54
66HgrQV72E3uyu+RlWK5nOVVnETFMRuh5474WS+dyXOeEspLd3Jmkbs2bSpsGij8kAXXlB477AMo
4xpco3grTMoZVvkA4uPSINHDgOsN3UXZG+ldGWKu4+pZ1D5KD1D+0rMKOJ4VQeoaGSmEkaXRXdhb
zoKt9lVWstsDwLQzYgdtEQ5RivukSVs0x6DFrBaw4JYno5xbCM6Vj0bp24te2Z+1S0QidMyEwWKJ
KlQdcppqQ5Mevi7/7M86aL1IolhbxXPPMni+zLnJ8k3Oie9Zh5PjQzEhWaFQByHSE7g0N33kFcP1
JHr5pTaHGWuOlcPDdaVfgwzOJJm0gXdyx31td08RUalbxvOy3sSkKTW/Af1me182/bdmZt2xptuv
l199kHSPccFLGWvpCAxmbOPQXYdZkxTAqLtpP5DdU7BqUxNjIB46Y6tFZb50jrFgRnSSQSTLC3an
yZQ8DIyHbzCoIoCE0PXMjeTp8EGmZb7DcV1eJY7fPgjD8V4SUHvjJqvN6b6aZqaXNmynq4SRRTLU
exE34Ownt71fqq+sDkL16CRejXWr9gjaTHLEL4dTRvU7IvjF9KICLNrbyg89f51i3dZ7CjNavngk
TmyqrfDvYQUq4wB7ENvv1IyNgz3SZUHkzSRYNrZEJN3rPKL2w01syjRxDPTZkYsVd2pAAjTfmKkD
RHasTe2uPLMO+j0mhV7ch1DfY3zs0vqibV7IUOSwT5Dt1NQ8k30fKV7tjHXTVJze82Ckga73E3Pc
gBoKv4VDF36kbcwCgvgUz9Ia69RlYhAxWtmyZ7fdNjFqpIytsFuzE6+Zk+JsnlkZpH23n8ilsAYI
TQu6NjKpQXElnBws2UP/MrXauxwCehWviIJiCSVrzpJ9Nikdg7/sX5MeXi5cnorVeqprFNh88r5l
rkOMwB8GuHtNnJKDw1ZMMLTUZDBHe9jIyTJeTUONTzFUYfBDOmLgBwzG31txCYpNRmQovHZoiTDX
cFvAnY6Wbt+coXHYFARCKdpjXTyvRkqStmbwxvDL4j/cmV6We1xsE1+Fv6TSwY8GMUFW3ACVc9PP
Ovc3nZ5sZwPBFkOGAZwbtu2spoL1GBAxmpVbTIY40F1YWUMAMeIbMIE0OLR5VW4yn+bMG10VA1W9
U83dpVn7BV95UFWfKTMQJja/ief5IS67KX+FhZmBN+K10l67Y4IeUzditC4VeGMkfY64AVeL9uMj
7hqzOoBzVNPBQVjX24iHvFgPQyy+QvtciDSi5p2UWrV75MTorJ0yDfBB9y9uOVJ10I566w1xukvp
F3Qcgq9hPLpcOxO3dpbN6zloxyt/KN+HYrrBimnxDlcsHYMK+G88w6lH2cBfuOUdqQ80l2vSkn7/
RuGu2W/0tOC/AY+6RH5hg2J9SaReRJSGshorFegnkfJy9y5B3b6a+Kk7rgJOxQ4K+HqkXHwrTWKb
aPfATXNeVWGMsSC1M9pfiWLc1TYdwVs9tf4toWTY1G1ZXTle6B/4dt8nEOBkHGl4IdC15BWNND1x
L7Sv0VBtIk9Ox7kS8CcjgyN7i/Yk8hypKdMtwSpnXhhK/mYM5/QjBb344TcJJ4ekTJNXoL4Nb4HW
9zckChArY+WtHUcpIq+TZ+H5dqrktZtN/pAR0HcRtNs+yr23HrPU0a1LYMdkxfELO0byMiVM1Fua
QJNqJyMeAZWRz49ujVFbMtGbG2L5xNTcNlGPQ56Ozyj2I55Lw4hfPMc2oUKYN0UXsxHQolakZctH
dEDnAUNnbu0yAEy3KjISGN86h5iUNu9JMAj4rn11yl3jkRqQ8slLq+JbaFiIsgUG0ZuqrOuNFQXF
BskshbEhUZq4xcYjRhpzLYbA2/mu97VbygtaYP9rfD5Bu/aSyuVmGvmqTlY9pHeBEAGMSD0/k3mh
wDcziwhfqo9Mc+BwA+ybGH+CyFcrI1GYcKGdoLbGw23njOY+AK/FdcIcRPJ8CYxgYmLvWorXMA6p
KZaBvhqNTOyTJqVaI7UJHwqSsyOp8da9ooMZcU4a/g5oK5TvtDBqDp08Vn2v6bfFkEI9hcN4gUFD
osVFWP757BRLKOxKwoFmGBQ5mR7M6GrcW34zYxcels53Qt0hVpsg3E1C1+w9WCc6/B1XBKWgigLb
OwWpZ9IJimuYfnn7Kq2LnOqwTFxPVBLtG4cG1XkklBvacuGV+eY6lGF5m4WWkheSaABrGr8+puTF
XkpM8Ss/zmEUJwPd8LOoYaUH1c5WotkhzV8ncWNQGQC+cqUSsoPTZBVQCEfzqfOSp8YNkgtw0WJZ
2viofcWbY3mK8o/WR0YPqNWlEPmYt+G6BP25DwobcXm8RjexvmFLSLeZtMpj1poWaW5iEUnHSUCP
wV1UZcmRs8m47hNRH3yuKVxSeICFVNlx4DiW0k7LAaEw5DsL6GitJNqcGXlo3mN6N/IUvg/KGICF
sQzjnnXhjm69DxPZXAcVgH30fom/wEWZHedAbD2nDW8S/M/P/M1qOFsB3q5tAVw93hdGaecn343D
+9Fv9LewbVyPpAmYQyca1bTliKXURnPsok268e30Nkqc6F7zouckK0kr801j4vUlQXkbY0yRqS4l
Xpa2d7BBepLTpEVR9vkovmnHde+WXqQYnoYmSrWtlWmvhbLGvWyKdt0iCry3UU3bfd5EV4MTsb4t
vIhOraIlE9Jz/CeuS2PHc29ACFhbvr90ZemJ1gtO8uo/PGL/3Of6f/7ntb7+yzncOxNG/iS+Wb3H
fZK/LwuxL+/te1TN7z/P8T9+/teNWPDLstNidvJt54+eHPHLsvCC2yMw2QQ2WuPfgp02P4VNZrHy
4MmFpfS7nkkHLOsrYZqIpHh8xV/SM90/MmMstD6cMTYuHwGQDFwIE/tPxX6Z4RVG6vfhMXackrI+
r2TvRP5OXxJQ7O2vge93/ia30uFiTolncqZ2YfHPxkCxSB3l8dMMylxe44/FuIozPexuS6PMFB3R
HpNwVVB+2SblGFywepsfhiRu9cmw0Dw2dl3UrHMT1gHaMW/7Sugr6vTSXTMbMMMLtz7kkudlQAiK
J24mJlxA4bxPmI2g85oZwawIGKYFNvxYpG5AJFyX3gHw7rQJTdXdZ6SoN0VWWpAIPHvX0q0Urb1Y
jA/KdFuYLXhw9lNbt6eYd9Iek755SGYCAsciWmDNnlPydCRBIY8T6I6LXntiomQpH19Kw/CQ0BpG
EHhXFY/3gZOwbF3OkEyUNKvwHgfIO/Q60idrbNwBvcpu8zvtqupmgJF1DIdacpro7T4g9KecbCXB
A1wNc+evEk1elsKcuOEZwUD+PBUKVGxcF6QOcG23AfCjdhxvbcMxIRpUtpljcVRBH3zJyBZcpNiZ
9TGdQudC1Wr0tkS++2DljbZ/2cFFJLWhp7HbtoDWlzMDubs9ibi5WOmwvJ495qDLqY2nm8a0lxY/
mD4kS4c8u/OjZCTtVSnAOjohxIR0EJX3XSjNiyLIipOrOuMiMf35zrOAfQw0VD0o11f5CbaKkT/m
YxmKgzv01huM+LJ7JLtafFb8gcmGsBJvfiwqBetVZ26dvd3WvIdI7tR0zwgSlEtD3ARS1jSbpUsv
63byYozDlvG/Mm9+tN1IDsYPMY0xa7di/reqpH+bqcdd//PqmzJzvS8AxK03tdTfYPbEEtXqSbPG
+a0Eh7ab9Uz13iNJUDuCW1oSxal1t69yO3rIrDp/dHoskSSk1FVgdDUyG9U4qavlRrR2/DZkXY6c
REeOLtiUkZrLrUdgpR2cWgZUZhI6M96IGYYkio1gn1Tgjoh+JeZ71QzpRtVOczFxcClW03IFIP+k
GY1V/GF4tWnTUUGpD6FnElfxbSJOhROaV4VI6mPXU6mDzxt7s0Znn3lfk6SaMmqnWP/Vxaqr5/5G
KHywfGj5utc4arRPwVGWmNZLzdbqYE/Nnn7OmAIIDo9VJCyxAHCHb24pxzdZy9Tf8mfxpdJGt1pc
GckmYzWzjkBpbjA7ec9Bne5QXe/ihd+gma68UJU4JziIjIEP48LD7Ns3I69eYz8OWQrNnH4eIl7y
Yaq9J3Tlx3NHD94hD1LOPKublDzVKp2nehe0eN5HjhYPNNyMPzf2hJ2gUWgQ9xiLyovKi5rN6BXV
nj2k++y0PRxUO3bmf2juMUcnZJNdhXdFW6KWW118nRPFhv3qfqdPjuI7Ow4eMi57sJ+/dvjUqQ7f
CSbOH4YZRtulwseNjeQav3TzxaIA4oaCFb6yf6PQxxolQ3oodLDKYzqQztU+Y2EFu8pySSb/3u9j
BzMfFMm4peOHm8j+4NnUnGCGw39JPIOzN61Lj2EobCoAgpqqhNA6DsKZb/gb8eih65r8QXl1LgKS
GWnSFAd0Xs8wM4RgVdWHQ3mz1AJpj1ogj4sRi1l79c+qgYYG1FZWlB8ZXRtf4r4zvsi271+1nT2e
e4L8cR6PcGOgrHTio1DDd0SQYNulAa17pFL/VWmQKOp2W1ux3sWmi1UhXTDsOJ0PNX/8xbk5yCvg
GjXtR6+s5yjnAp/5jg6j7byAmjVu/lmTEDCwchOO5d3vbUJhqj4HQ90N03wBMouyyX9VKNRYA+mP
Bmw4C7KtEahok0fG1e/tQrE/n/yh+XIuGKISImdKGdKtOddpuZ7iQO6ncOq2ImqttVhKh0K7k3st
KaOjKY0eswDLAbxfKLNLAhmFFCTU0j8UWdazmXjZujOH0x96iIKZIgmbtr59A9sDPhOC1p82EoUU
0K5MMMwnVn6fSZyVB7ypDhqzSNWeQIw8Ih+rvVGUKa81Ae3pR11RZ0/EOphcqHFqDqUQNHwMzD50
sSKlyeYmVXASZuE+Y71LL9nvcr9WLmNmR7PvR04Z1GowIrUx+2G4JWjMSjnL15KH/ikomveKXqM9
TQXNg+B8vqOOLr6LJgi9IM6BY1nOSKInndxDFlkVCWmVrYxmjg8prqt7kdPxlbDVPqrJZRQ/tyWx
F9BbJWu96zIyFCLOraupcYKNN/G27wWreJnkj3Ui+GpMlh6rWPf3STlRRgwub9M0c7CHyZW8OOXS
MGcnH4YqmyOdkjSJxu7TxK21GZu14IkUQUauntjnQ24p6/G+LM13QQfMOncL88C4Ik9x0r31Nahg
GgWipciONkQeic7JmVK0O4Av7MGCZSwx/buuJ0YZSuPByYzqNMWetf6tpElZxrbwPBeygil03z+1
3kQF3G3lCYPKsZG1/FV+BjPoH5QGYOIgG+ozvkGcUQ7BGeuQ/WA8+Gfgg/xBf5jOKAhOKGAhsGAb
byRQ9gT6lzla/vDvQNWr7oBpYOtxJ+HvaSpAJJinGKg0PmmoXKK5mT2Aihckg7AI0ZiJXYh6oeFh
OJuI2OCO95Sq7EYzxLo2Drf1mHbRzuBa/8xk43/Nm0pu84pIaljB97GtDNNU47sneqILBjLATxk1
uEeBTrNRLFlWRt6O66Buwz0PYBahfmHCGil28odJinWgd4+ZzDtkZxcVi74Xrq+vQ5Unl+NitRph
wm3bTNV7Hnr1Npg6ThRxOFPDBx4ZO7hhnTpTARSzYZaBql88XS3urmGxedUJhq94sX4NiwnMXOxg
49kZ1i8mMbnYxezFOOafPWThYiejURxjmcRiNgEMBEPULcazxYJmF+NHw0FuM9MndpGE5fiU2FjW
cqSH/EYvRjZ/sbQB/NO79uxzIytA8ePZ/WaGk/GanD1xWrYZVcGLU44wGq65yFwcdONipqNTreb/
1yCOUMxz7Ha8lLviHpflqirtLF35ec6WYWuHjZYBjJQerY2jUmsbLEwFeIOSQ+hBJFE8b+lUwW0v
s2p8w6AJFFWFk/0yL97DA6UN9bWvk9k5yGmI4Fmx575M9Wg/t7NpPoatyqMlS6Yvfcx+uOJUW5i3
QUDVERbIOnnCWp5kd/9Zdfl/7egbMIP+68n3/0b9u/r6nicI0N/U3828yw/+pEID6Ze+Kx1YyJg9
flKh7V/ov4RUxBctGIh/GnkX4y+4uIBx1w7cc3jlVw+v9YuLXowATXDUBeTs/RUPr7dgeH/ChVry
/7F3ZruRI2mWfpVC3zNh3ElgeoB2+u7alwhJN4RCUnDfjKvxjfp6HqFfrD8qIzMVkVVRkxig0QM0
UFWoQITk7nQuZuc/5zu8JdMjfcJ42XV4F99vebknse72e/NQJ0b1SNmhYBpsyvyiZcdJ01juJ2wk
zYR2JXCzVaBbsb2tZdrfp+iEmAubYSZgR+M1dQVtre/cEWvYpi1ryGxxmvhr7qlLOErBvnXo+Hqr
tC6NdsTj0B6jXuNXeLl3iX/QQNh2acdbQ97zm2DqDf/MmCYifh3FnTTCDpr/Sqg+eUo1/MFMd/uO
JIZLncqqiJGlqFSp2/sek+S9VWbhvWtO1ivLtuGsjikjoIIoNJHOiJlT1pRU+ltbdtb9XKbdeBgt
0t3QjLjoqQ2Lv0hPRdcqn4sjF158WQkGUqusmcVnvXHsO99v0nirax5hy2Xp+MgYY5BbBUcm2tJN
1JQbixZato+sPe9tNTmPdsmEe5V4AFpXlG9F3Z5Zqtr575M8bHZM9djCMuGL3qd9Ug3qrkGQOPFn
Ivd2EYNNxiMjtFUFy/t/sma/GkPuVP32r//yD/Utg2vsp5f5Rf82VH87e/uP/1N+vMa//dxvwpb3
C9ephTULQ4dJsQiX2e9pc/0XwGMewHnMYYuO9Yew5f5C3lT4RHXF+83hD6+JYfJDeFDQvLBh8R7t
v3KVo3j8cJnrpo4/37ENW/BftNDvL3MKbAhQJ4N+gJlbV7B8NNWwqmCAcLLQTJuVY06ZixBtteEp
h25RX8iZat3LnjwxszY8/fY1nBnkhprfY9xmlb14MnQ3fM3w5as9pzfCTT85pr0aNRHNr/lMFxyW
BUwrkmrEnstTqHS7iGCXVTJa2mtTMHBgot2ZgIZmog6BHMI8ukgtY4cKUjN3SKzwEvMWxnz2XgPF
PInMWTELXANwhaZhLdR8bMVorbBUFvvZSS0m0zQgrpU+8LngkEOUCctSP9rx7ANQQ6W6I/k7JJCE
Bkp3FI/ug56iDVhNj5etcwl/RnOu2QwZwiI6s71QE7sydSg3rEOz29cjzSWh6p0rLWJ6WfhddqG4
n+85HI5YFe7U7mOnvEMJ5yAbPeIJ9OWN6Y+v5JHZpxl2evQtLRCa6LadRdCtGj2y9YKinqiz2R8V
140pXiKn6z8Xpok7JrWPDDMZwA2z88AsRDb7sJRJdiGFKHljoYMgbjMGopxFjcJ5BgmqAjfrqIiK
sF044DPtNKP4jNbn9qLPk0QePYt9wE1U9JpYu4ZWRFhjxkg7+LUx+4c+Gq0d5XXDF92Ic1Kwob9q
PVWvfY8MAu4EdrtEY1fuYIH/TATIaA+dCg+tc2yd0AWmMRjlyEjHAUnQ4UpKH1HtwCv1JbkRitHD
YgbNU/uPDfrIWTKFfn1KJhVe5qJP/L0fW+Ft0+g3YmowCpgKQmxZxJ7cRTwKbqzZBQume5H/OFos
Cx1KdreTJZg0KBwfD1nTnTXQCE6ZO6st/gDtHl3TYl0qwoA4PHO0EA8NMHBjlc3SXiNa11ug5JSe
SPElmlEFszE0DlLTTq42d5gT6XCbpHbGXHpYdZJnHGIwImEtnOq6nXT1htk+4sfA8apjbo3ebfwe
iPBg6m2zOOFJp/tUSF1meR07lJBRyrAeMQPdMAoEHNoUfRQeyX34M6l8+gHXje81V42a9H3v2Pnx
vc7a9avqipC4ZGIrpvxVy03QgBFcUI8aPbJ7ccDjCa7ZaqhrP9dWA4rbU5WPAklxURel1+TdHae7
/hhHTMkWEyhWnC7Cm5y1xAaOM9602yQWKTIUPIhVu+iZPP6Km8rUETm9d8HTfRc/nUUHDeWMJFq/
y6NJ3qpLmFeIpgPyqZU1LTk3J2Z6Yw1jdR8qtzcAYPVTtGXYhQSbtB2dmFENG1qrdIuvbNFr80W6
pYnTf6qavNVe/U4VoVwlqRMD5R+ywm0oaxVaBXKbXt8jcSgz35JvENUmfpeM+0U9dmd9KYec7Rkg
97vK3C+Cs7V8D7GGUnldIUmzjudt0uWnuX13GAzJF956M4YQE+nTXLu5C5t4NsfPYeGDCHK45E7O
ooaTFEQYz99Fcg43wIDewPWAsIGM7hgRTIBFWvdGnc0irrPptnnX3oF7gPdfBPk45fTTwGnd6Itc
rxbhPn/X8GmSyg5s69Sauk00/sZw2KIk5rwzlxGA9z4NiMcWeXVS9V4uwwJZdem2qLrxnEtAXOW5
0x/MZbwQGcukAZWaqUPVtPMt9UWDf1Iz0u4pR9YiMdqkDPlQzYBZvk8x1PtEo1qGGxq+Ai8w9ISZ
R9kydl5lyyjEe5+KSK+VxgsGGD+N1kIbWcRg3InZr1BGqRUHo0qN9SiZ34bgrYcjaElt2EEbGi57
YSaPZp00D2xzC3Xnm7l77Q8pCU42tfmbPpsVjEEaOwCGwGxhXl3GiODAopgEmnTLJZv/2i3Pf0dD
LaO1ny50dv2blG/yuzgiEcPlh/5Y5Qgi9S5+VWOJIy6riN9XOcYv/JmdhBDv1tg/9jLYZj2+FJuM
lfBwsDt/5BF1h7Q9bndmeqxJxPJXf8HSbul/YuowyOC1qHdhecbWhvXUx/ldk0GdJ3E37DVnYWxn
bib34FOKai2yIs4Cl3eBIoE1rlzxQZszII/OI5icEh5zatfFndW6hr4dcGQUW0VhWLmptGToD5Xv
pHeYe8STno9Rt4tw2u09LqEjvZ7ooc7cJ81ZQ93qqY/9BEFdkV1ZlYautpZF5d8hntVw4fVj+2R0
Wrc3WoY6a8yi7pttzhVD/mFCPZm10ex3Ghnum8JyxweDK33gcViGX8yMgNdaH6hjZ75GajHQBjmO
PCAyoNLIeZiHosKxzuxKp6qvivFWdHaKE42WkSbTj3Nh3bZeuev4vPRsgof1ZktRmdpdum7tPoG6
SHZkDfWaSXsjDwSI03WuRv2WXHW+MlL48c7ohay+cjlU29Tyay0oUYkTJh2ifC2b1Dx12kzKU8Pw
tEn0NufuA5l/qYSfPrdNb7CLVNic3QRyP1Agd4v2X1xbozlejH4lVw3ddV9kI8u3AsvevOHe+lrF
BeuKMS/kENBLqp8Box7xA4EXlFbUfLYBlZpsPBOflWotJoYpcHu6BSAOBB6HswiqNpR72YJihTNt
nfcZ8OvV3GFoOTbvFAOOl9vTn1mI12zBHADphnjgLPADcqf13bgAEewFjZAukAQAuF8NoUDW9HEB
Q6F36AkNptCpxrVbcZLuSad3MBfe+Qu4N6NLb4EyFFGa5rtEuKyM7cL9xJyn20ej+VyWWq6u0TWN
gMrf9rqYhXbZdRxiWt9z2icXIEQFYWmLx03suyqLPoGAMh6z98C2eg9vc/4R5JbvoW53yXczlEzk
uk+UWFyhJMDtJQteL6lwTLRWFoSkN5jqNbjrWDvyEN527CCc1QAl0mW8PRK0MJvorsRBZQdTIQtq
NigpCFzlx1v8GcY2JoV7YbmZd5khVd4JVr9rZDG85VaWjQk1L/QeDxJmjdItYFZiphs7GvdUpmur
gjEAXuNK4fhQ2rB38G15TigCG09VEBWNGQDPsp/ZVk0nY7Dpyu2NErzigOxdm+0XQilcYcTYnMWQ
FuNFXEN6mHncK5NVrZ6IzxYQ/25p1x1Jw/EbGkN2W6Cq/bEgx+doIH6LKb7y7FG/EJ5s1ljljJ2i
M6A0QmMF4RxiXjxz7ukOy6N0JJXiYyQ+suaYLhuLTgIkk5BmdOzrNXhYH8hu67V8uba2y5VsaUIA
MPjKI7E7S5kVjDTFOCmSf1VkCOhSDPx/u21x/DkzI4/S7/wnjH36fu5z3dq4ud09sNqZN1ZLH6qT
iOICNWZYYzCGTEAbjEPVlmvtB1Y9m3jIrDO3dfpdYhvpHqxFvO28C8Zt+kZA1Fp32RyulS/bXSFY
Ga363JzPpQFdaUCKWka9lKSQUpE7y/fYDViE3rhudOfCYqi8KfNkXRrywWVRu9Zb+KrEgdwAcHF5
ZmiDooLcO5+N5FVO1Rc/y6+7tHvRex14qVveNHrVbeDlbD2KuEuueVZIZb7NZVO+AnTNttj08Kmm
VX4+o5reunwJG59t9IapoQSgaqXmocyzT0ZF4aAGLzSo3OaLHyZ0TXRmhJeu6DqfZkmVn8pE9Bcw
gWBVjE1N7aZ0zL2VwY4tTC9b09ZSnHWtHd0XPdFMjB4EONNBXvjI25d+46tAk6la4/KI6TqY0vkJ
Oqf2Zg8LA1Q1NDuw/rrFqQ1T1Rk7basZLH820D7HNU0blCrrRqVW0MLrvV05xUuR5RL6SVWe4djg
ZpR58YPBnnmDA3QgOJioNlvLKVSIzGXqbjpQ2bvMsDQKl8t55VI/tOPOIrb6MMc32WQ7l9iQzdU0
qPGW+iGTGyh7Yd2KxKFknLHF0zKfdZNvfcZfxjS08KK1we3gJie7f+xco93QltsGWmJgLQnlhVcW
DL9WYizyaG/NDpHtOC6eIgGVKdfHyDoJqoM/OcXI752JhszzlGwi13xLKUmpVlMEVcQy6yzRgony
FEpCRjnpABx10RPVQGcYnIdOStt8CSshT9lk+WcUAVAZ24/jYcLXfE2ZtzzXWyve+9xpA5mMcj3Q
vLPB5dHdxtAj4XHYTozlN6mO5WQ/GxhJNpaKw5MTJU8T5dLrGh/8RjjlcEbWG7x3geeH+sgyYv6R
G+Z0gBBVmWseT+Bzsz7Np6OkTWRxwrAJ7Eix5JUduPS0AIJth/ESu3bxPLmMulbuGCMuhFNvqj3o
Af0YLQCfwDRbTTvHs8DTB3XlaZzY8/3P2pSIpPjp2vSatel//Hv3LKu//Zvs3p6XBrw/cl/ffvy3
Var/i6CfDIATfjHAGN9znxDNXaI2rm7isv1jkQr4kX9JMyI0QfJfBDZ/N5kt4EffJ/PLMpVKaX7v
X1mkQuj4QYoD/Gj6huMyJBYU5L1LdR9MZmLM4Dm2VUFDe0kl2dzF4x28pJx7IPP+8mZ0UhMO0TuL
ptb80jnJAVdk78d6sjWyuS9Obj1H+k3hVNVa0+xuDXz/zqQvOhh93P1d2Ycs7bovZeTEcIRofa2R
3za03IpVP5tEQfQJb2kbzfe1Xj20+pDu28w38FNMyY6DoW312Qs3EKrHDVbOat1MkqWnSTcJCvo1
YeskIGf+XPjqreN+Hsxwtt58FzCNzKGp+/QUHcwIRUhnzye6T5VvSCZ61X3T2texW9NNFS3NB6V/
V4TdTdX1bzyjCSDE6bRiKHYQUG7OfAEPbjSs2zHvoWTHiPcWut/CuXOCxKCaTYIaAEVN+mzyYxXQ
ucsG2zRQm9Dj1wMIXlZjqO4l5uR1OnblhtQbNzvmZRfdVKNOZrF30CNt3OTu9GZEfb/3FY2UE96W
daKLmJ40CqMh0KGcxS5PLdPXUOir53IYWRAt4dS++IzlPaNWxX/ufTzCWTZdJ2K+FU74FoG9CDKz
Tm9jIjEbalHCoPGKET4UJem+hOGpOsIYsUkNiUoObQ6pq2qneNvnTMudsfUZf4zh3oXagPtAo4vJ
s/ESxHKDflKve4mthSHINeWeUTD0trFiu+Vd54V7PVZacYwQlmj49nPqJhsDE8X81NXqPAM3eHCm
rt9ntXnnZtEX0PVXpZf59E+NmMan20FA/UUezgIMgNRPhC+Tk92S5snOSL01hPhH84osSMoq3qKb
GM6Yqu+9oi0Vm6c8nllxY90PqsGdm5em1NotEZl57RuhvZJTxyJLkToZK+AaQkV0IrDc0+vOXbFa
UjvcBFVg9/Z4O2VTGWhT3ayk1/s7oMo10kNRXBoeKzK+fnUk0JJsqqInuSIMf81wtKDWpbvuBivf
JJl+p3dluEblSwnBxdNmyOs7YWOuDjU/P4BoA7meps+1Slkxhbm3HTMe3HUEGsMqIaEWs25fTm31
KoysDDoYMGwOsokyI4AJcwduP+PB8inF4X0zLK/JyqnHwZATXYm1Q+o4FA2OZmx+raRZzAct5izZ
ZITSTHABuDJ3ua7VN3lhwHwT79jRWQeJiTy94EgLd0GTUiKh4fZeJuebWmbWk5QAF+EdwjRtF7qp
buP5WpZNDyJS+dpZCKjkGAg0Rzk6DsowibP1pFfRre+MKEkEc1jXNwOaJCZ5BnNBz4K2oOZ7Qa96
7xhWEOcRuTMhDeiuBMEfraLDSNC/A1ydd5irW2QpzCwKMol+0Gpqr5hcFzfpQoHVwYZgCSKItvUi
HG+axe3G0xBtVhX93tFK8KXs3FDaxglqEVXtveVEnALRPKFWLtRZNNBPYoABf4jD/qFGG+SsecfU
ZoVwb/NSxguijSh5+Y60ldVAdVM1Wd4etqpythPdScAelgL2QNfC4eGvy0XnyYsEuPa1+1/fiT/v
esZLVSvApHH3v++qgv/89J/8w1/03e+lsGb5c/RWLY063/1h8445WB6Z6uat7fPuN01l+Zf/t3/5
7fH6T6ZnS8/Oz2bkwXNRv73Ebx+f1r/+zLeHtef/AoEZYR2sIuMQBtq/S0r+MgP3TMBXtu844Br5
q98c4YhNust1vMzIHNNyYUX+RklgpsaznZYfk+pZSM5/aXC2CEYfp+Nw1ml/ZjUglgE9073vBSVZ
jSXMEmYteHIOMc+lDqIvMZdLGAH7DwfmW8vQ39B0rqqk7Np//Zc/vxRp9KVPyF7m/n/SrnqiZ3hZ
rWrvuNhHPfe5C4s7053uOTDO6uevxRLoh4/FAgm65bIOQpKzFh3twxKkHSJ7DEMr24ei6lHC6OBL
klnts7j4ZwXIf/elmFAZsBd1Zpk/HMEsKRqK8fRsj3HmjgP9BF7+csziw88/Ed/+j59pcTLgAKY6
yliwmj+k6dkyV44aG3MX+aheiihIltiK2JCW5yCaY5xSySYxPCzoN3xWYRcnK5p1WPdYa7reP6qI
JF0XIypvsPlE3cuIOihIMnOvv/MiJ8/mFQCi5OuEgx8zQmN9Ig/fSTAPhAYJIPFQasba3Y0E8oM4
Cplh+gB2t5ZLWKsyyunWH4ZQHmgBsC5Smx7NghbLo0dj43rQZup34FN2xwieINWZCe4HSU7xmKj4
C8G48mQot9yZLP1YEWBLnQODfSKRMKcdjqBB5ULQLbIgw282duNgnpDjkN+ZAeCgJsN2Q/6APqSi
D10en3MmHjGsJH0wTc5wqZQLNhK7Xn/GDZM+VgzABFIN46H3oozBJ2NJ5g/yVreJUqmM9VRHscOt
4XiV2CUq7W6Ulo97vRrPw86DLzi51Rj4Q2szJh1kytDZSRYUU67V4KLmOlcBICZuzok+19OWcvJ+
vnOYU8RXsxP3dySLxYnzM7lwKd37DGBUbNs5j3YuVsdLuvbUp65p8ksbpPmpGrspW/OkMi5sD3o/
hmzpIWvKeqtbrXgkttQFBIeYIPR469AIUIr13RBlLGX11MqvG4YbG5DdXhXUk/QONDmFG2+qKZ4c
JOjmg5bYuEFirZT3CHbmPY5UO1lhG2m95Qnszzx9/Dkh2SESvsratC8ivRF4YF3gxsCPyk8T3l/Y
2HHoupyfYm4DR7kV2S1r0Fx1Wabe+JC6SKd7h2WAXHFUfalWrWFN3ZfYrvxkM6dK0RqlpefaVEV8
+WRIVy1ElIiRXxWRd87DbV8beP2pswg3odVZ20J0w4bHo75VMUviiWqw65yo4bFKnNo7MO6pStZW
dRJGKLesOVd2lSQXjTZoGz3LzDOjsPAKTmWrnQB0NZcahYQn07FuXNqVj11vlqxstem8KOksa1UT
n0Yt8/Wjou+wY8WSdUDUoqSOxVezHAvtV/PKr8+3v3PvXPZ039/QuNEzl7AYJnBL05eN3ccbmsJC
HHNY/V2DheZ5yp36c6hS8ttsXuBxup7ai1lkBxHWzSX4+Fbt1GgNT2OtFS+9PaXbru/zz5kouz3N
JM3Z1MDYohqFb3TlT9EkLpg7RG9c9UT1O0upLTkFSnErbh3trol6sRuljpz4flv79uT+9sl+7Z77
fY3wwx//n5YM/79a77DE8bT/x9671XP6/LcA7x2r5TJ5/tttLz8uMX798W9LDAw2v5DIRAtYHj+L
c+73JYau279w2rNheg+WUQnxxxLDZddPHo0niefpv/7Ubw48bHu4+YQwdcvEV2P/pSUGL/Hx1BVM
112Xjgq0BdYs70uZj6eu7Q2TQ9mDOCuafDwvBRPvMkPxDyoIumC/yJWsLHsYbj8cr79zyfy43AAf
oJscFlNHJqHL8AffX9SgnOHtjc76wvY2Q5RkOFHl7F+hfxZPde9pX3/+ghzlj58TgccBOeWZApEF
udZa/v7DmkM3ebiNqRGd6bnOyr+czBh4MXCQIHNQ8+QwFc80qKoLeMXaU6cZ9uXP38APB5o34Bsu
dwecVvwPPdbfvwE6ueB0jpIJVTGld6xE2WPgdMLe42fnfcvdnxipf/z5ixo/jiR5VQ/KF6ZiRpJw
vn9Y/xQid22zgmSDGFD2LCDc7jNmDufNos8io6Gmza/D3EppN9BqCDta5Vz1fjg/pwVb0oIHP+g7
wm4vphjLtZKaeh4VgZVV0zTjZ5/Fzatt4LknBp5ASIyoj4ycLDvLkWwuwqxLGZ301kEa3nxrQKzC
PUErz/rnn/JPH9IUHr0onL/Gcqn8uMhL1exCLrTm01xWw6ei4IpaCaAZNwX7X+wzdGt3WCy2qK7i
5ucvrWOf+/68AqLJaUxgdFn4sbn4/muNh5aGu6hWJ4Cr/q05GwMfEaDeVZwO9SsiFBQLyfYssJrM
+0ILCQguPZm/8p6tf/Je/vQYEhDdbepCl12LIYz3k+HDOb5sVXLbncdT7IriDoCzueNgsKlmLV/d
i7lhtRiGggL3wYG0Rrdnekpjl9QaDLayCcQEsSRjBEWAPQMCsKK2CrRG54mLmNwB+pxIcmx0DVrL
tKSgPMMOYT+b1LIFej5bdJ7R0gRZMsQHvvr5kf7xGcuHgzVsMf23WGTrPzqFzTmq9XmuxhO1JuBM
ChpBoBr5RnvIhZ4//PzF9D/dn0wsk7wimGKPm+yPpxT0Xji99VCcwja3vmpM4skY1nl4NZQw24MS
hhNePqvQbhOgIEwUpe3nAduCHJaH50fMgma7uS3SJpIBLA/WR7NlhLDHPWOY/smhWeydP5yEnP6C
TaLPFs32fvziawn5V+8WEw2KFusp0aMCRglmQE5bghh1VOKhsuCflEHou3IPkwgOue+x8zKiuvgC
g6UF9Uhf+r0ShXwrTC2qNl3o6S+R19aLoDX2XxtIROc/P9B/Ps6Yy3mUcaYY9uLe+P7ysdA5QVTJ
7mTnYiRPEKaBZvRqJ6zG3WVc8nc/f7330+TjlhrNm52aj6MVm4YPSu37FySchS8NP88pTjznEuYZ
Nbi1OdxSXJAcUKetMzXQWgibzP7sRWaaBkYNxKYc5SNtDmI7S8Oghs1JCNzhS5BXPa41GZhTNF+y
nRs2WN3bjSan+JAPijsfwtU5KYwUwIf+T3e3+HB/+OYtw4Izi0aBhReg9nJ7+nDJm0ipGoMmAP+t
mZhbhnZLAQI2miV3BVJ0a3WjgmwKICwIh9TMLo3ZMp+toqGEvsv90Drmnqldmb0lKCXXZrNZuZ3n
ADryjU++PRlH5dfWTg+pf/GmKocLlzjtaWjqJtt7SZxjgcx7Sl1c15fndEWU/bFswqra+owlN1EE
HGgF5Um8uUUBp4b82QLQ9gdW6o3VyCeaD6lqw8MarrMU5o3KqhQSrJGEr2ryrCt8EVl9Am3BctdW
pLOPTe2gIirovNrRb4hIrRn9FZ9Aa3FLon63PqNl8ZzxvHWwSWyi4rEZjFfzUO1Q850g7qjK0e26
uiy7In91o8FmPp847uWscvOgKqsRDHExwDJxiD8pDAgPVUmOt5LCsAMrVeYhRW6D9d/TnzSaYfo4
UOp6m42C+FxfJ1N3NbiOInhDDnXdOnQZMvuN8eXC0EPOl/Bw193gRnhLaqiSVlGLG4VWom0Ndv0R
82301VVMqePtvHB1+TLxcF9oIqseEsgen4tUH73jVJndFibL2ActT+oo0Kh/etGjsj93es39anVh
eRw8iORrMNnJBaNtwWlboFwFMOfUdiyh1VHSavSfLBu6kDlq7gHoTEN4S4uxUvdN40G2KwGChSDa
juwXtR123GKF8uufJRWfBbYcwK82L9vzyR0M8mEepk1a2XVjplTMQ2MlVmE/z1bcGSuzyNW5lA6z
dEjOMK1IiUEfibwr1QuAy3C6ZojSnXPZxR2Wx8VmG6BeaNcuCM+XMhb9eWMP0w57d0o8X+GKTDSr
X4MVhxlk19bJYFzkb1J31p6yONMuBicf3mJ4O9eudOn5wHXABtwmxVs4NpMd0S3EGd97lhOgda3u
P8emPtwzw6kOtltT29r5yDL4MrEbT21kMaoSk/kYxZLmjUlvnk19CVu5qispjhp0p7ihoDEtLkfP
7L8a4+hCFpB9NuwsfeIUybwJU8ZUaF54O7Z8Ma6NEWUhp8S73tKrPuh1eaK7ZCghSXVZtXVUY66U
k2MSMtnCrhoxzp+K2q1vtVTKz+kA7Wui5OsldabpygnTr/1s+TfUlMwveVKU2+XBQRNLK0JYezW+
Sag5SlyXzqR/RalqspVwBfCSODbEHdb16GRL3D7kgNzHVLrMRHI1X4Jg1m/mxvNdaKLRcMuOfDLx
iyWxzhTCSA8DfJ4tN9hPduSXX9p8+EoCHHeIZdSfmiR202Acx/CS3g3vpqVGRg9guccPuYbjKmQG
d9TpNLpz9YIzLFZCXaZ0YMI8pGZkm5Wyi9Zzb9G/MqejD3y6yWuxG7qh1PdCjn7PWKbCoStkVdMh
VegVQViGv4R87HRUe43y3tcMAraqHxvNjhyEJVVV3kn5VXdj0tRNHKEVD/7gVI8dyhj6G8+lU18p
c1vSzHOBbw0kwih9m/F7DSBPT2jgciuFK77rir2VVtUZydDpvgfBCgIS/ozBoY5lc2JB6Nxp2aTJ
ne4ZvSRilFdU41aNHYRkDiDmz/MAfrGt6LkcbnNnjA70SA01fhQLdyzx8D4PwFTYb0OGcgbqwABc
20bpG6mBdF7hAGJoNzazE26Mzs+e0ip0rRWSbtidvAk3MvewCTiUVhGrWCsvBVbNnlBjDkwd4dcw
da2n2tbMY2WZACythN3hZsj6sD+jjK2izJM8I8c3R6VY23AamGoIXcO64jqPozSmawqFy4KAhyAr
2zp1rZOsiJJiFyLzptzW3fnoMp59VQpxG9sHTwVI58I/Og7BRSwxzULrbENGcXKS9EFn3ZDfUhg3
vhDDCO+HsIjP9VKXl4Iu+mpliRZoHWUtfhQgJBnuhhWAeppzCHF0OSTFtoFKWm7wH+fpVTblFvMt
UbXJDSGM/nEYohgIY5UZJ82LrEM/uv4Nq1e9C8BBGck2E07/Ketb0mEVDMdkWw248IIudSLv6DRp
ckpbI3pqY9B/a0j0+i2JU++ZhriSzvlIzfoWAGPZbvgww3hj1H7zNPtaROYWrtJ5r8c+NKE8SvbY
DIiY5rott/DKYdeleTu8eh1s0ICHXZIGsmuwPrc2bCaalytNBKNRG1/ZXKUvXlE2x7pi77tNJ4xX
6yQHZbdyM9ekrSByNIXfUdfmTWL33Zd0bulAxLiCNzNT7OB4RmrhLmt1d2eR6B9WOPVCbYdVq8MG
7xFJqe3eOButmh2BX1TGnazYW7Vd57kbo0/kGe+kAtKfJx3AsaYgrqZPOTWIZmgUmJfCXF7mkdFT
+Dt31edFlQx3Ghs2DmviNZsQi2SxqjpcoOu+GmsvZ6bO4mVDLAccIihlfzEX4ULn2MfMTYkURZup
Dpk6I38WeOLKar4ZdUntETD5r7Kd6xNDbmxOeBRK86wm0ounUMUM+oVTQE8wJ/gFBfexTxL7q7by
bDnkJxnLuVk3eeTeDq2XPWT4zVcUssoJqwJa/dFWVmZvjMFvLRTcPsLk0zaPYzpN141eiEuvCEnI
rLKkrKzrqK215Dp1qv5EqbICgEAV06OxPKJdOUKGnXshuVrbyLixSit78dxQHAnycloOwKyMjdHE
k1rTQpl/0Zm3HnGY8t1VuU5HATAF9cCX61xRlO7RWdBGpPUdruhy0wPfO4trSufWlRzjqxQYt0bE
sB9PTeH3eDmK4i7sDXB7RIO22jSNPCDAWF0NTWw/JlmCEa5ljv4ksajeJJGMPpGXArQFqBcRXrh9
9dpZzGsvPTwE0cEUaf3IEIu8cwoN1giT+VKbQyCMADT35lTVV5ayC+RKcjbvfwti1r2PYejd5zrN
wisA+hEuOWdwL5fsR7LSutK+yfVOAcWBG/eABw+qcAwCcdIcbwfoyQpoOAcrkDs8hDY2XwBO0nae
N7MuQOYq9hbGdRPCxjuHRpfWb8ggY/o0y76FV1cn2KhacxT2c06zd88zecrrXW2TEfhsh5HtPFm2
Q0tp5Dt1f8cO0HHvnJC6l01KkCs/NAWenqCDjeds6dNmZZMxzwnMWhUdfrAk9F/6cemw9jqjSI7D
mN0NPgGuvQGcOwneNzf/ZXLtf8MJr4Pt6cMObxkhfxsNXzwXBCsD+i3q5+/iz7/+yG9uLAr1MESz
tfRNl83Tbwh86xedkaDhifdio/eA87fhrr4orw5bOXZWkMJMky3rb8NdeF9MLS0En282rb9ixXrf
an7cijoe012ersKkZMmmgPz7vZvspVd4ynV3LgHnQFQj2TDs1KwUuUOZbhSvmb8k3O8mhMtd5Pm4
5Qf6REfWE1VPh/qcOi8fDt7Vry/+cQpsecuLfv+mPF1nFCOWvIRpmIuM+WFDiYpDdCBvhp3BlI5O
MSjTRTa6rCH69tyC57OXpfsSTtT6dZjjz/XRf5uMAmP05Pi3nNogwPoeiOAY2uAA4vQ/yTuz5biR
c+u+yv8C6ACQABK4RaFGFudBpG4QJEVhnhIznv4ssC1brW7b4RvHf+JcuB3RLYrFYiHzG/Zeu/e1
MPlOEbuDb23cW26YvcPaJ24U0SrdwyVY5gDSkUAQ7kd5BTgTo+thdmRMe5Lea7HjvczISh8S7GOq
pmL05mMVxhcdUvqtkJ2CyQdJiRYMgkGynYrx1U2+GrQkSHXrxC1ZkzRM5bTkKPBLq7j8jr7scmEC
bFUW2e/DfAmEmiyRbnL8SCSHdci2b2kwv1QKFoIo013uZZi6FrjKoC0SRiWSPJa+fhIIwirD3CVE
8LJlKq+HUI61xT1eC/k0ozM12K4ONcMhomJ415pkSqCJdAtB5Zq/hCbQDeZYfT3FhxD14IzsXVxl
vfU8TMuuVU3/fRXGvtV9O+z0ZJHAUsSVmYYQthjnSJ1CUpXFWyEcBna9rW/SOfF7aWdnMt5Gv0Dv
wuWtqw26J1x8Zjlf2Lgcj2GKk8NELH3B1VFsh7k/uIvnPmiTzeqyTs+p1b8WWFr8ojSvyRyKAx3i
2RlZdUNClQ7SKkUIvY00FPGDkTwKGtW7SK/28WBcgnerduWYii3cLX+wki+ZwcyxcOg5wuJxrLPl
dhjNCVl1jHkXL9lgkJLbF4Z9QN0FMZ0S+R7eyxvp8C9RTQZdbAI4pydQNyOWvo03shG3o+JtiryP
ArcD0kGAwLKJvkyNfMrjBsJdgf+eWzEvtuTX72Jjei2IrtuTdZISH9EcVVajk4/nIx7e6tg57ca0
WhBX4fvIQvaJTfy7aTOql+HRdKYMpumIjimkSdmGbjHf2pl905W6HoQzeNyScegD+4cmKJV2uaxG
F42YmMBF7nCJ45LYpZECxJ8bNW/RHs2Xlp3dtDi6b0HoapuZ0V4Q2ZXYTDVQYBJv9m6trbm4ceYP
lT58p6J0UAMz+ZRjwbZ0ydvn0attFJvNRRmb78RCByZ9D3hnKYs9xYKkEsug21IhwOJewm+1NI6U
/IQYhpNlbVjaIzWjdz0sY/2Q4qJ5UuwwNsnSJBeDm6bbam7cG7IFpwvGWpvKelmAy5+Q+bE2p3Pk
xXbLhvWBDJxlusjc+bZbMD/0Tn1v8Gk/djV0sCrD9CQcfLJd8ZhbfRQgBLiYx+QMsvXcaTRYfds1
2wSv8lWv9+Fu6AkU3mpJETGkbJczFNj+IXSz+AXqUXoemgkGHsy3S82RdSDZqjpAeO+6OBRXWhSz
CbAMHs548LZhoZAuJCtQ1IBqL+S7tb7pUGFNukgx4txu2vwQe2g3QSO4vr5o9qZuhhvF06m1sXVi
X9JfRFm4fLdUln2LVI1su+7j3cK+gV+V9O7zReOjIvj5J2MJ9xJpZrDoAIzI4vGhOfXfAQ8Zj0td
109JYoGpyNX7AomblX31PXVxZiZzFNPFRnWnfcOePd91bbhWD2GVfCRzOe20Kja/ZI7R7/vWvujt
CqyE9W3GurypNVuQ02xdWOQqbpK+bjGColP16X2rW4Vw4i6Mqe38uSZ0aeMpYSC+0LXzMqU8xjm9
JKHjUZBYorgvQEhSU8802n45lwQpM9Te0VbXu7Aexke8X8lWt5bhrsYXHPlQk1WJnhXrwlW6jHSa
8ZB7W+BktbUBExVW95OrtIFIgnV0qtHBsfGjlbesQ8fM6zmdNOPK0SeMlUMxRcov3Ek9cGlr2cUK
noGQPOC1Pmge3mwfm6A6c3QYl4kyHzC1LMcBTzF452mcnhuGAb6dp9TtxNNtqjKiptNbeCFuD15z
Er36mKyuOVWmm2whX91LEM/xxo4Q+G2EzlCYcea09RwyvPPG7icEmHNm+pGda3cSm8cePgfPHyyP
pxAQ1q2Lj+nCrB3x1SELAp5vHM/gyGPvgY+Mhj5G8w6Qqg3UsTHeG7qiWHztw9WrbXbtLaGholnT
WAcmEqR1xZuC2IfaH9oh30Esnr+UUnTXmetMMMd6XSe2U+gHs9C9i9AEpw/R2lAxSeW2VREqvWIH
OX6ZTRy5Z/LHWtfKt0EYBe1DgiglXeKFHR4dYr2V3EGmX/V2KDbQvRDP1m3bGIHVw7S7rWUmjr3d
ewcCHwAn0GuSpN0phhIAN/tv8VI1bx23yj0Eve4QxvACNRK8I8Y3doPRqZvmXRg2WH6AnhqNb4wM
7w7TYiaEokKnSi+laFOubq3Qw/NSa13zONn1csOVzyqJXMDoOaqiCJXLEEXOwWza6SXtOphTXpMo
Tt7Ui+ItYXj7PIEusJ28rqW3DbFoSxqM7wjQnH4Tu3G8nSez/5KmkbOxAaoehlKu6OZW3+Rpnm3Q
+jKas71m5052eNGlKV0HBsRbN8NDfIEPJS7PS9X3+js0ZBg0qNltrdg5Y8lvdpNVWe2cdVFyJAY2
jIZlxwRDudss7MzlYV2wwjxesrC0LzHS9eOr3cvlcWAOy2MO6jW8+j/fDrDioBz/58IMRl5J8Qdz
xu9f8XcthvgNoQNaSnwRKw6Jv+zvDmKL6CvsFY5lCsH2D0XCj44AAYfHQt5jdY9wgCXkPzoC9zcs
ad66gBEWX+iK/6Qj+HUZxuYaqSkvT/9LuedsRImBXsI4ImM4mimjnogkCmJNSiPa//S2/EWhD8Di
l0KfRYNYrdSAwKFDIVr6Y6HfUKkXbq+PR5Io2LdEzZe8lMlDREA2hoXQSS7trk6Jrx6MXaSnpxqb
4KEylRUYbk9qaibjq57pEhGLE0mjqo5xLQBYH0kV3vQcjIHX8/CZUAGZJKfMi0t9iziS+JaI6zBH
QOfPsk/2OM8+2AI+miJ7bROwgIKwZwIXSPhzTQa7S90/C7N0/bhg7lOR3ZKlOHa9IdBm/WJESIKt
UHtMJ/FcT9PFpI3NZgy9o0oB+0e2TTBO+6Ki6Zve5Jd6ZJ0Nmdl+HgF1J5SCRDEOvY+pruV2bIXa
NJgdkWpH5NwRqciaiTQKDnJYxGZGsI/br0rCsWegqXvM3+Lxihh1+5Kthrehmoh3OUJjLHchZ3bS
Ue/obIX8qJswxVQFIzvR57sKxHjvda+wwyGHeIIJGFDMFW1uf2LOeSMn6AoFegWND2YfGJUcPryV
js6fGlMGP+U8QEHoQaeHnxh1TJkavwF92Rd5ONNOle8NAWrYBFasixOhgeiF2BYemJUcjw0ua3CE
IKO8ZW9yeuJYHR6BY48sgYxqFy2LvYlKmQUO1vEt2ssJfCn3d1pbV21XhH4pXWLblxbTNL8QKoTb
smmbvZzEU0cmOreu88AkKtvrxVztJDyfgGiJHPBielxElh37FTafFSxOiqJ6JtiN3mwRT1QS2GIt
9xEUxJ1WLS4WP5VuMAR4XOe6exP3vYO1sjxLdraMw9nO9hOmQwFXuWMg5+esslBgUs80DrPD2bKu
gRwf6rZUR5Qirl8rK2WlXXwTBih9sytvvAaLaj61L9PAwr6JyYrJgRBRj+iPvE9F0GpQ7AWoVT1z
rmJ9TjZjASIEuQVxMNTuO6rLK1OOXB6G0+3mcjZZZTlq04lO33gIfX1qjATH8US0cN8vxylfR7Cc
Z8CgDemX8ZzcmIg6kkNtMSXvLSI2MNfkpUaSbhuRbpHvlDfc1IP1XAyKELjkhOiANWHenAov5e0o
D5lWzL7bpPtc167noboy+KxjxvqiiwgBbfvddMRjmZnbMTQc2s7HuvDarexw1dPwJA/0ndOuioYL
Ab41kFnxLspm3MveoITHeb0b2BXBM2J/7oCfMcLqzKKp3bCOAMehupMzodREDvvo0EWGClFybKnu
zio87XlG2okktw4QbN9SanNBmwYd8WJhxWSfGpXIJGrSz/gJFsaGFWMR6hJIuAIRS5PUj00/G7u2
n9T3Ge/TavG3dajISFbGA95qltUWEVtBS39AcdTe524NfyVsP8gfNr54sx3x5yo1M52NEbG4eor9
2rHqJNpH1mHBYvx//go2AN5zV/zzO/iQfHvN/xgr/rev+TGTWydsgl/jysgwJRfn329hoimZ5KN6
XMUZnwO7H5YL4zf+LUMpXbe4tp3Vr/ljKkdmpUH0LfMqAPiS//9P7mCsH79cjMgEBX5+cGWsMT35
KQ36aQLGri5SpSa9A6rnEGBZnN5hSp45L63qJiUbjlCR9rF2FTka7lS696kdzcbeNDpCtu3UM5mB
Z07oG8lsXXTGoGx/yUW8s6ypOHY6U3bOuV45w1er0zkq6qhYzICe3nljpu29eWNR3k0LUnO/mSsi
zFQxDU/6FLGscNj6Y4XLW7SZojY0nIZh7JAWxJIdVKA0yp1WCDVyaDvpayu9Wt/EBd72jerT7LSU
YwOAWnY6xC7OwJGUXaUQMswap57y5OxYgcY+yQv6HEYswoQxesNFnXq+Nis2lIUGfM2Rxe3cWdhE
ExLXP6x8GfttVjdmv6+ZErTB4hSmfZgarDJBnmrdXd82OdwtZxCSnJXce6o4ts+jMdYTK4eiXkMM
igYJhNN+WNFAihEGQO3AErkT+8HVynoPCbhNfSSFtU6DCA4YokTq8sMgMLxgRzp2XN0liBEsceBJ
neSQeWQDWw2Pt4+Gh0tzbjVaT6naOd3aiFyJDvSm5DWURZJvoj7rqeUdu34x0Uvxo5Ru9K1n3Y9P
3hvbZVMv3OfbJXS3lPtBA9chO/RRl9o73BeTdrew2v9moy9/1Za4Q19nEXVytcxL412OvCX3rImW
MlhiqT27VZLeuOOC2xK6Pw5GwhXETU3ezk1nJvf0ZO8lpkeMohmuWovdlEt8olmJMhhIPXacvD/k
q4VyEgj/xQQhIdJDuuOKVQuqp+I0ZfatnrXurTGFLMCtSp92Ja5NNzKgqPf5dIgJVjnK1eHZ080G
ubK62wQfaNXNoUTrWbBnJwzsY2Tjgji3KC9H/KZ8LNoDWfJAl0VS7tiCGDs9XwiRN+uiP7Qev1R/
cWb9qifHqPbTZvYCFtvySZRF9JquvlnEUuaRDysOVDtv3jTZJYG3GnAjQ32YDlYFWbovqT0GzBNm
xFjzy9g6xhNLc8M4kF+XbNqlQRDkGB4hP5Nmq8suWh57D74Jk5YxA05fANIv2O4eVGym1+XqVh5w
sup3GbZo45s0wrLekVlBQFLaNTwLqslFdRjrhY9qNyEkBiRort5YunPtMW7GtPGHXou0DRnOlLCQ
UEzURGR8DnBIl4rdT4ngwJzd8DLrVPqmJw5RW4WmFXdg/3Km01VzIqA7vDKY2N7GLhEyit3yVScK
1lY8ldOV4j1rfC/zWt0nod1+UK3sPOBc4fK1WVJ45pDBohCIgy1eilSAlshwYbwDA3GfLUpk79KU
6fKSwgFrSUdLnUNKgDM5TSMI1q3jOC7lltQIaWcyeGnkEcpEU0yMLef+CkFTzMRgrg6kE+YHBpjw
OBxwQGngtEV4U7gDnyWm9hAT/7s35f9aq8GqL/1X1+nV6/yqku4P/oLfv+anptbFJijX3nXNt/nH
mosVJ/2pw7aKPCNE0qv34MeFKsAU0Ph5Nl+KJnHtD/92oZr6mk6LonCFDSAL+o8Iv7/epoTp4FFY
/zobDwQrtz+2mTUo2oQhX3UaRGeBtdPCs4rM4t84cH4VwPJdaOmR8rjSpIded3Y/b60Ud96w6J46
NUiwLvNOLsFgyfIwiRwbk46jSLNb6xbPsb5bk+aPP/1G/qqb/lWBvn5/CZUMtwaeb2YFf/z+3K01
g862OS19ZQewfuxN3CTeZRdz6No2NHOHMT5wzSXIiE+/dXoyJhVd+Z6IXCKnijk7R6g7LmvHSkmg
QoytteOGYnaq/aJt1XOXWN5epAAKG2ChMJWMWdvEpNbuNKMTI/ibHlkK26ZsTemof98s89Dg4P2L
H/BPaDN+QD4ius3OkndYN3/RmXppUSbmnNcnWyq1IWDOe+ms6V5pZUxLUJRX00JqAl8b9/s0HonR
M6zxFIe18zjmRraVruYSICSqIIfNtYUwae1Y7DUbt6dq/9e/jT9p8nmxfBb4B8Bb5rTm+pn8qYIj
81J4pSvLk1WzRCRGY/FbhS/QGIyvoW6cqDf6QGf5ZPAu69Uj9Iss0Je2uPvXL+RP8xxLGjZC4/X5
w8X7K2rDWmjzsfAnJ6KGtdNEdPcmcZb8IvTSZtcjsPg3vyXGWPxkP29v8dIauo0ll3/IP6+Ucyi4
BIvQ6jVO3z7YKY4HZD8jS9XEFtoe/vXywJGfw4AI0wrro+R3sxrvvzQA7pk+rCGHEGFjxk+LfJFr
BKKMkxM37BLUazxiY7bYzCwFupqAklHCeLWkH4exFxBDyfTGsfnt67m+pi6mBDB6RpK9mWsoI64c
khW7NY3iM7NRmMqBog03aybRUUOKeWTmHcg17LFeYx/NmQDIviTv2Z/WWMiUfEixBkX2a2Sk7gID
G9YYyYqCQN8u2XjLjIaUSW8NnIw/syerNYbSIo9yXIMpB6smo7Jf4yqnFLstSuD80tLc0rmdqPGx
AWFGlbuG2NLJB38KicD6PQlTtxEBIVJ2qoC9wfDijeV8wkeD2JX9ix/OAiIBK0vCRNfEzXRo/NRp
jhUpo0/omTGBECrA8TcVe1Dg6c5aYzztNdATCdzWZk5vOYy2oO6zkItn52h2FZvjjOrT3Cz6KN5H
fSA/MC/4b0JJ4Lp4wQkRZdVBoGjxGS7aOmvQKDNMQkcNrVuMs0NoFtnLbJbUVUV1VG8Xr6RS0cvK
EN9FVRUcjSlccoLyALBn991sJv23SSUMYuZ+zlfOl5cApFJzvwtHKomtozBwtpsl1TP3cs6d2fjq
pSxUn5F2Y3zZGHaYe69aAemUp1suxJ2whN06DdK42GPBMcHTcwgcslxiQNPRTU6RF7UPXYbf058j
DbtvVE6kEU4sbhJ/btPug8SvDRuRVl04aTjjxTCF9Yy5rQmUBdtlDQz/gO1R7aULpnArJ619JEIz
fIlLYkGCfNJ7eFBWOmwkEofqNJlZBgpUWc5zGTH52oFeJRdbmO1j4ypzMxQSjTSLkPVliBZdAH2S
PW2IGF7PdrAqw7WZVbg73SjNo60tZ9FtyjSOjlIS93vM0D17e4A2FI1o64jD6QWSXlcqnVocqQPB
oWVgaJ63o+MVX8ZW9X4FoxLlRxNuZ0xkNx5hFUEl7fI06711iAtiaULjYamW6rjA4jAZhVa5AAUb
Z5euyeNQLtM1bJ7v6MR06lamoKFNQLWnKx6IbCC2WhHUI/N62AldedeLa0/XI9mf57EYmuPYte91
rqgIO9aq6fjeYTfeeh0GbdA+2tGZCwdIIEnqeh06z4tHQAXNQ5YQ+TWrw9Sb4h4btnORj+HZ8irj
aFrjU0z0GnBdws1p2MTV0mnR/VDO+mUMKuhrYYzGqS1Ld8/FQ++SLCVm7HkdgpswVOI1vT0dCV5z
2lE+O2kff6iuzwMjlKjUI1VQsid4s+fWQb+V9iai3c9j/L8mq/pfW5qu2Imfbrw/ia+uX6fX9z9s
WyDJr1/yY9AjmOZgOkOGxzaSXQNl0w8BlvsbGCw2bwCZMcZ+ip9+rFvYqaCHogmzJf4tuf6FP0Y9
Nv8JPAWxE2tZuwIxfsBF/lbE/O5e/uuihgrml+vScShOecn8n0l9+iuIYoonrTSZcR96gcB7rO2O
5iepu8CC6/eWDYtkjYlA/WUBi01YDSkp945hajulpuJG1ZV6R3cydn5YSHEiJCK5SqQSftd4+Tnr
Y8OnlbJ48uJkV1AZSbTTtSIXXaVIogUY1bdxzouztLR6CbTeMKKDO+mkJiZa8dFyIq/oBLYQ0cCT
6AvdMbS9JPyUhDZlzDKINWrbLXJTY1t1DbNO09CLl9LRPCPIy859WAMDYBKpSLp7rSrs13lGlSlK
OWxbZ4quWOqa19AbTECHESYAgS0xMNtUW59rBO9+ZXLLb80ubqJjWHGan236VrCSVrMcCY3L2tek
mRoidmbW0Bv2ocu87wccA/u+0wUkpnqKbjujQx2Q1m3vbAzlUZVEWtgQTZ5WyTWxSDnOefyxLOCB
eHFWFM68A7UqLmGAzV/NRA8HFJQeNlZ3Ca86fR5PSrbLNpxG49IuXHTClsKoggaECsJu0uG5wZsA
kqJPUtpgNdW7wiyMFsFKDclIuAyqNgNbiD2AxCLc2yPDx+PC3/6cV50p2YQna26R4RIdt7GFCyMy
ihunPPIyhbmN2G7PpMDO9kQcV+w8dAx7wsDW+/wtqnvDuzDz1EIi31fHPoWUPuIg3ZrruzuPbXgH
KoTxjr0Yc+4vQmV7dnFuYLVIxK3ZKd9BrhUHe9CRMISxbI5iaJnXa8oSDZejncabYey8xxRtHdqL
VHsqaeWCZAmnAMmZYqmG7qkeFwy3UEy1YIAKu5ERImcudIBpOplYoyXTQDPC5NpJFphIxsiQk42U
owdl67xEtualvljX7YqcaucgFgfKWgFViWniupuf1zU9Et2xeWyb0AjPoXAUYr5ucIv7zlap5Zuf
2/60qdES8xtHBRAhDqckaaHC+q3nTOjuRqUluXNZ90mCowRppt9OY35Vz3xHn/qifTe9XqyS9E5e
QhKhp6uqyWPGSjBVeoVwUh3B4IIKlR5e1qW2Lhupkz3luNG4CQuEGnUzp/4wdBbPgtncqUye0ghK
4toW7lMiwSd09XV5v5ShPJLyVBGTnhDA5ObtEWHLdId8pN71phK7RYb1hywL8ZTaS3dX1GtMoxRE
itWehRE6k09R1n4wmDTX+eLEksdAvmVr1XTKlnzyAXFmAePcR0ICu6Af+2FHfHZ2EmP6gnMpAmdC
fSCq5VIUa/pMYd7lTbfskrAd9lBHwT+rYnmx2pZcGJfwMhrc7UA8BRVoSQRqvDiXsigpzRUh7qC7
bPxVIjZpg8owbC8yWCVHJ1TawxK5zuOSWNkVJnTzVIfWlTJ7s76PEIAklyPkkGtGqUrz0TxGV4qg
wDfTmtKrMa1A+zl50fDyEIyxLZzcjcqifqY3aJx3D2LtS95X2R7tvURovR5fiRp40GZGbUmYv3DS
YlXx6m/m5CJ4M0qWr7Mbp0clnOVryofzgmDNcJuX4mTAt4JvEkbelRkDzYyF1t1omu4aW5KskmMB
KfQsO/M9rptvS5L3J2JuCE136zW4oTzXU9fslka91guwnMIwinNuhQOj7bm8pvxzzvaUMwjUkaUH
cQ+yUFWgSdnajv6inBLNlGlGb8SGaE6QViucjAwxTJ09XrdtEhPAVg9TdIOKnYU178OZD3C4x0MT
WxucLx6h4k46tRto1dreiVrOfYmAxeaygEyW7GkP8IssWlp+SLNMXvCA2Ri+JqE1PrzTJvWlm9cu
v1vTO0x2590u/Zx+HQ0nNTdxXGVf6rqMPvDoIIUVZJ4+YapJiKjVCi/w2Jpip3FMceOywjRPo5aM
b1hR4Jw57RpJCakGqwuMcsReJVlv2lSaX6Hou6RANL3l60aJinQc47YJ6rhOi22U2kPo401lFdKK
YATbPe/i0DT23Knt6+RUziFnKH+nq97OAuz5JSLDmLdm01QVG22A17Z3mJOOUBTDmtWXLq10FE/a
WiF3eMnOCUsYnLVhRyJojn/V7OpsOqhhVSZrhKDyoTTlPZ6bSASZZfPgTFH/4modoD9ggtYVzsdG
7ZWFqxSdJyTUKbPKG9nbmmItLoqr3Hbj1XkszhC5bZTAn4xzTOHeW5g7E+RzS47PIfNP6EIs7vf5
sFLSrU9i+tIBTzctotiC0CSWxS2S9iupHcOV+CSuFyZoaEQWcNiRN8BkB2eUXiR9ljVn9UltR7K4
nIDyGQci2rV279qZ/rVcUe9wbKC+Y30by23KxrXYWRXSkF0WLWXxgFCKdogUY/sFB293ZpULVbNk
Vj/7GfHzSJmgDZ71WpugKaP/VQdeBhl7zQBqxmFi/8I7gWm9W+oFBZdMH6GWl8e8SlW06mK9yNwu
2qxlN40Z0hYvIg+fRI4RZptribYLcV2+YNgQccDECfQeHffMoLt1vIssH9TXLNTTa6x4At2ceTnO
EXEicN85h6t6CE/2nBn0ucRzqRX7I69D5M8XNhJjhdgQRalbKfci1RaiVELbKnbEvU/9LYDkJt53
XcMzPLKE28mJtdK2jInmCkh2xu/+3638/z80VFA4rxvNf76+vek/3vI/FvW/f8mPot75TTJqBbNh
mp9b2p+KetC3BDP8Y9rM4O3HuFn/zcXA5mG+8wwUKyaTqx9FPcg8BmUO1FzGxLQE3n9S1Au5jiJ/
noHx0CNsotA1Vsjun0Ar1GjsThPDPMxh2uOiY8c4BslnYkGNtsSPCfUoN2iNewyO67NfW3lyQeZ2
eVWWbdT643pKNJ8HBuBW55iWyPj2oxysq4r5i9pZU/imDTjA90ukBET69RwK1xOp+TycjM+DqiYX
hmzjIUEVrYeQNwRTqcQeMWsL/i1CmMYjeTFFJsu9J6TaO9mQtX44WOLD+TwpbYifM5VDDMYr7avQ
j1O3uxvXs3VcT1kgb8ZeRwPUbxFLJ4EJC+CxjcY6RPa8ntLD54mNpt45l27vEI1VxA4qUfqxr2mR
J/v888zn102HMqeEgPZjR9NTOdP4pi+GNJkkcm1MS++hDtWSMOh6SZGJ/Kh9Gj9vm9w2ow9MDNmX
kW2luaEEyb56ne3dsuVjI9kRxRzMTDVAIKw4DN9uU0LONdRHLwzASjiSOVleGKbFF7PsbiKDwISh
UqG8WbppuZksR5u2/Mkw0OvSgFfqkUXOBMjDAGfhFUEaMw8so+1p7qtzkgzJXWWweyO1Kp213dyr
Fu7srIfUgpyoj84cwX9tqzUdlZQgn3e9+OBVe9dlIp1sYyZlqGErK7NnFNdNvVuqAT1QTFTuu50L
51FEMj/yfNRv2tgS4eWZSGj9pdIrHIxSy1lQx5p1sZId34GVICMle5PUmAjzi6/1gs7BZDr4htES
C0qoC6AXkeHeopsdJz9vI4+IcF0d8kSOZ/7k/KWa2vxx8jJABIatUZXrnbymvPfezYwdhz/VCdkG
hSfOhnI8kjCAfpANmN1oLC4c3/Viw94oK4tbn/Vjc5JlFx+jPGwulF2EFyjbUMvajOl45w24cu/Y
d6wPAqD1/BxGrDxejcGuWUArqWW4dGCYBhLtg7X1gBnHT1mYxt5uqCfShTl/6mdqwEldWGHZUffF
PWEfnTVIUHDSJXbd7aLwex5iyw/QNbvPYdTH7yLGa+DnoRd+I9jdZgcbZtFO1YLDvs7Z7Tr8UM7i
alvM4ONWj8V6u9WmU/oYT0iJXDLu/bTEow8bebhIEA3yxMxjdpE5sf21oVpPdhH6xBrYYjd/1WDq
6jj7aj3ZdbxywiF4xiC7O2O4BLksHXuj4/IM6eej+gMoJsVcMy/tSTUmoe1sOKwNWrmw9t1hXB9o
M45Rh6QMRX1KKpjMSsSWYDpeut/ZHqkzhoP0dUEhPAZIu8sd3U6Yn2Li1YxA1jF6DmVJ8CNmuErC
OoqqZc9rYvb+qQRhjY4qxF0FIuEqFXH7wXmDl9Nm27lGOBVkyZjM73jUV5GJWAUnIbbOTURZfRUp
zAq6pSNC0RrorfDsd7aI0iNCKcv2kb9S55ML09H72jqiR2nn9DREFrw17oSbkXLlFkm3ObL/aTu/
M2eB+H3U7kmYLjp2zW7qBosa7ccire1yMxXpE45JioYRYRyE4jxnMK3ZeHLJcO5cdgXdTO2Wdwbs
8DkmfYkEzn5vzpjxm0iIjgSMxev2RjSpJ2907BvF9iAiattVHQgO0925c9+tB4BeDoC4TfZJk7JX
FvaEw8aLvLjeGoWW5YeBvUFyKAl7wE0xEa1GAEFifiFVt7+0lWlfihDb7iaH8MmigWL8GveFcVta
FRSn3nAeFHAY0Ntt7J2QVyCTnPGgUWsn6MEvcHaZT+T/RBeFbuKvSi1vArmRFiow0iwcLxuDdyKw
nZKMBgczkYqsTuLSmuPaN1IhAvQufe47qbNQS7sFKn9qIPK+p6HrVv/uk5eq5buj2fEp7BeDCPK0
vZ8BLN/AZZisUzO1yVdVOoZzNspMoUetu84XXl4C30azufXy3DoWnYnawUpNHK1ZN14Va/qNvubg
xJ+RONAdhzu9W+SmzSWWrc/wnHjN0ZHmGG/bz3AdGj7gnuyPvnEldlBNP4N43L7o4UV8BvQYa1ZP
nJHak635Pfwy0mAuyPSpPuN9lHAXNI0mrw9MyldvTQBaMDdaaygQhIoyUOQEacq5r8kNWjVCWc2p
EUYc+zSeNbY9o38ch5Gwoc/cof9u1fe/dt4rwRD+q9Lwtocd/Fq+/r+76g8xXRR26xf+rUB0KRBR
zwEthogG2GllEv1t6vuJW0Z9ROQo03sAhlSBPwpEEhCw3KLvQ6bArf1Lgbj+VfyPk8djN/0fDH2N
X0C9bEgRH+LBY3pMPUrCMeXjT8vhQWkVurhygo5b1PsOnPrZAUh6qtESbfs5VgwA2iLhPIubmPTL
luWdFGP3b8BXv4yebcvTeQ3glh3k95TSaxX708uwFJ7ZWdrL3hkVKHJjaVnaW0OSBO5sxcdBE8aV
h2p9+L2l+aeb/L/4vqtEgbE733rVN/7x+45ZWSJmy4x9pUXNG7rBSYKpqIpzA4EEYl/W3HGRTtuf
Pid/oR9Y8Zk/F+X8uMIGNWbiLcbRjb36j982Qooeyqma9gy5dRkQUmZfQ3khoF24T8m8kLuUcXz3
WxVasAhKmAinBmljcSht6upRErezGbucOoK4oLtQGo21EXCf/Cq0tReXgiEAxLY8KuTK373/Ye/M
ciS3si07lZwABfbNr9FonZv3ffwQHuHhvOybS142s6kB1CjexGrRJeWT/FVKyJ8CCsgfIZFQKLwx
o52zz95r14AW+DYRwDPIKKETJPXnCZaIbDK1/Ts9Vc0FN+n4NV+C/V9/r1+8IHyrnu0Q5QA2iQPB
Njhf/PE3S7ctD0TdGffuXFyils47AzHM2jQuk8kS4y8EQZZcdmn886//4tWZ8/WnvC5YvMQ5mtCN
FHz5q2NPFv66cuwLzaKj1oi8roYUkl7UnfGNdqE08khqDwa8xg753sSTVlC4m2l6H5XJUSgIUhwv
N7PIf5Isvc7jEqyv/aC33tWQ4EGPe8s4NKa5d6kZKtPllPO+3dZ2HTWOuM+VtYG6RAWOeiv98Soz
/ENVVHSw8WtOqgjDy5b++pexSY6Irc9ZM1z25HQOfSuOcWocRwMGJQelC19oL6M70AvcOxdTwFuh
0V9LS1zCfOJo2scbjsJRwcm1d7hGGqm/V05JYjYZzbB1tf1skOSsBLEsOx2ujbSYKP2aUcqm0GBK
SAVdVKV3GDLnhvrId6yQ40FxTAHRnRONzGrrrEYfudI29+ZiqqjMFPbB4hWoGUVjCY4Sc21p6L1g
n2g3Zp/r+4yI/MYjKL0z2y4huTm8VDacryDxNmQeIw9sFboFtmE7qDDY9jelU7MXevXz0vkvxMR+
phUTJU54aaQM+SK5mi33W4NtgrrjaKwJXCxp0ESB0X8jwkn2DS182WuM0sdC5u7PrkhoYlVUt6ZR
h/nxamws/WQMPhkEirjaN3/kq6Gq1Up3heEVHwxKC4Mr7S6nofPMfOvFw6CdDAo1+Ba9lc/l9ml8
AoG9xg9mmcTHSlZsvkQ4po3eOvOtjVP2yauDqQx9uVg/PIr2Xk0DLsc2RQhS50HkMBMR49sfRNbb
XU5w4ycVicYrW6J5i5jc46NMqrqNmqGZ9watvw/+VDAFAVER/BICpZPijuON6Xegq6BRQvJuieZE
VWc4S5hTfI5Sm1NsrA01LRx10+QIbq48ZYNadnYxzRTQ+NNdX+jmqdKr7mn0M3HvLyQzf7rSMy9a
kem8Z+HnE/UJCKTXeoZ8SGVjeU+CsMn30gYYGzawwS5oFMnGG2P0SJb7je3UWyxoqRH6NomTSBtd
jnOtiEt1xB+gQtwlIEI50fAKoLm4L24FN5JzPJnzIcumYqdMoCcYWYW5z5SPYDEXfnqnxZJSClqh
GBK1eNZ3JIWQRHmYWpcN5t4ruh25+tBZRVmGEj5TXZZjDSGY2UxhEig0cL/tZQXqT8oD8jlJGDf2
jz2S4ms2Oe0jx/2Asi9db+OdR0z8hZCIHMJUMVA7jQ+fv5zoItw1UKZe+WRdqWmIjjSuzN67KS1x
7niMt5tC1MvWKeS0vgU0Ap59bR8pnx1r+ldkPNFLl/E559BNFQ2pqIOwnDqXM4hmhVlZizBIcBMv
6EtnG6vzbknG+NW0BysSGm7kzDF5ayx6UVa01qwLVlZY8V4XWR0VdTntfJq3lz11xhy2sCWU7iYA
VvhQUd8GuyKLD3HAbs1dKYjmYswPjt9+nz23wI6TcYLjbb+xp3w+K0BR3JBSN35hxAFIlHX7xYFT
UNlaGrK1v6YUmtwVuMV2UMuMqzkeRiD8wahfaIZZePuajh08LzYSAIJ0p4cwcKZ73RX2owH0Kt3I
oAmSK1AOmCFMkt8nCWxrjKyuQSWlvVLAwa/kyAOc0NENf7l/bxfAt5CZkYd6raBNuCCSC+mLWeuB
g7QfBqWYHxsyQ0+uU08t965R3tJzMF/lnZE6m6xzMBLBDHd5tvKbCWKL3S5LtGwr7FJVodXV1gbP
3IBD0e/d26Fw8nvN7JJvLu7EgptCQBsZWILkZvYNB8dzYenfXDv5aQdttS2GmKARZg0kkEHU8sA3
Vu4Qu6eDAQEqWpY0hiHhg5jue0LPbdZcuM4U099jYfrgPfvY0DrHJ0yZjpf14uDI9xY1/8gn076p
EzSErTWp5ZARswgNNB2oXcbg3rpITkSL6UtzKCVqMZwPSZaIsPfGWYFNZJHeJk1czNvcYNFc7wuD
s3EHPeY+lujFY+LYySnT+YCwiDic7H4q6GUFiZmXubcdMVOqUARrSsrGPfeSZ8QTNyBx4zevHYxz
PzbNzWyV43dbFO6VD38IAEo3okq32YmMn6JAs7EuzXoyLhen5+edl/VRTI15QOQh3DbLrllxTutm
35vdY80vlEW4ceuZRSeWz7GlFloBYHGB+8DDJXm6ueZFkBUxbdn19N2p8hpTf6kVab5FfJRwSvO0
BaL/SJoZohHWhEoIPlHiWczNtfi1hgJuARG80DRGWHvp8M3hwzFrtMPkcoMf++EuoY5D9CNhT9Op
DnrG03UcgULyE2MzHQbQbYHs3kVXZgejiSFWmbbi7V9H08Rjvta7J2DBa03zmN1VTUspNFmTYjwR
DaqiRTiR6jsRJb5f4Unfx6R8jg4wCAWmbdMigGhNfgHVkEv1hCyjvCthz/01K3YWzabqQyuHX8E1
HHc7tLp5Wu4gVP9YAhAbTebcCdrJ/x9fBP6/3Q1Xaf4P4+j/8ALdv1X/OA+p/MdN3dfyv/73n/zq
v/7h3w8I/i/4cqG+46jgH5/Wn9/2QyDpv3wacRwf3RbXOLP17/sh7CWHfx1GPUbyNT32zwOCafxi
eNQ+sze68Jqh4P47CyJ02T9P0QSsiZqRG6Q1GuUe4tOfB/gEG3vf9k5xjPEi1lfxZ5iHT5vybV4T
Ptpn2CdWTBsEX3hon/O0ibOT43cfC9C0Z+x0E43NTvlsAvSMQOIZkWGw2fUOtlILSN8PspxQssvl
BEWu3+NkYFgpsa4DprOKKzSqbCPM4tvEtY3w2ATNxqY/WvX5cDt0CyCewS9Cp6JPuOpHsXWN3nys
gLkcO5p96SHB/Ip0NB4RjT4ly+BcNFl16Aj1hFj69AjOznUzlH44z50NobAvQz4WE7BknRPmzVxt
WyWIwJFY+SYWrQjtts4+9DJFEh0cJ8qRXQXBV63Y68p+UEL+5NMqiUbDno6l7kwYMlL8rDofLXO9
9KfK5LbnL4pa1aqPo0GWzNOJ098nsztd6t00/+T5Lq5qxxYnnY+ClxRg6nZKbW87zXK+9XuRXLLb
mNddHMenOi/aHfRGXAezSdgKV/kLHo/4HfW63deja10n4wqJMBKqcS5l3fIIKYE7uVEi84rR3XMa
k+NJXmo7PnWd5Rw4k9+HQSvxi9S5S59rNXIq2lY+UMPzEDST95JpfmrdjGOG1yofekmVgC1d78LW
csmv2hgJPrv9UgcEo/CbHww9b3EEtEKDOTEqUFe1E8t8hUkGS/dswp7xItjKaj4aQVpyFinrClFf
b77FlLE2GycdJxFZsRUPMIu7+X2BVei9JMZUzUx4qPmRXsf5t8HJhm95U+TBEWgRVDsqhlLvQvFa
bHewJZo6tD+b6nWxttZjFAe0MvEWIAht9WAYzc+W+4aDxk8xpGx1sVV4t1Q1l/MDAdn2xRyL7NWQ
g7ouh0pTeARKS52mTs17q87MbcsNuzz6i+CDzNBG2oZDM+7po91iD867G1vRtf2QpFI8146Hhzf3
KopgUP3L5CJxRre/kx0lt3siyvnVqPOO2TPIevySysqeViWfhZPJcSIOF8w9QNRmwcO/VcPoQ/Et
a1U+5ZyY/MOU8t56MdsZOvXcptbPcpgXEuJ+0H4EPiH0UAxQh64WbYVmzbkAV4I3tQdk0tr3vQxy
fzsauWef3FEb7nGejdNOkO6C/w6qWYAMS9JxS3mGxsrXQt0XrMYuFXtuyuEGettSzCk/limriZIF
ib5PCF1OvLOMmvZvZidSncoiUT6a2XiPHuuLbYU/zl3ZXMyZhQ8P16o9GbFmcdyPSSey9FKeBHIN
BClZyUYalMySSfThUVEbhcJgwUnduNXgkoFvh1nbDOQgGLqXUfkhO53Xb/iZw0ArcznwVbosLWjE
OgPAOI7sUb4OZyAcVVZUF5PMyhjqDw32910xuf2D2aLqvdiL0fqnnqYikmT0290ZeeYaYaPEdEri
qaShuc/xG5fgiD9AHfUUB8DszyOGoSF7m0BUvyXjxPgaZAvUtEmIHoP5ZB6WwV+e6R6pn7ideHEk
LIjAFz4pAivE4owqhQ3O6W9SwsC0GU7JKQXJvbUXrWYD1z3S4hzqCC0GtBKOA5PPBoZLsV9Ebjw5
ovfuiNtnYkPgH9i4r8+XpVVqD3ExFB+09cX8dNzePNpZwFPLXMrmo2by56irrzw+3dzLeEg/ql/r
JOVAtSQuH2omdSaheedpcfNYfhZR6qnO1UNnebiZ17Sn8xn8VGsGdP6Mg35+0v7HoPw39X90z6xV
B//ay3BfMz38ycvw2x/5bRRBpv7FRofGoPxr5JxR4PdRhG4e3WF1WtM7/Bs6ponfRhGLZkBic9T1
QGQ3AMzwNfwenXN/Mfma0OAI4n2CVf6dUeSLnKd7DlQZQmCYLVal9ivcP/eM2fJTrT2XRrtafueS
+1lrxNaFB4iVnawpqken7OxfqQX/UiO2vmjkKNMImPSaMJsZlKW4X9TarBRy5tLVnjN/MZJtB8Mf
e09llQ517sB/9xiXbFzPc7ME1zZgw9eaq/bLDKT2Fm4wfh1oaqDSB1k/jcHIYcurHVpW47lPz9bo
dsZW0zvXBkW/upoQQLQL1fZcdnkkvNY5/EeNps+e5nDHO4/OUAjsml0xkHszy35rCNdF9OFu+jff
+ZfRb/3GUU5Xj4ppe+7qL/+Tdsu36TdGk9ZnHmbTQ40N9lqzS/1vFOL1x/dHhwpdRCbBS37EHJgx
0XxJC+LBG6wWEeQcoyE/xVZjNqEzj92VPQSaF/7hFf9/kd6/yNGM1LxIIS0Q2jc9Xpxff5d0OBNt
n5wLlMDxeioTW8epVfvJrqU4B8FWjzlgx3XrnZnOYNf+9V+/nnS+fLNwlgLdZ9pfYfFfX0uQjryq
SmvjYrbwpgaQYwao1JySB3ssnwFyDRfktbea1tURw6+/50CjNnqaB8l+mRvr78pSrOCrQUiHOEH/
B4wHSDxclL7M932hqhKqyHDRSmu+Q/wwbyof6+WmbLAEbBUOi5vOVeJRKboHQ8eZBfraaM+lSWoa
/WDaK0GvxDHNcvyuCLEB/5tCgQ5s++A8qGGpLuQikgsIBOPlZOXupQGsesFrCQRh5O1i+KmMGOEU
0oXR+TbBnUHjQ3sYLIr91rpjgQv1LEz+T6OWzY+ZAwgN0PryzJuR0WMhBXXTyznWozWziYKH3efU
x3Q1XxZWEZynEp853lIzp+HZ5uP+rs0yv4i6zFguSthu58UiCwY1O7Gaj4z4egMryMnMCEFL6Eff
xd+n+KiU6XBhjUHeH6WWmUWEJtw1tyiBZf2cSA2ET0Ehrv3S+R6czW3ApzE1DLki+e4Xs7A3rTYN
w1XvFS7Q5JzcISaNcTAfmpLs327UG+fZYY7AlWS2af7DyHECbeyFyzdOB7jN1E6TIUBGxA6JDFJ3
xYKY4JrztgWMp/ZxRV3zHvPBOOxBcToOyIk6a+jQSBuiqqnQRhwYSk8QbcEyh8vcthsMjXDCNdnt
hqF4X5rB6qMAgDOz0SIpeHbDuIZTN2YbuETad4sJjRrkdO59OVHxmAXW/UAut+j3vcu4JA5Ny4Zk
47RJbMe8gT2w+PrOcfJ8OMeYwrp8W+cJpgB3XbAyZVSbHEQTMlVafavS6UUk6m6KxQ1/4B5zgHuy
WJ5DGn8vtMq9o3V0QjD19CuKZ5IQVsKtU3OVoMGIqAJVAxgT/GwvjbXQR4HrzRzNwCW0uGEn3Bfg
tS0NhF5zyDl+hoKuwO1gq2Y3+ZpmQ7GkHZ3X7xbvUrGxoVFBbo2LsIsJXPS4k4OUzoBRJM2lPzva
3VhXl7HFWY7Bd7yekyAej4mBVlPFHRGQsqSYEu85O6zEB9A79R7Cgx+1szEd8yzJA/zf7nxbiZVm
kJnZc5OY5oNIBvtqMnAtFNiBNrY5p+QQIH+3IpivvLQZnlNc9pApHMpFa9wA4VJPzo1rtfYC3Vxb
SY9WptaK0crdzRNSsmx8nBrKq+Kfad6BCYyXHkohZncuOC1oEKZ/R5ffanwKlFs4NLngVM59/MN8
+lKcnhHSi/GAETUw6wLKE7RUfnWuPrw5GIwiw1tLCFJZDLd+Wy5i16VesPNw3lQhe8bwWjuMgWEm
pJVHVSaRz8e+sRMOz8LXQu4M6RPkCknHOQ2e+GLqFGxFW87Wh/BbyNdzwiMIn0fgbFD56Q+FXkSA
lxcwH8FbW5XWj2Q0nJMntbHbF0uZke5A438aXLd6STSd/KvIyL9c+3ZpAWPWUrM5DXalY7RfpPZe
ouhpW6K7ayeZ8N6bqlBmJAyjc+ARG+Pwqle5593LctSxIUsbDUP57qjvJpvNKtf79VIg8p70eWu7
5CjowF7CJFHOs67otNv4slGXweCn3203x8exKIOVcSA4AtJxlZIl+6N3HOKWnpqsdMj6+YPFM64u
KxyT5Vg32yAOlLldZPo6On2ab2QBywZhX1rEHygVl+GE9DECyR0Gm9z8nNi7gcBmFRoeAK5dOQWY
w+IE44lfkAUPphw3T1n2yYNpEdLXWtX/6OwKPJ0+le5PYlQ0tpq6oq2lZ+Eewhbe1yUAS/QVIPUE
nXnhAAppjLF64RwVsLjpOPFs5HkNP1BeaFGPSqKeestT3wJPKXVLZIszKIe2IOPQuGLhCRobJin0
XvBgwo31CFEuxe7lK0VEYDTrLSZ8GPkgkUDwOLnNE1ZYur5rut4xiJ2WIOWWuQq0QxCrWSddlE+P
TetaDQaGUj4O4EvHPS/q4CMZMbNxY6rtbIfsBBZOj3E2cYAs2JM13VNcF5Re3diLU3446M3kwWhE
mG+bxqk9AtHkVXaNrg/V2WkCxY/SH4z4jddECkY0pvc0BGIGHDUjNdRgOHOgycLntutjPtLFfqZ/
yr1VzvKRJXXxmM12/GSSN5mPotPksDWdFAywVLpSO0Or6lPsufMxXWimUONULWE1G31+jgePNmKj
X4Zt4ieDv1lfvPPe1Cp1sg1nXg6G7Qy3sZTpfoq5hABscuw4qpJFV5uCafPQ4BA0wtWWNwZtsK/n
OH3oyc1cZBlg9QBbHdmd1tSRzBurviZ+63BxbowTjw95r5d9vG+SzqSdx13SK1/l6oAdsDiOsyO3
IOS4O6dDv8CWVW3tfXP1srissvWO0tb5QpNHodfV7q8nrXU2/dNUiTJKhJ59wQKhhUj559m1JgDY
aZrWXyAWedXWNuXCo7CoTB5aiEd5NTj+5q//yq9mGjYT/k7czSQi3E965p//TtZnbuJFPlzMk8iu
dUc2LzhN+aVLfdjbOcfx2l4NmfhwEtiNejZdxlhbkl+/jv8swH+zANurlf4Pv7L/ocpfpj9E/fbj
v/5X9Y/3n/+4/vFWNn9ybv32H/jnOswi+Pv+q1u/4GPBIgTsY8XK/EGKp1MBbwl/NT4e/qHzJfy3
lz8w2JjJ+5LeNelc/Xf2X1f/urwwnXMhsIjK4fNnsf6yvLAztrBGWmTFtE+iFgvLVTVY5nGQTvI4
JVlF5FAU2xEE2w2dYtYh8bEUdUslmBdTfbiSVICCjzaCA7MIp/MmIcu5IU77nSt1Fg4dLH9vKJ8I
sVjHNiAdBq/Q0yM1+YTwc2O4p8uyuMwM+p64Oua7SXeq9zmH4ZktebPXnfwAH2o3L0MfobLemYNR
HlQQk1dvYzhsKr6UHFAvPCI+ZzFjvpjzZrymFg2FvqlEVKRYNNt6ig+UBJhobLXzbsyTtp9w0b0Z
1P98EyR7cmRGi6eQJ8r+PkDl/14IuiIsnoh7C5zKQRTjSpErGrCOuat29Ifz/u9NO7/sgtHZEfGk
7ElPZoazJvM02BQu43RrUZ2Ttdq4G5Nu4ZKA2LqJ43E6sfeSBSJpkTLO49wa/FjjaKfrmyUoFo/m
rMWn7JWtJkxAaLyZUk0HrHfJ9RJ4ANyMpbizA7pTBg69u4qkzkWX9cw4k+uX123ZJd9FarZXk9fX
d43ueLeVzbgrhZ5emlVHgahwkY+Bh9s+UmohrzhyjycVBzyWjbgrnzQXIzKfiggOxAX4Ou3GCp5Q
2dso10sZwUioTpkovQjEgzacV4Rtupd1mafAqAXxB/gM47iPiVee4ZKN7/ncUcy2sg72hvTlk2LQ
3+lL7+JVtmIjnC1H1vBF++naHwr3lLF0pHQ9uMS0xEKXVoJbsDRJAzBfbFi+zP0CnHKLrGpc6eUk
bnAA7CvEHH7Dwylt5n4nAFfixk3GTS3p6WL11Z+L2QKgr+nD0oXJZPVbZ8WkWOP4miekyrTakt+9
xBO3FuTtEG8+lMvAmC583lBvWoFeascaTRkuMAQHb107a+rgLRgHQIZz6yHpq20ayavGgrGZZv6w
6YoMGgs+kchGLkijhg5CtZUA4fBs5cEDlZL+NYeQ7gqnokkhXSCQeQhHz2UHeQJjeu6EldUmD+Vk
lrsRsw2GFtW6LrkE4iM74HU+O7a3JOislH1wz6qDudtPvVG0e73rtXvuw8u10Um2PdVTwVHPOe0e
SxxIvpdEe1YwK14g5EMRNYR57tOgeEi7sfOxZvU1KZVugGpO7x94DQxnV1XTBQ9pa+jdTlFgmxIm
9INiN5ApZI6Cg+iHrmU3yQndQo1nSAVQZlTF4y0kTADv3S/54jbmoEwzzO148iMAVuolaeaGnrYG
Ds8moFyBH75fwhSMxyQc5mH8INqos3fXMtnVUAnfC2HLV71sjL3bkH4/WrPrH+KZ8pHEoO6BBqZM
eBtvytbeRJWu5MW884rbjJfWbpHOTFLZFUZx2801MyGKGC+XXokiYv5j0ZvG9k6mXhnCM81PqbUi
TLAeGC9tP/YRGQu2GD1+x7p4YVhz9b2ljj7EYorvnCvDMU9ZlMJEh+8BmsAQ785kLO9S9l2wNVJp
lzTqjcEcwmQ07uzenC7hcHkAfuI5uQFEXF4oqOZlpMeTRTDEaMdlg/+8vIFWabvkDB3/XW9omTbN
SlDM19v6W2apumZ3lc6Gc79r8StUFS/gyt96ldKIWRfq0a4WzvwF1J57LABKRv3kyjOtboyjxHQE
1o58eiqll9EaEBRN1ARSLBuTokw8MC5wLRw8FpVlRb3EnFKX2usi20BV6RzuZ342v4zpIM+ti+eJ
GwzWMJOqAyI7/ZXPK5qGKa08MaTv7Y7WE1WL/DCRKNvFuEMOFax6wuuzePaFY7zofes+O13bfZBy
MzYzFPyIb01ym3T3pT29QT55muvqtg3su9KxrRVXEEcpnucdrryzYgGKlFf0u5SYEvseJRIC2bVo
z0uK5d8d3Iex9A80feJkEiZnSqfkTStBJJExp6C1gBhwVANP9HQa1U0XLCRkTOMDV24TZYZdXdWs
IDdFi5OuTvQ3ml0vlyE+1KJ71P2ee9Eo76js0H8oH6stTjTeD4TifHTX/kTeyI1IgpVbmhyWg0Un
3Ya8DRdlCN6mXb5PVfnY4Y2NsIXTJeEQCsFC6Jw1QxUbwv24MjxI+xun04JtGTg/sF1qBzBAxgUt
iTeLpACm7rKCHbmgeMGxiYmVjbMvZXbTqKFLw26C9pzhNHxVHGVCOo7tn+ZaV93ku8WElI6O7s6c
z8ZlV5uD/Qh4uT0XE2tdmiblsV2cy5o8BPQd54NE8rT1qY6l33SQN/TUlVk4wcIuNjwG46hH3iEq
l/bbpGV6CHEszlcuDwAkouHcjjwqqTC5NqmpfZDZ1F80I7Vnyp6cE4EWNlLCSuzrRlrfOFa6vkvB
AGSVn99ASFMoKHx4pbTIvCndVzyaCjTawsr28Wzg8QN2+7yQYqehwMuXXZ/p37HUPRcxnr6SzuQX
2gqKyPWFukSk6HcBT82tTs/vSzI62rOYxXgcm5JUOd4pcTsmlvdkyFQ3QmeyZyqDrOq5KUg2HT3q
W/zD3Lv590oYyfPoBdz3cyJJPS/AB7v2EWExci4YyKwRu+00rVAe0XLOh54+qjIy8ftwf/S92Y44
1lM2jRLFhyZ5JI2JCoLXjVcz/WyCOBU/fbdZ8BXqXu8cLMhNrwUixPfArFHqtCaI7/E2cl5gmeIT
yJQCemkfMPtUMErisLBL/JDc/LX5si3K72Yi1a2Y8dSuPqUA+YhrJ63OFnV6O20ceSqkqcTOgX7T
3padM3wIDeDmltA5WOl4EtDpWxbuu9weQXnmmZZKDrkdwI2kBsdCZA6kVK3MGRuE7ArMGFXpH/EP
Q/4ChNajCxLiaqV35KORTVBzuzeXAYfXIVqxLN2FiSuu91QKY4NcrohQngfHOGtMNpEmV2NjUre7
KjNeZBM8AupMI1Nl+c6VvUdkn1F0NGP8rbObbnWvJP7eL9SP0+6KdZefCvh+IqLBSjVfGgCdSxC3
hxxhg8FimNpX1yA+vdJME3eT0xKURpXUceeS6/7OMr1eQ6khieIZy2KHNW7blNpL4ybjCcOv+Szc
JD/yDn3gF1fdZplRWwfYXPFCF1D7PKIrITQTFyoDTPkpQe+DO+nwhLn2HBZSv3tfBiL00Iu2hQ5p
toVwFqHfVVQBkFu8SgegHkztpGybXLT5uYpl9yOtKmOOBmzz5xiAzr5MSGyFUkxkfkOPvhOUJD1V
K1E8zT8kxcNcsSv4w8d6cscTOhG1ryPt1rBpUrX8pCvHG1FdPftMqcfr51r1nw30bzZQqjRshIh/
fYJ9ePv+Jn/8aen87c/8bgfTf2Gewkvr/Lpn/gFfGqwtffaqMPhcQP+IAzdgRFH+DlSUug6o4D6H
vP9eQU3SJsRbcHEFn0GifyMuhG7yRVYBUoXfjJMRgrvPRfjLSdCzK8PtO5/jv10uz+Dx/IBCL09P
smBnA3vWziJthP7R5b0Er6ehLytEtjwwTlSkiYsKlgNRCWO6FPpURWQRmxOh8bu1JuwCI0J7bXip
doFHHnC+nufWGROrFsFaTK8Ia2OJpf/Be9CKsUBxHeqKwSZ1G//INmGeeIYZH0StDOqJe8V0Wtq7
RDFVqMYsVNjo5rgPRjXs+tFf4fquKimjoHps5XJnlzqBvxsjb4gL6Erq/fcl67FXc4qplw7HZTdS
45FJ9Y00a/8Y8/MJOSDGPC8DelPvEH9oKzDGb7lFOLjtW/VgDQGRipJ+toT85EinkWRhKRfQfeim
cV1e2SwG+ckRAn+Knsp9SaR505JY+lAV23gOmnixSo/JjW354Ob46RllzSvdin86OZMl0Kh5PshZ
TN2uFcDRdzZ+XIqQobVcI4/V25yJ6xk/HcXEgT0+olJpUSmW9oKwgwElzjWkfcgriHa6lNWxU6ks
Qf7JmK4v8LDVe9vmMpKmdSfGuI70sixv5ljqmLcoxFgWVh/ZeePT6LKfJp7rI7+72cGKPRp8+6bk
itI6jXZLRKS6A0xU40ZvMM/W2KroqnbITZTeD1XQUmCzsJ85ofNhS9IbMYIv7d2QRrwPlEjebTn+
tA3WSD/l6jdac3YoQHl+G/CQHeekag9yHZKmAHeZCV4DGCPkKvuAmYyB0e9P+YBUrarFvE4CpHZm
6LPF8k+rhL6joIxNOgXeDq6dsM3ExHOZ5Vp8azvxtddXyxbbMpV6TvlU4XbYqphxLVtAGtrUlm+9
ZtA0FmNN1TsdT92WCAeeeamVUN6HBLTIZEOXQbWhRWQGK5UzH9Vd+zSMVnBrgRg6Q5EcGdcT+VQt
fUlD8CA5YhSsQUlR0QGuofF8L5iutgGeviDZlM4kJk4yQXBhGJp+WPxYv/IJkiGnLER9BJn+Z4JG
bHnj6p8zMo02LfgkgCeH9UhHy+Mib9VavUWBtPXNEGsfV0zwwNyotaaLAEhyAVYlePDnHPrCZ5+X
0VDt5a0lX0FL3VcmsycsbEzgsGGSvWZTC1Z8NoQx9CqMDmtxWBVk89pCXyILrL1imOXJ+wvbvq81
PoJHQKKngBrjn3lSxkeWeIpnxpxrmbmWltlrfVnD3oUMwn0wy7lLAhedFsRy84G3j3FpIVec488+
NOIkSXAIPnvSys/OtIIk9MPw2aTmfLaqpWvBmki9+oXWi9qGJ8lcN4TezFtzwzukGSNfdn197449
7nrLG4IXOTlUAH3WuSVLp+jHFg6vfbrwIjDy/cHz7OHUzXNzDuwG399iUwjXpXx3GWLdaxY0zU46
Tgtnrp32naEXW9yX7K5OWXHlLfS1ZE7YVnlfrc1zY0u7IfTVfBcYUn8KGpP4SCAUnq7FSjCQpgF9
LZ5GswJvM4NSbbLUoW1OZ59mjyOOtD5MO/FBYzVbqH9R1H69p7XGuS2BBp1Q8cXPMgaXFsocoMVH
KvsE37gp2J26PDMhrsfTGqVvnqCE0NQ30dlHxMoj/uAdtKwptzNL2Z5Xw509c93YZFpCo6+0/JBJ
+ldB/z8zxd/OFK5NcvGvZorybSjSL72/lvn5x34fK7xfDDocUXPhgeN9Wf1b/5S2deaK1UsO7eCz
gOSf1i7T+8V1fRMuOve0YDU//XOuMLGm6/yniG76qyKNreTfmCtWi88fjzXcaPgSCGoCquE/5n5J
IXtEP9y2r+ejL4s25I5CbqadedbaGg1StRQ3nGvyB3BZ8a79P+yd2Y7kRrqkX+W8AAXuCzBXwdgz
ct/rhsituJNO5+5Pfz6GpG5Vqbs1ujmYGQygixIqIzMrgnS622/2WcqT/Q/v178wBf1pcLP8fIg7
MLIN9l4kRn8c3AR0jnil20/MgJ29MzGVtQRkRZqcHr3Sfs/H6paAUgcuOGJXAVH7LyZHPwv7y4wK
Mjfme8PESf2z0WpQNsYCo5gOTTxe4Z8kbh1fl1mUQ0YJriwtwogtrL/wXZ33aj+967ih6HHD4eU4
f6p28XhyZjxspgOWX3fDA8I4UFkl4ThS0ydw1qDmeV8xX8CQSkEnCHyegDEIdt/4MtMCSRZgVpZo
hELpe/+r90T/yXdH8sDjmnBsfGE2WfifnUngVkxtGssSQi+ymbS7/EGjFddbk6usnNCSCZB10nJz
cJn6wHIHP6dlVzhTjnI/mWp+cZWJfqTVTKW3XZ1q9jZIRSsu0hRT/wugRHhtWDUccdMM8LpAB+Ka
jZx68C/gwSF1EOPunFercWT+xc1ldJ9tUzPJWEUWRnsK0nlmVGKBjQVijbyvv9d2Av+RNfTG1qcm
PSZ9Mb50TLdR4ufpoBm6UGE5xFRKu6XY5KUD0y6SUhn7piKyRrBzipoVLiiPdq5suB4tgqAcde2B
H9PoiG1O57qbFHfQcWp9+en0ngXwMtc3tqC1KkyGntmH5wr6d9JBoikoyttSe2tMLU9wZky7qI2H
bwLRbk2qwNladKd0SDN4LZjd2lfWxF26UrHVPjekB6+HgV1n0TnJdza2RrpxxkSDn5rAd3Q6wkxF
D3RE6yuw3WN7Yblte+U2EhJzC0WuQ5QnwnABs+7J9utuTz8kxR5te1sGgdrGHUZrtyi2LdCLfexF
W+rPYKpwtYXt5KU3I0N5juBDUe0SxdvW4C86SB0Ru3fS4N4V7XzgRI4PA+RGS1o+y/Q1oFT9sWyd
9tUqkuCbEYNetG1iHlDLG3FEKWfg1M9yuAPsbtw0BR1geoJkTy02SQnnaPdwFCOtV6BZDW3dNy0N
XH4zv43Se61LEnkhIMKtl1iXvquRTXNms9jlihcA5oveDb2WR5P06cnCpQ6fxAdYSQmp1+d2ODhj
vJkNfbxoMjpQ2P54YUHKZuXLOnil3BfKo37tEfL5tIn4HJEPdGKu9bwhEZd/JTMN1KqXNxGyKc5u
oClN7B7cyrR2jUwJqVPYFJIkCTZ651WbGvPWHbEGiFh80ht0UBzuVt/0e7I59bovIdE5ZZ8fcoZJ
7YpRvvPIPnn+qo1YXgLDyu9SNm7ASNrG/JCwVXfC6+2jZgQLpU9vvze+y8YFf9/z2BmUwdmE/S88
PoOX2m3yz2oQw8PM7ujdRaKi2bUAzQ4Ax54+8XNA129tpNmIgd4FxaTWiw9dJViRFMpw/kXoMZ2h
uZth6OsHQ9nsC21PvmDp1+702TWf+6nPVx6RdP5BiZYitZBOwcnhel1rMI/UFSGi2s7VflbmwDDE
sJlrSPvki8xataO0LoCkxjcu/NAtNJzyNOBShY0gOVutyAz6u4nbPhxgdV72hkVqD03saHD1oft7
YdnWX62igsmtymJHyfm8HSz30mHHvgmo6WWS1TVU0NH9qLtBtGraWu5a0RZXxqh/YzB5EwyTDPMM
w5ymFY9gtJ51P633ywmM7MYekdXCWAn6SbnCJTQlDcitGks1pdn9ZWP7n7QzmadsxGw4om4dyEfc
2cN0k0n3OslTkO9iEBuS1hW9f5yVCEuVlCAU7bCCUXOJPn6rJdEJlJy5nVroqhR9ubh5XGuLrbi6
bTXT2FPa8ZR29otKFl+bG/VbATL+OHgWoWA9u5xZw7y43+topy9lBDFUd6u9C+IT4PIundzXJFbA
DaHOWSNHvArr2hog2J3dAXMTXRYfCtWbdGYKteLQwpvQ4EqR7/j9Hh32/WuZkWK1FWZqBb10VPr3
RR5vq9HimWC+lGX6NHUgjWKuv42BKezC0aNbN1f+Booq4z5dXdd514MyBds75S2yYYLqGOhNc6Ao
Ml7eopMYhXcIpjZ6s8qxwdBJGmWIkuhCl5oFS1frb1IvtohbNKi/0pIHPKJibepI4HraCYACQ0zE
G1sttignWifgN09iMKeUlmBd7OPYJgmvdbRJcBkC/s2zb4PMnPWsFDEmQ8lX5DkyR36T7+raNTds
1TtIb574dFFadkOLv4s80cAVgbv6QOEXR0R8/TtQXNaGSP6yXkfjtnKhyybjE9zKec0fuq0xu/Gl
ZdO2UfUkf+CJfcOB3qzt3OTJP7GmVZHzpU+s6MzvrENqalQ6Dm7PE6WTR8aBXmih5a/NmdCX3kGA
9TRPjfgS3UeN+cQ7fSvFTipF6jgG90dKp8LN5ojbdGJ1LCAVHsBLcxUr81tQIsMTfoE6yPuWABNm
GNttGN41IWGkimVrhh9nO+UB/OW4TYn1XchGf3F7H99M3traK80J4uQaDWlafab1hbRttC2Q7jcU
JmiASDNUlrTTbiMtoCoGjl9Yq3Y6EdKevhytHx6Tkd+g9ES7PJOZ+XH34LhSwzEQ/ZeyE4sQPgkW
bbkunEpd6BEl3D5lmcTp2mxnx4qon9LFOqltP2yCTtAlEnRrVCexZxNNK3kQQKZeWqmvKLlDGmjJ
P5FNQq0xo8JmQD5PIjQK39+3/PqA80wLp9actzdcJtDyWsFENUki5yk3zBkAAWVX2aGGlrdOs5JY
ni1p+7oa4Amj1seefkfbNa2mui3kldW3xuUYsXlulVGGDAWJVzl+xURXMO6tCuFdsZuR6arPGuzA
PU3U96nVoEuN9Zamd/NFmhhffdd/jiAvlCtGmN6dyVH1VgWaQQ92mj4Z5Tjv4to76fDgj+2sdc+V
CvxLnmmUQ6Oe9ccp7sZnWwdVHesaEwCH7oJVIjz/jhTetB9FYt5WRW/cuLYBwrXM6mk9x4P53BRB
fyds090SQuGNVZMOtQ4W61A1t/0E9YFJSTji3R55tG87NeTHFijYiwEmMBxkQ0gNEsFrZFafUrYp
ejuP2VXQG4QoJryU7H7nu9hlHv/U2F4UHEvL8bjtMazejYZn5+usEIm7G1VcrZlsg7pmWBWYX7E5
ag+MSvx7Qa1Nu/aa5ZRNBHj+8nF8f1FiUd8qY9B45ETeSzEkZLWkduIQEmw1CdWN0R0rd2SSEa3n
He5xLmGYbzTZ0+OQKemss7wcYHx3GeGsNMCbMNkHzYq0R0ZyM/cEeL9clyfo2hV7rpSqJMb7uFN1
bonEmX3g5cRUVvaggruyTHyePjhlKGKcuMZEY9z1XtqLw2z09k0yzdF1MkWBuJjj2TzFwlkIAySG
sJMHAY/tkbIbsnejlb0KaN18G1AW9XdOTfKo+QzrI/iO6yzWxzBzuAT9PBCXbiTo+pv2KraBcNuB
YpKbguPwyR3CgsveORlGG00QIbwuIs/zNpaeDeLKs5mf3XG7BM6+Slxj67dO5FWgVYLJucdAWzcX
lQnkw8VR/1bOXkcPDylNZ2V1WmZQ7FhPcc6ckq6bfULm7KVrqnpdTxbgOAwMmGr6Z2npH8FQ3sZJ
5xyDAivoCDeGRFtxQFTD5Bkg5xYTkqWW0xdS9p9V7rhMoTgIcrJqtoEqHsqiafdeVoHdVdgS9yWo
u6ssp9E1ajL3ph59Y29UY7dnSM3vFSgj0ncz8aD4lKhCc9a9Z6MENX0MOCCL9MvZ8JKDUMidyMY6
ypAtI/WACdEPSC1XxhG7iINztgogXCgNMbXyB2aT+E/Lfe63JDxndfSdaVgbTKdejZK4UAI8Tg3W
bskndLs0S+3omgqDOoTqh3BHsfGVFaVsK4nJmO66kT6xwSodbe2T1s/uOnb1Ods2aKk99iq3OJQq
aNA3oyCYP82kgIdQ2EHLyHTSIvDUqMifvrMQTblyW/N+chjEMfyiaPA26pgLr1o1zek10n4qrqj1
AsDkWmbmhf7IBgs0C0FevW+Lb/Uoeq4QpgZzSHB78F6mzp8+VQ4Nf2OAnEw2pq8BjwCYSlx4CQ7r
5wxx8Gue+Jwtrs454+rX0LGLN8pbE5Ekjayfk8l0zZBSTiW2lO14Ti9b5yQzVixSzZz7STgP57Rz
ek4+d+cUdHlOROMG7liG8Rb7KwJfix3B5lEQSm3CAqrFYvJXbqJTvJMXHQkDZUwbh227J7tvXAvW
KmpJwAqyNW6NmVgyMcXM5XphJsGVA/PKmXPa1WWr45pvmDfSi9jRBeXFqrznvbFC8jHiUs5Wtk1b
2KHM6plnYotbu+WUh5HRjk9pPoPB5RtuBQaIK6/UjGPXBfMJwgAG6IojLakb2rmCuPiO8OqzKAx4
g3LrkHNrPpV2roUeU4Nd1meYNWhcCwMf5qjezdONgnh/nXVpeVCjO+wG3x8fmVmJW7sch+98xAkG
DpX5sDhL75DJbHorso67zZZawdiYi2tX0QYEWh+sNeNLpW4dfpUny6+HYF92RfE/3Ej8fyvAguZy
A/fofxAVi7fp4+1H8vVvL/qnpAgagtgNGo0P1nCJ0v0mKQY+ZlkiwI5HMtQwAAv+Q1I0ggWHSAZr
ERwXeMU/FEX+hgAqOiPuMIfMKEPMv6EoGgsh8QdNEZlzyakyEUWgtP6E9ivMAZhOVbr7ykOymDiC
EN8pQDfuNYqTt7QlQE2lSAKCqr/AVJMskk+ADKKO48pCW51p4j3GmjncmkZenvJu4bIWkb+clvva
eosJL+ETIqgXnSGuRp23R5X6/TEzpcPBGAumy97iIAVnExBs1UfAAfG246kpFwuZ85ikLHotKelw
zGC/rPQC+2BoMSh90BlePcNUTQ8MRPVvc+7426EZ/UNrjc5eT9L2u4NINELJWVoRZc3iUReJc123
g3VbNJP+4FZVclF7pruJBodUQet1X65edOsgtyfKtzgWE3+DIJEn2q0V28GJAgj7IhpzcGgzuTsA
rIH52ivPqVf0+073ht6R0pgLx3vAw+ndN76E34YDEdBgzLxkPiggGg3H2hCMKVTqXp4yr9m4Y32d
L1uDQUUCJ9D02rvRsaJuIqRgWm6YubBtwKe8MqcBTnjT32JXHnCeFdEh6zT/QOppvA6Ym9BwkIsT
u7PiHkkTuLQj+Pmbesz0JzkV0yaz5/oxqAZ32+aWRVw2ofwrm5PsvjSDOQObqHxkL+pXwtKP3Ms0
oJvDmhQRpSEBlMbhozc+pBsuSJNNmsWmu5r7yRgwHRVDt2ae5D0xXoKla08qIwlWpCSGAEfviLnZ
v1Z5/v+px19NPYhQ/Mepx9OXfPuAMrw4+Q9x9faR1ssfi7f/OhVvw9cfgTvAH5fv9fu6Zf1yLnk1
dNvETIeS88d1y8XIT7ScRCxNWC5ryu/AHVLung0hFR2a+koCs/9cuJitoNkvOB7mIee/+jsL18+z
EFTvhVmJKdDHpEx46cdZBDq0aETtpYdY4EP2/Jh9VQps0rWF9qWX+XRFuNxM10rjlvMEU59d1o36
Jww+7GHlzG2rJ9XnINDzVxHs4VXWduYXs6FlScu7+2HQAn39h4fDv5qg/Gm1JR3vGJZrOPzOtIz+
5AvptLm3lbTjgxibSTxEQi8vqrJGVnH9PMPc66e39Sxh9cCPWBFl84gz1/5nzRhx7WOt3PznX4h6
z5/Xf8Lk9FETsmZ89S9mOiNuchK3MZgfX42hP0Tyk3bODmufHt9aHF4VJ92oBZuepGQTaLav3pPz
mF0Qp6ScZpm+y9our0tMsUzkYcRldpSCwmReLxjctz5LG70762hs8wU8yHgfJJz67JaZf/Lr+H9O
mL6eTQH+2SDgLF4B52wbGDEQcMCE1TrmT+Xc2qG/uAyQjMjZNxqt8jgQ8LhgRjAXX4K/OBTKxatg
Y1rIMS8AjqUnJ43M6wLFln2nfiBgbFMqkHf7KBHv7uKDqDBEdBgjOLs2+6jxaQhaXBPT4p8IFicF
PbnmzsFcMdWz9lG2ur5v9Yn2QwaDaegsfow4mN1Tv3g0jMWtMS6+jdFBeIuwcpS2TtCCuHp1BwVO
u+3Ppg8OtwMA/MULAgPQP06LP6Qd6ulpXjwjsRsXa7X4SPzCK24oI6/Rt607ubhNGB+o7jAquthA
5kk5bD26Veo1O96k4qMRBEg7oPQA1gKwIxQN2Eqt7KSzN16NTrCefa3i/Nkkb46os4X30qLEUu6o
i5VlMQzcFdQCUD0Q1LSB+nHFxGMeCyDjBvaQy6TR5w88Q+Yz3JvmM7Kq+q5uObtSpORp60po2jVJ
RpMXVVqGbdqbpoummtLlvZiyT7tXzrQjdkzxmC9m7zgPjHCucm7DapsKNT4r4DjObtDT5RSaJtNp
9B2lrZxJH5w1t3VehNQt2PRbQMVkLBM9+5nSLqhDi3f4WawbXHzV7Wya/hH/bHxykNJPZCa3JlnF
6Gpkow1Wp0kcsS47L3s7294bsKphH8ROcEHKcsDJroLuobHBTK3sptHv8Hi4YUaB1YfHtmnfMl4h
Fu12IyOMHP5SV5UphiKjzB+nAmAkZ4tguhs50FtveV5I6xBITO3pug7G0rjisOndTF1cZ6CcyqQ4
Molzx8fUy8tgVUYDU8MobpS3K+Vi/c2mrIGH6Q2HceIRHRaeBV5DN+M+u1BdlQ9hoTcYwgnVIYma
NvbisrukRLh6yEql9E2Z17kIG1PIA/KPeBpzV23KFnsFmPvMb1b6OFcPU6THFY7drHvMg5pCPDAM
3xyvRTjKgCygy2Uc0PgHEyhx5xNVLiMW25IIaEhVPfT2nPET1qAOB2U3OMZh7n2PPg/HxG3dTnH0
UlV0nODR6vst6719bK1lmKgNrr2rPYCbIcOc9mmuouy5C6aFs+ja6XEuRbbvUzelJDczrzRGZqsG
640kAdzRQajgJUNbTP2YzkR30D/BKuXJOiEla57Q78dtGfvlU1sI+3ppaKLozlX2gbG7CLGJYwAN
tMqjhk8FDwFOP7mKcnN+dOfK2/joClrIKMj56HkIkl1NWt6FUvfzo27BH+FmKunnwJFVrsgG4Inh
OArbEMuOfZsbCJrNqmxVXOps4jK/OhHDTQrK9AzPXLsW4dBR9SFFXrMeTiq3PnJZ+ndMBDnZBTQZ
PRFpVbft+eTHkMe6iqq4ph6L3phqqnvCWy1WqoWpCy/SJg/VFhgF+EA9hlABbpgs0au3nkqxezFa
Mf7r2GoeGeJGNh91K+9s6egbA/VvVeM6w88W95CgRb/nhqVYty9hnU+ai4pLKXkYUe+4i8vx1Ewl
Q+W8nw8lyKa72SrK7Rzn1Bdrfv8JclijZ5IKlJVkFHxp5iMVKsuJHfnVCyvC5gSfJPF6DvbacsLX
2Kzg3W6+uRz+UYGmTQuDbj3jlNRC4JjIBG1GF8eql4lt0NSwgNk0uUDaiAEAbEMBA8QgqF5IL+MY
EWNl64N1zTlM7MTCfAOT+1I1CGdr1gWCLIZsttCCo0XO1q/xKyeXLRLUlZwbKodh7a5bUjkvYmHN
eU0Bda5V0adJSPgyK4r+vmuh08F0sje+oclLcDObYhi169SMndNsBdkxKTRtr0zuSinEV6rcJ/Am
GmTjDCxewZdtIponlKaHhKCjr4B8UDg0s/0KJivYtyXCibGQIKYFuocBnwyCqTERzAP6BnV/unHV
S2ub3c51RHDyMzB+5GOw6lO5iVWj8NblBO4vdWPzsV4QgAVRpRUArSLsux6C7IIKLM/QwCjznsYF
JNgCb1vn7BGu8j6GNYhsmK+ZOlPDaetHYgwiNL2+fiTMR2IMmTBko29sYqvqNgyCraukHL+1Uo8O
IslonAQ6tmomlWRHdcYgCk5MOQRB5lyomUZPgcPGgMKuQtpVCH3VjOw++4xz1tYWjrVWce49ZGAp
uAqdjnKKNoL66gRT+kZTDSMvqRsMqDKNfR+DGpbKsDAYTQ4ziytaz1LF2DthM7nVtUimeK/NnDa5
ijpyHCW74RunSK1i32qcoEiRadO8gmMi9FXky5Y6Ox6YYufGQWftRLeszMlsydc5le1XFFj1XWwY
dJENxkgDRRyk8ylG3n/q3IEnZ1kalDQKgSwOL46hxAAUwtl3WTW260w0Zr+zCsUWJuFR/5VKaQOK
8+tbk1rTe8YI0bPd63jw6yCK34mbcFRUmRlQ1sdlXHPkTNBm3/DIxjKceDk6Eg2j46qHIwfF1jfF
SO7GzY4NcieLxJx/VJ5J2YxMuoDiGRMhYMUymfir4FxOQ6UtnJ9MKExGA7hD1ny/PRa9mdrh5A/i
S52rbhIjpfg6dZcKnPZchwPSmWocdG5qcmSaUJnDUIP2nKGkSEecS3XIKdrf0qVph5gupTtSjgOE
Dr1m55FEkhxDJcJWmMhmRmKxLAdLg88sTA1/PzGtVW+Od4MLpA6MML5MzUL094TlvEHJQNjDXBJ/
ALZfIOkupUHeuT8IS3KB9jtQK2QmPdUh1rluaIC/KC98XCvMbbMzU7NJ4TGei4roG6W0SMPjikYs
lzIjB1NyFPYw7Nw3R1WqOJlL91HGeDX9CNLWgJwuyo6cKU2FF8Qei8sOMswuX3qUmnOlkheQcAmj
X6uWCj+7Ucs6PflN8NmXJo1Us/ye+Ux1VoWVRh8mHoVrdpMQh+DqxC/VUu4U8TB4hqY3nVoIgnuK
3+nuPvdBZSSgb22agrKwM4skNDK3eY84Es0rw89JckVlmwJFkanF7l64r46pDVfi3ENFEyG+g+jc
T+WRpiQVGNeCyAwFVo3X+I+0Kmnvg2ZX16PXaHSdnwuvytzNXspWBhqLekYllodV7hqTXfHV0VqB
qsEacZu6mH0jexgfy3O5FtrHUrR1Lt2qzgVcydLFZZ9rufR5sOARaUu7mDGaWI9ivNkMRaJ0ov0z
ZovZ+gjumyweouvOnMv5Kkh71RIRJAB1tM9VmuxXgX4v/Zrm0rRJn2FMmIr2zV5LR1z2SyVn+ls9
51LVOZm0ds5yKfDUYH8zYPPbDafMmScIKGb7XPpZsFM9NcxrmfGLPDs5EUxynjDvZi/zreHNl27Z
s+1eGkXnpVs0pmS0stUHGzn3xMRu8c0sVaRuW4prObSg/gcZXOnn0tKc+tJp6TGFmJ5dNEu36eTT
cjqeC0+NiQcnRXDik7DMym3rV5Q3nLFmSldqkQNGDnDBb6kRznf+0qlKusz9YLPFP0Gj+McPRWll
T3lpl81qWFpZjaWflcIm9Y5FJb7yzvWttB+l15pcSl21CkvVfR2hhQd0vnK35FdDNriPTaNFD1lH
NyxOhPbCs86NsSWMRrG3uiiBj80Ivmv9y+5cM9szVqGAl+blHtREiCB/HZMqehVLQ+2c68NuinV8
FcK+M0sLAwOO5Wxm0cQ9G+/Qv1/pt8qP0DAHCiVpwjVqSfYJUhKkjWnVWdN0lEaeM87nZUCg2OHU
fv9VDMFTvTTtRuyV+UjF0r/L7PUOM4r1pIHw/CoH6rwbncZei4KDu9mnxTda+nwd0dUHNqEeW0Sj
uk/lUvwbOXQAp0sbsCWMitmYsFcBpis2dzCf0CPGMEWCS1bxiBvCiVz+tLQNj80oD+PSQFz92kbc
n6uJiQl33mWkQy6ax7L96JDbXPZKNBorN2P5BNab3NNDkxYu0fxzA7Lum9XNWQ/4Wzoa+AcJIup7
97+Wl33UgiuOx8ZZrPnn/z3UJf/9xy/5t9/oh+9L+fpvv94Covjhf2B+pt18S63YfPfV9sWvvwM9
7ctX/u/+5X99nb/LXwlpHqfZP2gnf4JivPYfbx1IjB8Us19f9Jti5nu/EPTh0Iw8b5sAHgkF/a70
678gk1kGEgtJVv38V78rZlQYmT6+TTytvo2o9YPUb6LOEGKCdPKrzvY3FDPvJ0yhg7yHbO9hoV30
NzJSPylmWUxIr8aV5pWYAcU1ue18Ma8mQT8VR3/SCpE+ErdUgOCrMxW+NFlug9CvmI7OqyZIEudB
1KT115pXs5Z0FHcQNyBooe9lRxc5szy6M6JIHSbl2uBQbTlexZnX33Rmrzb4I5f+WIdMkdOX7buw
eYqthC19NnNCb4xNwM4+WFXNzEh+oIEyQRLxrUOd45yFD+NXHzab6weifh09vGLU2Av3WfFFY1O3
1qvYp4vFBd7LeHds5XSB6DA9eK3q0zvDG+h+INo53Tf2SEMMfN5q7SUEocNcWjSXCFfPdlnlUV/C
46FjSOH0X3Fpx5Q1M0nu6FFOywE2w4zPszHN6Jl2t+ZaQskm7ul5/TvNbDiaRBz0hBtligLTq/S7
r6o0p4SMa6Z+QPGo9NC2x7j7mDJi05spFvK2UXrXB0crVkatcHACYi4v/v69/f/cXWsvwu+/n899
e+Ou/fp4a3+8bc+v+u22NXT9F2JzeLttdFCG5iikv9227PZ/IQYHI94xzaW2llvm99vW+cVAp2AG
Z7BhWeDy/xC6Icvjked2Az5j0Ob093A2gER/Umj54Wg0rqcbbmA653TBH6uh2CbmNOFk9sGezCZi
fK1XLnyK2PlmKj+9cTKPa45q6EUPy6xuvqxmNX5lQp/v5spupjU+Vv859WsYVBFnb8Ns9NugHJ13
ryO3u25nI2EeBDzg1Urn9J4WGsX2TxpL3/XYuLi3a/1ZkdjTNhT1wePMQHjZHAUwj3Fy6H1c5zPt
TJGGs2BNrNk6uNS5xltMmaPc+tTXqrXeDgpbncBzFVb0HhESb8rQVbWx8rzUOrX+HN86UqbvadrY
N1pMyg/REM3+4Geu/SjjlsqMwZgkdi/ulgN9E0W9DsqigxZIGusxRoR7pJfJxIJmZZSeDEHS4+vT
UpLlZpCl3zwk/c+WcX0fGsTRxWrszeAk7ShogEBjs1pHXQe6tnexna5mW7X7qlFRf6GN8S4xs4G+
XtOCMwqrJj8gkUb6Wk7KSQ65g4d9gM3hh9SZu7jPqqpY9wgGELbpK4IZkpaNyeThjOHuzkju0nXx
PGd2CiqjbBo2mTnS8BfBLZjUZ6x3biIhrb3SxFZRQyVAo26VyS9oubkV5q2sL2uhK4pjpK6pnX1G
h2P8nNOd6WREElbyjBl3fVwJiwlTeuXWtOj+pTl3AZMvBBFWplHTIZCd2eX9mWPeL0hzL2j69+nM
OR+CGuWurbxeX/XFZObbWNQO1Vhp33wvzpz0Jp6tryivygVj4zWXfmnM0Z2vDRK0uj9N5ZMqG3Ag
BjQJY01kG6c+hxQDLnsBvZNWMJCg00onP2DuMDZn6S5KU2SHIJoxD8IN6u6MwSRm17bgTG7jSCrq
XKSTPBNVjUm3OVohb1xhjifNq6AlcnuWzgZlIM1v3ZiHWxTUgb5B5Cr1m6CudTgr+NJOGgE4alRS
r3rt4Qne0RFqnSia0qaQQM9k74PBEFd6rslunw+F+YznDeC552XGt8ZsGSjYbKDUJuu6fl9UFkra
IKVJL2ra15DDLfpOHUzmRg+ZlI1vAcmfj6qSWxXZ8b0StUaJil32GU1TTjBOF4SGVbDGGJfuEkYv
uxgnOHFXTbChT5M4uJltLQDqOtT5o5k4YOlXkvxAfVRaUm/6mqIccBtl4ezsTnaglZrmpLPfxHxH
D4QhdE/nbB4Zb3YZpHdWHT+RlnZfbIFpNtNktC4mBeXCySGVGjxTWQSbeoMnqX0dvbLCSzyR3ViZ
dp3w9ZAA71TeEPRTDRD01RjhWwqRMUlLwOqgVSKRSRxvjA6hhGIhDWNZVvrZRY/dACKV0g6dZQbv
TeHSYYV9hRvR6asezIKeoVy5ykqal5TLQ4UqlXN+H9iVifXInnxjYSdy8gK47GeHDqogIQOiz5V+
b6a6y8Sjp4fgC9qrla3l6I8fONy75LMsUBrWde+NyclnwDFea7QOryNmL8Eef1M9ffWE2NH7Ta1p
sk0UaOA8Pbj6VM6ofMDzZWke+sQ4m/aa4yjw/1imtX0tgwR0gw+DB4Z9E7SzHaK2l946F40dbQ0z
X2o2pGa863pXMxdPadkiNdSgMwec4F7dppkSOBaSRmvd1froShYztrUEMjHiNojfZhU7yNgXiuPp
I/uf+NWfWFs6EKoXMLAKQCDN4N37g56z/CYMyyiGTfyvmdDisxklPflIY4SAYuMduyqVzuy+ARf2
0rlsVVYeQWb/Ejeed4q4tZ7bSIh0E5C6TY96O6JrpvhCjdBI2qHb+UnOSCkmMhwxWCLfGVqTrNC6
bK8BclG2Y7Wo8+kpxSIjViQt2V8FQxe956iwX6aVc6nxWJiAQmEDaUO3rFHYURZftHgUMDmkxsdQ
0+3F6bWVxjeTDzDh3EyCkrKz2O93o9BHOFSZnYirqIQ2DrLNktdOrLO0UnPd5QePm3rZLcYoWYxo
7WrnMnqy1qMdk6xpMvrYGPw5cbMxBVCbPWVTwV2btdBFgYQQqB36xIDC5Uce7SHBRLc3SLuS2PDQ
t/12zmv6BWvhyeJ/eNv2wxlu91VfvZVf7c/ntv8DT2S+RcG8y2no3+/uLmv5Razxj3u7f7zqdxsD
zAcygwEsCBMS1w+HsoDzWoAnizE8gc+f7FcGr8LjYBu+ycEM98HvpAiKiEzfBU6usybBA/9bvUG/
nrr+mC6kK4gdpsnpD0uESVLwx1NZayIXkHbAf4V3q6Wyw01CopUI28Ka76LOnL6olfN27LOqQ1kx
91k5RS8vqQmx3NNo9GJLiEDhxjSHeZUOGHHojbTbC6q+hxu2Pe098Sw2WRol0E7sqe+jMT/l07A0
RPs1g9yGryZXr5ebNursY+epYscGr9thiUahPrdNE3FPIKUxL4C1AzM8Qi93yGE1rIYOZva11Bt9
4FQXM6PBIdK+kheJt9h/8ofWVRPRHXZ/pq0h4zYAIO4F0N+Ke3hWj2bTladRb8SVkZTyOi7m4lYX
GKkFW9p7ao76hRRsXUxQaW8nTHZxOOANvU9aOa8d12wvZlVr3ZpISTJDnZ4lK1inrcniTAxp/5u5
81lOGwnC+KtQ3E0hJIF8sKvWJLGTchJ2k4NrL65ZIWNhGRkhEeCNctjTPoJfLL+RNLZG2FrsyW6Q
fRGIT/O3p6en++tofTMmda2LPZIz182bKfpyn6SDvdlFmk79yfrbYATJEizM2ap/zdlSb5Ogs4Xp
FF+F9bR/MenPceJf9pwPl6u75TdyUGPcOiHURAaxhV3n92k/Xg031PfqxkuXQ6IpJu9SWI1OZ4vL
5OwAXiLomOxbzo/iuXOWJZNsNLcXGzSkKP5zuSQ87CSdkt3llNi+6D0JC0hyJM8t7lZoEhx8u+Tw
43Tm0unC2ne4CWwr9jPS0mDhdi1sceH0PE0IgoVdA24L3H3fLT0LvuWJdXV3mV1ce8T1wMiw9K34
wPk0nyczeK2dNRmS0OjJpnPzFvUuKeJSS1NN6euC7aYqXmq3xya7zSru8X8gtio2py1LUlGP0s40
groh/Srzz+i2qJ0eUvYaaU7aBtrNNIVI68OLWhOEOVpuGmtCiQSlzsbBURu/UduFeJWAd7nZ5Wq3
IiJ7yq8PDg8hx4H9BjNY8TV7XSRvpZm2y79tlHvdM1oN/DibpdLgNwljzdpGK+zWBjWExzbo2R3q
V5ICVStPvouOS5y+/PtF1RbjW1jh4Y5IQj+trmj4tkkHO20VfHHn5wwFXYJMi759ovPhLegTbwHD
gbxw2/slnf9sKxCeh13GqBHsboflmsAPNQFqM8AieY9lWSgC0mtxv6pP6OaOg7/WgpXB73XgopLe
fvrEx828g3cnOYmkDWu/qo2TZFEmVoOqOH6Z3MPgDbOo9G2tznkEHikbSTICt0N+FRL2/xd4tR4r
jivej4/aA85+Dcc81CQoqbYHZ0c58/VGkIKv60BoQu7Kfet8i1xZpqteD564LpSfXaR+cdXrj7GW
mAynNyhk7B51v+Xarunop/6uRwiJCwNNfnEmVZ0ESMMO4SnscMrFdY/qn2+ITMe/24FRXjL+6fVm
8h+yARqwHyuGxd4t+6RH6Jou+/Q+RxecYjwz+2kFzi6k/OOEUV57JwNgZHSMW8HpEC3F2ocYyK+t
BXBA0AK8Qp6k/tl1AdxhojzsEDCDR+N8AxEGi8px9r8+oLYP2wClyiyXCakXaw/Ko+4CulhL5P2x
tsrkan3lS6Xm5+8pf15WcPvV2rtUrdSHZyEBJ4kPFWu+XyqLKW1OR+3fJhmsniLC3JoGi6qOS+Or
2yfP6R/0vib4EzEVrSHwV3EyC4UClE1UaI+PFT5qa81RETIveEHrS5bUXoJGafqSIdk2Av86UEiy
+DIphrp/ffvQk6LGftb3PI5PjYuM330m+FdQssyFxmoMHYMb6vGVhVpkjhyFt1qJycnJ/DfF/Ris
Qj9uDTEWKDDZHIUmawr+JksE7twaMFFa6v71Y+M0EzMxzUSqYZcamGmpT3HgSYJEhy52tabQZ+FY
RHqDoNTbqI2myB8QJDUK4lIhM0X+JNYiCbU9PtEncqNjjJwFy7h1Htz/oxlOSkXKFP2zWOFNoUqZ
i1WH2GD1wesH3ygL/tKneK+fr8WmJZZL7f33VOhDr9SszMGxCzJrWn/E2sgGXm7bTOG/iFnrPAsX
rVGcxov7vxVi3u7woqCqGb8inIko1nq01LeMkZ9Nofy8L95Oa3wDMbgxchM9qCl4A02AIbQK8FXD
QY4PFclrCN3k8mgI3eiXZYj9mL6s2iYO3lM/QT1rPHI0Lfj9d6k7VEv9YPtvnpFP6eoPtvttDV7Z
7Z/6mb49kU/4USCS4x8AAAD//w==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>
      <cx:tx>
        <cx:txData>
          <cx:v>Ventas por entidad federativa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lang="es-MX" b="1">
              <a:solidFill>
                <a:schemeClr val="bg1"/>
              </a:solidFill>
            </a:rPr>
            <a:t>Ventas por entidad federativa</a:t>
          </a:r>
        </a:p>
      </cx:txPr>
    </cx:title>
    <cx:plotArea>
      <cx:plotAreaRegion>
        <cx:series layoutId="regionMap" uniqueId="{B323023C-55D3-431B-8796-479509DD9BC1}">
          <cx:tx>
            <cx:txData>
              <cx:f>_xlchart.v5.6</cx:f>
              <cx:v>Ventas</cx:v>
            </cx:txData>
          </cx:tx>
          <cx:dataId val="0"/>
          <cx:layoutPr>
            <cx:geography cultureLanguage="es-ES" cultureRegion="MX" attribution="Con tecnología de Bing">
              <cx:geoCache provider="{E9337A44-BEBE-4D9F-B70C-5C5E7DAFC167}">
                <cx:binary>1JvZct44ku9fxeHrQxV2Ah1TEzEkv12bJS/lumGoZJk7QIAbwDea63mEebGTsl1uW3a7qmP6nJiS
HbL1cQMzgcz8/xL6t3v/t/v24c49812rh7/d+5+fl+PY/+2nn4b78qG7G8666t6Zwbwfz+5N95N5
/766f/jpnbtbKl38RBBmP92Xd2588M///d/gbsWDOTf3d2Nl9IvpwYWbh2Fqx+EHx7576Nndu67S
WTWMrrof8c/Pk7v67ll611bvjdPV3fNnD3qsxvAy9A8/P//q5OfPfnp6y28e/6yFEY7TO7iWojMu
FUZUqE9fz5+1RhefDkcY8zOMsYgx478/9fKugyv/iSF9GNDdu3fuYRjg1T78+50bfPUecDy9fP7s
3kx6fLRjASb9+fnFf/+nr+7N82fVYNKPh1Lz+B4Xv3x48Z++9sG//9uTD8AUTz75wk1P7fZHh77x
UlpW5XQHf3+31P/cP0SeSSQ5IuSJX5A4Y0IhHCP6+9M++uVPDeL7Hvni0ie+SPeH/V/NGQY8UbX/
Sl/EZ0RxKilj318riJwhxhBX8ZO1kn4ay7N3D89+vXN3hVl/OK5/4J7v3uWpp67+4y/nqWp6d/fu
0Tafl/e/KrxhdUZiIWMiYJV8GdeUOsNUMcok+ujL+Mkq+mfG9A/c9e0tnvoqewxbf6kQt4Os5h4c
ROB/mYviMyE+xLjvZyDwlCJYMIEJ+vD1ZG39mRF930F/v/KJX3Y3V38xt9xW+q41P4wp/1xdQNiZ
UjG4hYmPVv8m/8RnLI4VkVj8Phc+5p8/MZTvu+PzhU+8cXv4q9UBm2G8e2f+XwU0yrlSlPxesH0T
1wTjVNHfCzr2tXf+RIT9vnc+X/jEOxeb/+0h7B/F1y8D2Ffn/JMlNKFnYG6u6GPW/zLHYKgHOFLi
8c+f8MLXY/gDL3x18v/2ung33em7erob/4Vpg6AzhThEJ7D8x6+nxsdnCBPOSAyh66OvPwaoPzea
79v/y2ufLITdy79a0jiCnhwexdSXK+Grt/pnV8KjmESx4kR9TBr4qU/omcAUEymeLIg/MZTvO+Tz
hV+N++fnx/84/4ul8MvpYTbPzh/++7/0v9Aj/IzHhCsO9v4yND0WVUKqGJNPUuaJP/7kYL7vk68u
fuKXy7+aWx4hwH//53j3ryx5IXZJzjFoxe8LSfCOZLCSIM1/DG1PSt6/j+nZfwB7uit+WPh930nf
u8cTX734/18G/2M48xliZXfj3eYD/fqCz/z46AcLAJp7cumP4t7HkHh490jIFIMM8pmqPd7kq3zy
uW795pqHu2H8+XmEET+jkkv5CNGUEkg9f7Y8fDqkzhhoUK6QJAgiI3haGzeWPz8n8Rl8TJlCUIFz
yRVUcoOZPhwiZ/Ax6FeEYi4kZMDP9PHatKEw+rM9Pv38TE/dtan0OPz8XD5/1n886/H1YBpCQYmR
lJxJwQgMA47f390A4IST8f/BS4SGcqjMyZfFcJiRjLau5KxKWR3VNgl5jdMwo/LW1Qt3yRem+s7D
4dW/eTiNKSNMMghHj3Hqy4cL1oZSqUmfsEfL1RDJsLW41mwfRTbOT/FiogSvkuaZrRviD03r23rz
4zGAjb8zBiEF+ABs8eiDL8egTRtXq3T61I1el4kLckwH3ViWDN6xtz9+GP7maUCIYEYpHIN2opI8
WuQLc4fRjMRZUZ/aEp2IFksyzz7eTjGy6aCUYYlEbbdv2KxM0vecHL0YXuNC2l/icVIpFj7f5LF7
z+oSL+mPR0e/8Qd7HBrHQgAyiZGADP7l6MZuJqXpTXkaFlJt82iIfmXcij5ZlG1piscBF1mQQ3Sv
hmZ63ZQem0zMpd9EeVnMiWjteNWiSs4vxlF3N87gvkujVUY81bUpirQvy2FOc2U7t5WFoT6piYxv
+nl624p1ea1yt2TtBC8/LurYF0QmMS22LCZ1GksekoFNJLONjvWWlQM+9SoEmqGKj3jLO6/cdl6k
CqmdZJgTtvKh+4NJy8njtPxyzXDGwESKw1NBAGMKAeJLM7GKr2uI4/44gyeypqxcpuaW/xLMtBZJ
PlLUH2UZT8k61OPDyGhRJcMcjEtRxFaXTE00R0mpiuGlqWjD7lpVaJEOpZpxQsJSblGBkU9d3lue
DhVzch+vVa43VI6kSGMjC39SlYn2vKzQtui83awjHVKH4kzbaN1i15W/rUM7XEeobS87kr9uKTqs
qpJpwar6nFd1szVjxW+XyqiUy3nZrySwjfSavlybhaaEoAROy1BbTFk+i4vG5WS3FMKlhUO3lpgp
K1vZvEQBfNrkKzmujZm6BHE6tCknnhwbrIVN8iFQvmlrieN9z3repqSbZ3o/2txmJnd9lxi82ijj
wTS/LdqEQ77EpnureTneIR5anEhXzyTp1ZSvSYtITl/EsRzwPqqW6Wpg4UW7rDHLOsLEya5dpmQ+
pzbEpU96XFRT1i0xyhPnA/+FL66c92u1mrdFY9iQtHPFdYLjrkWJyZvZJW23LG+bpl6iPfWySBUR
BicMrzxkdVEX7Xvgz8QmM3SDXtQlLXaBde5+aNSYukXPN3JZaZvkuTRdqot85DuOO5mnU467rknm
RYfrkjqm9wyxaefW8AtDEBw2HA3S7oOPZnU1d9Nap05rsuMlYuTAh3kqd37Chv9aj3P0vu3aOFyw
LkzddqZNfh2iqPXJVKrpClWoOPnJjFdr3q/zVstKiKRtguizfqpEcyNlTWE+wrTU1x6yxEWRq/U6
xFW3/iqYi8pXJRoROtQGregc9Y2aNvlMnEpm7XF5PmlbdsnUFbjdQXqpzWkyIf6tHWpJUl8M4Q04
V8YJnhZbJC7iPT/6qeQvhQ7UnbuGxP5gi2UMidM294faxlgmFe7RkPRd09cbIvp4cSeY8eK9jFXI
SuSX3TQUc5kIP62Hlkb4YOzYJx4vxb3lY/dLVSOdDtKzm8VJDYmkICeKpnFfjlXY8ELTbOlZfVfF
tduwviv2gnqYm3Fuk0jWQ0bGCjXZyjB6a5wniW7X/nJqVrSvSU33tkIhRVbTnWh9kQnZ5Ddy8iUM
esQNTys56YwvKio3de/0kgpFqitf1lO9W0MzLVemJtEG94VF6Uq6Kk/00i80CcMkRTrFs0FbCsV9
EmGF6o0LI4qSnjf+OEryznodYG5Vgb5gwszZ7OVy38FqSLFkZVJJGx+LFq9pjHi0MaJ0WRidPVhG
9K6tNM7sOBfni2lcuvDWbOYS2x0dAtowwVi+mX0zXpWoLfcuVD41tpenlVOrUrIKFmWkbnucasHz
dmt4zVNeROOtGiOX2nUc75ehtSohE1Ldh9fbW0vvWWfI1uO13Y46jw59heLrPhi1C2NFz9dofqEG
kyekUuwm91zsjXNySMLko5ucyvXSChdfCUKjtDNs3asonneC9EglkrTy5bRO7pbCnDi0WPo6Gedy
mVMVtD1qPZGbIdTRzhqypAoZcaHzqr4lcuiTNSbNZh6HKSsiXl9NA7vQqj/PC6XOMamGTa8Y2tZN
AwGgEa/X3srNtLQ+E4GYc/AvSVjvlm0omzmrMVeJb6xJ17lnSelUuClj+76DKZRnvVzbtGayWlI/
u+mysYO5ZZFvM+lG/otfWQl3aPLdvORv8WDwoZkmvKHLwvdrp/228WV1UpbRHV/rOO3Gcdx108Iu
BVrFNiz9sG1zW2+WnMh0HZt8s7a82oZhDDudz28tzqGaiqzdlVNODoRW+jTms7q3EGZ3DetSU7TD
q7r3zQFjFyfGR34bxgmnRHSLTnqtlh3tJvW6cvPk047L+JzEhqRkFpHeIjV0Rz3nZIFYy8jt4KZC
ZVWPSZlQ5lt8mJlezoMv+8t4sYJuhFtMf4oKzW/qLrJZlM/eHUeEeXP0KxEn1y9L1iie2HWQb7Cq
842oA7viaoJVgEMHlccy+r0NfXS0Njd7unTdJm5Jv8GqvOKxnOHZaLiZi4Ftmt7Mh1h3W6p6u5lr
sIIR431RFlUWU9ScQoEg3g467JZF+82HqCNoPogMeVynitq2hIQlyl8gT6JkGFmc2mWajnKYR5SO
Eo8HFjX4QOKh2+dFrdJRU7WraxxfNyhXb7qlkkctPBEJb5Z13VaRrvd1ycWFyNl0YrC0D5qP8dZq
d00dmdOS8Pp21jmqMmE6cU5KOZ8vGkudQOCJaNJaqS+GOR82XT/YTcub+dcC2fh6XOWwq3T/S41b
e8lw3V+4Nm6H0yw6sekXfYzg5GsRe1Ul8VQ6nfq6g+9EV4Slqm6HkIaIdu1NJIJ/6FHBXtg8WlJM
6fpSYARPN0UNeVSUjbxrmio+L5BvqoSiCsqgUhjjE9VNWiVdEeubZbbUpd4M6rWnOXtHm5ZkvHV4
SEEJLduxqPiuZFNx0UKReINqOh560kQv5EqK6wH7cEXmCZL9hHCd1a6SieWqXjLcDeIUm4r41PZ6
vQmr7K5A4w1l0rp4FEmZF2ZDFt2cC7rKbVfSIeEQvZukmBpRJCzncRKwGXFGzTxtIx6X29UrOmV1
PfX0vuPT0ukUUovYN/3QQibksYc7OxJF0iZNXBf4qswb1yc4r8t1U5VmvPV4cvu8jNp9nXNBksZ0
0SGssI623jf6oR6hItkITUayKwWlfSKonJYNwUN1pNbONcQ8U7fnUHLLdb+UdDJJ3rKyTgAjjEOG
qaNHmeP6DfR17PUEiTyUqVbBgC3yrmUhNSpum5R6s3RFUmhfFCfDp4ik1VQXV+3clH2aMwgI12uo
UJn6EToN2wKvZkeDHx4+iI1PGv6T+PuoRO9NH1xVlJ+2wnz+8d9fmg7+ftiU8fcPH3fS/P2ni9+3
4PzwrN2DecS7w9OTHkfz+V4wmE+je1TxX/3wDVL4B9Dg446ef3DwK6LwFaL/Hek9Sm5QDl+osm94
wudOy995wocrPtEEKc5igin0TEGtEkYwSLjfaQKWZ9CFAJ4gOAbCxKCp/YkmUHIWQxMVxXEM0VgC
VPhMEzA745TCZhLor2JQ4nH8P6AJKKYEek8ICYEZyAMJ1OJLZeTojCutS3tRLqqKM0i2AV81zDbk
PgLxAMVnRGN2GoFaRtu8dfX6+gtjfZpUX+IM/ChRv9BmgEQYAIU4hj6YVFTQR+32hcCulqotm7Gf
z81gLcnI7IS6ZQXF0yFwVfZHHyjh17lzfoiSuvaCHduOjlClF9gV65KIoctp+QeiEcOOg6/HJSm8
FLAekNXfGRfgH1CoS4vPyTK2QyaNqIoUAhdUKE3dgHYu69WJy8FTNmwbELJlJmkXqqQd5qq+tqFp
lpSxMoqP3AxQEvyB3Z6ACaCNHOAHwcCToNcOk+VruzW0ZaSnvD+vRLVOGTKIhhPtI3kdedT1733T
r+MJN5QPWxAA1ZJ4Fmv5W2jKyWWF4u5GNUTOp4KM3bpt+ayqa9BBFb/+g5E+EqkvPAx9NfW4YYBS
BTvT4PsTD2MTMBRMBJ9W5Ft/mPXY5wfbytUnhfUj2ZSi0w/GlNOLpnENyLXFDnxvmR+r04/H8vio
r4ZCJeaA9mTMYeLBf742mq7K3LcCLyeSx/OYWkg/7cUCwo8nazPV/dtK2LEs/sBX31AaKmN4bYGg
ehffIju9mkjoOownAyXSnE2rg1qbiwYhKAdXbl+u3NUoiTSr/M6QDj4PUS3nmx+//JMZA+QQCIiS
4AJYZow/nTGdZnoe9GJPyIOWOVo6i+nAutqvie1NZaAX8BmrXn+06pcr+3ECfm1rcDsHRogVYVjJ
J+SMhr4tS9t3J+JM04R06g2zNrFKl37340dBoPzqURziIawBCfsbIJxAaPzarTYvhCwY8cemjsKU
9R9NiCEvn7p4iLpXTndsPQDM42z/Tz4augKxJAzsSWAYj9suvwxfESBRqsJgjyLCtd9JKLkz0vRE
XJlqhReN6pC7jS2myP3BrHrqToBasM8T3pw8brgh4gkIjlAoBkd1fxwKi1Fqxw5W+sdwVIoFZtKP
XxRz8iQkYshhsLkUeCMRj0AbP7rhi1A9VL3PTdTPu8FEwWyKaAjvR7qGeU8LxfgG1rXRaa26NXWq
Fpu6ndkJcEfONwDGwhWNR5fMDVOH0Ic2iy0TSVcZecpdRTYLAdntRi+S3o3zsWUdfWOVWPYWReJm
UaJKvdMgrabx0vO8vAWYB0wgaVVuVbS1la8adkTR6sfoYW7bIR2cnd6rMXe/9dMwb4sIt4eSrvwS
psNv3dRHO46a8QL7XqY9Rw6YUY73LZSgPCGWyJNr8LiTq5IvI8/lFXA3nXYFMF/fm3iLyr47d97Y
rIrQWia1bhswCtEpJNVXVGAHOpI0SZg7IHcTr49CmwJEXfdq6Zv1xbwQvxGrcdmMp3w3qkHsi8GU
d/00vo/HVaBkYY1N1dKsSb5Ea9aJsdkp5VlquZvVDsxAE12y/nKUYAkc1bgECI33I4VWwMJR/zrH
SwdIxjcycb12d66ZyC4PPN5qnpuXhR3kZkW5ziA949/kQkKZBOvCJpgCMBXIjIGK+AWX45SMYsQv
pC6bG6Ad8/u55j6VNVf6qGIqkybwRb+gFLMkhpHMCS4CAoGgBSqTSUr6K89xYVLouNhzYgKQpX5c
U17m444HoXaT6G/rTtOjKYXfQLRYktjYPC1LOE1Pw2g3IlI0OpFiWM/rupte5rIp39azbvMMwkN9
1YxB3GKZ06uoKOfXHfC/xJSz2lhguCcLKCTxlQwqDYphl9hO4t1sbbmJ2m40iWsQE8CGQ33feH6C
Yr4FESljBJJwG0e25t2tLSKYXJeeeT4dTR7uOe55CtQfJ20dhkOkgfXOisW/zEtUeQAKXb0vo2gq
krGKx71B7jUpUPuOBo4PvRyWXU1tA6KrnS9tHFVJv9RbFDdVOiF7MQU/Fo+dBf0qsLXKVpAJyczW
eNuSioCa75ttPcVNQghAXbeE9YLlpssgJs8bTEjeAYYqb2OHz2sCIDfE5p2wgG2WvjjgPnS3mJdv
Am6GpJH1uI0dXUBQefQWV3I3846mYzH156GYUMqq6So387IjZvUb2jb13hd+3lSkaVIc5QFmHZPL
dsbRkC5zvV4uY6x2hNT9nnS9udY0DLdizbvLylbFdZUX4bwuqN0466dT1ItoSod45jRdFzfZZITN
8C7tyTwXGx53uUvi0PbQkChL/0D7ivDUTI0CAOnbC1yOdXOS5dK2v5RN3kZvqzl0OdxEAjRLgorr
8qJXva7fgdLD7y14jrxeNXU3OmguskXbcbyUNRHijYpdlb8GGEpQl1RrVVfHWSDSvJdmnqc0ImEQ
twLqjHdOtp2DcnBy6/XMgHvuSCUHlNFiwO32Y2GmIzHpNhFynNnBlwxGBXSLbvyCGlSlkV+ggwc0
wgH5iYAYQ41ZQlU3TJNvt6o2pDwAostlagCesMNMo9IlUaiaixIXQDNm30/yvNBoZengddUcOcCt
XKem8cade9yy+TKGSMzYxhrZQtmMHcSV11PZ+CbpchKjRKNJrSltu2LYMIijIjWxWdg57wE3XFhl
7HrNkIUMS6JlzR/WAOvjouuhIUIcFI7HPgzrK5CwsSnSGjsoj4UoICvFtsqBlVkMthkkxI50iNrx
uBLT0yKjuUAQcfuVzoPpEh9WAG9bisd4vuk6WzTHqRT9ej1qL8XLTkjTbqDbuqgphdk5A2VaZC+h
09ADQoMlzVb9oNe27DJLGDcnMlSuPCA19wWI8ghQntiuCDxUbmJdKee2VSz0hRgXQrd6sPSGghiq
q3OLdGAijVpr6+4Ct0PbFCc+dVQ94iM/Q+yCKI9SGeiCwLkA16HJRZDSuwqZeYC1P0uKNlqi2mez
bZpeJGu5DkRnuEHxO9XVEnC8wQEgROLnMUSbuB7meMcLC6C2Kou4ztjMmmnHBV1kEtFSmnPe4qY4
Kh8z9loBSnYPnV7ALZFE/TxkUHfVkC0X+OZ3ID9raTcFtI7qc6J1M/06AiWrIPgZBM0gSE+5YQ+s
Q2NPE7rmfKRZDaqoeA/Vh+tfrFCbrgcIkmy4KXIImKnWULbvTdkX1at+JIO4nIewgqUAStP8rXZB
Q8jKJ6DkN5ZgFKA1K2zL4mQBUcV0Al1kW7+voGxxOilbPVsgxDmzZszMEAhUiUH7qX4ZWVW+iYsa
b6Iq90krlZ13fmjsoXBtPqSTzdnlSLn/leshf4XDDC1IXYp0gYZEJlssXkNZ/sYORXWA19PbRYMG
AgCziMS0zUmwfGm3dkIhh+aFGa/V5O/sPD7CJ1btclnLi2js8nRhAeYZ6YcDtHOjW2RyvVtJD7nF
M5cKFht4pEcveogrmRpUfFXFM01VpUSGoX2SldbixMVS8CRX8bSx62y2TcTVMZBoAl5drDQVHgKL
NB76GDMa2xsuC8DM0To9dhUe8bUFtHcspWxpMnFrLmJetM1BrQwdyDrn+6pr8J7iGZoY3ZJvq3J5
DbC1ihMBrctUPXb2UMf4CXBtOLKa2xPpliUBn7SnWcOs5iPYuuyNkInWPf+NFH27o0DAkhY6N8kA
RPAwamlfmBX7RFLo+7kVeLse6ge2du7GFtCWG3A8ZWbNpxR7U96YGm4Hjej4FW8nLFPNZH/ukNbQ
PSn7+KpeHPQzNeUFJLwVp8qNeE55NM2v1qV33aYajYecN9MypDSuZrRx44LfqzyS54CV6WsCYI0k
LWwNSIc+siiBFky1neAXtuYEtJWzm7LM+esGk8C3sSo6+ZY5VdSX8xLqIZEQfEF18qGGEnAoy0xz
CS2CXksHxRCZXJWsUB7YpG6n/raCZH0sior8RguTnxq6AI/2rZnTWRXzjvYSQ3+Dk7BvxiJEmTOq
npIamgdHX4zLGzM6cz1yBwUVvL28Ga3BkPNF3LzUXW18FoqZvKkIla+g2+WPpRvMzVjl9FA+CvuM
Ado7IOsBNTg3VJu1geZPWlWcbZHoe7EJ8zJC25I1+btxCuo1x5WVqZj6ESVTFOA6ADxKQ3fPW51Y
WZqknepxDzeWRWJnVLUZIPIp9T6GJv0E/YBjB9Ay6SmFvDXXQZUpqVw1pWzqp/NQOffrLKvmFrc+
zxNlp/UNpYWAhNK39TY2gGMv5QgbVxKMOrukrTP1BeBuGx2lDMOrEQT/CwjoQOkxausr5/N2P05L
n3mP2rAdlnmpNkVtaZ1E7dymLCAxbVUX/EVBRTHsa1UuC9g3RF2ifMOjJA91eyKhgKZdufq7bo7j
jXcVvp2nQaUzXXVaNrzYDs7znQPKvB3yrnrZ6PYOm4bt4QX5nBqQWG/AtJZnYe2hzWgqHGdoVWIb
kTLsinLQJwu6aUfFVGQWNs/YxLu2nC8V1IfX0HdcXokqXjSE43x55akej7K2zXkzNd1Fr7uLyAbo
v9kxv4DdGBI4eTluETS998zkokvoErtdqIqjVLIGxtQwkqqmducrqmGKDWQATYXGaN+Lzl1xs0Z3
EoSKT9toXe9hsZIuQ1Tot20V+jsOrZwdm+Q7oqHAhNeZ5LSJVsomKFcWEFeVqvesAjnWOQmtHVwV
D1bW4hgtsC7glx3xrh7adRdm7EBf6eGCjK3bYN7/No3NIrde8iaL+IxvBajgbO66cg+avN/owB+4
j8oMD92piKdia5dcvUA5QS9H0ABHBFVsCp3q5XJcCpau0pAkF+u4qeY6/oUP+XAZ1TNEnWgsd4Y1
JIlZHx84mvtdxwa+wV2FslaONo2YPccSE6h+BptavwzpCFg9kY1oj2bJYY1Yjd+ypUbbnhXo0GoG
baCqrdJZDvs8FxSqsbkHmk45VFQrDGgrqy7PVtTcOxqXad1GajPPUQeFzhj2WuRtFsQEcjRqik2n
itHuPKbLfVjYq/7/sneuTXLiWLf+RZpAQiD4CnmryrqX7bp8IVy+CIQACYQA/fqz0j39To9nzkyc
OF/f6Ai72+10ZSW67L3Ws7b52F63UyqvE0A1Baqsp1TH4id6rOEZrJa5U+g8pv2Wbm2/XzKyPFUc
BfIum2Zzz6aoF7dbh91VECazc92tUQPnZ8ySuSCJS+KCDFv60PQJ+ZSgvcqOmYdZelK9UL4wmave
UfvQXeZy8C5b2j1FccRet9FOx6ExqSsy2aIpo7T9kq063jl4O7u2r5KnqE0WaGO5vmoG9jYv3jwt
9Yo6ylb+oTd2ud5CDtpiFPRcpZsrK9QJz1WU+VINHUKzK0VJh5jeC8zgrJxiTe4bxb4oR9kprTeI
gHCt012f69sZBPkBtqo425rjTXjTfcNRNhWyJuvLMBvflnwR+ir0OK83hyoIlnZK9jrz6906iu0G
e1sXsef5zWrr9FpV7QdaY/XYog0pV2LZY88d1jpuqNPas/QgI4miDOukhgBh26tuWNV+Y7p5Vrnx
dxzlvzn5aGNllInunVtiXo21sOWiDICV6exJN5Z8hXCKQzxo+KmopdtTxgD1QLIOWynjiv4cF+7K
IITeG87lXkPH2k/52KQFbce4wJEjwCIYnIx7PvQei7HuyqkdXmo3tg+s1eNTmsZtWccerSLZor7o
SXubN6jNon6ZTsb47w1vR1d6O6XDceqbuDCiNe9BKA7Ep0GD2uPexvpbZ9ioRn5N8Md2ZbM1tFAR
fYB9PVxXl7s2smw6x9xmt6tn/A6yYvw4eab6InSCnXxdnbteclsOQYsSXU0dF6ui8dE1ZFn3CQrA
51pl/f0c0+Zrjsw1vqEQ/awhaKCyr9CuLquROwh11TMomuhuSD0DgYKa8KbnzB3GxviopKCRrk0V
if0U4GJLTkA8GlpITUBRmSnpYObSAAhPRO7HDK380k36Xb/64ajBHBSBq/R9aiP2NUCLmS52ab1D
vY8PLJsE0Elq9/gAfmievxjZkrLteP7EA4UTvYgGPGWnT3SxIDVsOx0XO6oryUdbSrmugGAmut0Q
zShFHZ0kLxGz7nH1wkMSSRK8BXFGS5t8JuO2fk2nqT9AAe74fo3HgC5KmLdOLttDZrfEF4R0CWzX
KYRkB7lxLjbX6ncd9DK9bRt2Oaqj3B9o3+Ib68eBf8s7uf7AZenLBg/2ZvJEwQYFvVoky8afZ97E
voC/ONxoIhacmGz2powzueyawbfNGZJRJW+qNKt2Uwvl6CNapBGnGIfdvEPblbywBDeYbuNxqSma
l5zAE1Y0dfZmxsKe3cuaUg8soGi4Z7FtSkczZ7p4tzZTva4oDdfldqM1fQEOlheR4S8jbtrbaGy7
H9BKUHIYSTx/aB2161DtWDa0gynTGO/t2v/qYcYaysAdGE/0krV3mh+hwMDCTWH04moQKJPOljX4
v8wY09/aNhttEbYKv7JNddUT1I1JsNhhkRi9LsYhyu/CDJAU9J3n/pPMHb/VjvTprVnGKH2f+5i1
t2FZNuCbqc7ETjSR64+9zgh2YLAZXrVZDRGxbmyb3+QWD/xpY7BrwY9FncIzwRtDj9CYuOZH86t9
xsFdrd9InbfOgTVLbPV5bNMpPlAYAdMhW2TW/WjyyYUnESINUc+EDC1mm8KxPYa5G+tzFmRQZ8mD
Fw8xAYFWdnHdQGEfNlbjJ07thhYqAoOKw3DtIiGvsg2e8UnAGLnTwILCQ1BJ1byHoYshaVYBzeO8
xZMAJsEmkV07Rdh6z+IJjX+LUDs7W0PXFmerrknHgD0NkCeMlQztb17F3cMSiIkOg+ATVJAWtfSV
nfXWnTMiIX1H+SL4acZJA2/DV3J9SaTqM15S30/DHjZBxY/AMJg7ojSFWCDbNaJXW5OhYYAr5HJY
/cnWXUeQF+YdFzlvb8F6DOonaUaDJsijQr8ytLf0EOYoJaqAxuy2n4FmYxgKIUOW/hRJrAZVrvOE
9URpfbHMhgEffExG/FjlPvVPSaQZ+lKXBjh7oDum5gbwr1Xnjsb42j341vQVh7FiD6iF1IgKmdpH
Nmj6ta3jNLFFh25tRA8fj+u+kWiNsXMMHJLqUstE6ba3jfMXYXdM5qqIc5L+tBOh/tPSglWxoBuB
BNgCNPllsSQbT9LCJXRA8dSJCt2IqWQHNAIl5qeJVhLy8LplphBhUddsqgU/jJXCIUVHF+LHWYZh
ONjKsP6AMnlTe76yPimITEP/oBRAkEM9DS2ExcBU3V/rRtLXSgm3rcUkl6RGHQeXrEyxNE64Apf8
JqDUJcBb4e3e9mHiYEYtD+yx5hOpiwWoEd5fl6IZ3LL80LZz5w42CviuIXbkZzrOa1Zw7S/KWSvx
MNOM0X5fOVQEhyZOlw7mmOqr3TLRti4Xa1Bb4eBbwYZ5gJsFF15kqPnguV1PSxay66Sa+/oKFY/3
gDh+uaL812Md43WkzwyUcldaL1J7VY1JZMsNWG+4IZNOfTF0xvkDoMyM7fMA2PNumeykd2qdyRmL
i+R388iHq4CvOD5xIF/maz5RQnabSNsjhGxlrtFqsu0MD24WBzVmaX/SbO6ip7odtn6HgzAJu5xE
Xt3ZkCY5ZAU69bcr7/MdsGdTHQKKfdSwPTKKN2iMbAO6vF27vYF+rK4TxxqIuzwfX3ze9VURiRSr
FjKNy8t2DcP0jauW6x3l3n5sc+IfZIdHdNoYHafvyK/wFkUp+NnDLMdu2yEnyV6E7rDfBmPQTLEg
zXewa+ErNKI2Prl8HbZDuubZsGPNUMU7IHkMiBp2GI7oDE39SfeXpeGU3j7+2JxupFijWTTm9hS5
IOoWrM20hFPvqQYOmjIIg908hOmaqS5ZDhqFYnpwI5REmEKmZ/tWTepMveznoolj14Mhlet2DXxv
lMCDqsGeFenB/qIUnR201HpQ6CtdQzNPd/0SoD+mg2j2CgtXHITL27mUA1Fnv+VWXomImp9iipb6
ZzwkNEB5ZlWq8MFxKDuWsFhcwxTpulc+ztjzDbNw8dqxayGcykHDmitDjG/ugTGPR2AE1+2RhU4e
FzYyuZu0d1kAPNVafQQWNmzX6NhhDxcMJ676qaDttNe4BtL2NvGZGrZdEmGZHmD/QlkniUn7g1H5
9sVu/XbDNoDNFkbEiPMzjylOL0BIqLvVCE63bHORdtfgCyN7cLwh21I4MwAhb0Sd2GNOkoxQCOWo
tHFOd9Vyrzk0sft8Bet0yFSOFcEcoM7jqj38rDpZ53kq9dQSfA+mI21XtM2g9fXUZUTslihTgM/z
JjnRWjt1hXYj/8z5AJYVO9hsO5lFDvtVDWO968JkPyLfoO12U0OTA4Uk9jrarFp2vFWalX/cEX9Y
pWtXIzIyNIo+J006yFt8SMnwOPCtgmQBM9V9MVvt0rs/TkxhWUs/+zEaFFBVxArKDZ1FHArCY18f
yTTjwSE6D+OX15xeTuCor08srEFdMTzKK+Nrrsptjt30PR1Z5XYeNx5On1SP6XFDHfa5BdDPd1Gv
pzdDReT3fstCP4PrNwtzZb3OKSplPOQINZu0ipx64bAs6FahJiZ0HszDwmFfQPl0KzlGfbPm9wTK
Z1U0g5yzd41Ikb7la5t+g8xgt5uJOM53Ctei/4SKKPFPEpVveKiYj/0nIWeL7buCi0TsJ/U3updR
eBoxDcV/SoEWAerPsZKaq4qMNf+m+nSL6KFBVMWdY4Qh7A/cJ7rFhRI1XaML6NeB3E3w881xUTqK
TgmfLoIwmRlSUju00NW6lLWXNv1WdaNsi4zLerjJxqQb6ssxRcOORNkQ6t2wMlJFO5rDUFjOvR02
4wHtDcsGdT7ugM153PTvY+eTZVct6QXigTmQwyJocnAoBYVsjnp4FHXvn6dRe/OIZmJrjvBjk+xG
aPCzpVKs606m6tRbO25UYYnO2XjRsFe4HKe+sxm9g/7U2T06PRdfS5imENtHBdvj7zVSEs0xqq5N
pvw0NW2PqwtUhnDYxV0X7mTU+u+02XACkJTWxJUZikrzPibMcWgBi9e3UhGzPmfGNHLXyBnrrM96
PLRI5clwBenCmBMhRI6lTtZ2fg5I29BTpNH1nHwQ5AuMpum0LNFmSu5Ur24qnyB7UsrUbyvQHSJ/
CAHv8yt6VtK/SsGiD0GYst+iDax5j06qToUrFluvqAHgWdZRW7iOyY/cT0v9uuSrrb4mW4W1UUHe
zH/CYFmRWHB15a/GTTW7OJA2QMOuYUWc476N29tJopBHdiCdoucNepYp5OWDPcVTQ9xN30FBuavA
YphD6BxrXxL4/DjoW+2ToaB1nU76EGccPKqTKLq+13WT+gxhjQG8fL9ZWIpaTeioJlpLfK7dA2j1
BNtXhNwfN7zlpSnmuFXh0VSwpc9D49Lpo+vncQNYJZcGzA5cqBm0MTPDaQRjRy8mSxNuwugYuzNQ
yvuCCO23rRgWtGdVEcjgttch0baBOtIny21nXc+fPMXleOpGirPZokNvb1W+pOHae92DBzKRy8Ra
knabmqtmqob8QVWCi7ssuIrBakHFkkIUMfSy611MtjN6hnneRxSayItISJPvIQN384RUzRBNrJyR
zoNWqGWHSM3sIL2MUE6HVOp9B6aCmPuYeEfzWzLEDajRRqPQnfcBX7bp/wvs9lum8NK+Jwy1P0f+
Ps1BtPwz2JGgph5TP65HD1A5fnZ8y6eXXnHTfl3rBKZdTuG4PwRkBJLXXOe4fn7BJf/Llv7bkWL/
IEUZcLC/YDj/Apf+X6a2XbDUP176Z2aVAhgFKZpEoHMShqL7L5Sp+BvEvBjgF7JvPEoBR/0TZXp5
Hcuiy4vwqunvmVWBgTIZIqs0B4KKn9P/P8oUo5sQpASsmicgKH7D7tBYoGkCjH3rlwv/Br77LhP+
wABhRPsJ1ORtsnT1BpPE0Le/fF7/hkL7jZIC4JomSYyvKVIqMCPnNzQshg4qeLustxEuwvOqYD3F
TQcvZQlJ81/imPQ35C0SHHEd9J7gaVFRJPw3JCvV3Qpzx+lb4EDZI5Bv2pUiDEyXVjcU+k2/kRbu
hxjv0YzlEJIi9S2SfpalrzgZimSe67sppygqql4nH/+PnwXmb1CUkTShiCL9mjLwV34Lmj3QAFAU
t003rgeyqupBIjhwX7Wa/jda7DfoEx9Fjo+BxxHWFhDj6LdkqkclYXWw/EZFbDn0NloeEbGqn5u8
jk+hr/UjLP3lwBWcERjb+TvUh0tw/j8RiL9hgSA8aSQonkWEuh3v5DdejSapRhHVihskZP1V3eX2
akBjffE7o3NiGD9KzbbDf/6ivyGmF56ZA/bMExDNEcv5b9hj3UxRLPS63jDYZbd+FgIu0tr5Lx6e
IvpPpM7+C4KY/FuEWuSXdHIcIQf82xpHKdvpKgVCXTdzfUX4hhCqa5V9XpBXfrMQNfozpG/JThG0
1J+9QvASchaCRHGP4EKcz/6uTbPmhw8BKjZICWArU+ouclndyz3XOcxKsFSFECN5awc1fMB2EtsO
UbvmA0qcWIvBTOvHpkb/sWbtcCfqKO12YIWsKmIx4P6SUfd5HV36yRLwRCXXUbhOARrqUnSUH1Wn
TYMiJpvLucsJO2jqm5upR6iSrLG7mWZJH6KsGz4v7bZGO4niYTxFAkuXxh1yyTksjO+6VyQrHG7J
T//5sV7mZP2VMb3gwnESxwxzzQS78Kb/fEeOCWi/Rc7jzZJ06hNCF1HBMy9JWWu9tkdBTP6ElnD+
3G3aow3rFb3OJTyDnanhip9CtZX5imjcHv2yLFrv5DOJxvTxP7/P+F8Ww4Vbz3Cg/yJD/4WnF8O8
oAmAjM5RvnuwDrZXBY/o+FZ7HVyRbIZ/Gfox90hnDfqaRba6iyRorEI6MzawKzJ5v/H6E1ksHKfB
tupLJgjcAx0v+rauzPAFCED3GDm5fNRmlccAQqy/55GeIQOTBIUwUeLd1zI9wVPvP7jKwmVkaPxF
Dh0sTt1N/+Vo+6NG+QtuHIkMGW/Uk5fRCziBf69haDZzRPfQCtnRtymFyRHkpN/CSMBcQBejWwFd
XV3ldhz3LhDI61aO3JSj9M3XtEMKds3YSMqwGg0pQStz3IZee6CLevzousb+0K5Kr3OyARcdpXxZ
BNP7pLF3w5rNTzC20zKLkIMGFImFWkhkkwIozAWtqSDVei/J7N6gn7o91bp6IEbP9wK+PzjPxsif
c97bszR0uYXJjFrVwff4lFajODhD7eclNPBuEGJ7TGS1nCAxG4CQvGK7LOLj50Wk5lAN7NOIy/A+
7mSHNFeS2/eUBHKSTWVeq62ab9Ef8POoMnmeog0zA0IG+zNpNqxrPxWqhtMRTZoXlfTdw6bhPNJ4
Sl/7oerMIYpY/RqvkCLiTNcHYZz7Iraq/enWBOBG3cTwmIBGHKC3xE8rqcwxslCVy9kB4ymVXdtT
SPrlDoZbGop4G/XLPI+ySOAKV++COfXDrc51yMBqfUYAvS5lVQ/ZkUlItGUNMUQfQG6FF1GRLt8j
CfYDfql4le4CFm3I1bESufFe78fRh1tDPchUQ2sQbXNPbjy2A5jjGpgMaNNvcarIFToJ+4ZN1R85
iYZvNeDFm0YEeXSIiVeYfQCOo8AYiOqYwQV5gIu4fsLn5MAiJA3Re4Kj9IyaGMJyo0EH70an5x/D
NpPXADH7iaM9U2ALF7FH2zHZi4wZfapBIO7bEMf3K7MajCPl3W5GVPINUjEoyBHtqi7CkEZXjkEL
LHw9LdepJOpHu3RUgb5pSLf3yA7it6HfOlPWb8jwDn32tfahf6wi3uyUkNEPWyMl6/ohqUC5aMDZ
Ftlyi4jpTerX6n6ZWXyVJWJ6aqnuPwSYXjjxgM/QgiPdB8DO950oG6SZccwOYHMtyQw72GRJDTRg
XPHFABBhLdewJTM8dJYhYLgu5AmWCQDeykGCLWQrzMFKDrmgBVvQl2AleHiIhjV5gKDNy2bt4rOK
h0XsYs/ml8b34Q5AWFwkbGt2nZzrwtWrK3LP+Z3emvgTRHj1MlaL3Cm4z49a4RIoGpGvV5Vw2X6t
7bGZkqHMxlQVNGMJxPN5WUGqmfYcZF4tV7xS6z2JM1LA+rrNNi2feWXMrUHuehdNY4MwHd4Wa5C0
DSY7+Nrooo1dsoOoust7KpOig3x6cPlCd3JOSRE7LLo8gvdbQ8Q9eZ+9KgfJMJ4VK7oxEoWDBHYr
J9Ue05kmmKlRiXKtNWZKuOQjabgsGdH0Dlp2KOEyPcEkOQezAPOXPL0OjXjGNnqQEoRks77Wzdq/
TxVKKSRA050ck69jgjvctjGQ04afwL0spVdYmyEs334ZcVRiAY8IcEM9tPYUMLUFhRGGJ0y8esNm
zA/5JNxBayQZB5OpgoW8tgdYfNiuXgz+0zh5RFVOYITSGFWVnrrFrrvB01TDTp7TDebpMnc7Ws8I
91rbarLrvbO3UR1Huy2ySbPvBsuA7EF9gPK7JapsG450MEEn/BTQHjzEuG77IsLEg/qYGDhAxQy9
LtqzHuhBPTD1BcILHHGGcqYchtTcD9AbT/jF197PpkbOhrpXtTV5d+hIxB/WDYcW8A3LwZyN/SkY
kERxB0uDiNXcKFxyYCLXpS6QsICc2A6WcNwBJr4awrKB8wHlCU6Sj9eSpkuJsQM1hgFUizoSr/OX
EdmacobddZHA++Hgq6V9qifOD1uXVrecLOBSupU4SJRQB5YL8GfVTYZREx9mykYCxhMZEqdUve11
j8OmgBFhm7OxTfvFy9Xdm23zCly5ZdDgtyTZyqbOomeernDm8qXPEGGd3FF51UYQt0Z95oNoPwyF
JFVA4c3HYlpndzOYOf4gq2vpbqgtDosO9hxO/oTTA6smsRR2G+hX67Zlv66avNO4Hr7QPJ/2nm39
Y7AhSwqnZt8gS47JHbuaOYlRFQPEpnLOFiuKNWcxLRXUzF3dIbaLIQ/t0B4HCMbQmTEJJs3sxQI2
KilwFl2IerEht50srhST7EeYXWl+hm3LP3up+x+IAG3fYJwBYK1gkIKpwN1ebhNL9jAC5XNtmQLG
gU/rOlnj6Gu+LdPetisS5V3gcDv9UkdbgbBW9wz6GtTFmi/Z41K3zYI7YqX+wKNO33u3qv6c0Rqu
WKIJAx+Hhg9N3AB4+rFLZAStqkKUF7cYrw422wD4y1A1Q5FizgQGyPStq69m38WPGaL+Dybk6nGC
eZ1f6HUM0BATcL0rFEPpWIxw/F4yY/17zhR7C7wFAn8BI6t9os3wnG9W3uOMjNPDRKGkAvkC1lRK
oFWvF7RS7tPK9TgFYU+h55zraNoFRMCWhwmgx6cEfhdqB9qPT6toFoOladh0TPpmekyAt50RpaT0
KoKvpYtfBen/Sjv/RdqBjoYW4n/a1X+Rdv4yvf0fetAfL/pT1IliKDe4d6MshXaZcpT6f0aHL0PJ
/lRx6N8ElBr8k9JEMGQT/qHiJH/DlCxEtnKka/EDXvVnFPrv0sl/mjyGOYT/3APRKEHoGG1tAq8a
7f3vNTbESZKSca6u02CT7mU2mHCEeJ17qAgZ8xogvsyWo+MeE06iAfMG1lFWX6ZJpvImC6oLgL1h
Z5YGvst4GIcN5beGMIn1yMiGraDpN01zAt8OPo8+db5B9D4N4IM59kx8imYy9IVkNc4F6dcBLDqG
I8EuhIkHGpb6U9apaCij1IsDmzKFUnzskJrIRpSIbZ7vO6jlP1zoww7mIupDuJP3OAQ8qt4587wY
qxVguZ7BIOxDzPRLAjoi3tMGXvY5zRTf9YF5DFlAENjvLxw+1Fg7d1ta+ihtf/RV79jDSJPhpo3a
ZUEJFSUOaSbglWAxkKw6sFrIG7zjWRR9aFhX8GllvID3P/ew2XTOC4t5MmEfVxrCr8bW/ayVG6eD
agyOvcDDtpV9m4zfs2jFzYv+MntDdFccY2clcjxLilMo2Uj17JhK57ZYF1RtBxMvNEa6e27OjZmj
5VvcQynaobuGft66VPUvFONplqu8QuCAtjN5S7t1gtU5VVwVKY6y2hZ5BRtjp90C2Q0TDWbXF3iR
qU8o7he0w7NFVgpZBmtdAZdgct9pTAi/lYmv+1uCvIqyD61KFrTK8PBQjOHuQ4wEfE3RVOG92T4J
ZvM9BBpwlPXttqhnwhrQdJnci7Z6xfCeG7i+pwtueRq53WPI6fd4rpJPv2GHQD8Q7AKPprIhPrBo
uIpwL6L1xmWMSC6gaYCIQzWj8MmH28HP7w1imrs6gLgTGYJTvYl4CYT9alxDXY6zF0XIAyZbAVEE
nwb8zbFPHFD0FyBQt/9AFYGGmSugcCs8WZ9cJykoUZPEx1/cIq08rmlAQx+/sYtoIWxZLfRzi9t4
33bYRAQMrEDCAuVBA6AF6YnrqXLfftGMAHsBbYHs30PeaorEEgW07k+uUaADvGrBj+0Q+7N7oxR6
tk3mR0wVW1B5xLJgy/wusuZODhhNgcYJGTgE8B1CssCpwT4iKVg9tl1g2S7x1Vwsaul2W5u5OznG
zSP30xdgnvoun1Ra8lH3ZQ6/rOhTJ0Bo6i9eKFL84iJr8Iv7OEXJHYeaQ/vclhewXPn9H5TkpNcS
Q+H4uwH9HsutviDb7mVdyffxgk2iFNnnNI5LGDN/RychFvW348B+dE1eXW8dJj65lO+xxXGXJond
ASFrb5K8re7XinV50drxEuqMDtsAzCLY743MdjaLIIGtr5iohtlUeYxAUNBfWyHTXWhjViAB15ah
ww4zyOewfJ6bIm0HlP/1hq5yTVz5P+xlksB+LjDg4yjHS/NvpzeReHuTIT10TE2V3VV2ir7UORVF
q/P4jemKFwoTdXYYdFIMl9pMw7iz1GZ3wwD0r3CiV7sLp+mmzOG/6uhZgDJ/QNig8L5D4vSfoM1W
mmSfg/LLx+47mywaUUzk2m9JvVy7NaR7hHaTBwL/+oSI0eeQIqCE3gKRwNmoMmknXrBJHgYrT12S
XuEyoPdgD8mxb0G5ME2+LCmJ0EIH/3MwutsjrgLDtDeYKdUONNnxoGLQhoiTL/Vphon1tIk2HBGb
QZii4vhQ6KUihPuNfyOQwy5caAxk70uO6XK7GrcOMjbeFyshXyVOk1IqICcmF91pueCim+rjwxoj
e4vAR10CvpPF5KOfTDVYM0QKFOroBQsLMAqmf2oPyJndp7mF6N5XGRJE8yxvMMeq+Y0nXVpPC1RH
96Z3d4Hx/jU23YRNUXV7Bbvg69byI+EuOageHMo0wIX+BZpiBkt95IjjFfm2AsltMUUm5Svc5Aty
OssmPxhCYN7bHttZC0BxA8a7jPwaXmMxKQynq6H4gOVN1X5e1xzj5jBoI50DMD7KP/c497atzoqu
G9CW/DOMOlQoEgc+OEhNgL2Y8xgqlfiTRC1+1zUBEaguXxB5w8gMMs/rk+/ErQbo8KRn/I1IUBzm
66DYK/7UqjRAntQlJomzoZjm3J9x7oSvoCIwgy9v37osfcugFFxNScBYnn6b72cAWkeWj2+RWqI9
6G1V9mw2t9G0TXcQx2JUolOW/XA86BYrvG/f5wAkbEFU/YZWMHsJwQwBTIfktS9D0rKrXtTd9YIH
CfRyBFJPAbmc/wK8YltM+9Fl8x2yuKD1XQyN+EK9jstorhYE6K4B2SDBQy05btYhGQk75WmEy31a
kQDbw5ZOCvwVS6hNrERo+y9EbNiiUYEY8g1mytVAwJEdiqO71azmgw2rfgRw/Dnp9AiJqxL2kqWp
76VAp8zRozTXAaTCD0An6Zm5iqzFuEL4LhBDWH/+ImlBakaHHOcsr22LIQW1ScaSAZygzRVGBSiB
h9BifBamMg0wYmWRIScb7eEzYAYWAm8Jxh6i4gKNZGje3NCJmvWmDsuxw4y2nyC9nhHdjeSj6HhH
EcbPN3mOmpqA3++FGREpHZTZTX2UJDtE25b5mPe8Xo6GzJs/diZlEPSHUYcn0CLZAC7crEOJ9qrZ
BBpetfoiapsWA1cYWtFvzue4SZY24y8USgAODoWN/qlHpaqALjUYZLeZeJrvcsT9OAax+XEENBKQ
0LGZmMDWtQK24SsZia53QDIBu6P2HM3jSBSEVbZAeLuaYy7nc55uW4WhYagzw1WKEQV7rKvOzEXW
y//D3pktSW5cW/aLQAPgcAwvbdYxR+Q8Z9YLLLOyCvPoABzA1/dClEiWKIkmvqjvNZPeRFoWsyIw
+Dl777VF/X0SM3mm3OndyybFzcXbzs+3o5Op/h5/VEbwsGAMZGuTB5e8QBN95ddpwX6eGNpKqSk0
kfjTaibPY84vC99sV5dB9bWr/H6Vd9mEA3TCCwXbTTwVc2/0+CzOnqARctrG9MnAdToJ3yZXcXyT
BMp5E7uYCGZ91c5xdNH3c3nBCq+VJ0wxsBX7yvAXzqKcXrIzfbFbQIwI9DAZuzOfkdUZ4dD+zG0M
BhuG43zmOSZntmOEa948SmdhPjLTwX80AlCQWLP8K9iD8CHZ48GKrPqFGwmAA4ZkceZJ4mCBLanP
mMkFONkt6EkeuQuFcgFSosfCpszOnEp8qsZ3faZXOmqAZFn5jv6GRW1+z5xIwRI0e+flvxPjv+5/
+334s2y09j8bGX+uM/iHH/vb0AiMnIOKB58ZMZps7cKh/m1opPAq4D8SOIKiOESs32ZI2/plcX8s
JhcfrVQuqtLfnAB0MgWCsY9/L2wGUSH+ygxpe3/wmlgMqQgQQJXYPiBB/5FfLXGNwf/kYd17iAUx
Css2ZaDTaI0tcOK2SER+J8yFxtvZhr/FHGuMEE4LgpC4efeYxmKPERA7AatUNyHLl3nJgfcUyLos
qKJdlpvho9l35nuUm+yn2cGnW4ICEYSShBTRsSLnoZBXAGKtsEm3D2wwrU/mPkC5DR8Db4V8Lrsj
Yb4eR1GXiTUR/wXtQDqxunEJA8Nm8AuIiXmb6Rv+q9lOqkR3O2iy8wUnrvI+N/xYrixyyv7GwK4F
ts5KF2NWZoUVr0DTzTcDD+1tHoKB3XHPsW73rMmN1myyBx4wQC+JsHPcZDZUur02CT4fWo750DvL
zss2lmVGD26p8nITIXPU64lnUrGW/H6fMHH9ltRP7z+0RZveoRh4ZHzTulyTgnW+uIFWJnv8iLEU
NrM3rWdbc8gdoirBo03sApJI3xBf8P3MC7f466pnRuT5JcxGG1+zra7DdHabm1iPbL4mx47fB3Ti
9J3Mvsyw9NcdE1Rk59+rjmPR1gk04FKuQE2ih3l9nY9Wdo8lr/I5Lae1fxKNL+xXpgG3ewyjupof
JoUDcjMOaV5eZApz/joybYezEa8e5ma34AFnDz66gF+aebmyyXdzUma77sPQIysM9EqMxsorexe9
T3QFxJlwaudLhGnxXEWxf9vpyvZ2Ux1mn2nHA3qd86rTy5pPSdhiIYuzCWiwtepyl0Hes3WN7zZu
cU16VdD4q9iyCnnqkjYothlfg7uThpMgtYTlAPPDxHW6k7lOyw3cT4v8OWa7OLqL7ZjPXscDMzVR
mTrhjCqSkZHOHbpt2kQ5+JPETO9ygWkTXF+ODXPIG3XZtwOyfTPK8YmggeJabPLbcHL3nYYHM+SR
WOuyQwgBThvuC3IKwjetC1QFjKmB/NoZGbiURKQ5RBK+5xTBD7OlIy/JOjBu+XB5jHGWW12CTgIu
OoEVDf3hmxMggni1QqcnVHGwxrrYdHXncnJtT55Z+JtkgP+4ms2YHUwyml87rYgQht7WcOQeqPGN
bqfXmkFhXZIDuE0sp7xGcq+3IVcicxGpmMbyBoIVmAHqlGB7YZEZbfvSIhhlyFUGICbidQ7XXPbu
40TuieB33lyS52cYYS5Dr0phxex02NRbEqqPFlPpgRXLSK7b4VaumvtolMjXxjMD4btne3tTNOxL
8467cfCZBFjJfre6xn1RbmG/Du0Uv7T1xBHb7rJDQPJ/11dxdnB01/B9TXvZVuXJy6OMbG3cXxe2
JzetH9unpBoxnptCXbKpeW1kOZEDJpM5zZWHoZyQPLMQ559iZQ12E68KM8maVUUKfSYmmvO5yCqF
9AHG4xlSX7wx4qLyWN+76lKM6aCAozbFgyhncGZ8pMPTFCTOruvy5AYS/HBERB4uSKk1112YmZ8c
j+JPY3bRUdLC3cg0gO1TquiNI3t0SluHR5pkys3zNLwuCFOxw+G+fc/C+qMmeHCvBmVfMc7Hu4ao
USfkl4kI+H8PAP/OAcAXluvKPz0C/BPa5G8/9esJwKdExmLZ6ziBbeEJ/OkAYP6CNwKHkPXrOvjX
JbJtsmrmhcuiGMQXL/qfDgBQKvGyLdoG5xNTmv5fOgBY/0ARs4Hw4bjnJBLw2/2RwVcZVRgi7ETH
YizFWw3W9NkeW/NQmWm9K1GNVnqu5tUoCCytbM6lN5oGg7sRT9C6baNqujMG8d6ZWc8DKHhuOoK/
q5Dsbr7HIxLczlER3dgBz1WIel6fbQUZR4IKgVODZivBa6x7DMC8YI2MSS8L3e+ZZ8s7VsbBaRyL
6DU1RP0oExF9REVGIjNVc3eb9Zb5mVbLuaTWSGg732l4hTdDg7EnVnWWbXrZTeWp1bkZ72rGXRoS
0urVaFzyzUPdVGicOk8wRAtvSk5G681fWJBbn8MUkqgupxE+vx0C/ThmoiruNFuadWMb3aeah2iv
6plnNZpSeRNbeFxWuRsSO9RaPdjSVU8BHPQjiUHnSocF4Z5scqJ9HkcWL75Zhh4IMuHBCuClTcKL
YxYnAWtSUFTyVrGDLopuBSOicHa8RXEhYEz+VCGZ2eMIsv+7GVuKxWE25XeZP1QCftRMfCG3vanc
JmOfPwwpiwfIPuEI18lm04ap5YJwgv0MNqo3LxJ/hEJp24UkSEB3wsmIGnhcXpx4j2ni1J9zEVp3
mEXTh9Chi2Dfdz2XgAIaua0sbT5PyMLDBl4ForXhi4wwjZFYHUJaEd56LtCzjRWSvFilU58TPZqq
A9nb+Ei9RH+NRXZ8tHMqLdzRI+nUWyFBs4UYFBSsTbcY4FJy8IkvD0bLyE1iNJ3fgGknwVUSpf5r
TkT5a5kC/VjzjmF/N89GsHHdso0w0+n5i7A9xT/QwnkcJTgYIiht24ERaQmnh1aerkqZquvEL6wN
AcPizqUi4trEOXbSTZofbCw992ZfMiarzE0/EOjFdZrzbbK4nKurBIMvDRlja7trxB6uei/yYoPA
7fLOSEJ3NJ4qMi5szGysQ0DqZo6OiiKQZbvfpHol8JTEa58Pqd6Jsh/3ORtCF2qovfB8WB2y8kKH
Ku8Ra9KG85hdpKvUCUd/a/VLPtsrOgRCAYeDvXSa+B7mgYQX/jBlvb5MyFKCOKijjtNXmXT5cjUH
+S6VDmSFptIzoo8V+o9FbxfXtTcjrAdKUgTQg3i5dSXuvw153eYJeJd7MQLXgAjTBq+l6b+Ubgou
PwpHeBdtbMu92SrWE3kVzzeEGowHq+iyZp8G5tjuKyuMn/i9s6tBRPEphEhibMHtw9V3gVPsm8Hg
IoQ2FtuXQKX8aZt2fZPt/vse+3feYwH64J/NsZu+fS+j35rsFjf7jx/5TfikMcmVwiOZvti2f2Ym
mx5NwBjJA0wImJl/crPb7i/4dwSmWw84Llon4+2vbnb7F24+G28gvk3HBh//V15hZCP+oINKR0oX
giyDMVVQ/0BNhswRBEVmp6eo0Cr51rPYzYkiRo35MIJpqaZ1qswgPTo6wtYUjUVg8T7rRbAbysHM
HqbYkjOdE1nWvBZEeDiH5yEmcKAfbrupc3fUG+JZ4ceoPYgHvCQ+WFf5KZUYhkESsxPtG0yzCCZe
ZCBHVALjBQ7cJm5w+RBeXWG0184R016Z38NIi/d+6MPzdwyf+H6QZt2bZXuwJjAT6G1mtBAYPWfE
t9mGG4eJGatb4y22mecoqNL7WXf2u6TGxlx1msYD1ZnjQ9mbzaXO7e4Gg0gh9+yUs3ozGTH1FL0h
qpMVc0SvVk08VNnT6BjBSxxHwW1t1DhAjMytmI9zc9yzDUz2spjnYFM74zReOAXP/Huzrox4XJuh
Ez3IaizbnZmB3iRTWNx3vUqw4dAthDJSVWa90XnsXBvzoFj2RcWQbYRTlNmmkkW2SSfN1lfBbHnV
E+t0jguWvFA4Ro1twnNpx/JePY98BO9FP5j5TWrX02XjmOMTv0F0MVn8arY7f3gcz7du59Z3Lg/0
eBXBfGMXkcLQsbXxGFi5yDcimyhZQpu5GkbVXE9TaRlrvvD5pPvWfEsAczw1SUf0qVbODR/ld0UV
DT020lfTavRNfTSnyj6VtAbtars3mYTwRgHmC+stlrga+kFsbrUso0PXmlQD6eZrmnsvbMQZVnvu
qIPUuXfvtn5wTqMXO7LiyWdum2grBCn5sKPxVBukHDGq1seyhrdfkdcGD5Z7JztQmui9qrddD5+l
1r3cmmRIv6Z9Zn9abQm8x9fjbTfnyb7Ngl2k/fFe23pWK22nwwMBD2ykVRpyHhjIh9YXualuFCVD
/tYHppddhV5bvwJngjDpD/N0HZOtvuMNLMJ43Y22knxHiwhtn/Xo/KxNT2edmlW7iWsIkUV/9Xmv
XFj1PIsbCxvLuKP9SCB3s4iPupWlhESJxze60m7p7S08vm8+WCQGrEU8j8MEOhdOI3dXnOX1YlHa
nbPo3p4FeCUGnyvuLMxXlCE5q+os2Jd9inhfWGN0OZ0lfTCGekV6kv2ADzoF1X/IdXXJ7YcZgA4c
EqfFD6tAVFVVTRHGJMYr92wtAK6QvwBWw3BAxhLzgSpIuOOImKjwYCWQ3sSLU4H9MbCKxb0QeXZA
QDZ0X2lMynnVVuRXSyCm3k61C2uAUTXZGv1ijzCsxSrBwhrbBOt5jYnOzXmCzEAD8Gn2o3NBrjKe
d2YnpiM8cLwY5DXxZSStATVvVv2EXuK64czey4dmq8/GjtqIk/eGfzC9laAly2tF1qL6Up/Xwfmy
GS6XHTF/V/3NctFSj6zxLDhb9pSC9oj7ALv4UptEiJoKJZHrV7xX/R5kAgVL/dK11P3oXXLOJUzF
uZApOJczeXopamqWziYuvm49Qdr9miyNTv3S7RT1pLWJGyyVT+Jc/+Sfq6DspRUqPRdEZdAM3spz
bVTcT/ivM+iVRAUxSFJfs7RMOefCKaOJ3FfbH60FahYm/aaB7Q7VUaWQiqmsKqLEu6jnaQkHS/Mu
XJqtSAYp64D6F4q76lx+5bUYLtGSJkqxiqUfC3NgVbwNS2tW50kOeuhHxqbiWQnUIUe8tpBDxdfK
WYq3Mq477xDggpXb9FzOxQuG4i65VHYNs82SLV2avLIMAl20tHvVNnNEVEwPFX0wazMSNgBW58oP
3G5DkxguP1jjfSvWHgPY48Q2cEuSQXOFWj7etew4Ata6Dyw/3RkCaGQpSgzvhX3MSZTjucuvRe22
t+bSWFYs3WWG6UJjos3MqUHtEW+agWVVxsE91555ZiaidTkT2N+aWdv4B5MWouA9UWWlFoNO3ASv
7P+09QUgU+ID4iQ4DK5Q8zzA4N1O/S6dqDq5Hvspv9ZtMovnESNd/8nxrcoe/nto+7cObctm/8/8
akn/+f75T1rSz8e38w//voDg+MWBy0KFONds/02AQJsQrsn/gKIK+XeHN1QG/g2IZjoogr/91O8C
xBmbH7jkWn781F8wsS3rj59zPJZLXt20+Q+R0vJYQ/who5cMMHsd7QRcnRjKN44L6QqQ+rQxl4E3
bAvjbYxAVxbMrLeWQAnMIxIQ+Oqr9DWaooemXzeT8R1jfYR6zBxetcGl7LN94VkKd1j1zhvvuwP6
RqoWg0NYdB91F5VI1DJmUe12UB6mBO1BBUnurhw7Yyx3HbfvtjMWnM1Q+mzgGKY/82WEzxZbwCqL
0guN5WdXLBN+HJrpMYx69USfAb86GPPDGFvBJfhr3n+s0Yub2ipSWKzzS7tsD8bIiWgcEvbBCTG7
6bnx1lFTPPWQvS8y1z7A2cA5ilFuII5ilf5XT9XVu8kh6qWsRXXllaJ/VHmVrEikzF+UFeRPvCHk
i0gXlIt73mwATJfYqvIp+2xNjSfObTpj4ycTlJeuhpf4n71X//+1zfxdd+/ftc0sKbM/uw9/q9D+
SQH88TO/TU/WL5LS7t8HoZ8WgBhCyQja4h+ywDYBYs/idiAraSIH+L+7SKmpIXjPnYugKHHNyL+U
BaZu4g93II571pzLb0gZLvfjH+7APnTaprfK4ZjVmY2ob3vDfVJFbbc1OXnmMDLMkuhgUQ/f69xo
7iZ+I1Zivva8TaYKb2aD4UVfRGaVdAa6EaNPNDkLml+L4c51CCeCycLbGUsJE6lK43Atu6CXK6Hi
Dr60rIdNwyzB5sjQ4cMYENpiWxKLj4Wt+gZNYJAHCKNLrsCKiBX5VTxFK0JZxW2eaMNe2Rg6MPpw
6G7xnYWzsw0nvwE9IfVQbC134KA9YVRioyZ0iW8jNGd7LSufGExdTfGjb+QOYRHH31b8J17mzs0+
/Lqb/QM1HYN1AW2rwyuUVPSghUP2Zeqb4k0ZyhwhcGFxvear5LTt1UQs1ogItEU1cpL7kfGBGlOW
JZxLwO2szQJdf9dmfoRUA0+p2tZuDAtDg8QAadck5dZokLeOLkJOemQWd+7momBp6GAl5XNyXb2h
ahhjX0yeAuZamz6mTf3dGKTxMvtl9eqzh9lwjoMd78fDFayaYpsHfv0KvCRcSRMVJTU/ClS3nRFg
GFhPeUujWoj7hRhcuufELS/wLQygW9ryvUjA9IGmGq6GssxvvTFDNFUFwTIrAZwLfqBamTH1Dh4M
pRNhoXpr4jm86Itls+QHNzxgQWmq/lKCIUFpqedrJ/aVhFeUdJt48UuB9Q+3FE4sdXQ+FO61wI54
66HgrQV72E3uyu+RlWK5nOVVnETFMRuh5474WS+dyXOeEspLd3Jmkbs2bSpsGij8kAXXlB477AMo
4xpco3grTMoZVvkA4uPSINHDgOsN3UXZG+ldGWKu4+pZ1D5KD1D+0rMKOJ4VQeoaGSmEkaXRXdhb
zoKt9lVWstsDwLQzYgdtEQ5RivukSVs0x6DFrBaw4JYno5xbCM6Vj0bp24te2Z+1S0QidMyEwWKJ
KlQdcppqQ5Mevi7/7M86aL1IolhbxXPPMni+zLnJ8k3Oie9Zh5PjQzEhWaFQByHSE7g0N33kFcP1
JHr5pTaHGWuOlcPDdaVfgwzOJJm0gXdyx31td08RUalbxvOy3sSkKTW/Af1me182/bdmZt2xptuv
l199kHSPccFLGWvpCAxmbOPQXYdZkxTAqLtpP5DdU7BqUxNjIB46Y6tFZb50jrFgRnSSQSTLC3an
yZQ8DIyHbzCoIoCE0PXMjeTp8EGmZb7DcV1eJY7fPgjD8V4SUHvjJqvN6b6aZqaXNmynq4SRRTLU
exE34Ownt71fqq+sDkL16CRejXWr9gjaTHLEL4dTRvU7IvjF9KICLNrbyg89f51i3dZ7CjNavngk
TmyqrfDvYQUq4wB7ENvv1IyNgz3SZUHkzSRYNrZEJN3rPKL2w01syjRxDPTZkYsVd2pAAjTfmKkD
RHasTe2uPLMO+j0mhV7ch1DfY3zs0vqibV7IUOSwT5Dt1NQ8k30fKV7tjHXTVJze82Ckga73E3Pc
gBoKv4VDF36kbcwCgvgUz9Ia69RlYhAxWtmyZ7fdNjFqpIytsFuzE6+Zk+JsnlkZpH23n8ilsAYI
TQu6NjKpQXElnBws2UP/MrXauxwCehWviIJiCSVrzpJ9Nikdg7/sX5MeXi5cnorVeqprFNh88r5l
rkOMwB8GuHtNnJKDw1ZMMLTUZDBHe9jIyTJeTUONTzFUYfBDOmLgBwzG31txCYpNRmQovHZoiTDX
cFvAnY6Wbt+coXHYFARCKdpjXTyvRkqStmbwxvDL4j/cmV6We1xsE1+Fv6TSwY8GMUFW3ACVc9PP
Ovc3nZ5sZwPBFkOGAZwbtu2spoL1GBAxmpVbTIY40F1YWUMAMeIbMIE0OLR5VW4yn+bMG10VA1W9
U83dpVn7BV95UFWfKTMQJja/ief5IS67KX+FhZmBN+K10l67Y4IeUzditC4VeGMkfY64AVeL9uMj
7hqzOoBzVNPBQVjX24iHvFgPQyy+QvtciDSi5p2UWrV75MTorJ0yDfBB9y9uOVJ10I566w1xukvp
F3Qcgq9hPLpcOxO3dpbN6zloxyt/KN+HYrrBimnxDlcsHYMK+G88w6lH2cBfuOUdqQ80l2vSkn7/
RuGu2W/0tOC/AY+6RH5hg2J9SaReRJSGshorFegnkfJy9y5B3b6a+Kk7rgJOxQ4K+HqkXHwrTWKb
aPfATXNeVWGMsSC1M9pfiWLc1TYdwVs9tf4toWTY1G1ZXTle6B/4dt8nEOBkHGl4IdC15BWNND1x
L7Sv0VBtIk9Ox7kS8CcjgyN7i/Yk8hypKdMtwSpnXhhK/mYM5/QjBb344TcJJ4ekTJNXoL4Nb4HW
9zckChArY+WtHUcpIq+TZ+H5dqrktZtN/pAR0HcRtNs+yr23HrPU0a1LYMdkxfELO0byMiVM1Fua
QJNqJyMeAZWRz49ujVFbMtGbG2L5xNTcNlGPQ56Ozyj2I55Lw4hfPMc2oUKYN0UXsxHQolakZctH
dEDnAUNnbu0yAEy3KjISGN86h5iUNu9JMAj4rn11yl3jkRqQ8slLq+JbaFiIsgUG0ZuqrOuNFQXF
BskshbEhUZq4xcYjRhpzLYbA2/mu97VbygtaYP9rfD5Bu/aSyuVmGvmqTlY9pHeBEAGMSD0/k3mh
wDcziwhfqo9Mc+BwA+ybGH+CyFcrI1GYcKGdoLbGw23njOY+AK/FdcIcRPJ8CYxgYmLvWorXMA6p
KZaBvhqNTOyTJqVaI7UJHwqSsyOp8da9ooMZcU4a/g5oK5TvtDBqDp08Vn2v6bfFkEI9hcN4gUFD
osVFWP757BRLKOxKwoFmGBQ5mR7M6GrcW34zYxcels53Qt0hVpsg3E1C1+w9WCc6/B1XBKWgigLb
OwWpZ9IJimuYfnn7Kq2LnOqwTFxPVBLtG4cG1XkklBvacuGV+eY6lGF5m4WWkheSaABrGr8+puTF
XkpM8Ss/zmEUJwPd8LOoYaUH1c5WotkhzV8ncWNQGQC+cqUSsoPTZBVQCEfzqfOSp8YNkgtw0WJZ
2viofcWbY3mK8o/WR0YPqNWlEPmYt+G6BP25DwobcXm8RjexvmFLSLeZtMpj1poWaW5iEUnHSUCP
wV1UZcmRs8m47hNRH3yuKVxSeICFVNlx4DiW0k7LAaEw5DsL6GitJNqcGXlo3mN6N/IUvg/KGICF
sQzjnnXhjm69DxPZXAcVgH30fom/wEWZHedAbD2nDW8S/M/P/M1qOFsB3q5tAVw93hdGaecn343D
+9Fv9LewbVyPpAmYQyca1bTliKXURnPsok268e30Nkqc6F7zouckK0kr801j4vUlQXkbY0yRqS4l
Xpa2d7BBepLTpEVR9vkovmnHde+WXqQYnoYmSrWtlWmvhbLGvWyKdt0iCry3UU3bfd5EV4MTsb4t
vIhOraIlE9Jz/CeuS2PHc29ACFhbvr90ZemJ1gtO8uo/PGL/3Of6f/7ntb7+yzncOxNG/iS+Wb3H
fZK/LwuxL+/te1TN7z/P8T9+/teNWPDLstNidvJt54+eHPHLsvCC2yMw2QQ2WuPfgp02P4VNZrHy
4MmFpfS7nkkHLOsrYZqIpHh8xV/SM90/MmMstD6cMTYuHwGQDFwIE/tPxX6Z4RVG6vfhMXackrI+
r2TvRP5OXxJQ7O2vge93/ia30uFiTolncqZ2YfHPxkCxSB3l8dMMylxe44/FuIozPexuS6PMFB3R
HpNwVVB+2SblGFywepsfhiRu9cmw0Dw2dl3UrHMT1gHaMW/7Sugr6vTSXTMbMMMLtz7kkudlQAiK
J24mJlxA4bxPmI2g85oZwawIGKYFNvxYpG5AJFyX3gHw7rQJTdXdZ6SoN0VWWpAIPHvX0q0Urb1Y
jA/KdFuYLXhw9lNbt6eYd9Iek755SGYCAsciWmDNnlPydCRBIY8T6I6LXntiomQpH19Kw/CQ0BpG
EHhXFY/3gZOwbF3OkEyUNKvwHgfIO/Q60idrbNwBvcpu8zvtqupmgJF1DIdacpro7T4g9KecbCXB
A1wNc+evEk1elsKcuOEZwUD+PBUKVGxcF6QOcG23AfCjdhxvbcMxIRpUtpljcVRBH3zJyBZcpNiZ
9TGdQudC1Wr0tkS++2DljbZ/2cFFJLWhp7HbtoDWlzMDubs9ibi5WOmwvJ495qDLqY2nm8a0lxY/
mD4kS4c8u/OjZCTtVSnAOjohxIR0EJX3XSjNiyLIipOrOuMiMf35zrOAfQw0VD0o11f5CbaKkT/m
YxmKgzv01huM+LJ7JLtafFb8gcmGsBJvfiwqBetVZ26dvd3WvIdI7tR0zwgSlEtD3ARS1jSbpUsv
63byYozDlvG/Mm9+tN1IDsYPMY0xa7di/reqpH+bqcdd//PqmzJzvS8AxK03tdTfYPbEEtXqSbPG
+a0Eh7ab9Uz13iNJUDuCW1oSxal1t69yO3rIrDp/dHoskSSk1FVgdDUyG9U4qavlRrR2/DZkXY6c
REeOLtiUkZrLrUdgpR2cWgZUZhI6M96IGYYkio1gn1Tgjoh+JeZ71QzpRtVOczFxcClW03IFIP+k
GY1V/GF4tWnTUUGpD6FnElfxbSJOhROaV4VI6mPXU6mDzxt7s0Znn3lfk6SaMmqnWP/Vxaqr5/5G
KHywfGj5utc4arRPwVGWmNZLzdbqYE/Nnn7OmAIIDo9VJCyxAHCHb24pxzdZy9Tf8mfxpdJGt1pc
GckmYzWzjkBpbjA7ec9Bne5QXe/ihd+gma68UJU4JziIjIEP48LD7Ns3I69eYz8OWQrNnH4eIl7y
Yaq9J3Tlx3NHD94hD1LOPKublDzVKp2nehe0eN5HjhYPNNyMPzf2hJ2gUWgQ9xiLyovKi5rN6BXV
nj2k++y0PRxUO3bmf2juMUcnZJNdhXdFW6KWW118nRPFhv3qfqdPjuI7Ow4eMi57sJ+/dvjUqQ7f
CSbOH4YZRtulwseNjeQav3TzxaIA4oaCFb6yf6PQxxolQ3oodLDKYzqQztU+Y2EFu8pySSb/3u9j
BzMfFMm4peOHm8j+4NnUnGCGw39JPIOzN61Lj2EobCoAgpqqhNA6DsKZb/gb8eih65r8QXl1LgKS
GWnSFAd0Xs8wM4RgVdWHQ3mz1AJpj1ogj4sRi1l79c+qgYYG1FZWlB8ZXRtf4r4zvsi271+1nT2e
e4L8cR6PcGOgrHTio1DDd0SQYNulAa17pFL/VWmQKOp2W1ux3sWmi1UhXTDsOJ0PNX/8xbk5yCvg
GjXtR6+s5yjnAp/5jg6j7byAmjVu/lmTEDCwchOO5d3vbUJhqj4HQ90N03wBMouyyX9VKNRYA+mP
Bmw4C7KtEahok0fG1e/tQrE/n/yh+XIuGKISImdKGdKtOddpuZ7iQO6ncOq2ImqttVhKh0K7k3st
KaOjKY0eswDLAbxfKLNLAhmFFCTU0j8UWdazmXjZujOH0x96iIKZIgmbtr59A9sDPhOC1p82EoUU
0K5MMMwnVn6fSZyVB7ypDhqzSNWeQIw8Ih+rvVGUKa81Ae3pR11RZ0/EOphcqHFqDqUQNHwMzD50
sSKlyeYmVXASZuE+Y71LL9nvcr9WLmNmR7PvR04Z1GowIrUx+2G4JWjMSjnL15KH/ikomveKXqM9
TQXNg+B8vqOOLr6LJgi9IM6BY1nOSKInndxDFlkVCWmVrYxmjg8prqt7kdPxlbDVPqrJZRQ/tyWx
F9BbJWu96zIyFCLOraupcYKNN/G27wWreJnkj3Ui+GpMlh6rWPf3STlRRgwub9M0c7CHyZW8OOXS
MGcnH4YqmyOdkjSJxu7TxK21GZu14IkUQUauntjnQ24p6/G+LM13QQfMOncL88C4Ik9x0r31Nahg
GgWipciONkQeic7JmVK0O4Av7MGCZSwx/buuJ0YZSuPByYzqNMWetf6tpElZxrbwPBeygil03z+1
3kQF3G3lCYPKsZG1/FV+BjPoH5QGYOIgG+ozvkGcUQ7BGeuQ/WA8+Gfgg/xBf5jOKAhOKGAhsGAb
byRQ9gT6lzla/vDvQNWr7oBpYOtxJ+HvaSpAJJinGKg0PmmoXKK5mT2Aihckg7AI0ZiJXYh6oeFh
OJuI2OCO95Sq7EYzxLo2Drf1mHbRzuBa/8xk43/Nm0pu84pIaljB97GtDNNU47sneqILBjLATxk1
uEeBTrNRLFlWRt6O66Buwz0PYBahfmHCGil28odJinWgd4+ZzDtkZxcVi74Xrq+vQ5Unl+NitRph
wm3bTNV7Hnr1Npg6ThRxOFPDBx4ZO7hhnTpTARSzYZaBql88XS3urmGxedUJhq94sX4NiwnMXOxg
49kZ1i8mMbnYxezFOOafPWThYiejURxjmcRiNgEMBEPULcazxYJmF+NHw0FuM9MndpGE5fiU2FjW
cqSH/EYvRjZ/sbQB/NO79uxzIytA8ePZ/WaGk/GanD1xWrYZVcGLU44wGq65yFwcdONipqNTreb/
1yCOUMxz7Ha8lLviHpflqirtLF35ec6WYWuHjZYBjJQerY2jUmsbLEwFeIOSQ+hBJFE8b+lUwW0v
s2p8w6AJFFWFk/0yL97DA6UN9bWvk9k5yGmI4Fmx575M9Wg/t7NpPoatyqMlS6Yvfcx+uOJUW5i3
QUDVERbIOnnCWp5kd/9Zdfl/7egbMIP+68n3/0b9u/r6nicI0N/U3828yw/+pEID6Ze+Kx1YyJg9
flKh7V/ov4RUxBctGIh/GnkX4y+4uIBx1w7cc3jlVw+v9YuLXowATXDUBeTs/RUPr7dgeH/ChVry
/7F3ZruRI2mWfpVC3zNh3ElgeoB2+u7alwhJN4RCUnDfjKvxjfp6HqFfrD8qIzMVkVVRkxig0QM0
UFWoQITk7nQuZuc/5zu8JdMjfcJ42XV4F99vebknse72e/NQJ0b1SNmhYBpsyvyiZcdJ01juJ2wk
zYR2JXCzVaBbsb2tZdrfp+iEmAubYSZgR+M1dQVtre/cEWvYpi1ryGxxmvhr7qlLOErBvnXo+Hqr
tC6NdsTj0B6jXuNXeLl3iX/QQNh2acdbQ97zm2DqDf/MmCYifh3FnTTCDpr/Sqg+eUo1/MFMd/uO
JIZLncqqiJGlqFSp2/sek+S9VWbhvWtO1ivLtuGsjikjoIIoNJHOiJlT1pRU+ltbdtb9XKbdeBgt
0t3QjLjoqQ2Lv0hPRdcqn4sjF158WQkGUqusmcVnvXHsO99v0nirax5hy2Xp+MgYY5BbBUcm2tJN
1JQbixZato+sPe9tNTmPdsmEe5V4AFpXlG9F3Z5Zqtr575M8bHZM9djCMuGL3qd9Ug3qrkGQOPFn
Ivd2EYNNxiMjtFUFy/t/sma/GkPuVP32r//yD/Utg2vsp5f5Rf82VH87e/uP/1N+vMa//dxvwpb3
C9ephTULQ4dJsQiX2e9pc/0XwGMewHnMYYuO9Yew5f5C3lT4RHXF+83hD6+JYfJDeFDQvLBh8R7t
v3KVo3j8cJnrpo4/37ENW/BftNDvL3MKbAhQJ4N+gJlbV7B8NNWwqmCAcLLQTJuVY06ZixBtteEp
h25RX8iZat3LnjwxszY8/fY1nBnkhprfY9xmlb14MnQ3fM3w5as9pzfCTT85pr0aNRHNr/lMFxyW
BUwrkmrEnstTqHS7iGCXVTJa2mtTMHBgot2ZgIZmog6BHMI8ukgtY4cKUjN3SKzwEvMWxnz2XgPF
PInMWTELXANwhaZhLdR8bMVorbBUFvvZSS0m0zQgrpU+8LngkEOUCctSP9rx7ANQQ6W6I/k7JJCE
Bkp3FI/ug56iDVhNj5etcwl/RnOu2QwZwiI6s71QE7sydSg3rEOz29cjzSWh6p0rLWJ6WfhddqG4
n+85HI5YFe7U7mOnvEMJ5yAbPeIJ9OWN6Y+v5JHZpxl2evQtLRCa6LadRdCtGj2y9YKinqiz2R8V
140pXiKn6z8Xpok7JrWPDDMZwA2z88AsRDb7sJRJdiGFKHljoYMgbjMGopxFjcJ5BgmqAjfrqIiK
sF044DPtNKP4jNbn9qLPk0QePYt9wE1U9JpYu4ZWRFhjxkg7+LUx+4c+Gq0d5XXDF92Ic1Kwob9q
PVWvfY8MAu4EdrtEY1fuYIH/TATIaA+dCg+tc2yd0AWmMRjlyEjHAUnQ4UpKH1HtwCv1JbkRitHD
YgbNU/uPDfrIWTKFfn1KJhVe5qJP/L0fW+Ft0+g3YmowCpgKQmxZxJ7cRTwKbqzZBQume5H/OFos
Cx1KdreTJZg0KBwfD1nTnTXQCE6ZO6st/gDtHl3TYl0qwoA4PHO0EA8NMHBjlc3SXiNa11ug5JSe
SPElmlEFszE0DlLTTq42d5gT6XCbpHbGXHpYdZJnHGIwImEtnOq6nXT1htk+4sfA8apjbo3ebfwe
iPBg6m2zOOFJp/tUSF1meR07lJBRyrAeMQPdMAoEHNoUfRQeyX34M6l8+gHXje81V42a9H3v2Pnx
vc7a9avqipC4ZGIrpvxVy03QgBFcUI8aPbJ7ccDjCa7ZaqhrP9dWA4rbU5WPAklxURel1+TdHae7
/hhHTMkWEyhWnC7Cm5y1xAaOM9602yQWKTIUPIhVu+iZPP6Km8rUETm9d8HTfRc/nUUHDeWMJFq/
y6NJ3qpLmFeIpgPyqZU1LTk3J2Z6Yw1jdR8qtzcAYPVTtGXYhQSbtB2dmFENG1qrdIuvbNFr80W6
pYnTf6qavNVe/U4VoVwlqRMD5R+ywm0oaxVaBXKbXt8jcSgz35JvENUmfpeM+0U9dmd9KYec7Rkg
97vK3C+Cs7V8D7GGUnldIUmzjudt0uWnuX13GAzJF956M4YQE+nTXLu5C5t4NsfPYeGDCHK45E7O
ooaTFEQYz99Fcg43wIDewPWAsIGM7hgRTIBFWvdGnc0irrPptnnX3oF7gPdfBPk45fTTwGnd6Itc
rxbhPn/X8GmSyg5s69Sauk00/sZw2KIk5rwzlxGA9z4NiMcWeXVS9V4uwwJZdem2qLrxnEtAXOW5
0x/MZbwQGcukAZWaqUPVtPMt9UWDf1Iz0u4pR9YiMdqkDPlQzYBZvk8x1PtEo1qGGxq+Ai8w9ISZ
R9kydl5lyyjEe5+KSK+VxgsGGD+N1kIbWcRg3InZr1BGqRUHo0qN9SiZ34bgrYcjaElt2EEbGi57
YSaPZp00D2xzC3Xnm7l77Q8pCU42tfmbPpsVjEEaOwCGwGxhXl3GiODAopgEmnTLJZv/2i3Pf0dD
LaO1ny50dv2blG/yuzgiEcPlh/5Y5Qgi9S5+VWOJIy6riN9XOcYv/JmdhBDv1tg/9jLYZj2+FJuM
lfBwsDt/5BF1h7Q9bndmeqxJxPJXf8HSbul/YuowyOC1qHdhecbWhvXUx/ldk0GdJ3E37DVnYWxn
bib34FOKai2yIs4Cl3eBIoE1rlzxQZszII/OI5icEh5zatfFndW6hr4dcGQUW0VhWLmptGToD5Xv
pHeYe8STno9Rt4tw2u09LqEjvZ7ooc7cJ81ZQ93qqY/9BEFdkV1ZlYautpZF5d8hntVw4fVj+2R0
Wrc3WoY6a8yi7pttzhVD/mFCPZm10ex3Ghnum8JyxweDK33gcViGX8yMgNdaH6hjZ75GajHQBjmO
PCAyoNLIeZiHosKxzuxKp6qvivFWdHaKE42WkSbTj3Nh3bZeuev4vPRsgof1ZktRmdpdum7tPoG6
SHZkDfWaSXsjDwSI03WuRv2WXHW+MlL48c7ohay+cjlU29Tyay0oUYkTJh2ifC2b1Dx12kzKU8Pw
tEn0NufuA5l/qYSfPrdNb7CLVNic3QRyP1Agd4v2X1xbozlejH4lVw3ddV9kI8u3AsvevOHe+lrF
BeuKMS/kENBLqp8Box7xA4EXlFbUfLYBlZpsPBOflWotJoYpcHu6BSAOBB6HswiqNpR72YJihTNt
nfcZ8OvV3GFoOTbvFAOOl9vTn1mI12zBHADphnjgLPADcqf13bgAEewFjZAukAQAuF8NoUDW9HEB
Q6F36AkNptCpxrVbcZLuSad3MBfe+Qu4N6NLb4EyFFGa5rtEuKyM7cL9xJyn20ej+VyWWq6u0TWN
gMrf9rqYhXbZdRxiWt9z2icXIEQFYWmLx03suyqLPoGAMh6z98C2eg9vc/4R5JbvoW53yXczlEzk
uk+UWFyhJMDtJQteL6lwTLRWFoSkN5jqNbjrWDvyEN527CCc1QAl0mW8PRK0MJvorsRBZQdTIQtq
NigpCFzlx1v8GcY2JoV7YbmZd5khVd4JVr9rZDG85VaWjQk1L/QeDxJmjdItYFZiphs7GvdUpmur
gjEAXuNK4fhQ2rB38G15TigCG09VEBWNGQDPsp/ZVk0nY7Dpyu2NErzigOxdm+0XQilcYcTYnMWQ
FuNFXEN6mHncK5NVrZ6IzxYQ/25p1x1Jw/EbGkN2W6Cq/bEgx+doIH6LKb7y7FG/EJ5s1ljljJ2i
M6A0QmMF4RxiXjxz7ukOy6N0JJXiYyQ+suaYLhuLTgIkk5BmdOzrNXhYH8hu67V8uba2y5VsaUIA
MPjKI7E7S5kVjDTFOCmSf1VkCOhSDPx/u21x/DkzI4/S7/wnjH36fu5z3dq4ud09sNqZN1ZLH6qT
iOICNWZYYzCGTEAbjEPVlmvtB1Y9m3jIrDO3dfpdYhvpHqxFvO28C8Zt+kZA1Fp32RyulS/bXSFY
Ga363JzPpQFdaUCKWka9lKSQUpE7y/fYDViE3rhudOfCYqi8KfNkXRrywWVRu9Zb+KrEgdwAcHF5
ZmiDooLcO5+N5FVO1Rc/y6+7tHvRex14qVveNHrVbeDlbD2KuEuueVZIZb7NZVO+AnTNttj08Kmm
VX4+o5reunwJG59t9IapoQSgaqXmocyzT0ZF4aAGLzSo3OaLHyZ0TXRmhJeu6DqfZkmVn8pE9Bcw
gWBVjE1N7aZ0zL2VwY4tTC9b09ZSnHWtHd0XPdFMjB4EONNBXvjI25d+46tAk6la4/KI6TqY0vkJ
Oqf2Zg8LA1Q1NDuw/rrFqQ1T1Rk7basZLH820D7HNU0blCrrRqVW0MLrvV05xUuR5RL6SVWe4djg
ZpR58YPBnnmDA3QgOJioNlvLKVSIzGXqbjpQ2bvMsDQKl8t55VI/tOPOIrb6MMc32WQ7l9iQzdU0
qPGW+iGTGyh7Yd2KxKFknLHF0zKfdZNvfcZfxjS08KK1we3gJie7f+xco93QltsGWmJgLQnlhVcW
DL9WYizyaG/NDpHtOC6eIgGVKdfHyDoJqoM/OcXI752JhszzlGwi13xLKUmpVlMEVcQy6yzRgony
FEpCRjnpABx10RPVQGcYnIdOStt8CSshT9lk+WcUAVAZ24/jYcLXfE2ZtzzXWyve+9xpA5mMcj3Q
vLPB5dHdxtAj4XHYTozlN6mO5WQ/GxhJNpaKw5MTJU8T5dLrGh/8RjjlcEbWG7x3geeH+sgyYv6R
G+Z0gBBVmWseT+Bzsz7Np6OkTWRxwrAJ7Eix5JUduPS0AIJth/ESu3bxPLmMulbuGCMuhFNvqj3o
Af0YLQCfwDRbTTvHs8DTB3XlaZzY8/3P2pSIpPjp2vSatel//Hv3LKu//Zvs3p6XBrw/cl/ffvy3
Var/i6CfDIATfjHAGN9znxDNXaI2rm7isv1jkQr4kX9JMyI0QfJfBDZ/N5kt4EffJ/PLMpVKaX7v
X1mkQuj4QYoD/Gj6huMyJBYU5L1LdR9MZmLM4Dm2VUFDe0kl2dzF4x28pJx7IPP+8mZ0UhMO0TuL
ptb80jnJAVdk78d6sjWyuS9Obj1H+k3hVNVa0+xuDXz/zqQvOhh93P1d2Ycs7bovZeTEcIRofa2R
3za03IpVP5tEQfQJb2kbzfe1Xj20+pDu28w38FNMyY6DoW312Qs3EKrHDVbOat1MkqWnSTcJCvo1
YeskIGf+XPjqreN+Hsxwtt58FzCNzKGp+/QUHcwIRUhnzye6T5VvSCZ61X3T2texW9NNFS3NB6V/
V4TdTdX1bzyjCSDE6bRiKHYQUG7OfAEPbjSs2zHvoWTHiPcWut/CuXOCxKCaTYIaAEVN+mzyYxXQ
ucsG2zRQm9Dj1wMIXlZjqO4l5uR1OnblhtQbNzvmZRfdVKNOZrF30CNt3OTu9GZEfb/3FY2UE96W
daKLmJ40CqMh0KGcxS5PLdPXUOir53IYWRAt4dS++IzlPaNWxX/ufTzCWTZdJ2K+FU74FoG9CDKz
Tm9jIjEbalHCoPGKET4UJem+hOGpOsIYsUkNiUoObQ6pq2qneNvnTMudsfUZf4zh3oXagPtAo4vJ
s/ESxHKDflKve4mthSHINeWeUTD0trFiu+Vd54V7PVZacYwQlmj49nPqJhsDE8X81NXqPAM3eHCm
rt9ntXnnZtEX0PVXpZf59E+NmMan20FA/UUezgIMgNRPhC+Tk92S5snOSL01hPhH84osSMoq3qKb
GM6Yqu+9oi0Vm6c8nllxY90PqsGdm5em1NotEZl57RuhvZJTxyJLkToZK+AaQkV0IrDc0+vOXbFa
UjvcBFVg9/Z4O2VTGWhT3ayk1/s7oMo10kNRXBoeKzK+fnUk0JJsqqInuSIMf81wtKDWpbvuBivf
JJl+p3dluEblSwnBxdNmyOs7YWOuDjU/P4BoA7meps+1Slkxhbm3HTMe3HUEGsMqIaEWs25fTm31
KoysDDoYMGwOsokyI4AJcwduP+PB8inF4X0zLK/JyqnHwZATXYm1Q+o4FA2OZmx+raRZzAct5izZ
ZITSTHABuDJ3ua7VN3lhwHwT79jRWQeJiTy94EgLd0GTUiKh4fZeJuebWmbWk5QAF+EdwjRtF7qp
buP5WpZNDyJS+dpZCKjkGAg0Rzk6DsowibP1pFfRre+MKEkEc1jXNwOaJCZ5BnNBz4K2oOZ7Qa96
7xhWEOcRuTMhDeiuBMEfraLDSNC/A1ydd5irW2QpzCwKMol+0Gpqr5hcFzfpQoHVwYZgCSKItvUi
HG+axe3G0xBtVhX93tFK8KXs3FDaxglqEVXtveVEnALRPKFWLtRZNNBPYoABf4jD/qFGG+SsecfU
ZoVwb/NSxguijSh5+Y60ldVAdVM1Wd4etqpythPdScAelgL2QNfC4eGvy0XnyYsEuPa1+1/fiT/v
esZLVSvApHH3v++qgv/89J/8w1/03e+lsGb5c/RWLY063/1h8445WB6Z6uat7fPuN01l+Zf/t3/5
7fH6T6ZnS8/Oz2bkwXNRv73Ebx+f1r/+zLeHtef/AoEZYR2sIuMQBtq/S0r+MgP3TMBXtu844Br5
q98c4YhNust1vMzIHNNyYUX+RklgpsaznZYfk+pZSM5/aXC2CEYfp+Nw1ml/ZjUglgE9073vBSVZ
jSXMEmYteHIOMc+lDqIvMZdLGAH7DwfmW8vQ39B0rqqk7Np//Zc/vxRp9KVPyF7m/n/SrnqiZ3hZ
rWrvuNhHPfe5C4s7053uOTDO6uevxRLoh4/FAgm65bIOQpKzFh3twxKkHSJ7DEMr24ei6lHC6OBL
klnts7j4ZwXIf/elmFAZsBd1Zpk/HMEsKRqK8fRsj3HmjgP9BF7+csziw88/Ed/+j59pcTLgAKY6
yliwmj+k6dkyV44aG3MX+aheiihIltiK2JCW5yCaY5xSySYxPCzoN3xWYRcnK5p1WPdYa7reP6qI
JF0XIypvsPlE3cuIOihIMnOvv/MiJ8/mFQCi5OuEgx8zQmN9Ig/fSTAPhAYJIPFQasba3Y0E8oM4
Cplh+gB2t5ZLWKsyyunWH4ZQHmgBsC5Smx7NghbLo0dj43rQZup34FN2xwieINWZCe4HSU7xmKj4
C8G48mQot9yZLP1YEWBLnQODfSKRMKcdjqBB5ULQLbIgw282duNgnpDjkN+ZAeCgJsN2Q/6APqSi
D10en3MmHjGsJH0wTc5wqZQLNhK7Xn/GDZM+VgzABFIN46H3oozBJ2NJ5g/yVreJUqmM9VRHscOt
4XiV2CUq7W6Ulo97vRrPw86DLzi51Rj4Q2szJh1kytDZSRYUU67V4KLmOlcBICZuzok+19OWcvJ+
vnOYU8RXsxP3dySLxYnzM7lwKd37DGBUbNs5j3YuVsdLuvbUp65p8ksbpPmpGrspW/OkMi5sD3o/
hmzpIWvKeqtbrXgkttQFBIeYIPR469AIUIr13RBlLGX11MqvG4YbG5DdXhXUk/QONDmFG2+qKZ4c
JOjmg5bYuEFirZT3CHbmPY5UO1lhG2m95Qnszzx9/Dkh2SESvsratC8ivRF4YF3gxsCPyk8T3l/Y
2HHoupyfYm4DR7kV2S1r0Fx1Wabe+JC6SKd7h2WAXHFUfalWrWFN3ZfYrvxkM6dK0RqlpefaVEV8
+WRIVy1ElIiRXxWRd87DbV8beP2pswg3odVZ20J0w4bHo75VMUviiWqw65yo4bFKnNo7MO6pStZW
dRJGKLesOVd2lSQXjTZoGz3LzDOjsPAKTmWrnQB0NZcahYQn07FuXNqVj11vlqxstem8KOksa1UT
n0Yt8/Wjou+wY8WSdUDUoqSOxVezHAvtV/PKr8+3v3PvXPZ039/QuNEzl7AYJnBL05eN3ccbmsJC
HHNY/V2DheZ5yp36c6hS8ttsXuBxup7ai1lkBxHWzSX4+Fbt1GgNT2OtFS+9PaXbru/zz5kouz3N
JM3Z1MDYohqFb3TlT9EkLpg7RG9c9UT1O0upLTkFSnErbh3trol6sRuljpz4flv79uT+9sl+7Z77
fY3wwx//n5YM/79a77DE8bT/x9671XP6/LcA7x2r5TJ5/tttLz8uMX798W9LDAw2v5DIRAtYHj+L
c+73JYau279w2rNheg+WUQnxxxLDZddPHo0niefpv/7Ubw48bHu4+YQwdcvEV2P/pSUGL/Hx1BVM
112Xjgq0BdYs70uZj6eu7Q2TQ9mDOCuafDwvBRPvMkPxDyoIumC/yJWsLHsYbj8cr79zyfy43AAf
oJscFlNHJqHL8AffX9SgnOHtjc76wvY2Q5RkOFHl7F+hfxZPde9pX3/+ghzlj58TgccBOeWZApEF
udZa/v7DmkM3ebiNqRGd6bnOyr+czBh4MXCQIHNQ8+QwFc80qKoLeMXaU6cZ9uXP38APB5o34Bsu
dwecVvwPPdbfvwE6ueB0jpIJVTGld6xE2WPgdMLe42fnfcvdnxipf/z5ixo/jiR5VQ/KF6ZiRpJw
vn9Y/xQid22zgmSDGFD2LCDc7jNmDufNos8io6Gmza/D3EppN9BqCDta5Vz1fjg/pwVb0oIHP+g7
wm4vphjLtZKaeh4VgZVV0zTjZ5/Fzatt4LknBp5ASIyoj4ycLDvLkWwuwqxLGZ301kEa3nxrQKzC
PUErz/rnn/JPH9IUHr0onL/Gcqn8uMhL1exCLrTm01xWw6ei4IpaCaAZNwX7X+wzdGt3WCy2qK7i
5ucvrWOf+/68AqLJaUxgdFn4sbn4/muNh5aGu6hWJ4Cr/q05GwMfEaDeVZwO9SsiFBQLyfYssJrM
+0ILCQguPZm/8p6tf/Je/vQYEhDdbepCl12LIYz3k+HDOb5sVXLbncdT7IriDoCzueNgsKlmLV/d
i7lhtRiGggL3wYG0Rrdnekpjl9QaDLayCcQEsSRjBEWAPQMCsKK2CrRG54mLmNwB+pxIcmx0DVrL
tKSgPMMOYT+b1LIFej5bdJ7R0gRZMsQHvvr5kf7xGcuHgzVsMf23WGTrPzqFzTmq9XmuxhO1JuBM
ChpBoBr5RnvIhZ4//PzF9D/dn0wsk7wimGKPm+yPpxT0Xji99VCcwja3vmpM4skY1nl4NZQw24MS
hhNePqvQbhOgIEwUpe3nAduCHJaH50fMgma7uS3SJpIBLA/WR7NlhLDHPWOY/smhWeydP5yEnP6C
TaLPFs32fvziawn5V+8WEw2KFusp0aMCRglmQE5bghh1VOKhsuCflEHou3IPkwgOue+x8zKiuvgC
g6UF9Uhf+r0ShXwrTC2qNl3o6S+R19aLoDX2XxtIROc/P9B/Ps6Yy3mUcaYY9uLe+P7ysdA5QVTJ
7mTnYiRPEKaBZvRqJ6zG3WVc8nc/f7330+TjlhrNm52aj6MVm4YPSu37FySchS8NP88pTjznEuYZ
Nbi1OdxSXJAcUKetMzXQWgibzP7sRWaaBkYNxKYc5SNtDmI7S8Oghs1JCNzhS5BXPa41GZhTNF+y
nRs2WN3bjSan+JAPijsfwtU5KYwUwIf+T3e3+HB/+OYtw4Izi0aBhReg9nJ7+nDJm0ipGoMmAP+t
mZhbhnZLAQI2miV3BVJ0a3WjgmwKICwIh9TMLo3ZMp+toqGEvsv90Drmnqldmb0lKCXXZrNZuZ3n
ADryjU++PRlH5dfWTg+pf/GmKocLlzjtaWjqJtt7SZxjgcx7Sl1c15fndEWU/bFswqra+owlN1EE
HGgF5Um8uUUBp4b82QLQ9gdW6o3VyCeaD6lqw8MarrMU5o3KqhQSrJGEr2ryrCt8EVl9Am3BctdW
pLOPTe2gIirovNrRb4hIrRn9FZ9Aa3FLon63PqNl8ZzxvHWwSWyi4rEZjFfzUO1Q850g7qjK0e26
uiy7In91o8FmPp847uWscvOgKqsRDHExwDJxiD8pDAgPVUmOt5LCsAMrVeYhRW6D9d/TnzSaYfo4
UOp6m42C+FxfJ1N3NbiOInhDDnXdOnQZMvuN8eXC0EPOl/Bw193gRnhLaqiSVlGLG4VWom0Ndv0R
82301VVMqePtvHB1+TLxcF9oIqseEsgen4tUH73jVJndFibL2ActT+oo0Kh/etGjsj93es39anVh
eRw8iORrMNnJBaNtwWlboFwFMOfUdiyh1VHSavSfLBu6kDlq7gHoTEN4S4uxUvdN40G2KwGChSDa
juwXtR123GKF8uufJRWfBbYcwK82L9vzyR0M8mEepk1a2XVjplTMQ2MlVmE/z1bcGSuzyNW5lA6z
dEjOMK1IiUEfibwr1QuAy3C6ZojSnXPZxR2Wx8VmG6BeaNcuCM+XMhb9eWMP0w57d0o8X+GKTDSr
X4MVhxlk19bJYFzkb1J31p6yONMuBicf3mJ4O9eudOn5wHXABtwmxVs4NpMd0S3EGd97lhOgda3u
P8emPtwzw6kOtltT29r5yDL4MrEbT21kMaoSk/kYxZLmjUlvnk19CVu5qispjhp0p7ihoDEtLkfP
7L8a4+hCFpB9NuwsfeIUybwJU8ZUaF54O7Z8Ma6NEWUhp8S73tKrPuh1eaK7ZCghSXVZtXVUY66U
k2MSMtnCrhoxzp+K2q1vtVTKz+kA7Wui5OsldabpygnTr/1s+TfUlMwveVKU2+XBQRNLK0JYezW+
Sag5SlyXzqR/RalqspVwBfCSODbEHdb16GRL3D7kgNzHVLrMRHI1X4Jg1m/mxvNdaKLRcMuOfDLx
iyWxzhTCSA8DfJ4tN9hPduSXX9p8+EoCHHeIZdSfmiR202Acx/CS3g3vpqVGRg9guccPuYbjKmQG
d9TpNLpz9YIzLFZCXaZ0YMI8pGZkm5Wyi9Zzb9G/MqejD3y6yWuxG7qh1PdCjn7PWKbCoStkVdMh
VegVQViGv4R87HRUe43y3tcMAraqHxvNjhyEJVVV3kn5VXdj0tRNHKEVD/7gVI8dyhj6G8+lU18p
c1vSzHOBbw0kwih9m/F7DSBPT2jgciuFK77rir2VVtUZydDpvgfBCgIS/ozBoY5lc2JB6Nxp2aTJ
ne4ZvSRilFdU41aNHYRkDiDmz/MAfrGt6LkcbnNnjA70SA01fhQLdyzx8D4PwFTYb0OGcgbqwABc
20bpG6mBdF7hAGJoNzazE26Mzs+e0ip0rRWSbtidvAk3MvewCTiUVhGrWCsvBVbNnlBjDkwd4dcw
da2n2tbMY2WZACythN3hZsj6sD+jjK2izJM8I8c3R6VY23AamGoIXcO64jqPozSmawqFy4KAhyAr
2zp1rZOsiJJiFyLzptzW3fnoMp59VQpxG9sHTwVI58I/Og7BRSwxzULrbENGcXKS9EFn3ZDfUhg3
vhDDCO+HsIjP9VKXl4Iu+mpliRZoHWUtfhQgJBnuhhWAeppzCHF0OSTFtoFKWm7wH+fpVTblFvMt
UbXJDSGM/nEYohgIY5UZJ82LrEM/uv4Nq1e9C8BBGck2E07/Ketb0mEVDMdkWw248IIudSLv6DRp
ckpbI3pqY9B/a0j0+i2JU++ZhriSzvlIzfoWAGPZbvgww3hj1H7zNPtaROYWrtJ5r8c+NKE8SvbY
DIiY5rott/DKYdeleTu8eh1s0ICHXZIGsmuwPrc2bCaalytNBKNRG1/ZXKUvXlE2x7pi77tNJ4xX
6yQHZbdyM9ekrSByNIXfUdfmTWL33Zd0bulAxLiCNzNT7OB4RmrhLmt1d2eR6B9WOPVCbYdVq8MG
7xFJqe3eOButmh2BX1TGnazYW7Vd57kbo0/kGe+kAtKfJx3AsaYgrqZPOTWIZmgUmJfCXF7mkdFT
+Dt31edFlQx3Ghs2DmviNZsQi2SxqjpcoOu+GmsvZ6bO4mVDLAccIihlfzEX4ULn2MfMTYkURZup
Dpk6I38WeOLKar4ZdUntETD5r7Kd6xNDbmxOeBRK86wm0ounUMUM+oVTQE8wJ/gFBfexTxL7q7by
bDnkJxnLuVk3eeTeDq2XPWT4zVcUssoJqwJa/dFWVmZvjMFvLRTcPsLk0zaPYzpN141eiEuvCEnI
rLKkrKzrqK215Dp1qv5EqbICgEAV06OxPKJdOUKGnXshuVrbyLixSit78dxQHAnycloOwKyMjdHE
k1rTQpl/0Zm3HnGY8t1VuU5HATAF9cCX61xRlO7RWdBGpPUdruhy0wPfO4trSufWlRzjqxQYt0bE
sB9PTeH3eDmK4i7sDXB7RIO22jSNPCDAWF0NTWw/JlmCEa5ljv4ksajeJJGMPpGXArQFqBcRXrh9
9dpZzGsvPTwE0cEUaf3IEIu8cwoN1giT+VKbQyCMADT35lTVV5ayC+RKcjbvfwti1r2PYejd5zrN
wisA+hEuOWdwL5fsR7LSutK+yfVOAcWBG/eABw+qcAwCcdIcbwfoyQpoOAcrkDs8hDY2XwBO0nae
N7MuQOYq9hbGdRPCxjuHRpfWb8ggY/o0y76FV1cn2KhacxT2c06zd88zecrrXW2TEfhsh5HtPFm2
Q0tp5Dt1f8cO0HHvnJC6l01KkCs/NAWenqCDjeds6dNmZZMxzwnMWhUdfrAk9F/6cemw9jqjSI7D
mN0NPgGuvQGcOwneNzf/ZXLtf8MJr4Pt6cMObxkhfxsNXzwXBCsD+i3q5+/iz7/+yG9uLAr1MESz
tfRNl83Tbwh86xedkaDhifdio/eA87fhrr4orw5bOXZWkMJMky3rb8NdeF9MLS0En282rb9ixXrf
an7cijoe012ersKkZMmmgPz7vZvspVd4ynV3LgHnQFQj2TDs1KwUuUOZbhSvmb8k3O8mhMtd5Pm4
5Qf6REfWE1VPh/qcOi8fDt7Vry/+cQpsecuLfv+mPF1nFCOWvIRpmIuM+WFDiYpDdCBvhp3BlI5O
MSjTRTa6rCH69tyC57OXpfsSTtT6dZjjz/XRf5uMAmP05Pi3nNogwPoeiOAY2uAA4vQ/yTuz5biR
c+u+yv8C6ACQABK4RaFGFudBpG4QJEVhnhIznv4ssC1brW7b4RvHf+JcuB3RLYrFYiHzG/Zeu/e1
MPlOEbuDb23cW26YvcPaJ24U0SrdwyVY5gDSkUAQ7kd5BTgTo+thdmRMe5Lea7HjvczISh8S7GOq
pmL05mMVxhcdUvqtkJ2CyQdJiRYMgkGynYrx1U2+GrQkSHXrxC1ZkzRM5bTkKPBLq7j8jr7scmEC
bFUW2e/DfAmEmiyRbnL8SCSHdci2b2kwv1QKFoIo013uZZi6FrjKoC0SRiWSPJa+fhIIwirD3CVE
8LJlKq+HUI61xT1eC/k0ozM12K4ONcMhomJ415pkSqCJdAtB5Zq/hCbQDeZYfT3FhxD14IzsXVxl
vfU8TMuuVU3/fRXGvtV9O+z0ZJHAUsSVmYYQthjnSJ1CUpXFWyEcBna9rW/SOfF7aWdnMt5Gv0Dv
wuWtqw26J1x8Zjlf2Lgcj2GKk8NELH3B1VFsh7k/uIvnPmiTzeqyTs+p1b8WWFr8ojSvyRyKAx3i
2RlZdUNClQ7SKkUIvY00FPGDkTwKGtW7SK/28WBcgnerduWYii3cLX+wki+ZwcyxcOg5wuJxrLPl
dhjNCVl1jHkXL9lgkJLbF4Z9QN0FMZ0S+R7eyxvp8C9RTQZdbAI4pydQNyOWvo03shG3o+JtiryP
ArcD0kGAwLKJvkyNfMrjBsJdgf+eWzEvtuTX72Jjei2IrtuTdZISH9EcVVajk4/nIx7e6tg57ca0
WhBX4fvIQvaJTfy7aTOql+HRdKYMpumIjimkSdmGbjHf2pl905W6HoQzeNyScegD+4cmKJV2uaxG
F42YmMBF7nCJ45LYpZECxJ8bNW/RHs2Xlp3dtDi6b0HoapuZ0V4Q2ZXYTDVQYBJv9m6trbm4ceYP
lT58p6J0UAMz+ZRjwbZ0ydvn0attFJvNRRmb78RCByZ9D3hnKYs9xYKkEsug21IhwOJewm+1NI6U
/IQYhpNlbVjaIzWjdz0sY/2Q4qJ5UuwwNsnSJBeDm6bbam7cG7IFpwvGWpvKelmAy5+Q+bE2p3Pk
xXbLhvWBDJxlusjc+bZbMD/0Tn1v8Gk/djV0sCrD9CQcfLJd8ZhbfRQgBLiYx+QMsvXcaTRYfds1
2wSv8lWv9+Fu6AkU3mpJETGkbJczFNj+IXSz+AXqUXoemgkGHsy3S82RdSDZqjpAeO+6OBRXWhSz
CbAMHs548LZhoZAuJCtQ1IBqL+S7tb7pUGFNukgx4txu2vwQe2g3QSO4vr5o9qZuhhvF06m1sXVi
X9JfRFm4fLdUln2LVI1su+7j3cK+gV+V9O7zReOjIvj5J2MJ9xJpZrDoAIzI4vGhOfXfAQ8Zj0td
109JYoGpyNX7AomblX31PXVxZiZzFNPFRnWnfcOePd91bbhWD2GVfCRzOe20Kja/ZI7R7/vWvujt
CqyE9W3GurypNVuQ02xdWOQqbpK+bjGColP16X2rW4Vw4i6Mqe38uSZ0aeMpYSC+0LXzMqU8xjm9
JKHjUZBYorgvQEhSU8802n45lwQpM9Te0VbXu7Aexke8X8lWt5bhrsYXHPlQk1WJnhXrwlW6jHSa
8ZB7W+BktbUBExVW95OrtIFIgnV0qtHBsfGjlbesQ8fM6zmdNOPK0SeMlUMxRcov3Ek9cGlr2cUK
noGQPOC1Pmge3mwfm6A6c3QYl4kyHzC1LMcBTzF452mcnhuGAb6dp9TtxNNtqjKiptNbeCFuD15z
Er36mKyuOVWmm2whX91LEM/xxo4Q+G2EzlCYcea09RwyvPPG7icEmHNm+pGda3cSm8cePgfPHyyP
pxAQ1q2Lj+nCrB3x1SELAp5vHM/gyGPvgY+Mhj5G8w6Qqg3UsTHeG7qiWHztw9WrbXbtLaGholnT
WAcmEqR1xZuC2IfaH9oh30Esnr+UUnTXmetMMMd6XSe2U+gHs9C9i9AEpw/R2lAxSeW2VREqvWIH
OX6ZTRy5Z/LHWtfKt0EYBe1DgiglXeKFHR4dYr2V3EGmX/V2KDbQvRDP1m3bGIHVw7S7rWUmjr3d
ewcCHwAn0GuSpN0phhIAN/tv8VI1bx23yj0Eve4QxvACNRK8I8Y3doPRqZvmXRg2WH6AnhqNb4wM
7w7TYiaEokKnSi+laFOubq3Qw/NSa13zONn1csOVzyqJXMDoOaqiCJXLEEXOwWza6SXtOphTXpMo
Tt7Ui+ItYXj7PIEusJ28rqW3DbFoSxqM7wjQnH4Tu3G8nSez/5KmkbOxAaoehlKu6OZW3+Rpnm3Q
+jKas71m5052eNGlKV0HBsRbN8NDfIEPJS7PS9X3+js0ZBg0qNltrdg5Y8lvdpNVWe2cdVFyJAY2
jIZlxwRDudss7MzlYV2wwjxesrC0LzHS9eOr3cvlcWAOy2MO6jW8+j/fDrDioBz/58IMRl5J8Qdz
xu9f8XcthvgNoQNaSnwRKw6Jv+zvDmKL6CvsFY5lCsH2D0XCj44AAYfHQt5jdY9wgCXkPzoC9zcs
ad66gBEWX+iK/6Qj+HUZxuYaqSkvT/9LuedsRImBXsI4ImM4mimjnogkCmJNSiPa//S2/EWhD8Di
l0KfRYNYrdSAwKFDIVr6Y6HfUKkXbq+PR5Io2LdEzZe8lMlDREA2hoXQSS7trk6Jrx6MXaSnpxqb
4KEylRUYbk9qaibjq57pEhGLE0mjqo5xLQBYH0kV3vQcjIHX8/CZUAGZJKfMi0t9iziS+JaI6zBH
QOfPsk/2OM8+2AI+miJ7bROwgIKwZwIXSPhzTQa7S90/C7N0/bhg7lOR3ZKlOHa9IdBm/WJESIKt
UHtMJ/FcT9PFpI3NZgy9o0oB+0e2TTBO+6Ki6Zve5Jd6ZJ0Nmdl+HgF1J5SCRDEOvY+pruV2bIXa
NJgdkWpH5NwRqciaiTQKDnJYxGZGsI/br0rCsWegqXvM3+Lxihh1+5Kthrehmoh3OUJjLHchZ3bS
Ue/obIX8qJswxVQFIzvR57sKxHjvda+wwyGHeIIJGFDMFW1uf2LOeSMn6AoFegWND2YfGJUcPryV
js6fGlMGP+U8QEHoQaeHnxh1TJkavwF92Rd5ONNOle8NAWrYBFasixOhgeiF2BYemJUcjw0ua3CE
IKO8ZW9yeuJYHR6BY48sgYxqFy2LvYlKmQUO1vEt2ssJfCn3d1pbV21XhH4pXWLblxbTNL8QKoTb
smmbvZzEU0cmOreu88AkKtvrxVztJDyfgGiJHPBielxElh37FTafFSxOiqJ6JtiN3mwRT1QS2GIt
9xEUxJ1WLS4WP5VuMAR4XOe6exP3vYO1sjxLdraMw9nO9hOmQwFXuWMg5+esslBgUs80DrPD2bKu
gRwf6rZUR5Qirl8rK2WlXXwTBih9sytvvAaLaj61L9PAwr6JyYrJgRBRj+iPvE9F0GpQ7AWoVT1z
rmJ9TjZjASIEuQVxMNTuO6rLK1OOXB6G0+3mcjZZZTlq04lO33gIfX1qjATH8US0cN8vxylfR7Cc
Z8CgDemX8ZzcmIg6kkNtMSXvLSI2MNfkpUaSbhuRbpHvlDfc1IP1XAyKELjkhOiANWHenAov5e0o
D5lWzL7bpPtc167noboy+KxjxvqiiwgBbfvddMRjmZnbMTQc2s7HuvDarexw1dPwJA/0ndOuioYL
Ab41kFnxLspm3MveoITHeb0b2BXBM2J/7oCfMcLqzKKp3bCOAMehupMzodREDvvo0EWGClFybKnu
zio87XlG2okktw4QbN9SanNBmwYd8WJhxWSfGpXIJGrSz/gJFsaGFWMR6hJIuAIRS5PUj00/G7u2
n9T3Ge/TavG3dajISFbGA95qltUWEVtBS39AcdTe524NfyVsP8gfNr54sx3x5yo1M52NEbG4eor9
2rHqJNpH1mHBYvx//go2AN5zV/zzO/iQfHvN/xgr/rev+TGTWydsgl/jysgwJRfn329hoimZ5KN6
XMUZnwO7H5YL4zf+LUMpXbe4tp3Vr/ljKkdmpUH0LfMqAPiS//9P7mCsH79cjMgEBX5+cGWsMT35
KQ36aQLGri5SpSa9A6rnEGBZnN5hSp45L63qJiUbjlCR9rF2FTka7lS696kdzcbeNDpCtu3UM5mB
Z07oG8lsXXTGoGx/yUW8s6ypOHY6U3bOuV45w1er0zkq6qhYzICe3nljpu29eWNR3k0LUnO/mSsi
zFQxDU/6FLGscNj6Y4XLW7SZojY0nIZh7JAWxJIdVKA0yp1WCDVyaDvpayu9Wt/EBd72jerT7LSU
YwOAWnY6xC7OwJGUXaUQMswap57y5OxYgcY+yQv6HEYswoQxesNFnXq+Nis2lIUGfM2Rxe3cWdhE
ExLXP6x8GfttVjdmv6+ZErTB4hSmfZgarDJBnmrdXd82OdwtZxCSnJXce6o4ts+jMdYTK4eiXkMM
igYJhNN+WNFAihEGQO3AErkT+8HVynoPCbhNfSSFtU6DCA4YokTq8sMgMLxgRzp2XN0liBEsceBJ
neSQeWQDWw2Pt4+Gh0tzbjVaT6naOd3aiFyJDvSm5DWURZJvoj7rqeUdu34x0Uvxo5Ru9K1n3Y9P
3hvbZVMv3OfbJXS3lPtBA9chO/RRl9o73BeTdrew2v9moy9/1Za4Q19nEXVytcxL412OvCX3rImW
MlhiqT27VZLeuOOC2xK6Pw5GwhXETU3ezk1nJvf0ZO8lpkeMohmuWovdlEt8olmJMhhIPXacvD/k
q4VyEgj/xQQhIdJDuuOKVQuqp+I0ZfatnrXurTGFLMCtSp92Ja5NNzKgqPf5dIgJVjnK1eHZ080G
ubK62wQfaNXNoUTrWbBnJwzsY2Tjgji3KC9H/KZ8LNoDWfJAl0VS7tiCGDs9XwiRN+uiP7Qev1R/
cWb9qifHqPbTZvYCFtvySZRF9JquvlnEUuaRDysOVDtv3jTZJYG3GnAjQ32YDlYFWbovqT0GzBNm
xFjzy9g6xhNLc8M4kF+XbNqlQRDkGB4hP5Nmq8suWh57D74Jk5YxA05fANIv2O4eVGym1+XqVh5w
sup3GbZo45s0wrLekVlBQFLaNTwLqslFdRjrhY9qNyEkBiRort5YunPtMW7GtPGHXou0DRnOlLCQ
UEzURGR8DnBIl4rdT4ngwJzd8DLrVPqmJw5RW4WmFXdg/3Km01VzIqA7vDKY2N7GLhEyit3yVScK
1lY8ldOV4j1rfC/zWt0nod1+UK3sPOBc4fK1WVJ45pDBohCIgy1eilSAlshwYbwDA3GfLUpk79KU
6fKSwgFrSUdLnUNKgDM5TSMI1q3jOC7lltQIaWcyeGnkEcpEU0yMLef+CkFTzMRgrg6kE+YHBpjw
OBxwQGngtEV4U7gDnyWm9hAT/7s35f9aq8GqL/1X1+nV6/yqku4P/oLfv+anptbFJijX3nXNt/nH
mosVJ/2pw7aKPCNE0qv34MeFKsAU0Ph5Nl+KJnHtD/92oZr6mk6LonCFDSAL+o8Iv7/epoTp4FFY
/zobDwQrtz+2mTUo2oQhX3UaRGeBtdPCs4rM4t84cH4VwPJdaOmR8rjSpIded3Y/b60Ud96w6J46
NUiwLvNOLsFgyfIwiRwbk46jSLNb6xbPsb5bk+aPP/1G/qqb/lWBvn5/CZUMtwaeb2YFf/z+3K01
g862OS19ZQewfuxN3CTeZRdz6No2NHOHMT5wzSXIiE+/dXoyJhVd+Z6IXCKnijk7R6g7LmvHSkmg
QoytteOGYnaq/aJt1XOXWN5epAAKG2ChMJWMWdvEpNbuNKMTI/ibHlkK26ZsTemof98s89Dg4P2L
H/BPaDN+QD4ius3OkndYN3/RmXppUSbmnNcnWyq1IWDOe+ms6V5pZUxLUJRX00JqAl8b9/s0HonR
M6zxFIe18zjmRraVruYSICSqIIfNtYUwae1Y7DUbt6dq/9e/jT9p8nmxfBb4B8Bb5rTm+pn8qYIj
81J4pSvLk1WzRCRGY/FbhS/QGIyvoW6cqDf6QGf5ZPAu69Uj9Iss0Je2uPvXL+RP8xxLGjZC4/X5
w8X7K2rDWmjzsfAnJ6KGtdNEdPcmcZb8IvTSZtcjsPg3vyXGWPxkP29v8dIauo0ll3/IP6+Ucyi4
BIvQ6jVO3z7YKY4HZD8jS9XEFtoe/vXywJGfw4AI0wrro+R3sxrvvzQA7pk+rCGHEGFjxk+LfJFr
BKKMkxM37BLUazxiY7bYzCwFupqAklHCeLWkH4exFxBDyfTGsfnt67m+pi6mBDB6RpK9mWsoI64c
khW7NY3iM7NRmMqBog03aybRUUOKeWTmHcg17LFeYx/NmQDIviTv2Z/WWMiUfEixBkX2a2Sk7gID
G9YYyYqCQN8u2XjLjIaUSW8NnIw/syerNYbSIo9yXIMpB6smo7Jf4yqnFLstSuD80tLc0rmdqPGx
AWFGlbuG2NLJB38KicD6PQlTtxEBIVJ2qoC9wfDijeV8wkeD2JX9ix/OAiIBK0vCRNfEzXRo/NRp
jhUpo0/omTGBECrA8TcVe1Dg6c5aYzztNdATCdzWZk5vOYy2oO6zkItn52h2FZvjjOrT3Cz6KN5H
fSA/MC/4b0JJ4Lp4wQkRZdVBoGjxGS7aOmvQKDNMQkcNrVuMs0NoFtnLbJbUVUV1VG8Xr6RS0cvK
EN9FVRUcjSlccoLyALBn991sJv23SSUMYuZ+zlfOl5cApFJzvwtHKomtozBwtpsl1TP3cs6d2fjq
pSxUn5F2Y3zZGHaYe69aAemUp1suxJ2whN06DdK42GPBMcHTcwgcslxiQNPRTU6RF7UPXYbf058j
DbtvVE6kEU4sbhJ/btPug8SvDRuRVl04aTjjxTCF9Yy5rQmUBdtlDQz/gO1R7aULpnArJ619JEIz
fIlLYkGCfNJ7eFBWOmwkEofqNJlZBgpUWc5zGTH52oFeJRdbmO1j4ypzMxQSjTSLkPVliBZdAH2S
PW2IGF7PdrAqw7WZVbg73SjNo60tZ9FtyjSOjlIS93vM0D17e4A2FI1o64jD6QWSXlcqnVocqQPB
oWVgaJ63o+MVX8ZW9X4FoxLlRxNuZ0xkNx5hFUEl7fI06711iAtiaULjYamW6rjA4jAZhVa5AAUb
Z5euyeNQLtM1bJ7v6MR06lamoKFNQLWnKx6IbCC2WhHUI/N62AldedeLa0/XI9mf57EYmuPYte91
rqgIO9aq6fjeYTfeeh0GbdA+2tGZCwdIIEnqeh06z4tHQAXNQ5YQ+TWrw9Sb4h4btnORj+HZ8irj
aFrjU0z0GnBdws1p2MTV0mnR/VDO+mUMKuhrYYzGqS1Ld8/FQ++SLCVm7HkdgpswVOI1vT0dCV5z
2lE+O2kff6iuzwMjlKjUI1VQsid4s+fWQb+V9iai3c9j/L8mq/pfW5qu2Imfbrw/ia+uX6fX9z9s
WyDJr1/yY9AjmOZgOkOGxzaSXQNl0w8BlvsbGCw2bwCZMcZ+ip9+rFvYqaCHogmzJf4tuf6FP0Y9
Nv8JPAWxE2tZuwIxfsBF/lbE/O5e/uuihgrml+vScShOecn8n0l9+iuIYoonrTSZcR96gcB7rO2O
5iepu8CC6/eWDYtkjYlA/WUBi01YDSkp945hajulpuJG1ZV6R3cydn5YSHEiJCK5SqQSftd4+Tnr
Y8OnlbJ48uJkV1AZSbTTtSIXXaVIogUY1bdxzouztLR6CbTeMKKDO+mkJiZa8dFyIq/oBLYQ0cCT
6AvdMbS9JPyUhDZlzDKINWrbLXJTY1t1DbNO09CLl9LRPCPIy859WAMDYBKpSLp7rSrs13lGlSlK
OWxbZ4quWOqa19AbTECHESYAgS0xMNtUW59rBO9+ZXLLb80ubqJjWHGan236VrCSVrMcCY3L2tek
mRoidmbW0Bv2ocu87wccA/u+0wUkpnqKbjujQx2Q1m3vbAzlUZVEWtgQTZ5WyTWxSDnOefyxLOCB
eHFWFM68A7UqLmGAzV/NRA8HFJQeNlZ3Ca86fR5PSrbLNpxG49IuXHTClsKoggaECsJu0uG5wZsA
kqJPUtpgNdW7wiyMFsFKDclIuAyqNgNbiD2AxCLc2yPDx+PC3/6cV50p2YQna26R4RIdt7GFCyMy
ihunPPIyhbmN2G7PpMDO9kQcV+w8dAx7wsDW+/wtqnvDuzDz1EIi31fHPoWUPuIg3ZrruzuPbXgH
KoTxjr0Yc+4vQmV7dnFuYLVIxK3ZKd9BrhUHe9CRMISxbI5iaJnXa8oSDZejncabYey8xxRtHdqL
VHsqaeWCZAmnAMmZYqmG7qkeFwy3UEy1YIAKu5ERImcudIBpOplYoyXTQDPC5NpJFphIxsiQk42U
owdl67xEtualvljX7YqcaucgFgfKWgFViWniupuf1zU9Et2xeWyb0AjPoXAUYr5ucIv7zlap5Zuf
2/60qdES8xtHBRAhDqckaaHC+q3nTOjuRqUluXNZ90mCowRppt9OY35Vz3xHn/qifTe9XqyS9E5e
QhKhp6uqyWPGSjBVeoVwUh3B4IIKlR5e1qW2Lhupkz3luNG4CQuEGnUzp/4wdBbPgtncqUye0ghK
4toW7lMiwSd09XV5v5ShPJLyVBGTnhDA5ObtEWHLdId8pN71phK7RYb1hywL8ZTaS3dX1GtMoxRE
itWehRE6k09R1n4wmDTX+eLEksdAvmVr1XTKlnzyAXFmAePcR0ICu6Af+2FHfHZ2EmP6gnMpAmdC
fSCq5VIUa/pMYd7lTbfskrAd9lBHwT+rYnmx2pZcGJfwMhrc7UA8BRVoSQRqvDiXsigpzRUh7qC7
bPxVIjZpg8owbC8yWCVHJ1TawxK5zuOSWNkVJnTzVIfWlTJ7s76PEIAklyPkkGtGqUrz0TxGV4qg
wDfTmtKrMa1A+zl50fDyEIyxLZzcjcqifqY3aJx3D2LtS95X2R7tvURovR5fiRp40GZGbUmYv3DS
YlXx6m/m5CJ4M0qWr7Mbp0clnOVryofzgmDNcJuX4mTAt4JvEkbelRkDzYyF1t1omu4aW5KskmMB
KfQsO/M9rptvS5L3J2JuCE136zW4oTzXU9fslka91guwnMIwinNuhQOj7bm8pvxzzvaUMwjUkaUH
cQ+yUFWgSdnajv6inBLNlGlGb8SGaE6QViucjAwxTJ09XrdtEhPAVg9TdIOKnYU178OZD3C4x0MT
WxucLx6h4k46tRto1dreiVrOfYmAxeaygEyW7GkP8IssWlp+SLNMXvCA2Ri+JqE1PrzTJvWlm9cu
v1vTO0x2590u/Zx+HQ0nNTdxXGVf6rqMPvDoIIUVZJ4+YapJiKjVCi/w2Jpip3FMceOywjRPo5aM
b1hR4Jw57RpJCakGqwuMcsReJVlv2lSaX6Hou6RANL3l60aJinQc47YJ6rhOi22U2kPo401lFdKK
YATbPe/i0DT23Knt6+RUziFnKH+nq97OAuz5JSLDmLdm01QVG22A17Z3mJOOUBTDmtWXLq10FE/a
WiF3eMnOCUsYnLVhRyJojn/V7OpsOqhhVSZrhKDyoTTlPZ6bSASZZfPgTFH/4modoD9ggtYVzsdG
7ZWFqxSdJyTUKbPKG9nbmmItLoqr3Hbj1XkszhC5bZTAn4xzTOHeW5g7E+RzS47PIfNP6EIs7vf5
sFLSrU9i+tIBTzctotiC0CSWxS2S9iupHcOV+CSuFyZoaEQWcNiRN8BkB2eUXiR9ljVn9UltR7K4
nIDyGQci2rV279qZ/rVcUe9wbKC+Y30by23KxrXYWRXSkF0WLWXxgFCKdogUY/sFB293ZpULVbNk
Vj/7GfHzSJmgDZ71WpugKaP/VQdeBhl7zQBqxmFi/8I7gWm9W+oFBZdMH6GWl8e8SlW06mK9yNwu
2qxlN40Z0hYvIg+fRI4RZptribYLcV2+YNgQccDECfQeHffMoLt1vIssH9TXLNTTa6x4At2ceTnO
EXEicN85h6t6CE/2nBn0ucRzqRX7I69D5M8XNhJjhdgQRalbKfci1RaiVELbKnbEvU/9LYDkJt53
XcMzPLKE28mJtdK2jInmCkh2xu/+3638/z80VFA4rxvNf76+vek/3vI/FvW/f8mPot75TTJqBbNh
mp9b2p+KetC3BDP8Y9rM4O3HuFn/zcXA5mG+8wwUKyaTqx9FPcg8BmUO1FzGxLQE3n9S1Au5jiJ/
noHx0CNsotA1Vsjun0Ar1GjsThPDPMxh2uOiY8c4BslnYkGNtsSPCfUoN2iNewyO67NfW3lyQeZ2
eVWWbdT643pKNJ8HBuBW55iWyPj2oxysq4r5i9pZU/imDTjA90ukBET69RwK1xOp+TycjM+DqiYX
hmzjIUEVrYeQNwRTqcQeMWsL/i1CmMYjeTFFJsu9J6TaO9mQtX44WOLD+TwpbYifM5VDDMYr7avQ
j1O3uxvXs3VcT1kgb8ZeRwPUbxFLJ4EJC+CxjcY6RPa8ntLD54mNpt45l27vEI1VxA4qUfqxr2mR
J/v888zn102HMqeEgPZjR9NTOdP4pi+GNJkkcm1MS++hDtWSMOh6SZGJ/Kh9Gj9vm9w2ow9MDNmX
kW2luaEEyb56ne3dsuVjI9kRxRzMTDVAIKw4DN9uU0LONdRHLwzASjiSOVleGKbFF7PsbiKDwISh
UqG8WbppuZksR5u2/Mkw0OvSgFfqkUXOBMjDAGfhFUEaMw8so+1p7qtzkgzJXWWweyO1Kp213dyr
Fu7srIfUgpyoj84cwX9tqzUdlZQgn3e9+OBVe9dlIp1sYyZlqGErK7NnFNdNvVuqAT1QTFTuu50L
51FEMj/yfNRv2tgS4eWZSGj9pdIrHIxSy1lQx5p1sZId34GVICMle5PUmAjzi6/1gs7BZDr4htES
C0qoC6AXkeHeopsdJz9vI4+IcF0d8kSOZ/7k/KWa2vxx8jJABIatUZXrnbymvPfezYwdhz/VCdkG
hSfOhnI8kjCAfpANmN1oLC4c3/Viw94oK4tbn/Vjc5JlFx+jPGwulF2EFyjbUMvajOl45w24cu/Y
d6wPAqD1/BxGrDxejcGuWUArqWW4dGCYBhLtg7X1gBnHT1mYxt5uqCfShTl/6mdqwEldWGHZUffF
PWEfnTVIUHDSJXbd7aLwex5iyw/QNbvPYdTH7yLGa+DnoRd+I9jdZgcbZtFO1YLDvs7Z7Tr8UM7i
alvM4ONWj8V6u9WmU/oYT0iJXDLu/bTEow8bebhIEA3yxMxjdpE5sf21oVpPdhH6xBrYYjd/1WDq
6jj7aj3ZdbxywiF4xiC7O2O4BLksHXuj4/IM6eej+gMoJsVcMy/tSTUmoe1sOKwNWrmw9t1hXB9o
M45Rh6QMRX1KKpjMSsSWYDpeut/ZHqkzhoP0dUEhPAZIu8sd3U6Yn2Li1YxA1jF6DmVJ8CNmuErC
OoqqZc9rYvb+qQRhjY4qxF0FIuEqFXH7wXmDl9Nm27lGOBVkyZjM73jUV5GJWAUnIbbOTURZfRUp
zAq6pSNC0RrorfDsd7aI0iNCKcv2kb9S55ML09H72jqiR2nn9DREFrw17oSbkXLlFkm3ObL/aTu/
M2eB+H3U7kmYLjp2zW7qBosa7ccire1yMxXpE45JioYRYRyE4jxnMK3ZeHLJcO5cdgXdTO2Wdwbs
8DkmfYkEzn5vzpjxm0iIjgSMxev2RjSpJ2907BvF9iAiattVHQgO0925c9+tB4BeDoC4TfZJk7JX
FvaEw8aLvLjeGoWW5YeBvUFyKAl7wE0xEa1GAEFifiFVt7+0lWlfihDb7iaH8MmigWL8GveFcVta
FRSn3nAeFHAY0Ntt7J2QVyCTnPGgUWsn6MEvcHaZT+T/RBeFbuKvSi1vArmRFiow0iwcLxuDdyKw
nZKMBgczkYqsTuLSmuPaN1IhAvQufe47qbNQS7sFKn9qIPK+p6HrVv/uk5eq5buj2fEp7BeDCPK0
vZ8BLN/AZZisUzO1yVdVOoZzNspMoUetu84XXl4C30azufXy3DoWnYnawUpNHK1ZN14Va/qNvubg
xJ+RONAdhzu9W+SmzSWWrc/wnHjN0ZHmGG/bz3AdGj7gnuyPvnEldlBNP4N43L7o4UV8BvQYa1ZP
nJHak635Pfwy0mAuyPSpPuN9lHAXNI0mrw9MyldvTQBaMDdaaygQhIoyUOQEacq5r8kNWjVCWc2p
EUYc+zSeNbY9o38ch5Gwoc/cof9u1fe/dt4rwRD+q9Lwtocd/Fq+/r+76g8xXRR26xf+rUB0KRBR
zwEthogG2GllEv1t6vuJW0Z9ROQo03sAhlSBPwpEEhCw3KLvQ6bArf1Lgbj+VfyPk8djN/0fDH2N
X0C9bEgRH+LBY3pMPUrCMeXjT8vhQWkVurhygo5b1PsOnPrZAUh6qtESbfs5VgwA2iLhPIubmPTL
luWdFGP3b8BXv4yebcvTeQ3glh3k95TSaxX708uwFJ7ZWdrL3hkVKHJjaVnaW0OSBO5sxcdBE8aV
h2p9+L2l+aeb/L/4vqtEgbE733rVN/7x+45ZWSJmy4x9pUXNG7rBSYKpqIpzA4EEYl/W3HGRTtuf
Pid/oR9Y8Zk/F+X8uMIGNWbiLcbRjb36j982Qooeyqma9gy5dRkQUmZfQ3khoF24T8m8kLuUcXz3
WxVasAhKmAinBmljcSht6upRErezGbucOoK4oLtQGo21EXCf/Cq0tReXgiEAxLY8KuTK373/Ye/M
ciS3si07lZwABfbNr9FonZv3ffwQHuHhvOybS142s6kB1CjexGrRJeWT/FVKyJ8CCsgfIZFQKLwx
o52zz95r14AW+DYRwDPIKKETJPXnCZaIbDK1/Ts9Vc0FN+n4NV+C/V9/r1+8IHyrnu0Q5QA2iQPB
Njhf/PE3S7ctD0TdGffuXFyils47AzHM2jQuk8kS4y8EQZZcdmn886//4tWZ8/WnvC5YvMQ5mtCN
FHz5q2NPFv66cuwLzaKj1oi8roYUkl7UnfGNdqE08khqDwa8xg753sSTVlC4m2l6H5XJUSgIUhwv
N7PIf5Isvc7jEqyv/aC33tWQ4EGPe8s4NKa5d6kZKtPllPO+3dZ2HTWOuM+VtYG6RAWOeiv98Soz
/ENVVHSw8WtOqgjDy5b++pexSY6Irc9ZM1z25HQOfSuOcWocRwMGJQelC19oL6M70AvcOxdTwFuh
0V9LS1zCfOJo2scbjsJRwcm1d7hGGqm/V05JYjYZzbB1tf1skOSsBLEsOx2ujbSYKP2aUcqm0GBK
SAVdVKV3GDLnhvrId6yQ40FxTAHRnRONzGrrrEYfudI29+ZiqqjMFPbB4hWoGUVjCY4Sc21p6L1g
n2g3Zp/r+4yI/MYjKL0z2y4huTm8VDacryDxNmQeIw9sFboFtmE7qDDY9jelU7MXevXz0vkvxMR+
phUTJU54aaQM+SK5mi33W4NtgrrjaKwJXCxp0ESB0X8jwkn2DS182WuM0sdC5u7PrkhoYlVUt6ZR
h/nxamws/WQMPhkEirjaN3/kq6Gq1Up3heEVHwxKC4Mr7S6nofPMfOvFw6CdDAo1+Ba9lc/l9ml8
AoG9xg9mmcTHSlZsvkQ4po3eOvOtjVP2yauDqQx9uVg/PIr2Xk0DLsc2RQhS50HkMBMR49sfRNbb
XU5w4ycVicYrW6J5i5jc46NMqrqNmqGZ9watvw/+VDAFAVER/BICpZPijuON6Xegq6BRQvJuieZE
VWc4S5hTfI5Sm1NsrA01LRx10+QIbq48ZYNadnYxzRTQ+NNdX+jmqdKr7mn0M3HvLyQzf7rSMy9a
kem8Z+HnE/UJCKTXeoZ8SGVjeU+CsMn30gYYGzawwS5oFMnGG2P0SJb7je3UWyxoqRH6NomTSBtd
jnOtiEt1xB+gQtwlIEI50fAKoLm4L24FN5JzPJnzIcumYqdMoCcYWYW5z5SPYDEXfnqnxZJSClqh
GBK1eNZ3JIWQRHmYWpcN5t4ruh25+tBZRVmGEj5TXZZjDSGY2UxhEig0cL/tZQXqT8oD8jlJGDf2
jz2S4ms2Oe0jx/2Asi9db+OdR0z8hZCIHMJUMVA7jQ+fv5zoItw1UKZe+WRdqWmIjjSuzN67KS1x
7niMt5tC1MvWKeS0vgU0Ap59bR8pnx1r+ldkPNFLl/E559BNFQ2pqIOwnDqXM4hmhVlZizBIcBMv
6EtnG6vzbknG+NW0BysSGm7kzDF5ayx6UVa01qwLVlZY8V4XWR0VdTntfJq3lz11xhy2sCWU7iYA
VvhQUd8GuyKLD3HAbs1dKYjmYswPjt9+nz23wI6TcYLjbb+xp3w+K0BR3JBSN35hxAFIlHX7xYFT
UNlaGrK1v6YUmtwVuMV2UMuMqzkeRiD8wahfaIZZePuajh08LzYSAIJ0p4cwcKZ73RX2owH0Kt3I
oAmSK1AOmCFMkt8nCWxrjKyuQSWlvVLAwa/kyAOc0NENf7l/bxfAt5CZkYd6raBNuCCSC+mLWeuB
g7QfBqWYHxsyQ0+uU08t965R3tJzMF/lnZE6m6xzMBLBDHd5tvKbCWKL3S5LtGwr7FJVodXV1gbP
3IBD0e/d26Fw8nvN7JJvLu7EgptCQBsZWILkZvYNB8dzYenfXDv5aQdttS2GmKARZg0kkEHU8sA3
Vu4Qu6eDAQEqWpY0hiHhg5jue0LPbdZcuM4U099jYfrgPfvY0DrHJ0yZjpf14uDI9xY1/8gn076p
EzSErTWp5ZARswgNNB2oXcbg3rpITkSL6UtzKCVqMZwPSZaIsPfGWYFNZJHeJk1czNvcYNFc7wuD
s3EHPeY+lujFY+LYySnT+YCwiDic7H4q6GUFiZmXubcdMVOqUARrSsrGPfeSZ8QTNyBx4zevHYxz
PzbNzWyV43dbFO6VD38IAEo3okq32YmMn6JAs7EuzXoyLhen5+edl/VRTI15QOQh3DbLrllxTutm
35vdY80vlEW4ceuZRSeWz7GlFloBYHGB+8DDJXm6ueZFkBUxbdn19N2p8hpTf6kVab5FfJRwSvO0
BaL/SJoZohHWhEoIPlHiWczNtfi1hgJuARG80DRGWHvp8M3hwzFrtMPkcoMf++EuoY5D9CNhT9Op
DnrG03UcgULyE2MzHQbQbYHs3kVXZgejiSFWmbbi7V9H08Rjvta7J2DBa03zmN1VTUspNFmTYjwR
DaqiRTiR6jsRJb5f4Unfx6R8jg4wCAWmbdMigGhNfgHVkEv1hCyjvCthz/01K3YWzabqQyuHX8E1
HHc7tLp5Wu4gVP9YAhAbTebcCdrJ/x9fBP6/3Q1Xaf4P4+j/8ALdv1X/OA+p/MdN3dfyv/73n/zq
v/7h3w8I/i/4cqG+46jgH5/Wn9/2QyDpv3wacRwf3RbXOLP17/sh7CWHfx1GPUbyNT32zwOCafxi
eNQ+sze68Jqh4P47CyJ02T9P0QSsiZqRG6Q1GuUe4tOfB/gEG3vf9k5xjPEi1lfxZ5iHT5vybV4T
Ptpn2CdWTBsEX3hon/O0ibOT43cfC9C0Z+x0E43NTvlsAvSMQOIZkWGw2fUOtlILSN8PspxQssvl
BEWu3+NkYFgpsa4DprOKKzSqbCPM4tvEtY3w2ATNxqY/WvX5cDt0CyCewS9Cp6JPuOpHsXWN3nys
gLkcO5p96SHB/Ip0NB4RjT4ly+BcNFl16Aj1hFj69AjOznUzlH44z50NobAvQz4WE7BknRPmzVxt
WyWIwJFY+SYWrQjtts4+9DJFEh0cJ8qRXQXBV63Y68p+UEL+5NMqiUbDno6l7kwYMlL8rDofLXO9
9KfK5LbnL4pa1aqPo0GWzNOJ098nsztd6t00/+T5Lq5qxxYnnY+ClxRg6nZKbW87zXK+9XuRXLLb
mNddHMenOi/aHfRGXAezSdgKV/kLHo/4HfW63deja10n4wqJMBKqcS5l3fIIKYE7uVEi84rR3XMa
k+NJXmo7PnWd5Rw4k9+HQSvxi9S5S59rNXIq2lY+UMPzEDST95JpfmrdjGOG1yofekmVgC1d78LW
csmv2hgJPrv9UgcEo/CbHww9b3EEtEKDOTEqUFe1E8t8hUkGS/dswp7xItjKaj4aQVpyFinrClFf
b77FlLE2GycdJxFZsRUPMIu7+X2BVei9JMZUzUx4qPmRXsf5t8HJhm95U+TBEWgRVDsqhlLvQvFa
bHewJZo6tD+b6nWxttZjFAe0MvEWIAht9WAYzc+W+4aDxk8xpGx1sVV4t1Q1l/MDAdn2xRyL7NWQ
g7ouh0pTeARKS52mTs17q87MbcsNuzz6i+CDzNBG2oZDM+7po91iD867G1vRtf2QpFI8146Hhzf3
KopgUP3L5CJxRre/kx0lt3siyvnVqPOO2TPIevySysqeViWfhZPJcSIOF8w9QNRmwcO/VcPoQ/Et
a1U+5ZyY/MOU8t56MdsZOvXcptbPcpgXEuJ+0H4EPiH0UAxQh64WbYVmzbkAV4I3tQdk0tr3vQxy
fzsauWef3FEb7nGejdNOkO6C/w6qWYAMS9JxS3mGxsrXQt0XrMYuFXtuyuEGettSzCk/limriZIF
ib5PCF1OvLOMmvZvZidSncoiUT6a2XiPHuuLbYU/zl3ZXMyZhQ8P16o9GbFmcdyPSSey9FKeBHIN
BClZyUYalMySSfThUVEbhcJgwUnduNXgkoFvh1nbDOQgGLqXUfkhO53Xb/iZw0ArcznwVbosLWjE
OgPAOI7sUb4OZyAcVVZUF5PMyhjqDw32910xuf2D2aLqvdiL0fqnnqYikmT0290ZeeYaYaPEdEri
qaShuc/xG5fgiD9AHfUUB8DszyOGoSF7m0BUvyXjxPgaZAvUtEmIHoP5ZB6WwV+e6R6pn7ideHEk
LIjAFz4pAivE4owqhQ3O6W9SwsC0GU7JKQXJvbUXrWYD1z3S4hzqCC0GtBKOA5PPBoZLsV9Ebjw5
ovfuiNtnYkPgH9i4r8+XpVVqD3ExFB+09cX8dNzePNpZwFPLXMrmo2by56irrzw+3dzLeEg/ql/r
JOVAtSQuH2omdSaheedpcfNYfhZR6qnO1UNnebiZ17Sn8xn8VGsGdP6Mg35+0v7HoPw39X90z6xV
B//ay3BfMz38ycvw2x/5bRRBpv7FRofGoPxr5JxR4PdRhG4e3WF1WtM7/Bs6ponfRhGLZkBic9T1
QGQ3AMzwNfwenXN/Mfma0OAI4n2CVf6dUeSLnKd7DlQZQmCYLVal9ivcP/eM2fJTrT2XRrtafueS
+1lrxNaFB4iVnawpqken7OxfqQX/UiO2vmjkKNMImPSaMJsZlKW4X9TarBRy5tLVnjN/MZJtB8Mf
e09llQ517sB/9xiXbFzPc7ME1zZgw9eaq/bLDKT2Fm4wfh1oaqDSB1k/jcHIYcurHVpW47lPz9bo
dsZW0zvXBkW/upoQQLQL1fZcdnkkvNY5/EeNps+e5nDHO4/OUAjsml0xkHszy35rCNdF9OFu+jff
+ZfRb/3GUU5Xj4ppe+7qL/+Tdsu36TdGk9ZnHmbTQ40N9lqzS/1vFOL1x/dHhwpdRCbBS37EHJgx
0XxJC+LBG6wWEeQcoyE/xVZjNqEzj92VPQSaF/7hFf9/kd6/yNGM1LxIIS0Q2jc9Xpxff5d0OBNt
n5wLlMDxeioTW8epVfvJrqU4B8FWjzlgx3XrnZnOYNf+9V+/nnS+fLNwlgLdZ9pfYfFfX0uQjryq
SmvjYrbwpgaQYwao1JySB3ssnwFyDRfktbea1tURw6+/50CjNnqaB8l+mRvr78pSrOCrQUiHOEH/
B4wHSDxclL7M932hqhKqyHDRSmu+Q/wwbyof6+WmbLAEbBUOi5vOVeJRKboHQ8eZBfraaM+lSWoa
/WDaK0GvxDHNcvyuCLEB/5tCgQ5s++A8qGGpLuQikgsIBOPlZOXupQGsesFrCQRh5O1i+KmMGOEU
0oXR+TbBnUHjQ3sYLIr91rpjgQv1LEz+T6OWzY+ZAwgN0PryzJuR0WMhBXXTyznWozWziYKH3efU
x3Q1XxZWEZynEp853lIzp+HZ5uP+rs0yv4i6zFguSthu58UiCwY1O7Gaj4z4egMryMnMCEFL6Eff
xd+n+KiU6XBhjUHeH6WWmUWEJtw1tyiBZf2cSA2ET0Ehrv3S+R6czW3ApzE1DLki+e4Xs7A3rTYN
w1XvFS7Q5JzcISaNcTAfmpLs327UG+fZYY7AlWS2af7DyHECbeyFyzdOB7jN1E6TIUBGxA6JDFJ3
xYKY4JrztgWMp/ZxRV3zHvPBOOxBcToOyIk6a+jQSBuiqqnQRhwYSk8QbcEyh8vcthsMjXDCNdnt
hqF4X5rB6qMAgDOz0SIpeHbDuIZTN2YbuETad4sJjRrkdO59OVHxmAXW/UAut+j3vcu4JA5Ny4Zk
47RJbMe8gT2w+PrOcfJ8OMeYwrp8W+cJpgB3XbAyZVSbHEQTMlVafavS6UUk6m6KxQ1/4B5zgHuy
WJ5DGn8vtMq9o3V0QjD19CuKZ5IQVsKtU3OVoMGIqAJVAxgT/GwvjbXQR4HrzRzNwCW0uGEn3Bfg
tS0NhF5zyDl+hoKuwO1gq2Y3+ZpmQ7GkHZ3X7xbvUrGxoVFBbo2LsIsJXPS4k4OUzoBRJM2lPzva
3VhXl7HFWY7Bd7yekyAej4mBVlPFHRGQsqSYEu85O6zEB9A79R7Cgx+1szEd8yzJA/zf7nxbiZVm
kJnZc5OY5oNIBvtqMnAtFNiBNrY5p+QQIH+3IpivvLQZnlNc9pApHMpFa9wA4VJPzo1rtfYC3Vxb
SY9WptaK0crdzRNSsmx8nBrKq+Kfad6BCYyXHkohZncuOC1oEKZ/R5ffanwKlFs4NLngVM59/MN8
+lKcnhHSi/GAETUw6wLKE7RUfnWuPrw5GIwiw1tLCFJZDLd+Wy5i16VesPNw3lQhe8bwWjuMgWEm
pJVHVSaRz8e+sRMOz8LXQu4M6RPkCknHOQ2e+GLqFGxFW87Wh/BbyNdzwiMIn0fgbFD56Q+FXkSA
lxcwH8FbW5XWj2Q0nJMntbHbF0uZke5A438aXLd6STSd/KvIyL9c+3ZpAWPWUrM5DXalY7RfpPZe
ouhpW6K7ayeZ8N6bqlBmJAyjc+ARG+Pwqle5593LctSxIUsbDUP57qjvJpvNKtf79VIg8p70eWu7
5CjowF7CJFHOs67otNv4slGXweCn3203x8exKIOVcSA4AtJxlZIl+6N3HOKWnpqsdMj6+YPFM64u
KxyT5Vg32yAOlLldZPo6On2ab2QBywZhX1rEHygVl+GE9DECyR0Gm9z8nNi7gcBmFRoeAK5dOQWY
w+IE44lfkAUPphw3T1n2yYNpEdLXWtX/6OwKPJ0+le5PYlQ0tpq6oq2lZ+Eewhbe1yUAS/QVIPUE
nXnhAAppjLF64RwVsLjpOPFs5HkNP1BeaFGPSqKeestT3wJPKXVLZIszKIe2IOPQuGLhCRobJin0
XvBgwo31CFEuxe7lK0VEYDTrLSZ8GPkgkUDwOLnNE1ZYur5rut4xiJ2WIOWWuQq0QxCrWSddlE+P
TetaDQaGUj4O4EvHPS/q4CMZMbNxY6rtbIfsBBZOj3E2cYAs2JM13VNcF5Re3diLU3446M3kwWhE
mG+bxqk9AtHkVXaNrg/V2WkCxY/SH4z4jddECkY0pvc0BGIGHDUjNdRgOHOgycLntutjPtLFfqZ/
yr1VzvKRJXXxmM12/GSSN5mPotPksDWdFAywVLpSO0Or6lPsufMxXWimUONULWE1G31+jgePNmKj
X4Zt4ieDv1lfvPPe1Cp1sg1nXg6G7Qy3sZTpfoq5hABscuw4qpJFV5uCafPQ4BA0wtWWNwZtsK/n
OH3oyc1cZBlg9QBbHdmd1tSRzBurviZ+63BxbowTjw95r5d9vG+SzqSdx13SK1/l6oAdsDiOsyO3
IOS4O6dDv8CWVW3tfXP1srissvWO0tb5QpNHodfV7q8nrXU2/dNUiTJKhJ59wQKhhUj559m1JgDY
aZrWXyAWedXWNuXCo7CoTB5aiEd5NTj+5q//yq9mGjYT/k7czSQi3E965p//TtZnbuJFPlzMk8iu
dUc2LzhN+aVLfdjbOcfx2l4NmfhwEtiNejZdxlhbkl+/jv8swH+zANurlf4Pv7L/ocpfpj9E/fbj
v/5X9Y/3n/+4/vFWNn9ybv32H/jnOswi+Pv+q1u/4GPBIgTsY8XK/EGKp1MBbwl/NT4e/qHzJfy3
lz8w2JjJ+5LeNelc/Xf2X1f/urwwnXMhsIjK4fNnsf6yvLAztrBGWmTFtE+iFgvLVTVY5nGQTvI4
JVlF5FAU2xEE2w2dYtYh8bEUdUslmBdTfbiSVICCjzaCA7MIp/MmIcu5IU77nSt1Fg4dLH9vKJ8I
sVjHNiAdBq/Q0yM1+YTwc2O4p8uyuMwM+p64Oua7SXeq9zmH4ZktebPXnfwAH2o3L0MfobLemYNR
HlQQk1dvYzhsKr6UHFAvPCI+ZzFjvpjzZrymFg2FvqlEVKRYNNt6ig+UBJhobLXzbsyTtp9w0b0Z
1P98EyR7cmRGi6eQJ8r+PkDl/14IuiIsnoh7C5zKQRTjSpErGrCOuat29Ifz/u9NO7/sgtHZEfGk
7ElPZoazJvM02BQu43RrUZ2Ttdq4G5Nu4ZKA2LqJ43E6sfeSBSJpkTLO49wa/FjjaKfrmyUoFo/m
rMWn7JWtJkxAaLyZUk0HrHfJ9RJ4ANyMpbizA7pTBg69u4qkzkWX9cw4k+uX123ZJd9FarZXk9fX
d43ueLeVzbgrhZ5emlVHgahwkY+Bh9s+UmohrzhyjycVBzyWjbgrnzQXIzKfiggOxAX4Ou3GCp5Q
2dso10sZwUioTpkovQjEgzacV4Rtupd1mafAqAXxB/gM47iPiVee4ZKN7/ncUcy2sg72hvTlk2LQ
3+lL7+JVtmIjnC1H1vBF++naHwr3lLF0pHQ9uMS0xEKXVoJbsDRJAzBfbFi+zP0CnHKLrGpc6eUk
bnAA7CvEHH7Dwylt5n4nAFfixk3GTS3p6WL11Z+L2QKgr+nD0oXJZPVbZ8WkWOP4miekyrTakt+9
xBO3FuTtEG8+lMvAmC583lBvWoFeascaTRkuMAQHb107a+rgLRgHQIZz6yHpq20ayavGgrGZZv6w
6YoMGgs+kchGLkijhg5CtZUA4fBs5cEDlZL+NYeQ7gqnokkhXSCQeQhHz2UHeQJjeu6EldUmD+Vk
lrsRsw2GFtW6LrkE4iM74HU+O7a3JOislH1wz6qDudtPvVG0e73rtXvuw8u10Um2PdVTwVHPOe0e
SxxIvpdEe1YwK14g5EMRNYR57tOgeEi7sfOxZvU1KZVugGpO7x94DQxnV1XTBQ9pa+jdTlFgmxIm
9INiN5ApZI6Cg+iHrmU3yQndQo1nSAVQZlTF4y0kTADv3S/54jbmoEwzzO148iMAVuolaeaGnrYG
Ds8moFyBH75fwhSMxyQc5mH8INqos3fXMtnVUAnfC2HLV71sjL3bkH4/WrPrH+KZ8pHEoO6BBqZM
eBtvytbeRJWu5MW884rbjJfWbpHOTFLZFUZx2801MyGKGC+XXokiYv5j0ZvG9k6mXhnCM81PqbUi
TLAeGC9tP/YRGQu2GD1+x7p4YVhz9b2ljj7EYorvnCvDMU9ZlMJEh+8BmsAQ785kLO9S9l2wNVJp
lzTqjcEcwmQ07uzenC7hcHkAfuI5uQFEXF4oqOZlpMeTRTDEaMdlg/+8vIFWabvkDB3/XW9omTbN
SlDM19v6W2apumZ3lc6Gc79r8StUFS/gyt96ldKIWRfq0a4WzvwF1J57LABKRv3kyjOtboyjxHQE
1o58eiqll9EaEBRN1ARSLBuTokw8MC5wLRw8FpVlRb3EnFKX2usi20BV6RzuZ342v4zpIM+ti+eJ
GwzWMJOqAyI7/ZXPK5qGKa08MaTv7Y7WE1WL/DCRKNvFuEMOFax6wuuzePaFY7zofes+O13bfZBy
MzYzFPyIb01ym3T3pT29QT55muvqtg3su9KxrRVXEEcpnucdrryzYgGKlFf0u5SYEvseJRIC2bVo
z0uK5d8d3Iex9A80feJkEiZnSqfkTStBJJExp6C1gBhwVANP9HQa1U0XLCRkTOMDV24TZYZdXdWs
IDdFi5OuTvQ3ml0vlyE+1KJ71P2ee9Eo76js0H8oH6stTjTeD4TifHTX/kTeyI1IgpVbmhyWg0Un
3Ya8DRdlCN6mXb5PVfnY4Y2NsIXTJeEQCsFC6Jw1QxUbwv24MjxI+xun04JtGTg/sF1qBzBAxgUt
iTeLpACm7rKCHbmgeMGxiYmVjbMvZXbTqKFLw26C9pzhNHxVHGVCOo7tn+ZaV93ku8WElI6O7s6c
z8ZlV5uD/Qh4uT0XE2tdmiblsV2cy5o8BPQd54NE8rT1qY6l33SQN/TUlVk4wcIuNjwG46hH3iEq
l/bbpGV6CHEszlcuDwAkouHcjjwqqTC5NqmpfZDZ1F80I7Vnyp6cE4EWNlLCSuzrRlrfOFa6vkvB
AGSVn99ASFMoKHx4pbTIvCndVzyaCjTawsr28Wzg8QN2+7yQYqehwMuXXZ/p37HUPRcxnr6SzuQX
2gqKyPWFukSk6HcBT82tTs/vSzI62rOYxXgcm5JUOd4pcTsmlvdkyFQ3QmeyZyqDrOq5KUg2HT3q
W/zD3Lv590oYyfPoBdz3cyJJPS/AB7v2EWExci4YyKwRu+00rVAe0XLOh54+qjIy8ftwf/S92Y44
1lM2jRLFhyZ5JI2JCoLXjVcz/WyCOBU/fbdZ8BXqXu8cLMhNrwUixPfArFHqtCaI7/E2cl5gmeIT
yJQCemkfMPtUMErisLBL/JDc/LX5si3K72Yi1a2Y8dSuPqUA+YhrJ63OFnV6O20ceSqkqcTOgX7T
3padM3wIDeDmltA5WOl4EtDpWxbuu9weQXnmmZZKDrkdwI2kBsdCZA6kVK3MGRuE7ArMGFXpH/EP
Q/4ChNajCxLiaqV35KORTVBzuzeXAYfXIVqxLN2FiSuu91QKY4NcrohQngfHOGtMNpEmV2NjUre7
KjNeZBM8AupMI1Nl+c6VvUdkn1F0NGP8rbObbnWvJP7eL9SP0+6KdZefCvh+IqLBSjVfGgCdSxC3
hxxhg8FimNpX1yA+vdJME3eT0xKURpXUceeS6/7OMr1eQ6khieIZy2KHNW7blNpL4ybjCcOv+Szc
JD/yDn3gF1fdZplRWwfYXPFCF1D7PKIrITQTFyoDTPkpQe+DO+nwhLn2HBZSv3tfBiL00Iu2hQ5p
toVwFqHfVVQBkFu8SgegHkztpGybXLT5uYpl9yOtKmOOBmzz5xiAzr5MSGyFUkxkfkOPvhOUJD1V
K1E8zT8kxcNcsSv4w8d6cscTOhG1ryPt1rBpUrX8pCvHG1FdPftMqcfr51r1nw30bzZQqjRshIh/
fYJ9ePv+Jn/8aen87c/8bgfTf2Gewkvr/Lpn/gFfGqwtffaqMPhcQP+IAzdgRFH+DlSUug6o4D6H
vP9eQU3SJsRbcHEFn0GifyMuhG7yRVYBUoXfjJMRgrvPRfjLSdCzK8PtO5/jv10uz+Dx/IBCL09P
smBnA3vWziJthP7R5b0Er6ehLytEtjwwTlSkiYsKlgNRCWO6FPpURWQRmxOh8bu1JuwCI0J7bXip
doFHHnC+nufWGROrFsFaTK8Ia2OJpf/Be9CKsUBxHeqKwSZ1G//INmGeeIYZH0StDOqJe8V0Wtq7
RDFVqMYsVNjo5rgPRjXs+tFf4fquKimjoHps5XJnlzqBvxsjb4gL6Erq/fcl67FXc4qplw7HZTdS
45FJ9Y00a/8Y8/MJOSDGPC8DelPvEH9oKzDGb7lFOLjtW/VgDQGRipJ+toT85EinkWRhKRfQfeim
cV1e2SwG+ckRAn+Knsp9SaR505JY+lAV23gOmnixSo/JjW354Ob46RllzSvdin86OZMl0Kh5PshZ
TN2uFcDRdzZ+XIqQobVcI4/V25yJ6xk/HcXEgT0+olJpUSmW9oKwgwElzjWkfcgriHa6lNWxU6ks
Qf7JmK4v8LDVe9vmMpKmdSfGuI70sixv5ljqmLcoxFgWVh/ZeePT6LKfJp7rI7+72cGKPRp8+6bk
itI6jXZLRKS6A0xU40ZvMM/W2KroqnbITZTeD1XQUmCzsJ85ofNhS9IbMYIv7d2QRrwPlEjebTn+
tA3WSD/l6jdac3YoQHl+G/CQHeekag9yHZKmAHeZCV4DGCPkKvuAmYyB0e9P+YBUrarFvE4CpHZm
6LPF8k+rhL6joIxNOgXeDq6dsM3ExHOZ5Vp8azvxtddXyxbbMpV6TvlU4XbYqphxLVtAGtrUlm+9
ZtA0FmNN1TsdT92WCAeeeamVUN6HBLTIZEOXQbWhRWQGK5UzH9Vd+zSMVnBrgRg6Q5EcGdcT+VQt
fUlD8CA5YhSsQUlR0QGuofF8L5iutgGeviDZlM4kJk4yQXBhGJp+WPxYv/IJkiGnLER9BJn+Z4JG
bHnj6p8zMo02LfgkgCeH9UhHy+Mib9VavUWBtPXNEGsfV0zwwNyotaaLAEhyAVYlePDnHPrCZ5+X
0VDt5a0lX0FL3VcmsycsbEzgsGGSvWZTC1Z8NoQx9CqMDmtxWBVk89pCXyILrL1imOXJ+wvbvq81
PoJHQKKngBrjn3lSxkeWeIpnxpxrmbmWltlrfVnD3oUMwn0wy7lLAhedFsRy84G3j3FpIVec488+
NOIkSXAIPnvSys/OtIIk9MPw2aTmfLaqpWvBmki9+oXWi9qGJ8lcN4TezFtzwzukGSNfdn197449
7nrLG4IXOTlUAH3WuSVLp+jHFg6vfbrwIjDy/cHz7OHUzXNzDuwG399iUwjXpXx3GWLdaxY0zU46
Tgtnrp32naEXW9yX7K5OWXHlLfS1ZE7YVnlfrc1zY0u7IfTVfBcYUn8KGpP4SCAUnq7FSjCQpgF9
LZ5GswJvM4NSbbLUoW1OZ59mjyOOtD5MO/FBYzVbqH9R1H69p7XGuS2BBp1Q8cXPMgaXFsocoMVH
KvsE37gp2J26PDMhrsfTGqVvnqCE0NQ30dlHxMoj/uAdtKwptzNL2Z5Xw509c93YZFpCo6+0/JBJ
+ldB/z8zxd/OFK5NcvGvZorybSjSL72/lvn5x34fK7xfDDocUXPhgeN9Wf1b/5S2deaK1UsO7eCz
gOSf1i7T+8V1fRMuOve0YDU//XOuMLGm6/yniG76qyKNreTfmCtWi88fjzXcaPgSCGoCquE/5n5J
IXtEP9y2r+ejL4s25I5CbqadedbaGg1StRQ3nGvyB3BZ8a79P+yd2Y7kRrqkX+W8AAXuCzBXwdgz
ct/rhsituJNO5+5Pfz6GpG5Vqbs1ujmYGQygixIqIzMrgnS622/2WcqT/Q/v178wBf1pcLP8fIg7
MLIN9l4kRn8c3AR0jnil20/MgJ29MzGVtQRkRZqcHr3Sfs/H6paAUgcuOGJXAVH7LyZHPwv7y4wK
Mjfme8PESf2z0WpQNsYCo5gOTTxe4Z8kbh1fl1mUQ0YJriwtwogtrL/wXZ33aj+967ih6HHD4eU4
f6p28XhyZjxspgOWX3fDA8I4UFkl4ThS0ydw1qDmeV8xX8CQSkEnCHyegDEIdt/4MtMCSRZgVpZo
hELpe/+r90T/yXdH8sDjmnBsfGE2WfifnUngVkxtGssSQi+ymbS7/EGjFddbk6usnNCSCZB10nJz
cJn6wHIHP6dlVzhTjnI/mWp+cZWJfqTVTKW3XZ1q9jZIRSsu0hRT/wugRHhtWDUccdMM8LpAB+Ka
jZx68C/gwSF1EOPunFercWT+xc1ldJ9tUzPJWEUWRnsK0nlmVGKBjQVijbyvv9d2Av+RNfTG1qcm
PSZ9Mb50TLdR4ufpoBm6UGE5xFRKu6XY5KUD0y6SUhn7piKyRrBzipoVLiiPdq5suB4tgqAcde2B
H9PoiG1O57qbFHfQcWp9+en0ngXwMtc3tqC1KkyGntmH5wr6d9JBoikoyttSe2tMLU9wZky7qI2H
bwLRbk2qwNladKd0SDN4LZjd2lfWxF26UrHVPjekB6+HgV1n0TnJdza2RrpxxkSDn5rAd3Q6wkxF
D3RE6yuw3WN7Yblte+U2EhJzC0WuQ5QnwnABs+7J9utuTz8kxR5te1sGgdrGHUZrtyi2LdCLfexF
W+rPYKpwtYXt5KU3I0N5juBDUe0SxdvW4C86SB0Ru3fS4N4V7XzgRI4PA+RGS1o+y/Q1oFT9sWyd
9tUqkuCbEYNetG1iHlDLG3FEKWfg1M9yuAPsbtw0BR1geoJkTy02SQnnaPdwFCOtV6BZDW3dNy0N
XH4zv43Se61LEnkhIMKtl1iXvquRTXNms9jlihcA5oveDb2WR5P06cnCpQ6fxAdYSQmp1+d2ODhj
vJkNfbxoMjpQ2P54YUHKZuXLOnil3BfKo37tEfL5tIn4HJEPdGKu9bwhEZd/JTMN1KqXNxGyKc5u
oClN7B7cyrR2jUwJqVPYFJIkCTZ651WbGvPWHbEGiFh80ht0UBzuVt/0e7I59bovIdE5ZZ8fcoZJ
7YpRvvPIPnn+qo1YXgLDyu9SNm7ASNrG/JCwVXfC6+2jZgQLpU9vvze+y8YFf9/z2BmUwdmE/S88
PoOX2m3yz2oQw8PM7ujdRaKi2bUAzQ4Ax54+8XNA129tpNmIgd4FxaTWiw9dJViRFMpw/kXoMZ2h
uZth6OsHQ9nsC21PvmDp1+702TWf+6nPVx6RdP5BiZYitZBOwcnhel1rMI/UFSGi2s7VflbmwDDE
sJlrSPvki8xataO0LoCkxjcu/NAtNJzyNOBShY0gOVutyAz6u4nbPhxgdV72hkVqD03saHD1oft7
YdnWX62igsmtymJHyfm8HSz30mHHvgmo6WWS1TVU0NH9qLtBtGraWu5a0RZXxqh/YzB5EwyTDPMM
w5ymFY9gtJ51P633ywmM7MYekdXCWAn6SbnCJTQlDcitGks1pdn9ZWP7n7QzmadsxGw4om4dyEfc
2cN0k0n3OslTkO9iEBuS1hW9f5yVCEuVlCAU7bCCUXOJPn6rJdEJlJy5nVroqhR9ubh5XGuLrbi6
bTXT2FPa8ZR29otKFl+bG/VbATL+OHgWoWA9u5xZw7y43+topy9lBDFUd6u9C+IT4PIundzXJFbA
DaHOWSNHvArr2hog2J3dAXMTXRYfCtWbdGYKteLQwpvQ4EqR7/j9Hh32/WuZkWK1FWZqBb10VPr3
RR5vq9HimWC+lGX6NHUgjWKuv42BKezC0aNbN1f+Booq4z5dXdd514MyBds75S2yYYLqGOhNc6Ao
Ml7eopMYhXcIpjZ6s8qxwdBJGmWIkuhCl5oFS1frb1IvtohbNKi/0pIHPKJibepI4HraCYACQ0zE
G1sttignWifgN09iMKeUlmBd7OPYJgmvdbRJcBkC/s2zb4PMnPWsFDEmQ8lX5DkyR36T7+raNTds
1TtIb574dFFadkOLv4s80cAVgbv6QOEXR0R8/TtQXNaGSP6yXkfjtnKhyybjE9zKec0fuq0xu/Gl
ZdO2UfUkf+CJfcOB3qzt3OTJP7GmVZHzpU+s6MzvrENqalQ6Dm7PE6WTR8aBXmih5a/NmdCX3kGA
9TRPjfgS3UeN+cQ7fSvFTipF6jgG90dKp8LN5ojbdGJ1LCAVHsBLcxUr81tQIsMTfoE6yPuWABNm
GNttGN41IWGkimVrhh9nO+UB/OW4TYn1XchGf3F7H99M3traK80J4uQaDWlafab1hbRttC2Q7jcU
JmiASDNUlrTTbiMtoCoGjl9Yq3Y6EdKevhytHx6Tkd+g9ES7PJOZ+XH34LhSwzEQ/ZeyE4sQPgkW
bbkunEpd6BEl3D5lmcTp2mxnx4qon9LFOqltP2yCTtAlEnRrVCexZxNNK3kQQKZeWqmvKLlDGmjJ
P5FNQq0xo8JmQD5PIjQK39+3/PqA80wLp9actzdcJtDyWsFENUki5yk3zBkAAWVX2aGGlrdOs5JY
ni1p+7oa4Amj1seefkfbNa2mui3kldW3xuUYsXlulVGGDAWJVzl+xURXMO6tCuFdsZuR6arPGuzA
PU3U96nVoEuN9Zamd/NFmhhffdd/jiAvlCtGmN6dyVH1VgWaQQ92mj4Z5Tjv4to76fDgj+2sdc+V
CvxLnmmUQ6Oe9ccp7sZnWwdVHesaEwCH7oJVIjz/jhTetB9FYt5WRW/cuLYBwrXM6mk9x4P53BRB
fyds090SQuGNVZMOtQ4W61A1t/0E9YFJSTji3R55tG87NeTHFijYiwEmMBxkQ0gNEsFrZFafUrYp
ejuP2VXQG4QoJryU7H7nu9hlHv/U2F4UHEvL8bjtMazejYZn5+usEIm7G1VcrZlsg7pmWBWYX7E5
ag+MSvx7Qa1Nu/aa5ZRNBHj+8nF8f1FiUd8qY9B45ETeSzEkZLWkduIQEmw1CdWN0R0rd2SSEa3n
He5xLmGYbzTZ0+OQKemss7wcYHx3GeGsNMCbMNkHzYq0R0ZyM/cEeL9clyfo2hV7rpSqJMb7uFN1
bonEmX3g5cRUVvaggruyTHyePjhlKGKcuMZEY9z1XtqLw2z09k0yzdF1MkWBuJjj2TzFwlkIAySG
sJMHAY/tkbIbsnejlb0KaN18G1AW9XdOTfKo+QzrI/iO6yzWxzBzuAT9PBCXbiTo+pv2KraBcNuB
YpKbguPwyR3CgsveORlGG00QIbwuIs/zNpaeDeLKs5mf3XG7BM6+Slxj67dO5FWgVYLJucdAWzcX
lQnkw8VR/1bOXkcPDylNZ2V1WmZQ7FhPcc6ckq6bfULm7KVrqnpdTxbgOAwMmGr6Z2npH8FQ3sZJ
5xyDAivoCDeGRFtxQFTD5Bkg5xYTkqWW0xdS9p9V7rhMoTgIcrJqtoEqHsqiafdeVoHdVdgS9yWo
u6ssp9E1ajL3ph59Y29UY7dnSM3vFSgj0ncz8aD4lKhCc9a9Z6MENX0MOCCL9MvZ8JKDUMidyMY6
ypAtI/WACdEPSC1XxhG7iINztgogXCgNMbXyB2aT+E/Lfe63JDxndfSdaVgbTKdejZK4UAI8Tg3W
bskndLs0S+3omgqDOoTqh3BHsfGVFaVsK4nJmO66kT6xwSodbe2T1s/uOnb1Ods2aKk99iq3OJQq
aNA3oyCYP82kgIdQ2EHLyHTSIvDUqMifvrMQTblyW/N+chjEMfyiaPA26pgLr1o1zek10n4qrqj1
AsDkWmbmhf7IBgs0C0FevW+Lb/Uoeq4QpgZzSHB78F6mzp8+VQ4Nf2OAnEw2pq8BjwCYSlx4CQ7r
5wxx8Gue+Jwtrs454+rX0LGLN8pbE5Ekjayfk8l0zZBSTiW2lO14Ti9b5yQzVixSzZz7STgP57Rz
ek4+d+cUdHlOROMG7liG8Rb7KwJfix3B5lEQSm3CAqrFYvJXbqJTvJMXHQkDZUwbh227J7tvXAvW
KmpJwAqyNW6NmVgyMcXM5XphJsGVA/PKmXPa1WWr45pvmDfSi9jRBeXFqrznvbFC8jHiUs5Wtk1b
2KHM6plnYotbu+WUh5HRjk9pPoPB5RtuBQaIK6/UjGPXBfMJwgAG6IojLakb2rmCuPiO8OqzKAx4
g3LrkHNrPpV2roUeU4Nd1meYNWhcCwMf5qjezdONgnh/nXVpeVCjO+wG3x8fmVmJW7sch+98xAkG
DpX5sDhL75DJbHorso67zZZawdiYi2tX0QYEWh+sNeNLpW4dfpUny6+HYF92RfE/3Ej8fyvAguZy
A/fofxAVi7fp4+1H8vVvL/qnpAgagtgNGo0P1nCJ0v0mKQY+ZlkiwI5HMtQwAAv+Q1I0ggWHSAZr
ERwXeMU/FEX+hgAqOiPuMIfMKEPMv6EoGgsh8QdNEZlzyakyEUWgtP6E9ivMAZhOVbr7ykOymDiC
EN8pQDfuNYqTt7QlQE2lSAKCqr/AVJMskk+ADKKO48pCW51p4j3GmjncmkZenvJu4bIWkb+clvva
eosJL+ETIqgXnSGuRp23R5X6/TEzpcPBGAumy97iIAVnExBs1UfAAfG246kpFwuZ85ikLHotKelw
zGC/rPQC+2BoMSh90BlePcNUTQ8MRPVvc+7426EZ/UNrjc5eT9L2u4NINELJWVoRZc3iUReJc123
g3VbNJP+4FZVclF7pruJBodUQet1X65edOsgtyfKtzgWE3+DIJEn2q0V28GJAgj7IhpzcGgzuTsA
rIH52ivPqVf0+073ht6R0pgLx3vAw+ndN76E34YDEdBgzLxkPiggGg3H2hCMKVTqXp4yr9m4Y32d
L1uDQUUCJ9D02rvRsaJuIqRgWm6YubBtwKe8MqcBTnjT32JXHnCeFdEh6zT/QOppvA6Ym9BwkIsT
u7PiHkkTuLQj+Pmbesz0JzkV0yaz5/oxqAZ32+aWRVw2ofwrm5PsvjSDOQObqHxkL+pXwtKP3Ms0
oJvDmhQRpSEBlMbhozc+pBsuSJNNmsWmu5r7yRgwHRVDt2ae5D0xXoKla08qIwlWpCSGAEfviLnZ
v1Z5/v+px19NPYhQ/Mepx9OXfPuAMrw4+Q9x9faR1ssfi7f/OhVvw9cfgTvAH5fv9fu6Zf1yLnk1
dNvETIeS88d1y8XIT7ScRCxNWC5ryu/AHVLung0hFR2a+koCs/9cuJitoNkvOB7mIee/+jsL18+z
EFTvhVmJKdDHpEx46cdZBDq0aETtpYdY4EP2/Jh9VQps0rWF9qWX+XRFuNxM10rjlvMEU59d1o36
Jww+7GHlzG2rJ9XnINDzVxHs4VXWduYXs6FlScu7+2HQAn39h4fDv5qg/Gm1JR3vGJZrOPzOtIz+
5AvptLm3lbTjgxibSTxEQi8vqrJGVnH9PMPc66e39Sxh9cCPWBFl84gz1/5nzRhx7WOt3PznX4h6
z5/Xf8Lk9FETsmZ89S9mOiNuchK3MZgfX42hP0Tyk3bODmufHt9aHF4VJ92oBZuepGQTaLav3pPz
mF0Qp6ScZpm+y9our0tMsUzkYcRldpSCwmReLxjctz5LG70762hs8wU8yHgfJJz67JaZf/Lr+H9O
mL6eTQH+2SDgLF4B52wbGDEQcMCE1TrmT+Xc2qG/uAyQjMjZNxqt8jgQ8LhgRjAXX4K/OBTKxatg
Y1rIMS8AjqUnJ43M6wLFln2nfiBgbFMqkHf7KBHv7uKDqDBEdBgjOLs2+6jxaQhaXBPT4p8IFicF
PbnmzsFcMdWz9lG2ur5v9Yn2QwaDaegsfow4mN1Tv3g0jMWtMS6+jdFBeIuwcpS2TtCCuHp1BwVO
u+3Ppg8OtwMA/MULAgPQP06LP6Qd6ulpXjwjsRsXa7X4SPzCK24oI6/Rt607ubhNGB+o7jAquthA
5kk5bD26Veo1O96k4qMRBEg7oPQA1gKwIxQN2Eqt7KSzN16NTrCefa3i/Nkkb46os4X30qLEUu6o
i5VlMQzcFdQCUD0Q1LSB+nHFxGMeCyDjBvaQy6TR5w88Q+Yz3JvmM7Kq+q5uObtSpORp60po2jVJ
RpMXVVqGbdqbpoummtLlvZiyT7tXzrQjdkzxmC9m7zgPjHCucm7DapsKNT4r4DjObtDT5RSaJtNp
9B2lrZxJH5w1t3VehNQt2PRbQMVkLBM9+5nSLqhDi3f4WawbXHzV7Wya/hH/bHxykNJPZCa3JlnF
6Gpkow1Wp0kcsS47L3s7294bsKphH8ROcEHKcsDJroLuobHBTK3sptHv8Hi4YUaB1YfHtmnfMl4h
Fu12IyOMHP5SV5UphiKjzB+nAmAkZ4tguhs50FtveV5I6xBITO3pug7G0rjisOndTF1cZ6CcyqQ4
Molzx8fUy8tgVUYDU8MobpS3K+Vi/c2mrIGH6Q2HceIRHRaeBV5DN+M+u1BdlQ9hoTcYwgnVIYma
NvbisrukRLh6yEql9E2Z17kIG1PIA/KPeBpzV23KFnsFmPvMb1b6OFcPU6THFY7drHvMg5pCPDAM
3xyvRTjKgCygy2Uc0PgHEyhx5xNVLiMW25IIaEhVPfT2nPET1qAOB2U3OMZh7n2PPg/HxG3dTnH0
UlV0nODR6vst6719bK1lmKgNrr2rPYCbIcOc9mmuouy5C6aFs+ja6XEuRbbvUzelJDczrzRGZqsG
640kAdzRQajgJUNbTP2YzkR30D/BKuXJOiEla57Q78dtGfvlU1sI+3ppaKLozlX2gbG7CLGJYwAN
tMqjhk8FDwFOP7mKcnN+dOfK2/joClrIKMj56HkIkl1NWt6FUvfzo27BH+FmKunnwJFVrsgG4Inh
OArbEMuOfZsbCJrNqmxVXOps4jK/OhHDTQrK9AzPXLsW4dBR9SFFXrMeTiq3PnJZ+ndMBDnZBTQZ
PRFpVbft+eTHkMe6iqq4ph6L3phqqnvCWy1WqoWpCy/SJg/VFhgF+EA9hlABbpgs0au3nkqxezFa
Mf7r2GoeGeJGNh91K+9s6egbA/VvVeM6w88W95CgRb/nhqVYty9hnU+ai4pLKXkYUe+4i8vx1Ewl
Q+W8nw8lyKa72SrK7Rzn1Bdrfv8JclijZ5IKlJVkFHxp5iMVKsuJHfnVCyvC5gSfJPF6DvbacsLX
2Kzg3W6+uRz+UYGmTQuDbj3jlNRC4JjIBG1GF8eql4lt0NSwgNk0uUDaiAEAbEMBA8QgqF5IL+MY
EWNl64N1zTlM7MTCfAOT+1I1CGdr1gWCLIZsttCCo0XO1q/xKyeXLRLUlZwbKodh7a5bUjkvYmHN
eU0Bda5V0adJSPgyK4r+vmuh08F0sje+oclLcDObYhi169SMndNsBdkxKTRtr0zuSinEV6rcJ/Am
GmTjDCxewZdtIponlKaHhKCjr4B8UDg0s/0KJivYtyXCibGQIKYFuocBnwyCqTERzAP6BnV/unHV
S2ub3c51RHDyMzB+5GOw6lO5iVWj8NblBO4vdWPzsV4QgAVRpRUArSLsux6C7IIKLM/QwCjznsYF
JNgCb1vn7BGu8j6GNYhsmK+ZOlPDaetHYgwiNL2+fiTMR2IMmTBko29sYqvqNgyCraukHL+1Uo8O
IslonAQ6tmomlWRHdcYgCk5MOQRB5lyomUZPgcPGgMKuQtpVCH3VjOw++4xz1tYWjrVWce49ZGAp
uAqdjnKKNoL66gRT+kZTDSMvqRsMqDKNfR+DGpbKsDAYTQ4ziytaz1LF2DthM7nVtUimeK/NnDa5
ijpyHCW74RunSK1i32qcoEiRadO8gmMi9FXky5Y6Ox6YYufGQWftRLeszMlsydc5le1XFFj1XWwY
dJENxkgDRRyk8ylG3n/q3IEnZ1kalDQKgSwOL46hxAAUwtl3WTW260w0Zr+zCsUWJuFR/5VKaQOK
8+tbk1rTe8YI0bPd63jw6yCK34mbcFRUmRlQ1sdlXHPkTNBm3/DIxjKceDk6Eg2j46qHIwfF1jfF
SO7GzY4NcieLxJx/VJ5J2YxMuoDiGRMhYMUymfir4FxOQ6UtnJ9MKExGA7hD1ny/PRa9mdrh5A/i
S52rbhIjpfg6dZcKnPZchwPSmWocdG5qcmSaUJnDUIP2nKGkSEecS3XIKdrf0qVph5gupTtSjgOE
Dr1m55FEkhxDJcJWmMhmRmKxLAdLg88sTA1/PzGtVW+Od4MLpA6MML5MzUL094TlvEHJQNjDXBJ/
ALZfIOkupUHeuT8IS3KB9jtQK2QmPdUh1rluaIC/KC98XCvMbbMzU7NJ4TGei4roG6W0SMPjikYs
lzIjB1NyFPYw7Nw3R1WqOJlL91HGeDX9CNLWgJwuyo6cKU2FF8Qei8sOMswuX3qUmnOlkheQcAmj
X6uWCj+7Ucs6PflN8NmXJo1Us/ye+Ux1VoWVRh8mHoVrdpMQh+DqxC/VUu4U8TB4hqY3nVoIgnuK
3+nuPvdBZSSgb22agrKwM4skNDK3eY84Es0rw89JckVlmwJFkanF7l64r46pDVfi3ENFEyG+g+jc
T+WRpiQVGNeCyAwFVo3X+I+0Kmnvg2ZX16PXaHSdnwuvytzNXspWBhqLekYllodV7hqTXfHV0VqB
qsEacZu6mH0jexgfy3O5FtrHUrR1Lt2qzgVcydLFZZ9rufR5sOARaUu7mDGaWI9ivNkMRaJ0ov0z
ZovZ+gjumyweouvOnMv5Kkh71RIRJAB1tM9VmuxXgX4v/Zrm0rRJn2FMmIr2zV5LR1z2SyVn+ls9
51LVOZm0ds5yKfDUYH8zYPPbDafMmScIKGb7XPpZsFM9NcxrmfGLPDs5EUxynjDvZi/zreHNl27Z
s+1eGkXnpVs0pmS0stUHGzn3xMRu8c0sVaRuW4prObSg/gcZXOnn0tKc+tJp6TGFmJ5dNEu36eTT
cjqeC0+NiQcnRXDik7DMym3rV5Q3nLFmSldqkQNGDnDBb6kRznf+0qlKusz9YLPFP0Gj+McPRWll
T3lpl81qWFpZjaWflcIm9Y5FJb7yzvWttB+l15pcSl21CkvVfR2hhQd0vnK35FdDNriPTaNFD1lH
NyxOhPbCs86NsSWMRrG3uiiBj80Ivmv9y+5cM9szVqGAl+blHtREiCB/HZMqehVLQ+2c68NuinV8
FcK+M0sLAwOO5Wxm0cQ9G+/Qv1/pt8qP0DAHCiVpwjVqSfYJUhKkjWnVWdN0lEaeM87nZUCg2OHU
fv9VDMFTvTTtRuyV+UjF0r/L7PUOM4r1pIHw/CoH6rwbncZei4KDu9mnxTda+nwd0dUHNqEeW0Sj
uk/lUvwbOXQAp0sbsCWMitmYsFcBpis2dzCf0CPGMEWCS1bxiBvCiVz+tLQNj80oD+PSQFz92kbc
n6uJiQl33mWkQy6ax7L96JDbXPZKNBorN2P5BNab3NNDkxYu0fxzA7Lum9XNWQ/4Wzoa+AcJIup7
97+Wl33UgiuOx8ZZrPnn/z3UJf/9xy/5t9/oh+9L+fpvv94Covjhf2B+pt18S63YfPfV9sWvvwM9
7ctX/u/+5X99nb/LXwlpHqfZP2gnf4JivPYfbx1IjB8Us19f9Jti5nu/EPTh0Iw8b5sAHgkF/a70
678gk1kGEgtJVv38V78rZlQYmT6+TTytvo2o9YPUb6LOEGKCdPKrzvY3FDPvJ0yhg7yHbO9hoV30
NzJSPylmWUxIr8aV5pWYAcU1ue18Ma8mQT8VR3/SCpE+ErdUgOCrMxW+NFlug9CvmI7OqyZIEudB
1KT115pXs5Z0FHcQNyBooe9lRxc5szy6M6JIHSbl2uBQbTlexZnX33Rmrzb4I5f+WIdMkdOX7buw
eYqthC19NnNCb4xNwM4+WFXNzEh+oIEyQRLxrUOd45yFD+NXHzab6weifh09vGLU2Av3WfFFY1O3
1qvYp4vFBd7LeHds5XSB6DA9eK3q0zvDG+h+INo53Tf2SEMMfN5q7SUEocNcWjSXCFfPdlnlUV/C
46FjSOH0X3Fpx5Q1M0nu6FFOywE2w4zPszHN6Jl2t+ZaQskm7ul5/TvNbDiaRBz0hBtligLTq/S7
r6o0p4SMa6Z+QPGo9NC2x7j7mDJi05spFvK2UXrXB0crVkatcHACYi4v/v69/f/cXWsvwu+/n899
e+Ou/fp4a3+8bc+v+u22NXT9F2JzeLttdFCG5iikv9227PZ/IQYHI94xzaW2llvm99vW+cVAp2AG
Z7BhWeDy/xC6Icvjked2Az5j0Ob093A2gER/Umj54Wg0rqcbbmA653TBH6uh2CbmNOFk9sGezCZi
fK1XLnyK2PlmKj+9cTKPa45q6EUPy6xuvqxmNX5lQp/v5spupjU+Vv859WsYVBFnb8Ns9NugHJ13
ryO3u25nI2EeBDzg1Urn9J4WGsX2TxpL3/XYuLi3a/1ZkdjTNhT1wePMQHjZHAUwj3Fy6H1c5zPt
TJGGs2BNrNk6uNS5xltMmaPc+tTXqrXeDgpbncBzFVb0HhESb8rQVbWx8rzUOrX+HN86UqbvadrY
N1pMyg/REM3+4Geu/SjjlsqMwZgkdi/ulgN9E0W9DsqigxZIGusxRoR7pJfJxIJmZZSeDEHS4+vT
UpLlZpCl3zwk/c+WcX0fGsTRxWrszeAk7ShogEBjs1pHXQe6tnexna5mW7X7qlFRf6GN8S4xs4G+
XtOCMwqrJj8gkUb6Wk7KSQ65g4d9gM3hh9SZu7jPqqpY9wgGELbpK4IZkpaNyeThjOHuzkju0nXx
PGd2CiqjbBo2mTnS8BfBLZjUZ6x3biIhrb3SxFZRQyVAo26VyS9oubkV5q2sL2uhK4pjpK6pnX1G
h2P8nNOd6WREElbyjBl3fVwJiwlTeuXWtOj+pTl3AZMvBBFWplHTIZCd2eX9mWPeL0hzL2j69+nM
OR+CGuWurbxeX/XFZObbWNQO1Vhp33wvzpz0Jp6tryivygVj4zWXfmnM0Z2vDRK0uj9N5ZMqG3Ag
BjQJY01kG6c+hxQDLnsBvZNWMJCg00onP2DuMDZn6S5KU2SHIJoxD8IN6u6MwSRm17bgTG7jSCrq
XKSTPBNVjUm3OVohb1xhjifNq6AlcnuWzgZlIM1v3ZiHWxTUgb5B5Cr1m6CudTgr+NJOGgE4alRS
r3rt4Qne0RFqnSia0qaQQM9k74PBEFd6rslunw+F+YznDeC552XGt8ZsGSjYbKDUJuu6fl9UFkra
IKVJL2ra15DDLfpOHUzmRg+ZlI1vAcmfj6qSWxXZ8b0StUaJil32GU1TTjBOF4SGVbDGGJfuEkYv
uxgnOHFXTbChT5M4uJltLQDqOtT5o5k4YOlXkvxAfVRaUm/6mqIccBtl4ezsTnaglZrmpLPfxHxH
D4QhdE/nbB4Zb3YZpHdWHT+RlnZfbIFpNtNktC4mBeXCySGVGjxTWQSbeoMnqX0dvbLCSzyR3ViZ
dp3w9ZAA71TeEPRTDRD01RjhWwqRMUlLwOqgVSKRSRxvjA6hhGIhDWNZVvrZRY/dACKV0g6dZQbv
TeHSYYV9hRvR6asezIKeoVy5ykqal5TLQ4UqlXN+H9iVifXInnxjYSdy8gK47GeHDqogIQOiz5V+
b6a6y8Sjp4fgC9qrla3l6I8fONy75LMsUBrWde+NyclnwDFea7QOryNmL8Eef1M9ffWE2NH7Ta1p
sk0UaOA8Pbj6VM6ofMDzZWke+sQ4m/aa4yjw/1imtX0tgwR0gw+DB4Z9E7SzHaK2l946F40dbQ0z
X2o2pGa863pXMxdPadkiNdSgMwec4F7dppkSOBaSRmvd1froShYztrUEMjHiNojfZhU7yNgXiuPp
I/uf+NWfWFs6EKoXMLAKQCDN4N37g56z/CYMyyiGTfyvmdDisxklPflIY4SAYuMduyqVzuy+ARf2
0rlsVVYeQWb/Ejeed4q4tZ7bSIh0E5C6TY96O6JrpvhCjdBI2qHb+UnOSCkmMhwxWCLfGVqTrNC6
bK8BclG2Y7Wo8+kpxSIjViQt2V8FQxe956iwX6aVc6nxWJiAQmEDaUO3rFHYURZftHgUMDmkxsdQ
0+3F6bWVxjeTDzDh3EyCkrKz2O93o9BHOFSZnYirqIQ2DrLNktdOrLO0UnPd5QePm3rZLcYoWYxo
7WrnMnqy1qMdk6xpMvrYGPw5cbMxBVCbPWVTwV2btdBFgYQQqB36xIDC5Uce7SHBRLc3SLuS2PDQ
t/12zmv6BWvhyeJ/eNv2wxlu91VfvZVf7c/ntv8DT2S+RcG8y2no3+/uLmv5Razxj3u7f7zqdxsD
zAcygwEsCBMS1w+HsoDzWoAnizE8gc+f7FcGr8LjYBu+ycEM98HvpAiKiEzfBU6usybBA/9bvUG/
nrr+mC6kK4gdpsnpD0uESVLwx1NZayIXkHbAf4V3q6Wyw01CopUI28Ka76LOnL6olfN27LOqQ1kx
91k5RS8vqQmx3NNo9GJLiEDhxjSHeZUOGHHojbTbC6q+hxu2Pe098Sw2WRol0E7sqe+jMT/l07A0
RPs1g9yGryZXr5ebNursY+epYscGr9thiUahPrdNE3FPIKUxL4C1AzM8Qi93yGE1rIYOZva11Bt9
4FQXM6PBIdK+kheJt9h/8ofWVRPRHXZ/pq0h4zYAIO4F0N+Ke3hWj2bTladRb8SVkZTyOi7m4lYX
GKkFW9p7ao76hRRsXUxQaW8nTHZxOOANvU9aOa8d12wvZlVr3ZpISTJDnZ4lK1inrcniTAxp/5u5
81lOGwnC+KtQ3E0hJIF8sKvWJLGTchJ2k4NrL65ZIWNhGRkhEeCNctjTPoJfLL+RNLZG2FrsyW6Q
fRGIT/O3p6en++tofTMmda2LPZIz182bKfpyn6SDvdlFmk79yfrbYATJEizM2ap/zdlSb5Ogs4Xp
FF+F9bR/MenPceJf9pwPl6u75TdyUGPcOiHURAaxhV3n92k/Xg031PfqxkuXQ6IpJu9SWI1OZ4vL
5OwAXiLomOxbzo/iuXOWJZNsNLcXGzSkKP5zuSQ87CSdkt3llNi+6D0JC0hyJM8t7lZoEhx8u+Tw
43Tm0unC2ne4CWwr9jPS0mDhdi1sceH0PE0IgoVdA24L3H3fLT0LvuWJdXV3mV1ce8T1wMiw9K34
wPk0nyczeK2dNRmS0OjJpnPzFvUuKeJSS1NN6euC7aYqXmq3xya7zSru8X8gtio2py1LUlGP0s40
groh/Srzz+i2qJ0eUvYaaU7aBtrNNIVI68OLWhOEOVpuGmtCiQSlzsbBURu/UduFeJWAd7nZ5Wq3
IiJ7yq8PDg8hx4H9BjNY8TV7XSRvpZm2y79tlHvdM1oN/DibpdLgNwljzdpGK+zWBjWExzbo2R3q
V5ICVStPvouOS5y+/PtF1RbjW1jh4Y5IQj+trmj4tkkHO20VfHHn5wwFXYJMi759ovPhLegTbwHD
gbxw2/slnf9sKxCeh13GqBHsboflmsAPNQFqM8AieY9lWSgC0mtxv6pP6OaOg7/WgpXB73XgopLe
fvrEx828g3cnOYmkDWu/qo2TZFEmVoOqOH6Z3MPgDbOo9G2tznkEHikbSTICt0N+FRL2/xd4tR4r
jivej4/aA85+Dcc81CQoqbYHZ0c58/VGkIKv60BoQu7Kfet8i1xZpqteD564LpSfXaR+cdXrj7GW
mAynNyhk7B51v+Xarunop/6uRwiJCwNNfnEmVZ0ESMMO4SnscMrFdY/qn2+ITMe/24FRXjL+6fVm
8h+yARqwHyuGxd4t+6RH6Jou+/Q+RxecYjwz+2kFzi6k/OOEUV57JwNgZHSMW8HpEC3F2ocYyK+t
BXBA0AK8Qp6k/tl1AdxhojzsEDCDR+N8AxEGi8px9r8+oLYP2wClyiyXCakXaw/Ko+4CulhL5P2x
tsrkan3lS6Xm5+8pf15WcPvV2rtUrdSHZyEBJ4kPFWu+XyqLKW1OR+3fJhmsniLC3JoGi6qOS+Or
2yfP6R/0vib4EzEVrSHwV3EyC4UClE1UaI+PFT5qa81RETIveEHrS5bUXoJGafqSIdk2Av86UEiy
+DIphrp/ffvQk6LGftb3PI5PjYuM330m+FdQssyFxmoMHYMb6vGVhVpkjhyFt1qJycnJ/DfF/Ris
Qj9uDTEWKDDZHIUmawr+JksE7twaMFFa6v71Y+M0EzMxzUSqYZcamGmpT3HgSYJEhy52tabQZ+FY
RHqDoNTbqI2myB8QJDUK4lIhM0X+JNYiCbU9PtEncqNjjJwFy7h1Htz/oxlOSkXKFP2zWOFNoUqZ
i1WH2GD1wesH3ygL/tKneK+fr8WmJZZL7f33VOhDr9SszMGxCzJrWn/E2sgGXm7bTOG/iFnrPAsX
rVGcxov7vxVi3u7woqCqGb8inIko1nq01LeMkZ9Nofy8L95Oa3wDMbgxchM9qCl4A02AIbQK8FXD
QY4PFclrCN3k8mgI3eiXZYj9mL6s2iYO3lM/QT1rPHI0Lfj9d6k7VEv9YPtvnpFP6eoPtvttDV7Z
7Z/6mb49kU/4USCS4x8AAAD//w==</cx:binary>
              </cx:geoCache>
            </cx:geography>
          </cx:layoutPr>
        </cx:series>
      </cx:plotAreaRegion>
    </cx:plotArea>
    <cx:legend pos="r" align="min" overlay="0">
      <cx:txPr>
        <a:bodyPr vertOverflow="overflow" horzOverflow="overflow" wrap="square" lIns="0" tIns="0" rIns="0" bIns="0"/>
        <a:lstStyle/>
        <a:p>
          <a:pPr algn="ctr" rtl="0">
            <a:defRPr sz="900" b="0" i="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s-MX">
            <a:solidFill>
              <a:schemeClr val="bg1"/>
            </a:solidFill>
          </a:endParaRPr>
        </a:p>
      </cx:txPr>
    </cx:legend>
  </cx:chart>
  <cx:spPr>
    <a:noFill/>
    <a:ln>
      <a:noFill/>
    </a:ln>
  </cx:spPr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8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</xdr:row>
      <xdr:rowOff>160020</xdr:rowOff>
    </xdr:from>
    <xdr:to>
      <xdr:col>7</xdr:col>
      <xdr:colOff>441960</xdr:colOff>
      <xdr:row>16</xdr:row>
      <xdr:rowOff>3810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F13817-930A-46BD-80C2-1384470C2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137160</xdr:colOff>
      <xdr:row>18</xdr:row>
      <xdr:rowOff>38100</xdr:rowOff>
    </xdr:from>
    <xdr:to>
      <xdr:col>7</xdr:col>
      <xdr:colOff>152400</xdr:colOff>
      <xdr:row>29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62426C3-0616-49DE-9D0D-834B21B0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687705</xdr:colOff>
      <xdr:row>68</xdr:row>
      <xdr:rowOff>188595</xdr:rowOff>
    </xdr:from>
    <xdr:to>
      <xdr:col>7</xdr:col>
      <xdr:colOff>360045</xdr:colOff>
      <xdr:row>80</xdr:row>
      <xdr:rowOff>123825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B0E0972-418D-4C4A-BF4D-B59088F8B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80010</xdr:colOff>
      <xdr:row>55</xdr:row>
      <xdr:rowOff>121920</xdr:rowOff>
    </xdr:from>
    <xdr:to>
      <xdr:col>11</xdr:col>
      <xdr:colOff>361950</xdr:colOff>
      <xdr:row>68</xdr:row>
      <xdr:rowOff>148590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FDEFC589-1B4D-4259-B5B1-B8ABDF6B88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47360" y="10599420"/>
              <a:ext cx="4091940" cy="25031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</xdr:col>
      <xdr:colOff>647700</xdr:colOff>
      <xdr:row>34</xdr:row>
      <xdr:rowOff>160020</xdr:rowOff>
    </xdr:from>
    <xdr:to>
      <xdr:col>9</xdr:col>
      <xdr:colOff>228600</xdr:colOff>
      <xdr:row>49</xdr:row>
      <xdr:rowOff>160020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BB8D1EE-9ADC-439B-8E37-9E28CF207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574980</xdr:colOff>
      <xdr:row>1</xdr:row>
      <xdr:rowOff>39041</xdr:rowOff>
    </xdr:from>
    <xdr:to>
      <xdr:col>12</xdr:col>
      <xdr:colOff>150518</xdr:colOff>
      <xdr:row>2</xdr:row>
      <xdr:rowOff>112889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CF30AE28-6B86-4FD3-8A2B-0484EEBF0318}"/>
            </a:ext>
          </a:extLst>
        </xdr:cNvPr>
        <xdr:cNvSpPr txBox="1"/>
      </xdr:nvSpPr>
      <xdr:spPr>
        <a:xfrm>
          <a:off x="7686980" y="217782"/>
          <a:ext cx="1946205" cy="252588"/>
        </a:xfrm>
        <a:prstGeom prst="rect">
          <a:avLst/>
        </a:prstGeom>
        <a:solidFill>
          <a:schemeClr val="bg2">
            <a:lumMod val="2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>
              <a:solidFill>
                <a:schemeClr val="bg1"/>
              </a:solidFill>
            </a:rPr>
            <a:t>Datos</a:t>
          </a:r>
          <a:r>
            <a:rPr lang="es-MX" sz="1100" baseline="0">
              <a:solidFill>
                <a:schemeClr val="bg1"/>
              </a:solidFill>
            </a:rPr>
            <a:t> </a:t>
          </a:r>
          <a:r>
            <a:rPr lang="es-MX" sz="1100">
              <a:solidFill>
                <a:schemeClr val="bg1"/>
              </a:solidFill>
            </a:rPr>
            <a:t>de</a:t>
          </a:r>
          <a:r>
            <a:rPr lang="es-MX" sz="1100" baseline="0">
              <a:solidFill>
                <a:schemeClr val="bg1"/>
              </a:solidFill>
            </a:rPr>
            <a:t> ordenes de compra</a:t>
          </a:r>
          <a:endParaRPr lang="es-MX" sz="110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157386</xdr:colOff>
      <xdr:row>2</xdr:row>
      <xdr:rowOff>129916</xdr:rowOff>
    </xdr:from>
    <xdr:to>
      <xdr:col>12</xdr:col>
      <xdr:colOff>395111</xdr:colOff>
      <xdr:row>2</xdr:row>
      <xdr:rowOff>141112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52EFE5F8-E1A4-4E1B-AF52-C0E0108EBE83}"/>
            </a:ext>
          </a:extLst>
        </xdr:cNvPr>
        <xdr:cNvCxnSpPr/>
      </xdr:nvCxnSpPr>
      <xdr:spPr>
        <a:xfrm>
          <a:off x="7269386" y="487397"/>
          <a:ext cx="2608392" cy="11196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564445</xdr:colOff>
      <xdr:row>2</xdr:row>
      <xdr:rowOff>150519</xdr:rowOff>
    </xdr:from>
    <xdr:to>
      <xdr:col>12</xdr:col>
      <xdr:colOff>178741</xdr:colOff>
      <xdr:row>5</xdr:row>
      <xdr:rowOff>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4880ABF3-195C-4583-8134-A159592AE8BE}"/>
            </a:ext>
          </a:extLst>
        </xdr:cNvPr>
        <xdr:cNvSpPr txBox="1"/>
      </xdr:nvSpPr>
      <xdr:spPr>
        <a:xfrm>
          <a:off x="7676445" y="508000"/>
          <a:ext cx="1984963" cy="3857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>
              <a:solidFill>
                <a:schemeClr val="bg1"/>
              </a:solidFill>
            </a:rPr>
            <a:t>Empresa del Valle,</a:t>
          </a:r>
          <a:r>
            <a:rPr lang="es-MX" sz="1100" baseline="0">
              <a:solidFill>
                <a:schemeClr val="bg1"/>
              </a:solidFill>
            </a:rPr>
            <a:t> S.A. de C.V</a:t>
          </a:r>
        </a:p>
        <a:p>
          <a:endParaRPr lang="es-MX" sz="1100"/>
        </a:p>
      </xdr:txBody>
    </xdr:sp>
    <xdr:clientData/>
  </xdr:twoCellAnchor>
  <xdr:twoCellAnchor>
    <xdr:from>
      <xdr:col>0</xdr:col>
      <xdr:colOff>0</xdr:colOff>
      <xdr:row>4</xdr:row>
      <xdr:rowOff>39126</xdr:rowOff>
    </xdr:from>
    <xdr:to>
      <xdr:col>12</xdr:col>
      <xdr:colOff>675378</xdr:colOff>
      <xdr:row>18</xdr:row>
      <xdr:rowOff>123746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A406F489-4BFA-4274-B463-A089AAF02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150519</xdr:colOff>
      <xdr:row>20</xdr:row>
      <xdr:rowOff>37629</xdr:rowOff>
    </xdr:from>
    <xdr:to>
      <xdr:col>7</xdr:col>
      <xdr:colOff>111125</xdr:colOff>
      <xdr:row>33</xdr:row>
      <xdr:rowOff>158750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D92B39F7-797E-4034-BB8E-4E0B55A26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480121</xdr:colOff>
      <xdr:row>24</xdr:row>
      <xdr:rowOff>102517</xdr:rowOff>
    </xdr:from>
    <xdr:to>
      <xdr:col>20</xdr:col>
      <xdr:colOff>706958</xdr:colOff>
      <xdr:row>39</xdr:row>
      <xdr:rowOff>4906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1920B75C-5FA2-4E20-AF97-E96658C53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716573</xdr:colOff>
      <xdr:row>23</xdr:row>
      <xdr:rowOff>137634</xdr:rowOff>
    </xdr:from>
    <xdr:to>
      <xdr:col>13</xdr:col>
      <xdr:colOff>487973</xdr:colOff>
      <xdr:row>38</xdr:row>
      <xdr:rowOff>121759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9FADD63A-D5DB-4720-A8E4-C8B1E6E34F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71800" y="4519134"/>
              <a:ext cx="4447309" cy="2841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</xdr:col>
      <xdr:colOff>323850</xdr:colOff>
      <xdr:row>35</xdr:row>
      <xdr:rowOff>57150</xdr:rowOff>
    </xdr:from>
    <xdr:to>
      <xdr:col>7</xdr:col>
      <xdr:colOff>142875</xdr:colOff>
      <xdr:row>55</xdr:row>
      <xdr:rowOff>63500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FBF8390-4CE6-4BCE-B290-97E867D37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13</xdr:col>
      <xdr:colOff>743928</xdr:colOff>
      <xdr:row>2</xdr:row>
      <xdr:rowOff>132894</xdr:rowOff>
    </xdr:from>
    <xdr:to>
      <xdr:col>20</xdr:col>
      <xdr:colOff>386861</xdr:colOff>
      <xdr:row>10</xdr:row>
      <xdr:rowOff>30734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Fecha de orden">
              <a:extLst>
                <a:ext uri="{FF2B5EF4-FFF2-40B4-BE49-F238E27FC236}">
                  <a16:creationId xmlns:a16="http://schemas.microsoft.com/office/drawing/2014/main" id="{09A5EAF9-9294-4DD7-8DA9-C9971B89B7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de orde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10146" y="493112"/>
              <a:ext cx="5170897" cy="13387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237580</xdr:colOff>
      <xdr:row>11</xdr:row>
      <xdr:rowOff>104146</xdr:rowOff>
    </xdr:from>
    <xdr:to>
      <xdr:col>22</xdr:col>
      <xdr:colOff>475392</xdr:colOff>
      <xdr:row>19</xdr:row>
      <xdr:rowOff>82063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Vendedor">
              <a:extLst>
                <a:ext uri="{FF2B5EF4-FFF2-40B4-BE49-F238E27FC236}">
                  <a16:creationId xmlns:a16="http://schemas.microsoft.com/office/drawing/2014/main" id="{DDD0BBA9-D806-4216-B86F-DB0F9CB431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31762" y="2085346"/>
              <a:ext cx="1817230" cy="14187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774966</xdr:colOff>
      <xdr:row>11</xdr:row>
      <xdr:rowOff>111974</xdr:rowOff>
    </xdr:from>
    <xdr:to>
      <xdr:col>16</xdr:col>
      <xdr:colOff>422030</xdr:colOff>
      <xdr:row>19</xdr:row>
      <xdr:rowOff>128954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Region">
              <a:extLst>
                <a:ext uri="{FF2B5EF4-FFF2-40B4-BE49-F238E27FC236}">
                  <a16:creationId xmlns:a16="http://schemas.microsoft.com/office/drawing/2014/main" id="{00CCC052-6D49-4E07-ACC2-5C3B037FE1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41184" y="2093174"/>
              <a:ext cx="2016191" cy="14578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626659</xdr:colOff>
      <xdr:row>11</xdr:row>
      <xdr:rowOff>123007</xdr:rowOff>
    </xdr:from>
    <xdr:to>
      <xdr:col>19</xdr:col>
      <xdr:colOff>738556</xdr:colOff>
      <xdr:row>19</xdr:row>
      <xdr:rowOff>105508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Categoría">
              <a:extLst>
                <a:ext uri="{FF2B5EF4-FFF2-40B4-BE49-F238E27FC236}">
                  <a16:creationId xmlns:a16="http://schemas.microsoft.com/office/drawing/2014/main" id="{0B480AF7-DF10-4EF0-8EF5-71EAA3D93A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62004" y="2104207"/>
              <a:ext cx="2481025" cy="14233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z scarler salazar de la cruz" refreshedDate="45751.903367129627" createdVersion="7" refreshedVersion="7" minRefreshableVersion="3" recordCount="369" xr:uid="{FB7C61F7-1537-4608-BB81-775860824BB2}">
  <cacheSource type="worksheet">
    <worksheetSource ref="B5:R374" sheet="OrdenesDeCompra"/>
  </cacheSource>
  <cacheFields count="18">
    <cacheField name="Folio" numFmtId="0">
      <sharedItems containsSemiMixedTypes="0" containsString="0" containsNumber="1" containsInteger="1" minValue="1001" maxValue="1432"/>
    </cacheField>
    <cacheField name="Fecha de orden" numFmtId="14">
      <sharedItems containsSemiMixedTypes="0" containsNonDate="0" containsDate="1" containsString="0" minDate="2018-01-01T00:00:00" maxDate="2018-12-30T00:00:00" count="149">
        <d v="2018-01-27T00:00:00"/>
        <d v="2018-01-04T00:00:00"/>
        <d v="2018-01-12T00:00:00"/>
        <d v="2018-01-08T00:00:00"/>
        <d v="2018-01-29T00:00:00"/>
        <d v="2018-01-03T00:00:00"/>
        <d v="2018-01-06T00:00:00"/>
        <d v="2018-01-28T00:00:00"/>
        <d v="2018-01-10T00:00:00"/>
        <d v="2018-01-07T00:00:00"/>
        <d v="2018-01-11T00:00:00"/>
        <d v="2018-01-01T00:00:00"/>
        <d v="2018-01-09T00:00:00"/>
        <d v="2018-02-08T00:00:00"/>
        <d v="2018-02-03T00:00:00"/>
        <d v="2018-02-06T00:00:00"/>
        <d v="2018-02-28T00:00:00"/>
        <d v="2018-02-10T00:00:00"/>
        <d v="2018-02-11T00:00:00"/>
        <d v="2018-02-01T00:00:00"/>
        <d v="2018-02-09T00:00:00"/>
        <d v="2018-02-25T00:00:00"/>
        <d v="2018-02-26T00:00:00"/>
        <d v="2018-03-01T00:00:00"/>
        <d v="2018-02-04T00:00:00"/>
        <d v="2018-03-09T00:00:00"/>
        <d v="2018-03-06T00:00:00"/>
        <d v="2018-03-08T00:00:00"/>
        <d v="2018-03-25T00:00:00"/>
        <d v="2018-03-26T00:00:00"/>
        <d v="2018-03-29T00:00:00"/>
        <d v="2018-03-04T00:00:00"/>
        <d v="2018-03-03T00:00:00"/>
        <d v="2018-03-10T00:00:00"/>
        <d v="2018-03-11T00:00:00"/>
        <d v="2018-03-28T00:00:00"/>
        <d v="2018-04-04T00:00:00"/>
        <d v="2018-04-12T00:00:00"/>
        <d v="2018-04-08T00:00:00"/>
        <d v="2018-04-29T00:00:00"/>
        <d v="2018-04-03T00:00:00"/>
        <d v="2018-04-06T00:00:00"/>
        <d v="2018-04-28T00:00:00"/>
        <d v="2018-04-10T00:00:00"/>
        <d v="2018-04-07T00:00:00"/>
        <d v="2018-04-11T00:00:00"/>
        <d v="2018-04-01T00:00:00"/>
        <d v="2018-05-29T00:00:00"/>
        <d v="2018-05-03T00:00:00"/>
        <d v="2018-05-06T00:00:00"/>
        <d v="2018-05-28T00:00:00"/>
        <d v="2018-05-08T00:00:00"/>
        <d v="2018-05-10T00:00:00"/>
        <d v="2018-05-07T00:00:00"/>
        <d v="2018-05-11T00:00:00"/>
        <d v="2018-05-01T00:00:00"/>
        <d v="2018-05-09T00:00:00"/>
        <d v="2018-05-25T00:00:00"/>
        <d v="2018-05-26T00:00:00"/>
        <d v="2018-05-04T00:00:00"/>
        <d v="2018-06-07T00:00:00"/>
        <d v="2018-06-10T00:00:00"/>
        <d v="2018-06-11T00:00:00"/>
        <d v="2018-06-01T00:00:00"/>
        <d v="2018-06-28T00:00:00"/>
        <d v="2018-06-09T00:00:00"/>
        <d v="2018-06-06T00:00:00"/>
        <d v="2018-06-08T00:00:00"/>
        <d v="2018-06-25T00:00:00"/>
        <d v="2018-06-26T00:00:00"/>
        <d v="2018-06-29T00:00:00"/>
        <d v="2018-06-04T00:00:00"/>
        <d v="2018-06-03T00:00:00"/>
        <d v="2018-07-01T00:00:00"/>
        <d v="2018-07-28T00:00:00"/>
        <d v="2018-07-09T00:00:00"/>
        <d v="2018-07-06T00:00:00"/>
        <d v="2018-07-08T00:00:00"/>
        <d v="2018-07-25T00:00:00"/>
        <d v="2018-07-26T00:00:00"/>
        <d v="2018-07-29T00:00:00"/>
        <d v="2018-07-04T00:00:00"/>
        <d v="2018-07-03T00:00:00"/>
        <d v="2018-07-10T00:00:00"/>
        <d v="2018-07-11T00:00:00"/>
        <d v="2018-08-28T00:00:00"/>
        <d v="2018-08-08T00:00:00"/>
        <d v="2018-08-10T00:00:00"/>
        <d v="2018-08-07T00:00:00"/>
        <d v="2018-08-11T00:00:00"/>
        <d v="2018-08-01T00:00:00"/>
        <d v="2018-08-09T00:00:00"/>
        <d v="2018-08-06T00:00:00"/>
        <d v="2018-08-25T00:00:00"/>
        <d v="2018-08-26T00:00:00"/>
        <d v="2018-08-29T00:00:00"/>
        <d v="2018-08-04T00:00:00"/>
        <d v="2018-09-10T00:00:00"/>
        <d v="2018-09-11T00:00:00"/>
        <d v="2018-09-01T00:00:00"/>
        <d v="2018-09-28T00:00:00"/>
        <d v="2018-09-09T00:00:00"/>
        <d v="2018-09-06T00:00:00"/>
        <d v="2018-09-08T00:00:00"/>
        <d v="2018-09-25T00:00:00"/>
        <d v="2018-09-26T00:00:00"/>
        <d v="2018-09-29T00:00:00"/>
        <d v="2018-09-04T00:00:00"/>
        <d v="2018-09-03T00:00:00"/>
        <d v="2018-10-06T00:00:00"/>
        <d v="2018-10-28T00:00:00"/>
        <d v="2018-10-08T00:00:00"/>
        <d v="2018-10-10T00:00:00"/>
        <d v="2018-10-07T00:00:00"/>
        <d v="2018-10-11T00:00:00"/>
        <d v="2018-10-01T00:00:00"/>
        <d v="2018-10-09T00:00:00"/>
        <d v="2018-10-25T00:00:00"/>
        <d v="2018-10-26T00:00:00"/>
        <d v="2018-10-29T00:00:00"/>
        <d v="2018-10-04T00:00:00"/>
        <d v="2018-10-03T00:00:00"/>
        <d v="2018-11-10T00:00:00"/>
        <d v="2018-11-11T00:00:00"/>
        <d v="2018-11-01T00:00:00"/>
        <d v="2018-11-28T00:00:00"/>
        <d v="2018-11-09T00:00:00"/>
        <d v="2018-11-06T00:00:00"/>
        <d v="2018-11-08T00:00:00"/>
        <d v="2018-11-25T00:00:00"/>
        <d v="2018-11-26T00:00:00"/>
        <d v="2018-11-29T00:00:00"/>
        <d v="2018-11-04T00:00:00"/>
        <d v="2018-11-03T00:00:00"/>
        <d v="2018-12-27T00:00:00"/>
        <d v="2018-12-04T00:00:00"/>
        <d v="2018-12-12T00:00:00"/>
        <d v="2018-12-08T00:00:00"/>
        <d v="2018-12-29T00:00:00"/>
        <d v="2018-12-03T00:00:00"/>
        <d v="2018-12-06T00:00:00"/>
        <d v="2018-12-28T00:00:00"/>
        <d v="2018-12-10T00:00:00"/>
        <d v="2018-12-07T00:00:00"/>
        <d v="2018-12-11T00:00:00"/>
        <d v="2018-12-01T00:00:00"/>
        <d v="2018-12-09T00:00:00"/>
        <d v="2018-12-25T00:00:00"/>
        <d v="2018-12-26T00:00:00"/>
      </sharedItems>
      <fieldGroup par="17" base="1">
        <rangePr groupBy="days" startDate="2018-01-01T00:00:00" endDate="2018-12-30T00:00:00"/>
        <groupItems count="368">
          <s v="&lt;01/01/2018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0/12/2018"/>
        </groupItems>
      </fieldGroup>
    </cacheField>
    <cacheField name="Num. cliente" numFmtId="0">
      <sharedItems containsSemiMixedTypes="0" containsString="0" containsNumber="1" containsInteger="1" minValue="1" maxValue="29"/>
    </cacheField>
    <cacheField name="Nombre cliente" numFmtId="0">
      <sharedItems/>
    </cacheField>
    <cacheField name="Ciudad" numFmtId="0">
      <sharedItems/>
    </cacheField>
    <cacheField name="Estado" numFmtId="0">
      <sharedItems count="11">
        <s v="Sinaloa"/>
        <s v="Querétaro"/>
        <s v="Nuevo León"/>
        <s v="Jalisco"/>
        <s v="Guerrero"/>
        <s v="Baja California"/>
        <s v="Estado de México"/>
        <s v="Guanajuato"/>
        <s v="Chihuahua"/>
        <s v="Ciudad de México"/>
        <s v="Coahuila"/>
      </sharedItems>
    </cacheField>
    <cacheField name="Vendedor" numFmtId="0">
      <sharedItems count="8">
        <s v="Mayra Aguilar Sepúlveda"/>
        <s v="Andrés González Rico"/>
        <s v="Nancy Gil de la Peña"/>
        <s v="José de Jesús Morales"/>
        <s v="Luis Miguel Valdés Garza"/>
        <s v="Ana del Valle Hinojosa"/>
        <s v="Laura Gutiérrez Saenz"/>
        <s v="Robert Zárate Carrillo"/>
      </sharedItems>
    </cacheField>
    <cacheField name="Region" numFmtId="0">
      <sharedItems count="4">
        <s v="Occidente"/>
        <s v="Bajío"/>
        <s v="Norte"/>
        <s v="Centro"/>
      </sharedItems>
    </cacheField>
    <cacheField name="Fecha de embarque" numFmtId="0">
      <sharedItems containsNonDate="0" containsDate="1" containsString="0" containsBlank="1" minDate="2018-01-05T00:00:00" maxDate="2019-01-01T00:00:00"/>
    </cacheField>
    <cacheField name="Empresa fletera" numFmtId="0">
      <sharedItems containsBlank="1"/>
    </cacheField>
    <cacheField name="Forma de pago" numFmtId="0">
      <sharedItems containsBlank="1"/>
    </cacheField>
    <cacheField name="Nombre del producto" numFmtId="0">
      <sharedItems containsBlank="1"/>
    </cacheField>
    <cacheField name="Categoría" numFmtId="0">
      <sharedItems count="15">
        <s v="Bebidas"/>
        <s v="Frutas secas"/>
        <s v="Productos horneados"/>
        <s v="Dulces"/>
        <s v="Sopas"/>
        <s v="Salsas"/>
        <s v="Mermeladas y jaleas"/>
        <s v="Condimentos"/>
        <s v="Carne enlatada"/>
        <s v="Pasta"/>
        <s v="Productos lácteos"/>
        <s v="Tarifa de envío"/>
        <s v="Frutas y vegetales"/>
        <s v="Aceite"/>
        <s v="Granos"/>
      </sharedItems>
    </cacheField>
    <cacheField name="Precio unitario" numFmtId="0">
      <sharedItems containsString="0" containsBlank="1" containsNumber="1" minValue="41.86" maxValue="1134"/>
    </cacheField>
    <cacheField name="Cantidad" numFmtId="0">
      <sharedItems containsString="0" containsBlank="1" containsNumber="1" containsInteger="1" minValue="10" maxValue="100"/>
    </cacheField>
    <cacheField name="Ingresos" numFmtId="0">
      <sharedItems containsString="0" containsBlank="1" containsNumber="1" minValue="539" maxValue="111132" count="314">
        <n v="9604"/>
        <n v="2303"/>
        <n v="28980"/>
        <n v="66038"/>
        <n v="539"/>
        <n v="20412"/>
        <n v="28336"/>
        <n v="4894.3999999999996"/>
        <n v="11334.4"/>
        <n v="16779"/>
        <n v="12294.1"/>
        <n v="17920"/>
        <n v="35420"/>
        <n v="8389.5"/>
        <n v="3767.4"/>
        <n v="15456"/>
        <n v="11900"/>
        <n v="5236"/>
        <n v="5667.2"/>
        <n v="3969"/>
        <n v="2051.14"/>
        <n v="10584"/>
        <n v="37352"/>
        <n v="2804.62"/>
        <n v="13510"/>
        <n v="16228.8"/>
        <n v="15561"/>
        <n v="39463.199999999997"/>
        <n v="13916"/>
        <n v="8820"/>
        <n v="16800"/>
        <m/>
        <n v="6580"/>
        <n v="2401"/>
        <n v="40320"/>
        <n v="3348.8"/>
        <n v="20608"/>
        <n v="3647.7"/>
        <n v="12673.5"/>
        <n v="2320.5"/>
        <n v="30184"/>
        <n v="7350"/>
        <n v="14196"/>
        <n v="11872"/>
        <n v="51072"/>
        <n v="3139.5"/>
        <n v="15015"/>
        <n v="5359.2"/>
        <n v="10388"/>
        <n v="47600"/>
        <n v="12493.6"/>
        <n v="6440"/>
        <n v="28993.3"/>
        <n v="13104.7"/>
        <n v="16744"/>
        <n v="14112"/>
        <n v="2856"/>
        <n v="87318"/>
        <n v="3626"/>
        <n v="30693.599999999999"/>
        <n v="6720"/>
        <n v="39760"/>
        <n v="7700"/>
        <n v="1029"/>
        <n v="37520"/>
        <n v="19320"/>
        <n v="10948"/>
        <n v="2352"/>
        <n v="18648"/>
        <n v="61824"/>
        <n v="1545.6"/>
        <n v="7985.6"/>
        <n v="6247.5"/>
        <n v="12834.5"/>
        <n v="9520"/>
        <n v="14815.5"/>
        <n v="3683.68"/>
        <n v="37996"/>
        <n v="9450"/>
        <n v="11396"/>
        <n v="9660"/>
        <n v="3479"/>
        <n v="13860"/>
        <n v="2499"/>
        <n v="5809.3"/>
        <n v="35280"/>
        <n v="23184"/>
        <n v="7318.5"/>
        <n v="1465.1"/>
        <n v="19964"/>
        <n v="18200"/>
        <n v="9240"/>
        <n v="5280.8"/>
        <n v="2156"/>
        <n v="3223.22"/>
        <n v="7308"/>
        <n v="49588"/>
        <n v="3055.78"/>
        <n v="9997.4"/>
        <n v="22386"/>
        <n v="18026.400000000001"/>
        <n v="16464"/>
        <n v="40880"/>
        <n v="6568.8"/>
        <n v="10760.4"/>
        <n v="11753.7"/>
        <n v="16486.400000000001"/>
        <n v="4116"/>
        <n v="3391.5"/>
        <n v="26082"/>
        <n v="7056"/>
        <n v="10718.4"/>
        <n v="11480"/>
        <n v="54880"/>
        <n v="45724"/>
        <n v="14000"/>
        <n v="24640"/>
        <n v="1372"/>
        <n v="2511.6"/>
        <n v="8316"/>
        <n v="14168"/>
        <n v="2134.86"/>
        <n v="8106"/>
        <n v="25244.799999999999"/>
        <n v="7371"/>
        <n v="42873.599999999999"/>
        <n v="12740"/>
        <n v="21280"/>
        <n v="10304"/>
        <n v="6860"/>
        <n v="26901"/>
        <n v="10046.4"/>
        <n v="15484"/>
        <n v="7854"/>
        <n v="111132"/>
        <n v="5978"/>
        <n v="14616"/>
        <n v="3360"/>
        <n v="15680"/>
        <n v="10360"/>
        <n v="4410"/>
        <n v="15120"/>
        <n v="18289.599999999999"/>
        <n v="47656"/>
        <n v="10267.6"/>
        <n v="17136"/>
        <n v="16422"/>
        <n v="28644"/>
        <n v="6300"/>
        <n v="53508"/>
        <n v="45220"/>
        <n v="3390.66"/>
        <n v="4458.3"/>
        <n v="12107.2"/>
        <n v="16653"/>
        <n v="13154.4"/>
        <n v="50960"/>
        <n v="4636.8"/>
        <n v="4760"/>
        <n v="24210.9"/>
        <n v="3377.5"/>
        <n v="3091.2"/>
        <n v="4508"/>
        <n v="13566"/>
        <n v="62370"/>
        <n v="1862"/>
        <n v="5600"/>
        <n v="11200"/>
        <n v="1323"/>
        <n v="54320"/>
        <n v="10819.2"/>
        <n v="12159"/>
        <n v="4998"/>
        <n v="18032"/>
        <n v="10174.5"/>
        <n v="962.78"/>
        <n v="55384"/>
        <n v="16450"/>
        <n v="29876"/>
        <n v="12364.8"/>
        <n v="1519"/>
        <n v="2176.7199999999998"/>
        <n v="22932"/>
        <n v="9016"/>
        <n v="1841.84"/>
        <n v="18018"/>
        <n v="15590.4"/>
        <n v="10192"/>
        <n v="43680"/>
        <n v="6955.2"/>
        <n v="17934"/>
        <n v="2566.9"/>
        <n v="17001.599999999999"/>
        <n v="8232"/>
        <n v="12852"/>
        <n v="36288"/>
        <n v="7448"/>
        <n v="10690.4"/>
        <n v="4459"/>
        <n v="2679.04"/>
        <n v="62468"/>
        <n v="586.04"/>
        <n v="9186.7999999999993"/>
        <n v="8243.2000000000007"/>
        <n v="13104"/>
        <n v="27770.400000000001"/>
        <n v="13132"/>
        <n v="26880"/>
        <n v="9917.6"/>
        <n v="13160"/>
        <n v="16140.6"/>
        <n v="9800"/>
        <n v="61236"/>
        <n v="3822"/>
        <n v="9940"/>
        <n v="49280"/>
        <n v="8260"/>
        <n v="52640"/>
        <n v="10888.5"/>
        <n v="1339.52"/>
        <n v="39928"/>
        <n v="21000"/>
        <n v="15708"/>
        <n v="6311.2"/>
        <n v="980"/>
        <n v="5544"/>
        <n v="47012"/>
        <n v="3558.1"/>
        <n v="5944.4"/>
        <n v="6182.4"/>
        <n v="17472"/>
        <n v="34104"/>
        <n v="19208"/>
        <n v="12880"/>
        <n v="12600"/>
        <n v="14646.1"/>
        <n v="9592.1"/>
        <n v="2576"/>
        <n v="15288"/>
        <n v="92988"/>
        <n v="2842"/>
        <n v="45309.599999999999"/>
        <n v="1540"/>
        <n v="1680"/>
        <n v="33600"/>
        <n v="5924.8"/>
        <n v="21896"/>
        <n v="12023.9"/>
        <n v="14637"/>
        <n v="7675.5"/>
        <n v="29568"/>
        <n v="4379.2"/>
        <n v="2058"/>
        <n v="4186"/>
        <n v="920.92"/>
        <n v="6214.6"/>
        <n v="25760"/>
        <n v="23751"/>
        <n v="28257.599999999999"/>
        <n v="16660"/>
        <n v="2447.1999999999998"/>
        <n v="20624.099999999999"/>
        <n v="4998.7"/>
        <n v="2677.5"/>
        <n v="58968"/>
        <n v="11692.8"/>
        <n v="5040"/>
        <n v="13440"/>
        <n v="2800"/>
        <n v="19577.599999999999"/>
        <n v="36708"/>
        <n v="1891.4"/>
        <n v="2744"/>
        <n v="3430"/>
        <n v="42000"/>
        <n v="20034"/>
        <n v="14364"/>
        <n v="53452"/>
        <n v="9788.7999999999993"/>
        <n v="12969.6"/>
        <n v="1716.26"/>
        <n v="26404"/>
        <n v="32900"/>
        <n v="6160"/>
        <n v="1674.4"/>
        <n v="2218.58"/>
        <n v="24948"/>
        <n v="57316"/>
        <n v="13239.8"/>
        <n v="22153.599999999999"/>
        <n v="5460"/>
        <n v="33616.800000000003"/>
        <n v="13328"/>
        <n v="29120"/>
        <n v="5152"/>
        <n v="26303.200000000001"/>
        <n v="23956.799999999999"/>
        <n v="18816"/>
        <n v="2142"/>
        <n v="43092"/>
        <n v="48720"/>
        <n v="12460"/>
        <n v="13580"/>
        <n v="2597"/>
        <n v="34160"/>
        <n v="11592"/>
        <n v="27692"/>
        <n v="2431.8000000000002"/>
        <n v="20020"/>
        <n v="4550"/>
        <n v="29484"/>
        <n v="25228"/>
        <n v="31388"/>
        <n v="1004.64"/>
      </sharedItems>
      <fieldGroup base="15">
        <rangePr autoStart="0" autoEnd="0" startNum="0" endNum="120000" groupInterval="25000"/>
        <groupItems count="7">
          <s v="&lt;0 o (en blanco)"/>
          <s v="0-25000"/>
          <s v="25000-50000"/>
          <s v="50000-75000"/>
          <s v="75000-100000"/>
          <s v="100000-125000"/>
          <s v="&gt;125000"/>
        </groupItems>
      </fieldGroup>
    </cacheField>
    <cacheField name="Tarifa de envío" numFmtId="8">
      <sharedItems containsSemiMixedTypes="0" containsString="0" containsNumber="1" minValue="52.28" maxValue="10779.8"/>
    </cacheField>
    <cacheField name="Meses" numFmtId="0" databaseField="0">
      <fieldGroup base="1">
        <rangePr groupBy="months" startDate="2018-01-01T00:00:00" endDate="2018-12-30T00:00:00"/>
        <groupItems count="14">
          <s v="&lt;01/01/2018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0/12/2018"/>
        </groupItems>
      </fieldGroup>
    </cacheField>
  </cacheFields>
  <extLst>
    <ext xmlns:x14="http://schemas.microsoft.com/office/spreadsheetml/2009/9/main" uri="{725AE2AE-9491-48be-B2B4-4EB974FC3084}">
      <x14:pivotCacheDefinition pivotCacheId="142843680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n v="1001"/>
    <x v="0"/>
    <n v="27"/>
    <s v="Empresa AA"/>
    <s v="Mazatlán"/>
    <x v="0"/>
    <x v="0"/>
    <x v="0"/>
    <d v="2018-01-29T00:00:00"/>
    <s v="Empresa de embarque B"/>
    <s v="Cheque"/>
    <s v="Cerveza"/>
    <x v="0"/>
    <n v="196"/>
    <n v="49"/>
    <x v="0"/>
    <n v="931.59"/>
  </r>
  <r>
    <n v="1002"/>
    <x v="0"/>
    <n v="27"/>
    <s v="Empresa AA"/>
    <s v="Mazatlán"/>
    <x v="0"/>
    <x v="0"/>
    <x v="0"/>
    <d v="2018-01-29T00:00:00"/>
    <s v="Empresa de embarque B"/>
    <s v="Cheque"/>
    <s v="Ciruelas secas"/>
    <x v="1"/>
    <n v="49"/>
    <n v="47"/>
    <x v="1"/>
    <n v="232.6"/>
  </r>
  <r>
    <n v="1003"/>
    <x v="1"/>
    <n v="4"/>
    <s v="Empresa D"/>
    <s v="Querétaro"/>
    <x v="1"/>
    <x v="1"/>
    <x v="1"/>
    <d v="2018-01-06T00:00:00"/>
    <s v="Empresa de embarque A"/>
    <s v="Tarjeta de crédito"/>
    <s v="Peras secas"/>
    <x v="1"/>
    <n v="420"/>
    <n v="69"/>
    <x v="2"/>
    <n v="2782.08"/>
  </r>
  <r>
    <n v="1004"/>
    <x v="1"/>
    <n v="4"/>
    <s v="Empresa D"/>
    <s v="Querétaro"/>
    <x v="1"/>
    <x v="1"/>
    <x v="1"/>
    <d v="2018-01-06T00:00:00"/>
    <s v="Empresa de embarque A"/>
    <s v="Tarjeta de crédito"/>
    <s v="Manzanas secas"/>
    <x v="1"/>
    <n v="742"/>
    <n v="89"/>
    <x v="3"/>
    <n v="6273.61"/>
  </r>
  <r>
    <n v="1005"/>
    <x v="1"/>
    <n v="4"/>
    <s v="Empresa D"/>
    <s v="Querétaro"/>
    <x v="1"/>
    <x v="1"/>
    <x v="1"/>
    <d v="2018-01-06T00:00:00"/>
    <s v="Empresa de embarque A"/>
    <s v="Tarjeta de crédito"/>
    <s v="Ciruelas secas"/>
    <x v="1"/>
    <n v="49"/>
    <n v="11"/>
    <x v="4"/>
    <n v="52.28"/>
  </r>
  <r>
    <n v="1006"/>
    <x v="2"/>
    <n v="12"/>
    <s v="Empresa L"/>
    <s v="Mazatlán"/>
    <x v="0"/>
    <x v="0"/>
    <x v="0"/>
    <d v="2018-01-14T00:00:00"/>
    <s v="Empresa de embarque B"/>
    <s v="Tarjeta de crédito"/>
    <s v="Té chai"/>
    <x v="0"/>
    <n v="252"/>
    <n v="81"/>
    <x v="5"/>
    <n v="1979.96"/>
  </r>
  <r>
    <n v="1007"/>
    <x v="2"/>
    <n v="12"/>
    <s v="Empresa L"/>
    <s v="Mazatlán"/>
    <x v="0"/>
    <x v="0"/>
    <x v="0"/>
    <d v="2018-01-14T00:00:00"/>
    <s v="Empresa de embarque B"/>
    <s v="Tarjeta de crédito"/>
    <s v="Café"/>
    <x v="0"/>
    <n v="644"/>
    <n v="44"/>
    <x v="6"/>
    <n v="2776.93"/>
  </r>
  <r>
    <n v="1008"/>
    <x v="3"/>
    <n v="8"/>
    <s v="Empresa H"/>
    <s v="Monterrey"/>
    <x v="2"/>
    <x v="2"/>
    <x v="2"/>
    <d v="2018-01-10T00:00:00"/>
    <s v="Empresa de embarque C"/>
    <s v="Tarjeta de crédito"/>
    <s v="Galletas de chocolate"/>
    <x v="2"/>
    <n v="128.80000000000001"/>
    <n v="38"/>
    <x v="7"/>
    <n v="504.12"/>
  </r>
  <r>
    <n v="1009"/>
    <x v="1"/>
    <n v="4"/>
    <s v="Empresa D"/>
    <s v="Querétaro"/>
    <x v="1"/>
    <x v="1"/>
    <x v="1"/>
    <d v="2018-01-06T00:00:00"/>
    <s v="Empresa de embarque C"/>
    <s v="Cheque"/>
    <s v="Galletas de chocolate"/>
    <x v="2"/>
    <n v="128.80000000000001"/>
    <n v="88"/>
    <x v="8"/>
    <n v="1110.77"/>
  </r>
  <r>
    <n v="1010"/>
    <x v="4"/>
    <n v="29"/>
    <s v="Empresa CC"/>
    <s v="Puerto Vallarta"/>
    <x v="3"/>
    <x v="3"/>
    <x v="0"/>
    <d v="2018-01-31T00:00:00"/>
    <s v="Empresa de embarque B"/>
    <s v="Cheque"/>
    <s v="Chocolate"/>
    <x v="3"/>
    <n v="178.5"/>
    <n v="94"/>
    <x v="9"/>
    <n v="1711.46"/>
  </r>
  <r>
    <n v="1011"/>
    <x v="5"/>
    <n v="3"/>
    <s v="Empresa C"/>
    <s v="Acapulco"/>
    <x v="4"/>
    <x v="0"/>
    <x v="0"/>
    <d v="2018-01-05T00:00:00"/>
    <s v="Empresa de embarque B"/>
    <s v="Efectivo"/>
    <s v="Almejas"/>
    <x v="4"/>
    <n v="135.1"/>
    <n v="91"/>
    <x v="10"/>
    <n v="1290.8800000000001"/>
  </r>
  <r>
    <n v="1012"/>
    <x v="6"/>
    <n v="6"/>
    <s v="Empresa F"/>
    <s v="Tijuana"/>
    <x v="5"/>
    <x v="4"/>
    <x v="2"/>
    <d v="2018-01-08T00:00:00"/>
    <s v="Empresa de embarque B"/>
    <s v="Tarjeta de crédito"/>
    <s v="Salsa curry"/>
    <x v="5"/>
    <n v="560"/>
    <n v="32"/>
    <x v="11"/>
    <n v="1863.68"/>
  </r>
  <r>
    <n v="1013"/>
    <x v="7"/>
    <n v="28"/>
    <s v="Empresa BB"/>
    <s v="Toluca"/>
    <x v="6"/>
    <x v="5"/>
    <x v="3"/>
    <d v="2018-01-30T00:00:00"/>
    <s v="Empresa de embarque C"/>
    <s v="Cheque"/>
    <s v="Café"/>
    <x v="0"/>
    <n v="644"/>
    <n v="55"/>
    <x v="12"/>
    <n v="3542"/>
  </r>
  <r>
    <n v="1014"/>
    <x v="3"/>
    <n v="8"/>
    <s v="Empresa H"/>
    <s v="Monterrey"/>
    <x v="2"/>
    <x v="2"/>
    <x v="2"/>
    <d v="2018-01-10T00:00:00"/>
    <s v="Empresa de embarque C"/>
    <s v="Cheque"/>
    <s v="Chocolate"/>
    <x v="3"/>
    <n v="178.5"/>
    <n v="47"/>
    <x v="13"/>
    <n v="864.12"/>
  </r>
  <r>
    <n v="1015"/>
    <x v="8"/>
    <n v="10"/>
    <s v="Empresa J"/>
    <s v="León"/>
    <x v="7"/>
    <x v="6"/>
    <x v="1"/>
    <d v="2018-01-12T00:00:00"/>
    <s v="Empresa de embarque B"/>
    <s v="Tarjeta de crédito"/>
    <s v="Té verde"/>
    <x v="0"/>
    <n v="41.86"/>
    <n v="90"/>
    <x v="14"/>
    <n v="388.04"/>
  </r>
  <r>
    <n v="1016"/>
    <x v="9"/>
    <n v="7"/>
    <s v="Empresa G"/>
    <s v="Chihuahua"/>
    <x v="8"/>
    <x v="2"/>
    <x v="2"/>
    <m/>
    <m/>
    <m/>
    <s v="Café"/>
    <x v="0"/>
    <n v="644"/>
    <n v="24"/>
    <x v="15"/>
    <n v="1545.6"/>
  </r>
  <r>
    <n v="1017"/>
    <x v="8"/>
    <n v="10"/>
    <s v="Empresa J"/>
    <s v="León"/>
    <x v="7"/>
    <x v="6"/>
    <x v="1"/>
    <d v="2018-01-12T00:00:00"/>
    <s v="Empresa de embarque A"/>
    <m/>
    <s v="Jalea de fresa"/>
    <x v="6"/>
    <n v="350"/>
    <n v="34"/>
    <x v="16"/>
    <n v="1130.5"/>
  </r>
  <r>
    <n v="1018"/>
    <x v="8"/>
    <n v="10"/>
    <s v="Empresa J"/>
    <s v="León"/>
    <x v="7"/>
    <x v="6"/>
    <x v="1"/>
    <d v="2018-01-12T00:00:00"/>
    <s v="Empresa de embarque A"/>
    <m/>
    <s v="Condimento cajún"/>
    <x v="7"/>
    <n v="308"/>
    <n v="17"/>
    <x v="17"/>
    <n v="502.66"/>
  </r>
  <r>
    <n v="1019"/>
    <x v="8"/>
    <n v="10"/>
    <s v="Empresa J"/>
    <s v="León"/>
    <x v="7"/>
    <x v="6"/>
    <x v="1"/>
    <d v="2018-01-12T00:00:00"/>
    <s v="Empresa de embarque A"/>
    <m/>
    <s v="Galletas de chocolate"/>
    <x v="2"/>
    <n v="128.80000000000001"/>
    <n v="44"/>
    <x v="18"/>
    <n v="589.39"/>
  </r>
  <r>
    <n v="1020"/>
    <x v="10"/>
    <n v="11"/>
    <s v="Empresa K"/>
    <s v="Ciudad de México"/>
    <x v="9"/>
    <x v="5"/>
    <x v="3"/>
    <m/>
    <s v="Empresa de embarque C"/>
    <m/>
    <s v="Ciruelas secas"/>
    <x v="1"/>
    <n v="49"/>
    <n v="81"/>
    <x v="19"/>
    <n v="384.99"/>
  </r>
  <r>
    <n v="1021"/>
    <x v="10"/>
    <n v="11"/>
    <s v="Empresa K"/>
    <s v="Ciudad de México"/>
    <x v="9"/>
    <x v="5"/>
    <x v="3"/>
    <m/>
    <s v="Empresa de embarque C"/>
    <m/>
    <s v="Té verde"/>
    <x v="0"/>
    <n v="41.86"/>
    <n v="49"/>
    <x v="20"/>
    <n v="211.27"/>
  </r>
  <r>
    <n v="1022"/>
    <x v="11"/>
    <n v="1"/>
    <s v="Empresa A"/>
    <s v="Torreón"/>
    <x v="10"/>
    <x v="2"/>
    <x v="2"/>
    <m/>
    <m/>
    <m/>
    <s v="Té chai"/>
    <x v="0"/>
    <n v="252"/>
    <n v="42"/>
    <x v="21"/>
    <n v="1058.4000000000001"/>
  </r>
  <r>
    <n v="1023"/>
    <x v="11"/>
    <n v="1"/>
    <s v="Empresa A"/>
    <s v="Torreón"/>
    <x v="10"/>
    <x v="2"/>
    <x v="2"/>
    <m/>
    <m/>
    <m/>
    <s v="Café"/>
    <x v="0"/>
    <n v="644"/>
    <n v="58"/>
    <x v="22"/>
    <n v="3772.55"/>
  </r>
  <r>
    <n v="1024"/>
    <x v="11"/>
    <n v="1"/>
    <s v="Empresa A"/>
    <s v="Torreón"/>
    <x v="10"/>
    <x v="2"/>
    <x v="2"/>
    <m/>
    <m/>
    <m/>
    <s v="Té verde"/>
    <x v="0"/>
    <n v="41.86"/>
    <n v="67"/>
    <x v="23"/>
    <n v="280.45999999999998"/>
  </r>
  <r>
    <n v="1025"/>
    <x v="7"/>
    <n v="28"/>
    <s v="Empresa BB"/>
    <s v="Toluca"/>
    <x v="6"/>
    <x v="5"/>
    <x v="3"/>
    <d v="2018-01-30T00:00:00"/>
    <s v="Empresa de embarque C"/>
    <s v="Tarjeta de crédito"/>
    <s v="Almejas"/>
    <x v="4"/>
    <n v="135.1"/>
    <n v="100"/>
    <x v="24"/>
    <n v="1310.47"/>
  </r>
  <r>
    <n v="1026"/>
    <x v="7"/>
    <n v="28"/>
    <s v="Empresa BB"/>
    <s v="Toluca"/>
    <x v="6"/>
    <x v="5"/>
    <x v="3"/>
    <d v="2018-01-30T00:00:00"/>
    <s v="Empresa de embarque C"/>
    <s v="Tarjeta de crédito"/>
    <s v="Carne de cangrejo"/>
    <x v="8"/>
    <n v="257.60000000000002"/>
    <n v="63"/>
    <x v="25"/>
    <n v="1606.65"/>
  </r>
  <r>
    <n v="1027"/>
    <x v="12"/>
    <n v="9"/>
    <s v="Empresa I"/>
    <s v="Guadalajara"/>
    <x v="3"/>
    <x v="7"/>
    <x v="0"/>
    <d v="2018-01-11T00:00:00"/>
    <s v="Empresa de embarque A"/>
    <s v="Cheque"/>
    <s v="Ravioli"/>
    <x v="9"/>
    <n v="273"/>
    <n v="57"/>
    <x v="26"/>
    <n v="1540.54"/>
  </r>
  <r>
    <n v="1028"/>
    <x v="12"/>
    <n v="9"/>
    <s v="Empresa I"/>
    <s v="Guadalajara"/>
    <x v="3"/>
    <x v="7"/>
    <x v="0"/>
    <d v="2018-01-11T00:00:00"/>
    <s v="Empresa de embarque A"/>
    <s v="Cheque"/>
    <s v="Mozzarella"/>
    <x v="10"/>
    <n v="487.2"/>
    <n v="81"/>
    <x v="27"/>
    <n v="4143.6400000000003"/>
  </r>
  <r>
    <n v="1029"/>
    <x v="6"/>
    <n v="6"/>
    <s v="Empresa F"/>
    <s v="Tijuana"/>
    <x v="5"/>
    <x v="4"/>
    <x v="2"/>
    <d v="2018-01-08T00:00:00"/>
    <s v="Empresa de embarque B"/>
    <s v="Tarjeta de crédito"/>
    <s v="Cerveza"/>
    <x v="0"/>
    <n v="196"/>
    <n v="71"/>
    <x v="28"/>
    <n v="1335.94"/>
  </r>
  <r>
    <n v="1030"/>
    <x v="13"/>
    <n v="8"/>
    <s v="Empresa H"/>
    <s v="Monterrey"/>
    <x v="2"/>
    <x v="2"/>
    <x v="2"/>
    <d v="2018-02-10T00:00:00"/>
    <s v="Empresa de embarque B"/>
    <s v="Cheque"/>
    <s v="Salsa curry"/>
    <x v="5"/>
    <n v="560"/>
    <n v="32"/>
    <x v="11"/>
    <n v="1809.92"/>
  </r>
  <r>
    <n v="1031"/>
    <x v="14"/>
    <n v="3"/>
    <s v="Empresa C"/>
    <s v="Acapulco"/>
    <x v="4"/>
    <x v="0"/>
    <x v="0"/>
    <d v="2018-02-05T00:00:00"/>
    <s v="Empresa de embarque B"/>
    <s v="Efectivo"/>
    <s v="Jarabe"/>
    <x v="7"/>
    <n v="140"/>
    <n v="63"/>
    <x v="29"/>
    <n v="917.28"/>
  </r>
  <r>
    <n v="1032"/>
    <x v="14"/>
    <n v="3"/>
    <s v="Empresa C"/>
    <s v="Acapulco"/>
    <x v="4"/>
    <x v="0"/>
    <x v="0"/>
    <d v="2018-02-05T00:00:00"/>
    <s v="Empresa de embarque B"/>
    <s v="Efectivo"/>
    <s v="Salsa curry"/>
    <x v="5"/>
    <n v="560"/>
    <n v="30"/>
    <x v="30"/>
    <n v="1680"/>
  </r>
  <r>
    <n v="1033"/>
    <x v="15"/>
    <n v="6"/>
    <s v="Empresa F"/>
    <s v="Tijuana"/>
    <x v="5"/>
    <x v="4"/>
    <x v="2"/>
    <d v="2018-02-08T00:00:00"/>
    <s v="Empresa de embarque B"/>
    <s v="Tarjeta de crédito"/>
    <m/>
    <x v="11"/>
    <m/>
    <m/>
    <x v="31"/>
    <n v="602"/>
  </r>
  <r>
    <n v="1034"/>
    <x v="16"/>
    <n v="28"/>
    <s v="Empresa BB"/>
    <s v="Toluca"/>
    <x v="6"/>
    <x v="5"/>
    <x v="3"/>
    <d v="2018-03-02T00:00:00"/>
    <s v="Empresa de embarque C"/>
    <s v="Cheque"/>
    <m/>
    <x v="11"/>
    <m/>
    <m/>
    <x v="31"/>
    <n v="434"/>
  </r>
  <r>
    <n v="1035"/>
    <x v="13"/>
    <n v="8"/>
    <s v="Empresa H"/>
    <s v="Monterrey"/>
    <x v="2"/>
    <x v="2"/>
    <x v="2"/>
    <d v="2018-02-10T00:00:00"/>
    <s v="Empresa de embarque C"/>
    <s v="Cheque"/>
    <m/>
    <x v="11"/>
    <m/>
    <m/>
    <x v="31"/>
    <n v="644"/>
  </r>
  <r>
    <n v="1036"/>
    <x v="17"/>
    <n v="10"/>
    <s v="Empresa J"/>
    <s v="León"/>
    <x v="7"/>
    <x v="6"/>
    <x v="1"/>
    <d v="2018-02-12T00:00:00"/>
    <s v="Empresa de embarque B"/>
    <s v="Tarjeta de crédito"/>
    <s v="Almendras"/>
    <x v="1"/>
    <n v="140"/>
    <n v="47"/>
    <x v="32"/>
    <n v="684.32"/>
  </r>
  <r>
    <n v="1038"/>
    <x v="17"/>
    <n v="10"/>
    <s v="Empresa J"/>
    <s v="León"/>
    <x v="7"/>
    <x v="6"/>
    <x v="1"/>
    <m/>
    <s v="Empresa de embarque A"/>
    <m/>
    <s v="Ciruelas secas"/>
    <x v="1"/>
    <n v="49"/>
    <n v="49"/>
    <x v="33"/>
    <n v="230.5"/>
  </r>
  <r>
    <n v="1039"/>
    <x v="18"/>
    <n v="11"/>
    <s v="Empresa K"/>
    <s v="Ciudad de México"/>
    <x v="9"/>
    <x v="5"/>
    <x v="3"/>
    <m/>
    <s v="Empresa de embarque C"/>
    <m/>
    <s v="Salsa curry"/>
    <x v="5"/>
    <n v="560"/>
    <n v="72"/>
    <x v="34"/>
    <n v="3991.68"/>
  </r>
  <r>
    <n v="1040"/>
    <x v="19"/>
    <n v="1"/>
    <s v="Empresa A"/>
    <s v="Torreón"/>
    <x v="10"/>
    <x v="2"/>
    <x v="2"/>
    <m/>
    <s v="Empresa de embarque C"/>
    <m/>
    <s v="Carne de cangrejo"/>
    <x v="8"/>
    <n v="257.60000000000002"/>
    <n v="13"/>
    <x v="35"/>
    <n v="331.53"/>
  </r>
  <r>
    <n v="1041"/>
    <x v="16"/>
    <n v="28"/>
    <s v="Empresa BB"/>
    <s v="Toluca"/>
    <x v="6"/>
    <x v="5"/>
    <x v="3"/>
    <d v="2018-03-02T00:00:00"/>
    <s v="Empresa de embarque C"/>
    <s v="Tarjeta de crédito"/>
    <s v="Café"/>
    <x v="0"/>
    <n v="644"/>
    <n v="32"/>
    <x v="36"/>
    <n v="2081.41"/>
  </r>
  <r>
    <n v="1042"/>
    <x v="20"/>
    <n v="9"/>
    <s v="Empresa I"/>
    <s v="Guadalajara"/>
    <x v="3"/>
    <x v="7"/>
    <x v="0"/>
    <d v="2018-02-11T00:00:00"/>
    <s v="Empresa de embarque A"/>
    <s v="Cheque"/>
    <s v="Almejas"/>
    <x v="4"/>
    <n v="135.1"/>
    <n v="27"/>
    <x v="37"/>
    <n v="346.53"/>
  </r>
  <r>
    <n v="1043"/>
    <x v="15"/>
    <n v="6"/>
    <s v="Empresa F"/>
    <s v="Tijuana"/>
    <x v="5"/>
    <x v="4"/>
    <x v="2"/>
    <d v="2018-02-08T00:00:00"/>
    <s v="Empresa de embarque B"/>
    <s v="Tarjeta de crédito"/>
    <s v="Chocolate"/>
    <x v="3"/>
    <n v="178.5"/>
    <n v="71"/>
    <x v="38"/>
    <n v="1280.02"/>
  </r>
  <r>
    <n v="1044"/>
    <x v="13"/>
    <n v="8"/>
    <s v="Empresa H"/>
    <s v="Monterrey"/>
    <x v="2"/>
    <x v="2"/>
    <x v="2"/>
    <d v="2018-02-10T00:00:00"/>
    <s v="Empresa de embarque B"/>
    <s v="Cheque"/>
    <s v="Chocolate"/>
    <x v="3"/>
    <n v="178.5"/>
    <n v="13"/>
    <x v="39"/>
    <n v="220.45"/>
  </r>
  <r>
    <n v="1045"/>
    <x v="21"/>
    <n v="25"/>
    <s v="Empresa Y"/>
    <s v="León"/>
    <x v="7"/>
    <x v="6"/>
    <x v="1"/>
    <d v="2018-02-27T00:00:00"/>
    <s v="Empresa de embarque A"/>
    <s v="Efectivo"/>
    <s v="Condimento cajún"/>
    <x v="7"/>
    <n v="308"/>
    <n v="98"/>
    <x v="40"/>
    <n v="2867.48"/>
  </r>
  <r>
    <n v="1046"/>
    <x v="22"/>
    <n v="26"/>
    <s v="Empresa Z"/>
    <s v="Ciudad de México"/>
    <x v="9"/>
    <x v="5"/>
    <x v="3"/>
    <d v="2018-02-28T00:00:00"/>
    <s v="Empresa de embarque C"/>
    <s v="Tarjeta de crédito"/>
    <s v="Jalea de fresa"/>
    <x v="6"/>
    <n v="350"/>
    <n v="21"/>
    <x v="41"/>
    <n v="749.7"/>
  </r>
  <r>
    <n v="1047"/>
    <x v="23"/>
    <n v="29"/>
    <s v="Empresa CC"/>
    <s v="Puerto Vallarta"/>
    <x v="3"/>
    <x v="3"/>
    <x v="0"/>
    <d v="2018-03-03T00:00:00"/>
    <s v="Empresa de embarque B"/>
    <s v="Cheque"/>
    <s v="Cóctel de frutas"/>
    <x v="12"/>
    <n v="546"/>
    <n v="26"/>
    <x v="42"/>
    <n v="1490.58"/>
  </r>
  <r>
    <n v="1048"/>
    <x v="15"/>
    <n v="6"/>
    <s v="Empresa F"/>
    <s v="Tijuana"/>
    <x v="5"/>
    <x v="4"/>
    <x v="2"/>
    <d v="2018-02-08T00:00:00"/>
    <s v="Empresa de embarque C"/>
    <s v="Cheque"/>
    <s v="Peras secas"/>
    <x v="1"/>
    <n v="420"/>
    <n v="96"/>
    <x v="34"/>
    <n v="4152.96"/>
  </r>
  <r>
    <n v="1049"/>
    <x v="15"/>
    <n v="6"/>
    <s v="Empresa F"/>
    <s v="Tijuana"/>
    <x v="5"/>
    <x v="4"/>
    <x v="2"/>
    <d v="2018-02-08T00:00:00"/>
    <s v="Empresa de embarque C"/>
    <s v="Cheque"/>
    <s v="Manzanas secas"/>
    <x v="1"/>
    <n v="742"/>
    <n v="16"/>
    <x v="43"/>
    <n v="1234.69"/>
  </r>
  <r>
    <n v="1050"/>
    <x v="24"/>
    <n v="4"/>
    <s v="Empresa D"/>
    <s v="Querétaro"/>
    <x v="1"/>
    <x v="1"/>
    <x v="1"/>
    <m/>
    <m/>
    <m/>
    <s v="Pasta penne"/>
    <x v="9"/>
    <n v="532"/>
    <n v="96"/>
    <x v="44"/>
    <n v="4851.84"/>
  </r>
  <r>
    <n v="1051"/>
    <x v="14"/>
    <n v="3"/>
    <s v="Empresa C"/>
    <s v="Acapulco"/>
    <x v="4"/>
    <x v="0"/>
    <x v="0"/>
    <m/>
    <m/>
    <m/>
    <s v="Té verde"/>
    <x v="0"/>
    <n v="41.86"/>
    <n v="75"/>
    <x v="45"/>
    <n v="323.37"/>
  </r>
  <r>
    <n v="1052"/>
    <x v="25"/>
    <n v="9"/>
    <s v="Empresa I"/>
    <s v="Guadalajara"/>
    <x v="3"/>
    <x v="7"/>
    <x v="0"/>
    <d v="2018-03-11T00:00:00"/>
    <s v="Empresa de embarque A"/>
    <s v="Cheque"/>
    <s v="Ravioli"/>
    <x v="9"/>
    <n v="273"/>
    <n v="55"/>
    <x v="46"/>
    <n v="1516.52"/>
  </r>
  <r>
    <n v="1053"/>
    <x v="25"/>
    <n v="9"/>
    <s v="Empresa I"/>
    <s v="Guadalajara"/>
    <x v="3"/>
    <x v="7"/>
    <x v="0"/>
    <d v="2018-03-11T00:00:00"/>
    <s v="Empresa de embarque A"/>
    <s v="Cheque"/>
    <s v="Mozzarella"/>
    <x v="10"/>
    <n v="487.2"/>
    <n v="11"/>
    <x v="47"/>
    <n v="514.48"/>
  </r>
  <r>
    <n v="1054"/>
    <x v="26"/>
    <n v="6"/>
    <s v="Empresa F"/>
    <s v="Tijuana"/>
    <x v="5"/>
    <x v="4"/>
    <x v="2"/>
    <d v="2018-03-08T00:00:00"/>
    <s v="Empresa de embarque B"/>
    <s v="Tarjeta de crédito"/>
    <s v="Cerveza"/>
    <x v="0"/>
    <n v="196"/>
    <n v="53"/>
    <x v="48"/>
    <n v="1007.64"/>
  </r>
  <r>
    <n v="1055"/>
    <x v="27"/>
    <n v="8"/>
    <s v="Empresa H"/>
    <s v="Monterrey"/>
    <x v="2"/>
    <x v="2"/>
    <x v="2"/>
    <d v="2018-03-10T00:00:00"/>
    <s v="Empresa de embarque B"/>
    <s v="Cheque"/>
    <s v="Salsa curry"/>
    <x v="5"/>
    <n v="560"/>
    <n v="85"/>
    <x v="49"/>
    <n v="4998"/>
  </r>
  <r>
    <n v="1056"/>
    <x v="27"/>
    <n v="8"/>
    <s v="Empresa H"/>
    <s v="Monterrey"/>
    <x v="2"/>
    <x v="2"/>
    <x v="2"/>
    <d v="2018-03-10T00:00:00"/>
    <s v="Empresa de embarque B"/>
    <s v="Cheque"/>
    <s v="Galletas de chocolate"/>
    <x v="2"/>
    <n v="128.80000000000001"/>
    <n v="97"/>
    <x v="50"/>
    <n v="1274.3499999999999"/>
  </r>
  <r>
    <n v="1057"/>
    <x v="28"/>
    <n v="25"/>
    <s v="Empresa Y"/>
    <s v="León"/>
    <x v="7"/>
    <x v="6"/>
    <x v="1"/>
    <d v="2018-03-27T00:00:00"/>
    <s v="Empresa de embarque A"/>
    <s v="Efectivo"/>
    <s v="Bolillos"/>
    <x v="2"/>
    <n v="140"/>
    <n v="46"/>
    <x v="51"/>
    <n v="650.44000000000005"/>
  </r>
  <r>
    <n v="1058"/>
    <x v="29"/>
    <n v="26"/>
    <s v="Empresa Z"/>
    <s v="Ciudad de México"/>
    <x v="9"/>
    <x v="5"/>
    <x v="3"/>
    <d v="2018-03-28T00:00:00"/>
    <s v="Empresa de embarque C"/>
    <s v="Tarjeta de crédito"/>
    <s v="Aceite de oliva"/>
    <x v="13"/>
    <n v="298.89999999999998"/>
    <n v="97"/>
    <x v="52"/>
    <n v="2754.36"/>
  </r>
  <r>
    <n v="1059"/>
    <x v="29"/>
    <n v="26"/>
    <s v="Empresa Z"/>
    <s v="Ciudad de México"/>
    <x v="9"/>
    <x v="5"/>
    <x v="3"/>
    <d v="2018-03-28T00:00:00"/>
    <s v="Empresa de embarque C"/>
    <s v="Tarjeta de crédito"/>
    <s v="Almejas"/>
    <x v="4"/>
    <n v="135.1"/>
    <n v="97"/>
    <x v="53"/>
    <n v="1336.68"/>
  </r>
  <r>
    <n v="1060"/>
    <x v="29"/>
    <n v="26"/>
    <s v="Empresa Z"/>
    <s v="Ciudad de México"/>
    <x v="9"/>
    <x v="5"/>
    <x v="3"/>
    <d v="2018-03-28T00:00:00"/>
    <s v="Empresa de embarque C"/>
    <s v="Tarjeta de crédito"/>
    <s v="Carne de cangrejo"/>
    <x v="8"/>
    <n v="257.60000000000002"/>
    <n v="65"/>
    <x v="54"/>
    <n v="1724.63"/>
  </r>
  <r>
    <n v="1061"/>
    <x v="30"/>
    <n v="29"/>
    <s v="Empresa CC"/>
    <s v="Puerto Vallarta"/>
    <x v="3"/>
    <x v="3"/>
    <x v="0"/>
    <d v="2018-03-31T00:00:00"/>
    <s v="Empresa de embarque B"/>
    <s v="Cheque"/>
    <s v="Cerveza"/>
    <x v="0"/>
    <n v="196"/>
    <n v="72"/>
    <x v="55"/>
    <n v="1411.2"/>
  </r>
  <r>
    <n v="1062"/>
    <x v="26"/>
    <n v="6"/>
    <s v="Empresa F"/>
    <s v="Tijuana"/>
    <x v="5"/>
    <x v="4"/>
    <x v="2"/>
    <d v="2018-03-08T00:00:00"/>
    <s v="Empresa de embarque C"/>
    <s v="Cheque"/>
    <s v="Chocolate"/>
    <x v="3"/>
    <n v="178.5"/>
    <n v="16"/>
    <x v="56"/>
    <n v="282.74"/>
  </r>
  <r>
    <n v="1064"/>
    <x v="31"/>
    <n v="4"/>
    <s v="Empresa D"/>
    <s v="Querétaro"/>
    <x v="1"/>
    <x v="1"/>
    <x v="1"/>
    <d v="2018-03-06T00:00:00"/>
    <s v="Empresa de embarque A"/>
    <s v="Tarjeta de crédito"/>
    <s v="Mermelada de zarzamora"/>
    <x v="6"/>
    <n v="1134"/>
    <n v="77"/>
    <x v="57"/>
    <n v="8993.75"/>
  </r>
  <r>
    <n v="1065"/>
    <x v="31"/>
    <n v="4"/>
    <s v="Empresa D"/>
    <s v="Querétaro"/>
    <x v="1"/>
    <x v="1"/>
    <x v="1"/>
    <d v="2018-03-06T00:00:00"/>
    <s v="Empresa de embarque A"/>
    <s v="Tarjeta de crédito"/>
    <s v="Arroz de grano largo"/>
    <x v="14"/>
    <n v="98"/>
    <n v="37"/>
    <x v="58"/>
    <n v="344.47"/>
  </r>
  <r>
    <n v="1067"/>
    <x v="27"/>
    <n v="8"/>
    <s v="Empresa H"/>
    <s v="Monterrey"/>
    <x v="2"/>
    <x v="2"/>
    <x v="2"/>
    <d v="2018-03-10T00:00:00"/>
    <s v="Empresa de embarque C"/>
    <s v="Tarjeta de crédito"/>
    <s v="Mozzarella"/>
    <x v="10"/>
    <n v="487.2"/>
    <n v="63"/>
    <x v="59"/>
    <n v="3038.67"/>
  </r>
  <r>
    <n v="1070"/>
    <x v="32"/>
    <n v="3"/>
    <s v="Empresa C"/>
    <s v="Acapulco"/>
    <x v="4"/>
    <x v="0"/>
    <x v="0"/>
    <d v="2018-03-05T00:00:00"/>
    <s v="Empresa de embarque B"/>
    <s v="Efectivo"/>
    <s v="Jarabe"/>
    <x v="7"/>
    <n v="140"/>
    <n v="48"/>
    <x v="60"/>
    <n v="672"/>
  </r>
  <r>
    <n v="1071"/>
    <x v="32"/>
    <n v="3"/>
    <s v="Empresa C"/>
    <s v="Acapulco"/>
    <x v="4"/>
    <x v="0"/>
    <x v="0"/>
    <d v="2018-03-05T00:00:00"/>
    <s v="Empresa de embarque B"/>
    <s v="Efectivo"/>
    <s v="Salsa curry"/>
    <x v="5"/>
    <n v="560"/>
    <n v="71"/>
    <x v="61"/>
    <n v="4135.04"/>
  </r>
  <r>
    <n v="1075"/>
    <x v="33"/>
    <n v="10"/>
    <s v="Empresa J"/>
    <s v="León"/>
    <x v="7"/>
    <x v="6"/>
    <x v="1"/>
    <d v="2018-03-12T00:00:00"/>
    <s v="Empresa de embarque B"/>
    <s v="Tarjeta de crédito"/>
    <s v="Almendras"/>
    <x v="1"/>
    <n v="140"/>
    <n v="55"/>
    <x v="62"/>
    <n v="770"/>
  </r>
  <r>
    <n v="1077"/>
    <x v="33"/>
    <n v="10"/>
    <s v="Empresa J"/>
    <s v="León"/>
    <x v="7"/>
    <x v="6"/>
    <x v="1"/>
    <m/>
    <s v="Empresa de embarque A"/>
    <m/>
    <s v="Ciruelas secas"/>
    <x v="1"/>
    <n v="49"/>
    <n v="21"/>
    <x v="63"/>
    <n v="102.9"/>
  </r>
  <r>
    <n v="1078"/>
    <x v="34"/>
    <n v="11"/>
    <s v="Empresa K"/>
    <s v="Ciudad de México"/>
    <x v="9"/>
    <x v="5"/>
    <x v="3"/>
    <m/>
    <s v="Empresa de embarque C"/>
    <m/>
    <s v="Salsa curry"/>
    <x v="5"/>
    <n v="560"/>
    <n v="67"/>
    <x v="64"/>
    <n v="3789.52"/>
  </r>
  <r>
    <n v="1079"/>
    <x v="23"/>
    <n v="1"/>
    <s v="Empresa A"/>
    <s v="Torreón"/>
    <x v="10"/>
    <x v="2"/>
    <x v="2"/>
    <m/>
    <s v="Empresa de embarque C"/>
    <m/>
    <s v="Carne de cangrejo"/>
    <x v="8"/>
    <n v="257.60000000000002"/>
    <n v="75"/>
    <x v="65"/>
    <n v="1932"/>
  </r>
  <r>
    <n v="1080"/>
    <x v="35"/>
    <n v="28"/>
    <s v="Empresa BB"/>
    <s v="Toluca"/>
    <x v="6"/>
    <x v="5"/>
    <x v="3"/>
    <d v="2018-03-30T00:00:00"/>
    <s v="Empresa de embarque C"/>
    <s v="Tarjeta de crédito"/>
    <s v="Café"/>
    <x v="0"/>
    <n v="644"/>
    <n v="17"/>
    <x v="66"/>
    <n v="1127.6400000000001"/>
  </r>
  <r>
    <n v="1081"/>
    <x v="36"/>
    <n v="4"/>
    <s v="Empresa D"/>
    <s v="Querétaro"/>
    <x v="1"/>
    <x v="1"/>
    <x v="1"/>
    <d v="2018-04-06T00:00:00"/>
    <s v="Empresa de embarque A"/>
    <s v="Tarjeta de crédito"/>
    <s v="Ciruelas secas"/>
    <x v="1"/>
    <n v="49"/>
    <n v="48"/>
    <x v="67"/>
    <n v="228.14"/>
  </r>
  <r>
    <n v="1082"/>
    <x v="37"/>
    <n v="12"/>
    <s v="Empresa L"/>
    <s v="Mazatlán"/>
    <x v="0"/>
    <x v="0"/>
    <x v="0"/>
    <d v="2018-04-14T00:00:00"/>
    <s v="Empresa de embarque B"/>
    <s v="Tarjeta de crédito"/>
    <s v="Té chai"/>
    <x v="0"/>
    <n v="252"/>
    <n v="74"/>
    <x v="68"/>
    <n v="1920.74"/>
  </r>
  <r>
    <n v="1083"/>
    <x v="37"/>
    <n v="12"/>
    <s v="Empresa L"/>
    <s v="Mazatlán"/>
    <x v="0"/>
    <x v="0"/>
    <x v="0"/>
    <d v="2018-04-14T00:00:00"/>
    <s v="Empresa de embarque B"/>
    <s v="Tarjeta de crédito"/>
    <s v="Café"/>
    <x v="0"/>
    <n v="644"/>
    <n v="96"/>
    <x v="69"/>
    <n v="5996.93"/>
  </r>
  <r>
    <n v="1084"/>
    <x v="38"/>
    <n v="8"/>
    <s v="Empresa H"/>
    <s v="Monterrey"/>
    <x v="2"/>
    <x v="2"/>
    <x v="2"/>
    <d v="2018-04-10T00:00:00"/>
    <s v="Empresa de embarque C"/>
    <s v="Tarjeta de crédito"/>
    <s v="Galletas de chocolate"/>
    <x v="2"/>
    <n v="128.80000000000001"/>
    <n v="12"/>
    <x v="70"/>
    <n v="159.19999999999999"/>
  </r>
  <r>
    <n v="1085"/>
    <x v="36"/>
    <n v="4"/>
    <s v="Empresa D"/>
    <s v="Querétaro"/>
    <x v="1"/>
    <x v="1"/>
    <x v="1"/>
    <d v="2018-04-06T00:00:00"/>
    <s v="Empresa de embarque C"/>
    <s v="Cheque"/>
    <s v="Galletas de chocolate"/>
    <x v="2"/>
    <n v="128.80000000000001"/>
    <n v="62"/>
    <x v="71"/>
    <n v="822.52"/>
  </r>
  <r>
    <n v="1086"/>
    <x v="39"/>
    <n v="29"/>
    <s v="Empresa CC"/>
    <s v="Puerto Vallarta"/>
    <x v="3"/>
    <x v="3"/>
    <x v="0"/>
    <d v="2018-05-01T00:00:00"/>
    <s v="Empresa de embarque B"/>
    <s v="Cheque"/>
    <s v="Chocolate"/>
    <x v="3"/>
    <n v="178.5"/>
    <n v="35"/>
    <x v="72"/>
    <n v="643.49"/>
  </r>
  <r>
    <n v="1087"/>
    <x v="40"/>
    <n v="3"/>
    <s v="Empresa C"/>
    <s v="Acapulco"/>
    <x v="4"/>
    <x v="0"/>
    <x v="0"/>
    <d v="2018-04-05T00:00:00"/>
    <s v="Empresa de embarque B"/>
    <s v="Efectivo"/>
    <s v="Almejas"/>
    <x v="4"/>
    <n v="135.1"/>
    <n v="95"/>
    <x v="73"/>
    <n v="1283.45"/>
  </r>
  <r>
    <n v="1088"/>
    <x v="41"/>
    <n v="6"/>
    <s v="Empresa F"/>
    <s v="Tijuana"/>
    <x v="5"/>
    <x v="4"/>
    <x v="2"/>
    <d v="2018-04-08T00:00:00"/>
    <s v="Empresa de embarque B"/>
    <s v="Tarjeta de crédito"/>
    <s v="Salsa curry"/>
    <x v="5"/>
    <n v="560"/>
    <n v="17"/>
    <x v="74"/>
    <n v="961.52"/>
  </r>
  <r>
    <n v="1089"/>
    <x v="42"/>
    <n v="28"/>
    <s v="Empresa BB"/>
    <s v="Toluca"/>
    <x v="6"/>
    <x v="5"/>
    <x v="3"/>
    <d v="2018-04-30T00:00:00"/>
    <s v="Empresa de embarque C"/>
    <s v="Cheque"/>
    <s v="Café"/>
    <x v="0"/>
    <n v="644"/>
    <n v="96"/>
    <x v="69"/>
    <n v="6491.52"/>
  </r>
  <r>
    <n v="1090"/>
    <x v="38"/>
    <n v="8"/>
    <s v="Empresa H"/>
    <s v="Monterrey"/>
    <x v="2"/>
    <x v="2"/>
    <x v="2"/>
    <d v="2018-04-10T00:00:00"/>
    <s v="Empresa de embarque C"/>
    <s v="Cheque"/>
    <s v="Chocolate"/>
    <x v="3"/>
    <n v="178.5"/>
    <n v="83"/>
    <x v="75"/>
    <n v="1437.1"/>
  </r>
  <r>
    <n v="1091"/>
    <x v="43"/>
    <n v="10"/>
    <s v="Empresa J"/>
    <s v="León"/>
    <x v="7"/>
    <x v="6"/>
    <x v="1"/>
    <d v="2018-04-12T00:00:00"/>
    <s v="Empresa de embarque B"/>
    <s v="Tarjeta de crédito"/>
    <s v="Té verde"/>
    <x v="0"/>
    <n v="41.86"/>
    <n v="88"/>
    <x v="76"/>
    <n v="364.68"/>
  </r>
  <r>
    <n v="1092"/>
    <x v="44"/>
    <n v="7"/>
    <s v="Empresa G"/>
    <s v="Chihuahua"/>
    <x v="8"/>
    <x v="2"/>
    <x v="2"/>
    <m/>
    <m/>
    <m/>
    <s v="Café"/>
    <x v="0"/>
    <n v="644"/>
    <n v="59"/>
    <x v="77"/>
    <n v="3989.58"/>
  </r>
  <r>
    <n v="1093"/>
    <x v="43"/>
    <n v="10"/>
    <s v="Empresa J"/>
    <s v="León"/>
    <x v="7"/>
    <x v="6"/>
    <x v="1"/>
    <d v="2018-04-12T00:00:00"/>
    <s v="Empresa de embarque A"/>
    <m/>
    <s v="Jalea de fresa"/>
    <x v="6"/>
    <n v="350"/>
    <n v="27"/>
    <x v="78"/>
    <n v="963.9"/>
  </r>
  <r>
    <n v="1094"/>
    <x v="43"/>
    <n v="10"/>
    <s v="Empresa J"/>
    <s v="León"/>
    <x v="7"/>
    <x v="6"/>
    <x v="1"/>
    <d v="2018-04-12T00:00:00"/>
    <s v="Empresa de embarque A"/>
    <m/>
    <s v="Condimento cajún"/>
    <x v="7"/>
    <n v="308"/>
    <n v="37"/>
    <x v="79"/>
    <n v="1196.58"/>
  </r>
  <r>
    <n v="1095"/>
    <x v="43"/>
    <n v="10"/>
    <s v="Empresa J"/>
    <s v="León"/>
    <x v="7"/>
    <x v="6"/>
    <x v="1"/>
    <d v="2018-04-12T00:00:00"/>
    <s v="Empresa de embarque A"/>
    <m/>
    <s v="Galletas de chocolate"/>
    <x v="2"/>
    <n v="128.80000000000001"/>
    <n v="75"/>
    <x v="80"/>
    <n v="966"/>
  </r>
  <r>
    <n v="1096"/>
    <x v="45"/>
    <n v="11"/>
    <s v="Empresa K"/>
    <s v="Ciudad de México"/>
    <x v="9"/>
    <x v="5"/>
    <x v="3"/>
    <m/>
    <s v="Empresa de embarque C"/>
    <m/>
    <s v="Ciruelas secas"/>
    <x v="1"/>
    <n v="49"/>
    <n v="71"/>
    <x v="81"/>
    <n v="337.46"/>
  </r>
  <r>
    <n v="1097"/>
    <x v="45"/>
    <n v="11"/>
    <s v="Empresa K"/>
    <s v="Ciudad de México"/>
    <x v="9"/>
    <x v="5"/>
    <x v="3"/>
    <m/>
    <s v="Empresa de embarque C"/>
    <m/>
    <s v="Té verde"/>
    <x v="0"/>
    <n v="41.86"/>
    <n v="88"/>
    <x v="76"/>
    <n v="364.68"/>
  </r>
  <r>
    <n v="1098"/>
    <x v="46"/>
    <n v="1"/>
    <s v="Empresa A"/>
    <s v="Torreón"/>
    <x v="10"/>
    <x v="2"/>
    <x v="2"/>
    <m/>
    <m/>
    <m/>
    <s v="Té chai"/>
    <x v="0"/>
    <n v="252"/>
    <n v="55"/>
    <x v="82"/>
    <n v="1358.28"/>
  </r>
  <r>
    <n v="1099"/>
    <x v="47"/>
    <n v="29"/>
    <s v="Empresa CC"/>
    <s v="Puerto Vallarta"/>
    <x v="3"/>
    <x v="3"/>
    <x v="0"/>
    <d v="2018-05-31T00:00:00"/>
    <s v="Empresa de embarque B"/>
    <s v="Cheque"/>
    <s v="Chocolate"/>
    <x v="3"/>
    <n v="178.5"/>
    <n v="14"/>
    <x v="83"/>
    <n v="237.41"/>
  </r>
  <r>
    <n v="1100"/>
    <x v="48"/>
    <n v="3"/>
    <s v="Empresa C"/>
    <s v="Acapulco"/>
    <x v="4"/>
    <x v="0"/>
    <x v="0"/>
    <d v="2018-05-05T00:00:00"/>
    <s v="Empresa de embarque B"/>
    <s v="Efectivo"/>
    <s v="Almejas"/>
    <x v="4"/>
    <n v="135.1"/>
    <n v="43"/>
    <x v="84"/>
    <n v="592.54999999999995"/>
  </r>
  <r>
    <n v="1101"/>
    <x v="49"/>
    <n v="6"/>
    <s v="Empresa F"/>
    <s v="Tijuana"/>
    <x v="5"/>
    <x v="4"/>
    <x v="2"/>
    <d v="2018-05-08T00:00:00"/>
    <s v="Empresa de embarque B"/>
    <s v="Tarjeta de crédito"/>
    <s v="Salsa curry"/>
    <x v="5"/>
    <n v="560"/>
    <n v="63"/>
    <x v="85"/>
    <n v="3563.28"/>
  </r>
  <r>
    <n v="1102"/>
    <x v="50"/>
    <n v="28"/>
    <s v="Empresa BB"/>
    <s v="Toluca"/>
    <x v="6"/>
    <x v="5"/>
    <x v="3"/>
    <d v="2018-05-30T00:00:00"/>
    <s v="Empresa de embarque C"/>
    <s v="Cheque"/>
    <s v="Café"/>
    <x v="0"/>
    <n v="644"/>
    <n v="36"/>
    <x v="86"/>
    <n v="2318.4"/>
  </r>
  <r>
    <n v="1103"/>
    <x v="51"/>
    <n v="8"/>
    <s v="Empresa H"/>
    <s v="Monterrey"/>
    <x v="2"/>
    <x v="2"/>
    <x v="2"/>
    <d v="2018-05-10T00:00:00"/>
    <s v="Empresa de embarque C"/>
    <s v="Cheque"/>
    <s v="Chocolate"/>
    <x v="3"/>
    <n v="178.5"/>
    <n v="41"/>
    <x v="87"/>
    <n v="761.12"/>
  </r>
  <r>
    <n v="1104"/>
    <x v="52"/>
    <n v="10"/>
    <s v="Empresa J"/>
    <s v="León"/>
    <x v="7"/>
    <x v="6"/>
    <x v="1"/>
    <d v="2018-05-12T00:00:00"/>
    <s v="Empresa de embarque B"/>
    <s v="Tarjeta de crédito"/>
    <s v="Té verde"/>
    <x v="0"/>
    <n v="41.86"/>
    <n v="35"/>
    <x v="88"/>
    <n v="143.58000000000001"/>
  </r>
  <r>
    <n v="1105"/>
    <x v="53"/>
    <n v="7"/>
    <s v="Empresa G"/>
    <s v="Chihuahua"/>
    <x v="8"/>
    <x v="2"/>
    <x v="2"/>
    <m/>
    <m/>
    <m/>
    <s v="Café"/>
    <x v="0"/>
    <n v="644"/>
    <n v="31"/>
    <x v="89"/>
    <n v="1916.54"/>
  </r>
  <r>
    <n v="1106"/>
    <x v="52"/>
    <n v="10"/>
    <s v="Empresa J"/>
    <s v="León"/>
    <x v="7"/>
    <x v="6"/>
    <x v="1"/>
    <d v="2018-05-12T00:00:00"/>
    <s v="Empresa de embarque A"/>
    <m/>
    <s v="Jalea de fresa"/>
    <x v="6"/>
    <n v="350"/>
    <n v="52"/>
    <x v="90"/>
    <n v="1729"/>
  </r>
  <r>
    <n v="1107"/>
    <x v="52"/>
    <n v="10"/>
    <s v="Empresa J"/>
    <s v="León"/>
    <x v="7"/>
    <x v="6"/>
    <x v="1"/>
    <d v="2018-05-12T00:00:00"/>
    <s v="Empresa de embarque A"/>
    <m/>
    <s v="Condimento cajún"/>
    <x v="7"/>
    <n v="308"/>
    <n v="30"/>
    <x v="91"/>
    <n v="942.48"/>
  </r>
  <r>
    <n v="1108"/>
    <x v="52"/>
    <n v="10"/>
    <s v="Empresa J"/>
    <s v="León"/>
    <x v="7"/>
    <x v="6"/>
    <x v="1"/>
    <d v="2018-05-12T00:00:00"/>
    <s v="Empresa de embarque A"/>
    <m/>
    <s v="Galletas de chocolate"/>
    <x v="2"/>
    <n v="128.80000000000001"/>
    <n v="41"/>
    <x v="92"/>
    <n v="538.64"/>
  </r>
  <r>
    <n v="1109"/>
    <x v="54"/>
    <n v="11"/>
    <s v="Empresa K"/>
    <s v="Ciudad de México"/>
    <x v="9"/>
    <x v="5"/>
    <x v="3"/>
    <m/>
    <s v="Empresa de embarque C"/>
    <m/>
    <s v="Ciruelas secas"/>
    <x v="1"/>
    <n v="49"/>
    <n v="44"/>
    <x v="93"/>
    <n v="213.44"/>
  </r>
  <r>
    <n v="1110"/>
    <x v="54"/>
    <n v="11"/>
    <s v="Empresa K"/>
    <s v="Ciudad de México"/>
    <x v="9"/>
    <x v="5"/>
    <x v="3"/>
    <m/>
    <s v="Empresa de embarque C"/>
    <m/>
    <s v="Té verde"/>
    <x v="0"/>
    <n v="41.86"/>
    <n v="77"/>
    <x v="94"/>
    <n v="322.32"/>
  </r>
  <r>
    <n v="1111"/>
    <x v="55"/>
    <n v="1"/>
    <s v="Empresa A"/>
    <s v="Torreón"/>
    <x v="10"/>
    <x v="2"/>
    <x v="2"/>
    <m/>
    <m/>
    <m/>
    <s v="Té chai"/>
    <x v="0"/>
    <n v="252"/>
    <n v="29"/>
    <x v="95"/>
    <n v="738.11"/>
  </r>
  <r>
    <n v="1112"/>
    <x v="55"/>
    <n v="1"/>
    <s v="Empresa A"/>
    <s v="Torreón"/>
    <x v="10"/>
    <x v="2"/>
    <x v="2"/>
    <m/>
    <m/>
    <m/>
    <s v="Café"/>
    <x v="0"/>
    <n v="644"/>
    <n v="77"/>
    <x v="96"/>
    <n v="5157.1499999999996"/>
  </r>
  <r>
    <n v="1113"/>
    <x v="55"/>
    <n v="1"/>
    <s v="Empresa A"/>
    <s v="Torreón"/>
    <x v="10"/>
    <x v="2"/>
    <x v="2"/>
    <m/>
    <m/>
    <m/>
    <s v="Té verde"/>
    <x v="0"/>
    <n v="41.86"/>
    <n v="73"/>
    <x v="97"/>
    <n v="305.58"/>
  </r>
  <r>
    <n v="1114"/>
    <x v="50"/>
    <n v="28"/>
    <s v="Empresa BB"/>
    <s v="Toluca"/>
    <x v="6"/>
    <x v="5"/>
    <x v="3"/>
    <d v="2018-05-30T00:00:00"/>
    <s v="Empresa de embarque C"/>
    <s v="Tarjeta de crédito"/>
    <s v="Almejas"/>
    <x v="4"/>
    <n v="135.1"/>
    <n v="74"/>
    <x v="98"/>
    <n v="949.75"/>
  </r>
  <r>
    <n v="1115"/>
    <x v="50"/>
    <n v="28"/>
    <s v="Empresa BB"/>
    <s v="Toluca"/>
    <x v="6"/>
    <x v="5"/>
    <x v="3"/>
    <d v="2018-05-30T00:00:00"/>
    <s v="Empresa de embarque C"/>
    <s v="Tarjeta de crédito"/>
    <s v="Carne de cangrejo"/>
    <x v="8"/>
    <n v="257.60000000000002"/>
    <n v="25"/>
    <x v="51"/>
    <n v="650.44000000000005"/>
  </r>
  <r>
    <n v="1116"/>
    <x v="56"/>
    <n v="9"/>
    <s v="Empresa I"/>
    <s v="Guadalajara"/>
    <x v="3"/>
    <x v="7"/>
    <x v="0"/>
    <d v="2018-05-11T00:00:00"/>
    <s v="Empresa de embarque A"/>
    <s v="Cheque"/>
    <s v="Ravioli"/>
    <x v="9"/>
    <n v="273"/>
    <n v="82"/>
    <x v="99"/>
    <n v="2149.06"/>
  </r>
  <r>
    <n v="1117"/>
    <x v="56"/>
    <n v="9"/>
    <s v="Empresa I"/>
    <s v="Guadalajara"/>
    <x v="3"/>
    <x v="7"/>
    <x v="0"/>
    <d v="2018-05-11T00:00:00"/>
    <s v="Empresa de embarque A"/>
    <s v="Cheque"/>
    <s v="Mozzarella"/>
    <x v="10"/>
    <n v="487.2"/>
    <n v="37"/>
    <x v="100"/>
    <n v="1856.72"/>
  </r>
  <r>
    <n v="1118"/>
    <x v="49"/>
    <n v="6"/>
    <s v="Empresa F"/>
    <s v="Tijuana"/>
    <x v="5"/>
    <x v="4"/>
    <x v="2"/>
    <d v="2018-05-08T00:00:00"/>
    <s v="Empresa de embarque B"/>
    <s v="Tarjeta de crédito"/>
    <s v="Cerveza"/>
    <x v="0"/>
    <n v="196"/>
    <n v="84"/>
    <x v="101"/>
    <n v="1580.54"/>
  </r>
  <r>
    <n v="1119"/>
    <x v="51"/>
    <n v="8"/>
    <s v="Empresa H"/>
    <s v="Monterrey"/>
    <x v="2"/>
    <x v="2"/>
    <x v="2"/>
    <d v="2018-05-10T00:00:00"/>
    <s v="Empresa de embarque B"/>
    <s v="Cheque"/>
    <s v="Salsa curry"/>
    <x v="5"/>
    <n v="560"/>
    <n v="73"/>
    <x v="102"/>
    <n v="3965.36"/>
  </r>
  <r>
    <n v="1120"/>
    <x v="51"/>
    <n v="8"/>
    <s v="Empresa H"/>
    <s v="Monterrey"/>
    <x v="2"/>
    <x v="2"/>
    <x v="2"/>
    <d v="2018-05-10T00:00:00"/>
    <s v="Empresa de embarque B"/>
    <s v="Cheque"/>
    <s v="Galletas de chocolate"/>
    <x v="2"/>
    <n v="128.80000000000001"/>
    <n v="51"/>
    <x v="103"/>
    <n v="624.04"/>
  </r>
  <r>
    <n v="1121"/>
    <x v="57"/>
    <n v="25"/>
    <s v="Empresa Y"/>
    <s v="León"/>
    <x v="7"/>
    <x v="6"/>
    <x v="1"/>
    <d v="2018-05-27T00:00:00"/>
    <s v="Empresa de embarque A"/>
    <s v="Efectivo"/>
    <s v="Bolillos"/>
    <x v="2"/>
    <n v="140"/>
    <n v="66"/>
    <x v="91"/>
    <n v="960.96"/>
  </r>
  <r>
    <n v="1122"/>
    <x v="58"/>
    <n v="26"/>
    <s v="Empresa Z"/>
    <s v="Ciudad de México"/>
    <x v="9"/>
    <x v="5"/>
    <x v="3"/>
    <d v="2018-05-28T00:00:00"/>
    <s v="Empresa de embarque C"/>
    <s v="Tarjeta de crédito"/>
    <s v="Aceite de oliva"/>
    <x v="13"/>
    <n v="298.89999999999998"/>
    <n v="36"/>
    <x v="104"/>
    <n v="1043.76"/>
  </r>
  <r>
    <n v="1123"/>
    <x v="58"/>
    <n v="26"/>
    <s v="Empresa Z"/>
    <s v="Ciudad de México"/>
    <x v="9"/>
    <x v="5"/>
    <x v="3"/>
    <d v="2018-05-28T00:00:00"/>
    <s v="Empresa de embarque C"/>
    <s v="Tarjeta de crédito"/>
    <s v="Almejas"/>
    <x v="4"/>
    <n v="135.1"/>
    <n v="87"/>
    <x v="105"/>
    <n v="1222.3800000000001"/>
  </r>
  <r>
    <n v="1124"/>
    <x v="58"/>
    <n v="26"/>
    <s v="Empresa Z"/>
    <s v="Ciudad de México"/>
    <x v="9"/>
    <x v="5"/>
    <x v="3"/>
    <d v="2018-05-28T00:00:00"/>
    <s v="Empresa de embarque C"/>
    <s v="Tarjeta de crédito"/>
    <s v="Carne de cangrejo"/>
    <x v="8"/>
    <n v="257.60000000000002"/>
    <n v="64"/>
    <x v="106"/>
    <n v="1615.67"/>
  </r>
  <r>
    <n v="1125"/>
    <x v="47"/>
    <n v="29"/>
    <s v="Empresa CC"/>
    <s v="Puerto Vallarta"/>
    <x v="3"/>
    <x v="3"/>
    <x v="0"/>
    <d v="2018-05-31T00:00:00"/>
    <s v="Empresa de embarque B"/>
    <s v="Cheque"/>
    <s v="Cerveza"/>
    <x v="0"/>
    <n v="196"/>
    <n v="21"/>
    <x v="107"/>
    <n v="432.18"/>
  </r>
  <r>
    <n v="1126"/>
    <x v="49"/>
    <n v="6"/>
    <s v="Empresa F"/>
    <s v="Tijuana"/>
    <x v="5"/>
    <x v="4"/>
    <x v="2"/>
    <d v="2018-05-08T00:00:00"/>
    <s v="Empresa de embarque C"/>
    <s v="Cheque"/>
    <s v="Chocolate"/>
    <x v="3"/>
    <n v="178.5"/>
    <n v="19"/>
    <x v="108"/>
    <n v="342.54"/>
  </r>
  <r>
    <n v="1128"/>
    <x v="59"/>
    <n v="4"/>
    <s v="Empresa D"/>
    <s v="Querétaro"/>
    <x v="1"/>
    <x v="1"/>
    <x v="1"/>
    <d v="2018-05-06T00:00:00"/>
    <s v="Empresa de embarque A"/>
    <s v="Tarjeta de crédito"/>
    <s v="Mermelada de zarzamora"/>
    <x v="6"/>
    <n v="1134"/>
    <n v="23"/>
    <x v="109"/>
    <n v="2738.61"/>
  </r>
  <r>
    <n v="1129"/>
    <x v="59"/>
    <n v="4"/>
    <s v="Empresa D"/>
    <s v="Querétaro"/>
    <x v="1"/>
    <x v="1"/>
    <x v="1"/>
    <d v="2018-05-06T00:00:00"/>
    <s v="Empresa de embarque A"/>
    <s v="Tarjeta de crédito"/>
    <s v="Arroz de grano largo"/>
    <x v="14"/>
    <n v="98"/>
    <n v="72"/>
    <x v="110"/>
    <n v="726.77"/>
  </r>
  <r>
    <n v="1131"/>
    <x v="51"/>
    <n v="8"/>
    <s v="Empresa H"/>
    <s v="Monterrey"/>
    <x v="2"/>
    <x v="2"/>
    <x v="2"/>
    <d v="2018-05-10T00:00:00"/>
    <s v="Empresa de embarque C"/>
    <s v="Tarjeta de crédito"/>
    <s v="Mozzarella"/>
    <x v="10"/>
    <n v="487.2"/>
    <n v="22"/>
    <x v="111"/>
    <n v="1050.4000000000001"/>
  </r>
  <r>
    <n v="1134"/>
    <x v="48"/>
    <n v="3"/>
    <s v="Empresa C"/>
    <s v="Acapulco"/>
    <x v="4"/>
    <x v="0"/>
    <x v="0"/>
    <d v="2018-05-05T00:00:00"/>
    <s v="Empresa de embarque B"/>
    <s v="Efectivo"/>
    <s v="Jarabe"/>
    <x v="7"/>
    <n v="140"/>
    <n v="82"/>
    <x v="112"/>
    <n v="1193.92"/>
  </r>
  <r>
    <n v="1135"/>
    <x v="48"/>
    <n v="3"/>
    <s v="Empresa C"/>
    <s v="Acapulco"/>
    <x v="4"/>
    <x v="0"/>
    <x v="0"/>
    <d v="2018-05-05T00:00:00"/>
    <s v="Empresa de embarque B"/>
    <s v="Efectivo"/>
    <s v="Salsa curry"/>
    <x v="5"/>
    <n v="560"/>
    <n v="98"/>
    <x v="113"/>
    <n v="5762.4"/>
  </r>
  <r>
    <n v="1138"/>
    <x v="60"/>
    <n v="7"/>
    <s v="Empresa G"/>
    <s v="Chihuahua"/>
    <x v="8"/>
    <x v="2"/>
    <x v="2"/>
    <m/>
    <m/>
    <m/>
    <s v="Café"/>
    <x v="0"/>
    <n v="644"/>
    <n v="71"/>
    <x v="114"/>
    <n v="4343.78"/>
  </r>
  <r>
    <n v="1139"/>
    <x v="61"/>
    <n v="10"/>
    <s v="Empresa J"/>
    <s v="León"/>
    <x v="7"/>
    <x v="6"/>
    <x v="1"/>
    <d v="2018-06-12T00:00:00"/>
    <s v="Empresa de embarque A"/>
    <m/>
    <s v="Jalea de fresa"/>
    <x v="6"/>
    <n v="350"/>
    <n v="40"/>
    <x v="115"/>
    <n v="1470"/>
  </r>
  <r>
    <n v="1140"/>
    <x v="61"/>
    <n v="10"/>
    <s v="Empresa J"/>
    <s v="León"/>
    <x v="7"/>
    <x v="6"/>
    <x v="1"/>
    <d v="2018-06-12T00:00:00"/>
    <s v="Empresa de embarque A"/>
    <m/>
    <s v="Condimento cajún"/>
    <x v="7"/>
    <n v="308"/>
    <n v="80"/>
    <x v="116"/>
    <n v="2414.7199999999998"/>
  </r>
  <r>
    <n v="1141"/>
    <x v="61"/>
    <n v="10"/>
    <s v="Empresa J"/>
    <s v="León"/>
    <x v="7"/>
    <x v="6"/>
    <x v="1"/>
    <d v="2018-06-12T00:00:00"/>
    <s v="Empresa de embarque A"/>
    <m/>
    <s v="Galletas de chocolate"/>
    <x v="2"/>
    <n v="128.80000000000001"/>
    <n v="38"/>
    <x v="7"/>
    <n v="464.97"/>
  </r>
  <r>
    <n v="1142"/>
    <x v="62"/>
    <n v="11"/>
    <s v="Empresa K"/>
    <s v="Ciudad de México"/>
    <x v="9"/>
    <x v="5"/>
    <x v="3"/>
    <m/>
    <s v="Empresa de embarque C"/>
    <m/>
    <s v="Ciruelas secas"/>
    <x v="1"/>
    <n v="49"/>
    <n v="28"/>
    <x v="117"/>
    <n v="144.06"/>
  </r>
  <r>
    <n v="1143"/>
    <x v="62"/>
    <n v="11"/>
    <s v="Empresa K"/>
    <s v="Ciudad de México"/>
    <x v="9"/>
    <x v="5"/>
    <x v="3"/>
    <m/>
    <s v="Empresa de embarque C"/>
    <m/>
    <s v="Té verde"/>
    <x v="0"/>
    <n v="41.86"/>
    <n v="60"/>
    <x v="118"/>
    <n v="246.14"/>
  </r>
  <r>
    <n v="1144"/>
    <x v="63"/>
    <n v="1"/>
    <s v="Empresa A"/>
    <s v="Torreón"/>
    <x v="10"/>
    <x v="2"/>
    <x v="2"/>
    <m/>
    <m/>
    <m/>
    <s v="Té chai"/>
    <x v="0"/>
    <n v="252"/>
    <n v="33"/>
    <x v="119"/>
    <n v="814.97"/>
  </r>
  <r>
    <n v="1145"/>
    <x v="63"/>
    <n v="1"/>
    <s v="Empresa A"/>
    <s v="Torreón"/>
    <x v="10"/>
    <x v="2"/>
    <x v="2"/>
    <m/>
    <m/>
    <m/>
    <s v="Café"/>
    <x v="0"/>
    <n v="644"/>
    <n v="22"/>
    <x v="120"/>
    <n v="1416.8"/>
  </r>
  <r>
    <n v="1146"/>
    <x v="63"/>
    <n v="1"/>
    <s v="Empresa A"/>
    <s v="Torreón"/>
    <x v="10"/>
    <x v="2"/>
    <x v="2"/>
    <m/>
    <m/>
    <m/>
    <s v="Té verde"/>
    <x v="0"/>
    <n v="41.86"/>
    <n v="51"/>
    <x v="121"/>
    <n v="209.22"/>
  </r>
  <r>
    <n v="1147"/>
    <x v="64"/>
    <n v="28"/>
    <s v="Empresa BB"/>
    <s v="Toluca"/>
    <x v="6"/>
    <x v="5"/>
    <x v="3"/>
    <d v="2018-06-30T00:00:00"/>
    <s v="Empresa de embarque C"/>
    <s v="Tarjeta de crédito"/>
    <s v="Almejas"/>
    <x v="4"/>
    <n v="135.1"/>
    <n v="60"/>
    <x v="122"/>
    <n v="802.49"/>
  </r>
  <r>
    <n v="1148"/>
    <x v="64"/>
    <n v="28"/>
    <s v="Empresa BB"/>
    <s v="Toluca"/>
    <x v="6"/>
    <x v="5"/>
    <x v="3"/>
    <d v="2018-06-30T00:00:00"/>
    <s v="Empresa de embarque C"/>
    <s v="Tarjeta de crédito"/>
    <s v="Carne de cangrejo"/>
    <x v="8"/>
    <n v="257.60000000000002"/>
    <n v="98"/>
    <x v="123"/>
    <n v="2574.9699999999998"/>
  </r>
  <r>
    <n v="1149"/>
    <x v="65"/>
    <n v="9"/>
    <s v="Empresa I"/>
    <s v="Guadalajara"/>
    <x v="3"/>
    <x v="7"/>
    <x v="0"/>
    <d v="2018-06-11T00:00:00"/>
    <s v="Empresa de embarque A"/>
    <s v="Cheque"/>
    <s v="Ravioli"/>
    <x v="9"/>
    <n v="273"/>
    <n v="27"/>
    <x v="124"/>
    <n v="714.99"/>
  </r>
  <r>
    <n v="1150"/>
    <x v="65"/>
    <n v="9"/>
    <s v="Empresa I"/>
    <s v="Guadalajara"/>
    <x v="3"/>
    <x v="7"/>
    <x v="0"/>
    <d v="2018-06-11T00:00:00"/>
    <s v="Empresa de embarque A"/>
    <s v="Cheque"/>
    <s v="Mozzarella"/>
    <x v="10"/>
    <n v="487.2"/>
    <n v="88"/>
    <x v="125"/>
    <n v="4244.49"/>
  </r>
  <r>
    <n v="1151"/>
    <x v="66"/>
    <n v="6"/>
    <s v="Empresa F"/>
    <s v="Tijuana"/>
    <x v="5"/>
    <x v="4"/>
    <x v="2"/>
    <d v="2018-06-08T00:00:00"/>
    <s v="Empresa de embarque B"/>
    <s v="Tarjeta de crédito"/>
    <s v="Cerveza"/>
    <x v="0"/>
    <n v="196"/>
    <n v="65"/>
    <x v="126"/>
    <n v="1337.7"/>
  </r>
  <r>
    <n v="1152"/>
    <x v="67"/>
    <n v="8"/>
    <s v="Empresa H"/>
    <s v="Monterrey"/>
    <x v="2"/>
    <x v="2"/>
    <x v="2"/>
    <d v="2018-06-10T00:00:00"/>
    <s v="Empresa de embarque B"/>
    <s v="Cheque"/>
    <s v="Salsa curry"/>
    <x v="5"/>
    <n v="560"/>
    <n v="38"/>
    <x v="127"/>
    <n v="2085.44"/>
  </r>
  <r>
    <n v="1153"/>
    <x v="67"/>
    <n v="8"/>
    <s v="Empresa H"/>
    <s v="Monterrey"/>
    <x v="2"/>
    <x v="2"/>
    <x v="2"/>
    <d v="2018-06-10T00:00:00"/>
    <s v="Empresa de embarque B"/>
    <s v="Cheque"/>
    <s v="Galletas de chocolate"/>
    <x v="2"/>
    <n v="128.80000000000001"/>
    <n v="80"/>
    <x v="128"/>
    <n v="989.18"/>
  </r>
  <r>
    <n v="1154"/>
    <x v="68"/>
    <n v="25"/>
    <s v="Empresa Y"/>
    <s v="León"/>
    <x v="7"/>
    <x v="6"/>
    <x v="1"/>
    <d v="2018-06-27T00:00:00"/>
    <s v="Empresa de embarque A"/>
    <s v="Efectivo"/>
    <s v="Bolillos"/>
    <x v="2"/>
    <n v="140"/>
    <n v="49"/>
    <x v="129"/>
    <n v="658.56"/>
  </r>
  <r>
    <n v="1155"/>
    <x v="69"/>
    <n v="26"/>
    <s v="Empresa Z"/>
    <s v="Ciudad de México"/>
    <x v="9"/>
    <x v="5"/>
    <x v="3"/>
    <d v="2018-06-28T00:00:00"/>
    <s v="Empresa de embarque C"/>
    <s v="Tarjeta de crédito"/>
    <s v="Aceite de oliva"/>
    <x v="13"/>
    <n v="298.89999999999998"/>
    <n v="90"/>
    <x v="130"/>
    <n v="2609.4"/>
  </r>
  <r>
    <n v="1156"/>
    <x v="69"/>
    <n v="26"/>
    <s v="Empresa Z"/>
    <s v="Ciudad de México"/>
    <x v="9"/>
    <x v="5"/>
    <x v="3"/>
    <d v="2018-06-28T00:00:00"/>
    <s v="Empresa de embarque C"/>
    <s v="Tarjeta de crédito"/>
    <s v="Almejas"/>
    <x v="4"/>
    <n v="135.1"/>
    <n v="60"/>
    <x v="122"/>
    <n v="834.92"/>
  </r>
  <r>
    <n v="1157"/>
    <x v="69"/>
    <n v="26"/>
    <s v="Empresa Z"/>
    <s v="Ciudad de México"/>
    <x v="9"/>
    <x v="5"/>
    <x v="3"/>
    <d v="2018-06-28T00:00:00"/>
    <s v="Empresa de embarque C"/>
    <s v="Tarjeta de crédito"/>
    <s v="Carne de cangrejo"/>
    <x v="8"/>
    <n v="257.60000000000002"/>
    <n v="39"/>
    <x v="131"/>
    <n v="1004.64"/>
  </r>
  <r>
    <n v="1158"/>
    <x v="70"/>
    <n v="29"/>
    <s v="Empresa CC"/>
    <s v="Puerto Vallarta"/>
    <x v="3"/>
    <x v="3"/>
    <x v="0"/>
    <d v="2018-07-01T00:00:00"/>
    <s v="Empresa de embarque B"/>
    <s v="Cheque"/>
    <s v="Cerveza"/>
    <x v="0"/>
    <n v="196"/>
    <n v="79"/>
    <x v="132"/>
    <n v="1594.85"/>
  </r>
  <r>
    <n v="1159"/>
    <x v="66"/>
    <n v="6"/>
    <s v="Empresa F"/>
    <s v="Tijuana"/>
    <x v="5"/>
    <x v="4"/>
    <x v="2"/>
    <d v="2018-06-08T00:00:00"/>
    <s v="Empresa de embarque C"/>
    <s v="Cheque"/>
    <s v="Chocolate"/>
    <x v="3"/>
    <n v="178.5"/>
    <n v="44"/>
    <x v="133"/>
    <n v="801.11"/>
  </r>
  <r>
    <n v="1161"/>
    <x v="71"/>
    <n v="4"/>
    <s v="Empresa D"/>
    <s v="Querétaro"/>
    <x v="1"/>
    <x v="1"/>
    <x v="1"/>
    <d v="2018-06-06T00:00:00"/>
    <s v="Empresa de embarque A"/>
    <s v="Tarjeta de crédito"/>
    <s v="Mermelada de zarzamora"/>
    <x v="6"/>
    <n v="1134"/>
    <n v="98"/>
    <x v="134"/>
    <n v="10779.8"/>
  </r>
  <r>
    <n v="1162"/>
    <x v="71"/>
    <n v="4"/>
    <s v="Empresa D"/>
    <s v="Querétaro"/>
    <x v="1"/>
    <x v="1"/>
    <x v="1"/>
    <d v="2018-06-06T00:00:00"/>
    <s v="Empresa de embarque A"/>
    <s v="Tarjeta de crédito"/>
    <s v="Arroz de grano largo"/>
    <x v="14"/>
    <n v="98"/>
    <n v="61"/>
    <x v="135"/>
    <n v="591.82000000000005"/>
  </r>
  <r>
    <n v="1164"/>
    <x v="67"/>
    <n v="8"/>
    <s v="Empresa H"/>
    <s v="Monterrey"/>
    <x v="2"/>
    <x v="2"/>
    <x v="2"/>
    <d v="2018-06-10T00:00:00"/>
    <s v="Empresa de embarque C"/>
    <s v="Tarjeta de crédito"/>
    <s v="Mozzarella"/>
    <x v="10"/>
    <n v="487.2"/>
    <n v="30"/>
    <x v="136"/>
    <n v="1534.68"/>
  </r>
  <r>
    <n v="1167"/>
    <x v="72"/>
    <n v="3"/>
    <s v="Empresa C"/>
    <s v="Acapulco"/>
    <x v="4"/>
    <x v="0"/>
    <x v="0"/>
    <d v="2018-06-05T00:00:00"/>
    <s v="Empresa de embarque B"/>
    <s v="Efectivo"/>
    <s v="Jarabe"/>
    <x v="7"/>
    <n v="140"/>
    <n v="24"/>
    <x v="137"/>
    <n v="352.8"/>
  </r>
  <r>
    <n v="1168"/>
    <x v="72"/>
    <n v="3"/>
    <s v="Empresa C"/>
    <s v="Acapulco"/>
    <x v="4"/>
    <x v="0"/>
    <x v="0"/>
    <d v="2018-06-05T00:00:00"/>
    <s v="Empresa de embarque B"/>
    <s v="Efectivo"/>
    <s v="Salsa curry"/>
    <x v="5"/>
    <n v="560"/>
    <n v="28"/>
    <x v="138"/>
    <n v="1536.64"/>
  </r>
  <r>
    <n v="1172"/>
    <x v="61"/>
    <n v="10"/>
    <s v="Empresa J"/>
    <s v="León"/>
    <x v="7"/>
    <x v="6"/>
    <x v="1"/>
    <d v="2018-06-12T00:00:00"/>
    <s v="Empresa de embarque B"/>
    <s v="Tarjeta de crédito"/>
    <s v="Almendras"/>
    <x v="1"/>
    <n v="140"/>
    <n v="74"/>
    <x v="139"/>
    <n v="1004.92"/>
  </r>
  <r>
    <n v="1174"/>
    <x v="61"/>
    <n v="10"/>
    <s v="Empresa J"/>
    <s v="León"/>
    <x v="7"/>
    <x v="6"/>
    <x v="1"/>
    <m/>
    <s v="Empresa de embarque A"/>
    <m/>
    <s v="Ciruelas secas"/>
    <x v="1"/>
    <n v="49"/>
    <n v="90"/>
    <x v="140"/>
    <n v="423.36"/>
  </r>
  <r>
    <n v="1175"/>
    <x v="62"/>
    <n v="11"/>
    <s v="Empresa K"/>
    <s v="Ciudad de México"/>
    <x v="9"/>
    <x v="5"/>
    <x v="3"/>
    <m/>
    <s v="Empresa de embarque C"/>
    <m/>
    <s v="Salsa curry"/>
    <x v="5"/>
    <n v="560"/>
    <n v="27"/>
    <x v="141"/>
    <n v="1557.36"/>
  </r>
  <r>
    <n v="1176"/>
    <x v="63"/>
    <n v="1"/>
    <s v="Empresa A"/>
    <s v="Torreón"/>
    <x v="10"/>
    <x v="2"/>
    <x v="2"/>
    <m/>
    <s v="Empresa de embarque C"/>
    <m/>
    <s v="Carne de cangrejo"/>
    <x v="8"/>
    <n v="257.60000000000002"/>
    <n v="71"/>
    <x v="142"/>
    <n v="1920.41"/>
  </r>
  <r>
    <n v="1177"/>
    <x v="64"/>
    <n v="28"/>
    <s v="Empresa BB"/>
    <s v="Toluca"/>
    <x v="6"/>
    <x v="5"/>
    <x v="3"/>
    <d v="2018-06-30T00:00:00"/>
    <s v="Empresa de embarque C"/>
    <s v="Tarjeta de crédito"/>
    <s v="Café"/>
    <x v="0"/>
    <n v="644"/>
    <n v="74"/>
    <x v="143"/>
    <n v="4765.6000000000004"/>
  </r>
  <r>
    <n v="1178"/>
    <x v="65"/>
    <n v="9"/>
    <s v="Empresa I"/>
    <s v="Guadalajara"/>
    <x v="3"/>
    <x v="7"/>
    <x v="0"/>
    <d v="2018-06-11T00:00:00"/>
    <s v="Empresa de embarque A"/>
    <s v="Cheque"/>
    <s v="Almejas"/>
    <x v="4"/>
    <n v="135.1"/>
    <n v="76"/>
    <x v="144"/>
    <n v="1016.49"/>
  </r>
  <r>
    <n v="1179"/>
    <x v="66"/>
    <n v="6"/>
    <s v="Empresa F"/>
    <s v="Tijuana"/>
    <x v="5"/>
    <x v="4"/>
    <x v="2"/>
    <d v="2018-06-08T00:00:00"/>
    <s v="Empresa de embarque B"/>
    <s v="Tarjeta de crédito"/>
    <s v="Chocolate"/>
    <x v="3"/>
    <n v="178.5"/>
    <n v="96"/>
    <x v="145"/>
    <n v="1730.74"/>
  </r>
  <r>
    <n v="1180"/>
    <x v="67"/>
    <n v="8"/>
    <s v="Empresa H"/>
    <s v="Monterrey"/>
    <x v="2"/>
    <x v="2"/>
    <x v="2"/>
    <d v="2018-06-10T00:00:00"/>
    <s v="Empresa de embarque B"/>
    <s v="Cheque"/>
    <s v="Chocolate"/>
    <x v="3"/>
    <n v="178.5"/>
    <n v="92"/>
    <x v="146"/>
    <n v="1625.78"/>
  </r>
  <r>
    <n v="1181"/>
    <x v="68"/>
    <n v="25"/>
    <s v="Empresa Y"/>
    <s v="León"/>
    <x v="7"/>
    <x v="6"/>
    <x v="1"/>
    <d v="2018-06-27T00:00:00"/>
    <s v="Empresa de embarque A"/>
    <s v="Efectivo"/>
    <s v="Condimento cajún"/>
    <x v="7"/>
    <n v="308"/>
    <n v="93"/>
    <x v="147"/>
    <n v="2807.11"/>
  </r>
  <r>
    <n v="1182"/>
    <x v="69"/>
    <n v="26"/>
    <s v="Empresa Z"/>
    <s v="Ciudad de México"/>
    <x v="9"/>
    <x v="5"/>
    <x v="3"/>
    <d v="2018-06-28T00:00:00"/>
    <s v="Empresa de embarque C"/>
    <s v="Tarjeta de crédito"/>
    <s v="Jalea de fresa"/>
    <x v="6"/>
    <n v="350"/>
    <n v="18"/>
    <x v="148"/>
    <n v="598.5"/>
  </r>
  <r>
    <n v="1183"/>
    <x v="70"/>
    <n v="29"/>
    <s v="Empresa CC"/>
    <s v="Puerto Vallarta"/>
    <x v="3"/>
    <x v="3"/>
    <x v="0"/>
    <d v="2018-07-01T00:00:00"/>
    <s v="Empresa de embarque B"/>
    <s v="Cheque"/>
    <s v="Cóctel de frutas"/>
    <x v="12"/>
    <n v="546"/>
    <n v="98"/>
    <x v="149"/>
    <n v="5564.83"/>
  </r>
  <r>
    <n v="1184"/>
    <x v="66"/>
    <n v="6"/>
    <s v="Empresa F"/>
    <s v="Tijuana"/>
    <x v="5"/>
    <x v="4"/>
    <x v="2"/>
    <d v="2018-06-08T00:00:00"/>
    <s v="Empresa de embarque C"/>
    <s v="Cheque"/>
    <s v="Peras secas"/>
    <x v="1"/>
    <n v="420"/>
    <n v="46"/>
    <x v="65"/>
    <n v="1893.36"/>
  </r>
  <r>
    <n v="1185"/>
    <x v="66"/>
    <n v="6"/>
    <s v="Empresa F"/>
    <s v="Tijuana"/>
    <x v="5"/>
    <x v="4"/>
    <x v="2"/>
    <d v="2018-06-08T00:00:00"/>
    <s v="Empresa de embarque C"/>
    <s v="Cheque"/>
    <s v="Manzanas secas"/>
    <x v="1"/>
    <n v="742"/>
    <n v="14"/>
    <x v="48"/>
    <n v="1038.8"/>
  </r>
  <r>
    <n v="1186"/>
    <x v="71"/>
    <n v="4"/>
    <s v="Empresa D"/>
    <s v="Querétaro"/>
    <x v="1"/>
    <x v="1"/>
    <x v="1"/>
    <m/>
    <m/>
    <m/>
    <s v="Pasta penne"/>
    <x v="9"/>
    <n v="532"/>
    <n v="85"/>
    <x v="150"/>
    <n v="4476.78"/>
  </r>
  <r>
    <n v="1187"/>
    <x v="72"/>
    <n v="3"/>
    <s v="Empresa C"/>
    <s v="Acapulco"/>
    <x v="4"/>
    <x v="0"/>
    <x v="0"/>
    <m/>
    <m/>
    <m/>
    <s v="Té verde"/>
    <x v="0"/>
    <n v="41.86"/>
    <n v="88"/>
    <x v="76"/>
    <n v="357.32"/>
  </r>
  <r>
    <n v="1188"/>
    <x v="73"/>
    <n v="1"/>
    <s v="Empresa A"/>
    <s v="Torreón"/>
    <x v="10"/>
    <x v="2"/>
    <x v="2"/>
    <m/>
    <m/>
    <m/>
    <s v="Té verde"/>
    <x v="0"/>
    <n v="41.86"/>
    <n v="81"/>
    <x v="151"/>
    <n v="335.68"/>
  </r>
  <r>
    <n v="1189"/>
    <x v="74"/>
    <n v="28"/>
    <s v="Empresa BB"/>
    <s v="Toluca"/>
    <x v="6"/>
    <x v="5"/>
    <x v="3"/>
    <d v="2018-07-30T00:00:00"/>
    <s v="Empresa de embarque C"/>
    <s v="Tarjeta de crédito"/>
    <s v="Almejas"/>
    <x v="4"/>
    <n v="135.1"/>
    <n v="33"/>
    <x v="152"/>
    <n v="423.54"/>
  </r>
  <r>
    <n v="1190"/>
    <x v="74"/>
    <n v="28"/>
    <s v="Empresa BB"/>
    <s v="Toluca"/>
    <x v="6"/>
    <x v="5"/>
    <x v="3"/>
    <d v="2018-07-30T00:00:00"/>
    <s v="Empresa de embarque C"/>
    <s v="Tarjeta de crédito"/>
    <s v="Carne de cangrejo"/>
    <x v="8"/>
    <n v="257.60000000000002"/>
    <n v="47"/>
    <x v="153"/>
    <n v="1271.26"/>
  </r>
  <r>
    <n v="1191"/>
    <x v="75"/>
    <n v="9"/>
    <s v="Empresa I"/>
    <s v="Guadalajara"/>
    <x v="3"/>
    <x v="7"/>
    <x v="0"/>
    <d v="2018-07-11T00:00:00"/>
    <s v="Empresa de embarque A"/>
    <s v="Cheque"/>
    <s v="Ravioli"/>
    <x v="9"/>
    <n v="273"/>
    <n v="61"/>
    <x v="154"/>
    <n v="1731.91"/>
  </r>
  <r>
    <n v="1192"/>
    <x v="75"/>
    <n v="9"/>
    <s v="Empresa I"/>
    <s v="Guadalajara"/>
    <x v="3"/>
    <x v="7"/>
    <x v="0"/>
    <d v="2018-07-11T00:00:00"/>
    <s v="Empresa de embarque A"/>
    <s v="Cheque"/>
    <s v="Mozzarella"/>
    <x v="10"/>
    <n v="487.2"/>
    <n v="27"/>
    <x v="155"/>
    <n v="1341.75"/>
  </r>
  <r>
    <n v="1193"/>
    <x v="76"/>
    <n v="6"/>
    <s v="Empresa F"/>
    <s v="Tijuana"/>
    <x v="5"/>
    <x v="4"/>
    <x v="2"/>
    <d v="2018-07-08T00:00:00"/>
    <s v="Empresa de embarque B"/>
    <s v="Tarjeta de crédito"/>
    <s v="Cerveza"/>
    <x v="0"/>
    <n v="196"/>
    <n v="84"/>
    <x v="101"/>
    <n v="1662.86"/>
  </r>
  <r>
    <n v="1194"/>
    <x v="77"/>
    <n v="8"/>
    <s v="Empresa H"/>
    <s v="Monterrey"/>
    <x v="2"/>
    <x v="2"/>
    <x v="2"/>
    <d v="2018-07-10T00:00:00"/>
    <s v="Empresa de embarque B"/>
    <s v="Cheque"/>
    <s v="Salsa curry"/>
    <x v="5"/>
    <n v="560"/>
    <n v="91"/>
    <x v="156"/>
    <n v="5045.04"/>
  </r>
  <r>
    <n v="1195"/>
    <x v="77"/>
    <n v="8"/>
    <s v="Empresa H"/>
    <s v="Monterrey"/>
    <x v="2"/>
    <x v="2"/>
    <x v="2"/>
    <d v="2018-07-10T00:00:00"/>
    <s v="Empresa de embarque B"/>
    <s v="Cheque"/>
    <s v="Galletas de chocolate"/>
    <x v="2"/>
    <n v="128.80000000000001"/>
    <n v="36"/>
    <x v="157"/>
    <n v="482.23"/>
  </r>
  <r>
    <n v="1196"/>
    <x v="78"/>
    <n v="25"/>
    <s v="Empresa Y"/>
    <s v="León"/>
    <x v="7"/>
    <x v="6"/>
    <x v="1"/>
    <d v="2018-07-27T00:00:00"/>
    <s v="Empresa de embarque A"/>
    <s v="Efectivo"/>
    <s v="Bolillos"/>
    <x v="2"/>
    <n v="140"/>
    <n v="34"/>
    <x v="158"/>
    <n v="480.76"/>
  </r>
  <r>
    <n v="1197"/>
    <x v="79"/>
    <n v="26"/>
    <s v="Empresa Z"/>
    <s v="Ciudad de México"/>
    <x v="9"/>
    <x v="5"/>
    <x v="3"/>
    <d v="2018-07-28T00:00:00"/>
    <s v="Empresa de embarque C"/>
    <s v="Tarjeta de crédito"/>
    <s v="Aceite de oliva"/>
    <x v="13"/>
    <n v="298.89999999999998"/>
    <n v="81"/>
    <x v="159"/>
    <n v="2493.7199999999998"/>
  </r>
  <r>
    <n v="1198"/>
    <x v="79"/>
    <n v="26"/>
    <s v="Empresa Z"/>
    <s v="Ciudad de México"/>
    <x v="9"/>
    <x v="5"/>
    <x v="3"/>
    <d v="2018-07-28T00:00:00"/>
    <s v="Empresa de embarque C"/>
    <s v="Tarjeta de crédito"/>
    <s v="Almejas"/>
    <x v="4"/>
    <n v="135.1"/>
    <n v="25"/>
    <x v="160"/>
    <n v="327.62"/>
  </r>
  <r>
    <n v="1199"/>
    <x v="79"/>
    <n v="26"/>
    <s v="Empresa Z"/>
    <s v="Ciudad de México"/>
    <x v="9"/>
    <x v="5"/>
    <x v="3"/>
    <d v="2018-07-28T00:00:00"/>
    <s v="Empresa de embarque C"/>
    <s v="Tarjeta de crédito"/>
    <s v="Carne de cangrejo"/>
    <x v="8"/>
    <n v="257.60000000000002"/>
    <n v="12"/>
    <x v="161"/>
    <n v="309.12"/>
  </r>
  <r>
    <n v="1200"/>
    <x v="80"/>
    <n v="29"/>
    <s v="Empresa CC"/>
    <s v="Puerto Vallarta"/>
    <x v="3"/>
    <x v="3"/>
    <x v="0"/>
    <d v="2018-07-31T00:00:00"/>
    <s v="Empresa de embarque B"/>
    <s v="Cheque"/>
    <s v="Cerveza"/>
    <x v="0"/>
    <n v="196"/>
    <n v="23"/>
    <x v="162"/>
    <n v="432.77"/>
  </r>
  <r>
    <n v="1201"/>
    <x v="76"/>
    <n v="6"/>
    <s v="Empresa F"/>
    <s v="Tijuana"/>
    <x v="5"/>
    <x v="4"/>
    <x v="2"/>
    <d v="2018-07-08T00:00:00"/>
    <s v="Empresa de embarque C"/>
    <s v="Cheque"/>
    <s v="Chocolate"/>
    <x v="3"/>
    <n v="178.5"/>
    <n v="76"/>
    <x v="163"/>
    <n v="1370.17"/>
  </r>
  <r>
    <n v="1203"/>
    <x v="81"/>
    <n v="4"/>
    <s v="Empresa D"/>
    <s v="Querétaro"/>
    <x v="1"/>
    <x v="1"/>
    <x v="1"/>
    <d v="2018-07-06T00:00:00"/>
    <s v="Empresa de embarque A"/>
    <s v="Tarjeta de crédito"/>
    <s v="Mermelada de zarzamora"/>
    <x v="6"/>
    <n v="1134"/>
    <n v="55"/>
    <x v="164"/>
    <n v="6237"/>
  </r>
  <r>
    <n v="1204"/>
    <x v="81"/>
    <n v="4"/>
    <s v="Empresa D"/>
    <s v="Querétaro"/>
    <x v="1"/>
    <x v="1"/>
    <x v="1"/>
    <d v="2018-07-06T00:00:00"/>
    <s v="Empresa de embarque A"/>
    <s v="Tarjeta de crédito"/>
    <s v="Arroz de grano largo"/>
    <x v="14"/>
    <n v="98"/>
    <n v="19"/>
    <x v="165"/>
    <n v="180.61"/>
  </r>
  <r>
    <n v="1206"/>
    <x v="77"/>
    <n v="8"/>
    <s v="Empresa H"/>
    <s v="Monterrey"/>
    <x v="2"/>
    <x v="2"/>
    <x v="2"/>
    <d v="2018-07-10T00:00:00"/>
    <s v="Empresa de embarque C"/>
    <s v="Tarjeta de crédito"/>
    <s v="Mozzarella"/>
    <x v="10"/>
    <n v="487.2"/>
    <n v="27"/>
    <x v="155"/>
    <n v="1249.67"/>
  </r>
  <r>
    <n v="1209"/>
    <x v="82"/>
    <n v="3"/>
    <s v="Empresa C"/>
    <s v="Acapulco"/>
    <x v="4"/>
    <x v="0"/>
    <x v="0"/>
    <d v="2018-07-05T00:00:00"/>
    <s v="Empresa de embarque B"/>
    <s v="Efectivo"/>
    <s v="Jarabe"/>
    <x v="7"/>
    <n v="140"/>
    <n v="99"/>
    <x v="82"/>
    <n v="1330.56"/>
  </r>
  <r>
    <n v="1210"/>
    <x v="82"/>
    <n v="3"/>
    <s v="Empresa C"/>
    <s v="Acapulco"/>
    <x v="4"/>
    <x v="0"/>
    <x v="0"/>
    <d v="2018-07-05T00:00:00"/>
    <s v="Empresa de embarque B"/>
    <s v="Efectivo"/>
    <s v="Salsa curry"/>
    <x v="5"/>
    <n v="560"/>
    <n v="10"/>
    <x v="166"/>
    <n v="560"/>
  </r>
  <r>
    <n v="1214"/>
    <x v="83"/>
    <n v="10"/>
    <s v="Empresa J"/>
    <s v="León"/>
    <x v="7"/>
    <x v="6"/>
    <x v="1"/>
    <d v="2018-07-12T00:00:00"/>
    <s v="Empresa de embarque B"/>
    <s v="Tarjeta de crédito"/>
    <s v="Almendras"/>
    <x v="1"/>
    <n v="140"/>
    <n v="80"/>
    <x v="167"/>
    <n v="1086.4000000000001"/>
  </r>
  <r>
    <n v="1216"/>
    <x v="83"/>
    <n v="10"/>
    <s v="Empresa J"/>
    <s v="León"/>
    <x v="7"/>
    <x v="6"/>
    <x v="1"/>
    <m/>
    <s v="Empresa de embarque A"/>
    <m/>
    <s v="Ciruelas secas"/>
    <x v="1"/>
    <n v="49"/>
    <n v="27"/>
    <x v="168"/>
    <n v="127.01"/>
  </r>
  <r>
    <n v="1217"/>
    <x v="84"/>
    <n v="11"/>
    <s v="Empresa K"/>
    <s v="Ciudad de México"/>
    <x v="9"/>
    <x v="5"/>
    <x v="3"/>
    <m/>
    <s v="Empresa de embarque C"/>
    <m/>
    <s v="Salsa curry"/>
    <x v="5"/>
    <n v="560"/>
    <n v="97"/>
    <x v="169"/>
    <n v="5323.36"/>
  </r>
  <r>
    <n v="1218"/>
    <x v="73"/>
    <n v="1"/>
    <s v="Empresa A"/>
    <s v="Torreón"/>
    <x v="10"/>
    <x v="2"/>
    <x v="2"/>
    <m/>
    <s v="Empresa de embarque C"/>
    <m/>
    <s v="Carne de cangrejo"/>
    <x v="8"/>
    <n v="257.60000000000002"/>
    <n v="42"/>
    <x v="170"/>
    <n v="1125.2"/>
  </r>
  <r>
    <n v="1219"/>
    <x v="74"/>
    <n v="28"/>
    <s v="Empresa BB"/>
    <s v="Toluca"/>
    <x v="6"/>
    <x v="5"/>
    <x v="3"/>
    <d v="2018-07-30T00:00:00"/>
    <s v="Empresa de embarque C"/>
    <s v="Tarjeta de crédito"/>
    <s v="Café"/>
    <x v="0"/>
    <n v="644"/>
    <n v="24"/>
    <x v="15"/>
    <n v="1483.78"/>
  </r>
  <r>
    <n v="1220"/>
    <x v="75"/>
    <n v="9"/>
    <s v="Empresa I"/>
    <s v="Guadalajara"/>
    <x v="3"/>
    <x v="7"/>
    <x v="0"/>
    <d v="2018-07-11T00:00:00"/>
    <s v="Empresa de embarque A"/>
    <s v="Cheque"/>
    <s v="Almejas"/>
    <x v="4"/>
    <n v="135.1"/>
    <n v="90"/>
    <x v="171"/>
    <n v="1167.26"/>
  </r>
  <r>
    <n v="1221"/>
    <x v="76"/>
    <n v="6"/>
    <s v="Empresa F"/>
    <s v="Tijuana"/>
    <x v="5"/>
    <x v="4"/>
    <x v="2"/>
    <d v="2018-07-08T00:00:00"/>
    <s v="Empresa de embarque B"/>
    <s v="Tarjeta de crédito"/>
    <s v="Chocolate"/>
    <x v="3"/>
    <n v="178.5"/>
    <n v="28"/>
    <x v="172"/>
    <n v="499.8"/>
  </r>
  <r>
    <n v="1222"/>
    <x v="85"/>
    <n v="28"/>
    <s v="Empresa BB"/>
    <s v="Toluca"/>
    <x v="6"/>
    <x v="5"/>
    <x v="3"/>
    <d v="2018-08-30T00:00:00"/>
    <s v="Empresa de embarque C"/>
    <s v="Cheque"/>
    <s v="Café"/>
    <x v="0"/>
    <n v="644"/>
    <n v="28"/>
    <x v="173"/>
    <n v="1875.33"/>
  </r>
  <r>
    <n v="1223"/>
    <x v="86"/>
    <n v="8"/>
    <s v="Empresa H"/>
    <s v="Monterrey"/>
    <x v="2"/>
    <x v="2"/>
    <x v="2"/>
    <d v="2018-08-10T00:00:00"/>
    <s v="Empresa de embarque C"/>
    <s v="Cheque"/>
    <s v="Chocolate"/>
    <x v="3"/>
    <n v="178.5"/>
    <n v="57"/>
    <x v="174"/>
    <n v="976.75"/>
  </r>
  <r>
    <n v="1224"/>
    <x v="87"/>
    <n v="10"/>
    <s v="Empresa J"/>
    <s v="León"/>
    <x v="7"/>
    <x v="6"/>
    <x v="1"/>
    <d v="2018-08-12T00:00:00"/>
    <s v="Empresa de embarque B"/>
    <s v="Tarjeta de crédito"/>
    <s v="Té verde"/>
    <x v="0"/>
    <n v="41.86"/>
    <n v="23"/>
    <x v="175"/>
    <n v="93.39"/>
  </r>
  <r>
    <n v="1225"/>
    <x v="88"/>
    <n v="7"/>
    <s v="Empresa G"/>
    <s v="Chihuahua"/>
    <x v="8"/>
    <x v="2"/>
    <x v="2"/>
    <m/>
    <m/>
    <m/>
    <s v="Café"/>
    <x v="0"/>
    <n v="644"/>
    <n v="86"/>
    <x v="176"/>
    <n v="5593.78"/>
  </r>
  <r>
    <n v="1226"/>
    <x v="87"/>
    <n v="10"/>
    <s v="Empresa J"/>
    <s v="León"/>
    <x v="7"/>
    <x v="6"/>
    <x v="1"/>
    <d v="2018-08-12T00:00:00"/>
    <s v="Empresa de embarque A"/>
    <m/>
    <s v="Jalea de fresa"/>
    <x v="6"/>
    <n v="350"/>
    <n v="47"/>
    <x v="177"/>
    <n v="1628.55"/>
  </r>
  <r>
    <n v="1227"/>
    <x v="87"/>
    <n v="10"/>
    <s v="Empresa J"/>
    <s v="León"/>
    <x v="7"/>
    <x v="6"/>
    <x v="1"/>
    <d v="2018-08-12T00:00:00"/>
    <s v="Empresa de embarque A"/>
    <m/>
    <s v="Condimento cajún"/>
    <x v="7"/>
    <n v="308"/>
    <n v="97"/>
    <x v="178"/>
    <n v="3107.1"/>
  </r>
  <r>
    <n v="1228"/>
    <x v="87"/>
    <n v="10"/>
    <s v="Empresa J"/>
    <s v="León"/>
    <x v="7"/>
    <x v="6"/>
    <x v="1"/>
    <d v="2018-08-12T00:00:00"/>
    <s v="Empresa de embarque A"/>
    <m/>
    <s v="Galletas de chocolate"/>
    <x v="2"/>
    <n v="128.80000000000001"/>
    <n v="96"/>
    <x v="179"/>
    <n v="1211.75"/>
  </r>
  <r>
    <n v="1229"/>
    <x v="89"/>
    <n v="11"/>
    <s v="Empresa K"/>
    <s v="Ciudad de México"/>
    <x v="9"/>
    <x v="5"/>
    <x v="3"/>
    <m/>
    <s v="Empresa de embarque C"/>
    <m/>
    <s v="Ciruelas secas"/>
    <x v="1"/>
    <n v="49"/>
    <n v="31"/>
    <x v="180"/>
    <n v="151.9"/>
  </r>
  <r>
    <n v="1230"/>
    <x v="89"/>
    <n v="11"/>
    <s v="Empresa K"/>
    <s v="Ciudad de México"/>
    <x v="9"/>
    <x v="5"/>
    <x v="3"/>
    <m/>
    <s v="Empresa de embarque C"/>
    <m/>
    <s v="Té verde"/>
    <x v="0"/>
    <n v="41.86"/>
    <n v="52"/>
    <x v="181"/>
    <n v="224.2"/>
  </r>
  <r>
    <n v="1231"/>
    <x v="90"/>
    <n v="1"/>
    <s v="Empresa A"/>
    <s v="Torreón"/>
    <x v="10"/>
    <x v="2"/>
    <x v="2"/>
    <m/>
    <m/>
    <m/>
    <s v="Té chai"/>
    <x v="0"/>
    <n v="252"/>
    <n v="91"/>
    <x v="182"/>
    <n v="2224.4"/>
  </r>
  <r>
    <n v="1232"/>
    <x v="90"/>
    <n v="1"/>
    <s v="Empresa A"/>
    <s v="Torreón"/>
    <x v="10"/>
    <x v="2"/>
    <x v="2"/>
    <m/>
    <m/>
    <m/>
    <s v="Café"/>
    <x v="0"/>
    <n v="644"/>
    <n v="14"/>
    <x v="183"/>
    <n v="892.58"/>
  </r>
  <r>
    <n v="1233"/>
    <x v="90"/>
    <n v="1"/>
    <s v="Empresa A"/>
    <s v="Torreón"/>
    <x v="10"/>
    <x v="2"/>
    <x v="2"/>
    <m/>
    <m/>
    <m/>
    <s v="Té verde"/>
    <x v="0"/>
    <n v="41.86"/>
    <n v="44"/>
    <x v="184"/>
    <n v="186.03"/>
  </r>
  <r>
    <n v="1234"/>
    <x v="85"/>
    <n v="28"/>
    <s v="Empresa BB"/>
    <s v="Toluca"/>
    <x v="6"/>
    <x v="5"/>
    <x v="3"/>
    <d v="2018-08-30T00:00:00"/>
    <s v="Empresa de embarque C"/>
    <s v="Tarjeta de crédito"/>
    <s v="Almejas"/>
    <x v="4"/>
    <n v="135.1"/>
    <n v="97"/>
    <x v="53"/>
    <n v="1336.68"/>
  </r>
  <r>
    <n v="1235"/>
    <x v="85"/>
    <n v="28"/>
    <s v="Empresa BB"/>
    <s v="Toluca"/>
    <x v="6"/>
    <x v="5"/>
    <x v="3"/>
    <d v="2018-08-30T00:00:00"/>
    <s v="Empresa de embarque C"/>
    <s v="Tarjeta de crédito"/>
    <s v="Carne de cangrejo"/>
    <x v="8"/>
    <n v="257.60000000000002"/>
    <n v="80"/>
    <x v="36"/>
    <n v="2102.02"/>
  </r>
  <r>
    <n v="1236"/>
    <x v="91"/>
    <n v="9"/>
    <s v="Empresa I"/>
    <s v="Guadalajara"/>
    <x v="3"/>
    <x v="7"/>
    <x v="0"/>
    <d v="2018-08-11T00:00:00"/>
    <s v="Empresa de embarque A"/>
    <s v="Cheque"/>
    <s v="Ravioli"/>
    <x v="9"/>
    <n v="273"/>
    <n v="66"/>
    <x v="185"/>
    <n v="1855.85"/>
  </r>
  <r>
    <n v="1237"/>
    <x v="91"/>
    <n v="9"/>
    <s v="Empresa I"/>
    <s v="Guadalajara"/>
    <x v="3"/>
    <x v="7"/>
    <x v="0"/>
    <d v="2018-08-11T00:00:00"/>
    <s v="Empresa de embarque A"/>
    <s v="Cheque"/>
    <s v="Mozzarella"/>
    <x v="10"/>
    <n v="487.2"/>
    <n v="32"/>
    <x v="186"/>
    <n v="1559.04"/>
  </r>
  <r>
    <n v="1238"/>
    <x v="92"/>
    <n v="6"/>
    <s v="Empresa F"/>
    <s v="Tijuana"/>
    <x v="5"/>
    <x v="4"/>
    <x v="2"/>
    <d v="2018-08-08T00:00:00"/>
    <s v="Empresa de embarque B"/>
    <s v="Tarjeta de crédito"/>
    <s v="Cerveza"/>
    <x v="0"/>
    <n v="196"/>
    <n v="52"/>
    <x v="187"/>
    <n v="1019.2"/>
  </r>
  <r>
    <n v="1239"/>
    <x v="86"/>
    <n v="8"/>
    <s v="Empresa H"/>
    <s v="Monterrey"/>
    <x v="2"/>
    <x v="2"/>
    <x v="2"/>
    <d v="2018-08-10T00:00:00"/>
    <s v="Empresa de embarque B"/>
    <s v="Cheque"/>
    <s v="Salsa curry"/>
    <x v="5"/>
    <n v="560"/>
    <n v="78"/>
    <x v="188"/>
    <n v="4455.3599999999997"/>
  </r>
  <r>
    <n v="1240"/>
    <x v="86"/>
    <n v="8"/>
    <s v="Empresa H"/>
    <s v="Monterrey"/>
    <x v="2"/>
    <x v="2"/>
    <x v="2"/>
    <d v="2018-08-10T00:00:00"/>
    <s v="Empresa de embarque B"/>
    <s v="Cheque"/>
    <s v="Galletas de chocolate"/>
    <x v="2"/>
    <n v="128.80000000000001"/>
    <n v="54"/>
    <x v="189"/>
    <n v="688.56"/>
  </r>
  <r>
    <n v="1241"/>
    <x v="93"/>
    <n v="25"/>
    <s v="Empresa Y"/>
    <s v="León"/>
    <x v="7"/>
    <x v="6"/>
    <x v="1"/>
    <d v="2018-08-27T00:00:00"/>
    <s v="Empresa de embarque A"/>
    <s v="Efectivo"/>
    <s v="Bolillos"/>
    <x v="2"/>
    <n v="140"/>
    <n v="55"/>
    <x v="62"/>
    <n v="731.5"/>
  </r>
  <r>
    <n v="1242"/>
    <x v="94"/>
    <n v="26"/>
    <s v="Empresa Z"/>
    <s v="Ciudad de México"/>
    <x v="9"/>
    <x v="5"/>
    <x v="3"/>
    <d v="2018-08-28T00:00:00"/>
    <s v="Empresa de embarque C"/>
    <s v="Tarjeta de crédito"/>
    <s v="Aceite de oliva"/>
    <x v="13"/>
    <n v="298.89999999999998"/>
    <n v="60"/>
    <x v="190"/>
    <n v="1811.33"/>
  </r>
  <r>
    <n v="1243"/>
    <x v="94"/>
    <n v="26"/>
    <s v="Empresa Z"/>
    <s v="Ciudad de México"/>
    <x v="9"/>
    <x v="5"/>
    <x v="3"/>
    <d v="2018-08-28T00:00:00"/>
    <s v="Empresa de embarque C"/>
    <s v="Tarjeta de crédito"/>
    <s v="Almejas"/>
    <x v="4"/>
    <n v="135.1"/>
    <n v="19"/>
    <x v="191"/>
    <n v="243.86"/>
  </r>
  <r>
    <n v="1244"/>
    <x v="94"/>
    <n v="26"/>
    <s v="Empresa Z"/>
    <s v="Ciudad de México"/>
    <x v="9"/>
    <x v="5"/>
    <x v="3"/>
    <d v="2018-08-28T00:00:00"/>
    <s v="Empresa de embarque C"/>
    <s v="Tarjeta de crédito"/>
    <s v="Carne de cangrejo"/>
    <x v="8"/>
    <n v="257.60000000000002"/>
    <n v="66"/>
    <x v="192"/>
    <n v="1751.16"/>
  </r>
  <r>
    <n v="1245"/>
    <x v="95"/>
    <n v="29"/>
    <s v="Empresa CC"/>
    <s v="Puerto Vallarta"/>
    <x v="3"/>
    <x v="3"/>
    <x v="0"/>
    <d v="2018-08-31T00:00:00"/>
    <s v="Empresa de embarque B"/>
    <s v="Cheque"/>
    <s v="Cerveza"/>
    <x v="0"/>
    <n v="196"/>
    <n v="42"/>
    <x v="193"/>
    <n v="831.43"/>
  </r>
  <r>
    <n v="1246"/>
    <x v="92"/>
    <n v="6"/>
    <s v="Empresa F"/>
    <s v="Tijuana"/>
    <x v="5"/>
    <x v="4"/>
    <x v="2"/>
    <d v="2018-08-08T00:00:00"/>
    <s v="Empresa de embarque C"/>
    <s v="Cheque"/>
    <s v="Chocolate"/>
    <x v="3"/>
    <n v="178.5"/>
    <n v="72"/>
    <x v="194"/>
    <n v="1246.6400000000001"/>
  </r>
  <r>
    <n v="1248"/>
    <x v="96"/>
    <n v="4"/>
    <s v="Empresa D"/>
    <s v="Querétaro"/>
    <x v="1"/>
    <x v="1"/>
    <x v="1"/>
    <d v="2018-08-06T00:00:00"/>
    <s v="Empresa de embarque A"/>
    <s v="Tarjeta de crédito"/>
    <s v="Mermelada de zarzamora"/>
    <x v="6"/>
    <n v="1134"/>
    <n v="32"/>
    <x v="195"/>
    <n v="3519.94"/>
  </r>
  <r>
    <n v="1249"/>
    <x v="96"/>
    <n v="4"/>
    <s v="Empresa D"/>
    <s v="Querétaro"/>
    <x v="1"/>
    <x v="1"/>
    <x v="1"/>
    <d v="2018-08-06T00:00:00"/>
    <s v="Empresa de embarque A"/>
    <s v="Tarjeta de crédito"/>
    <s v="Arroz de grano largo"/>
    <x v="14"/>
    <n v="98"/>
    <n v="76"/>
    <x v="196"/>
    <n v="752.25"/>
  </r>
  <r>
    <n v="1250"/>
    <x v="97"/>
    <n v="10"/>
    <s v="Empresa J"/>
    <s v="León"/>
    <x v="7"/>
    <x v="6"/>
    <x v="1"/>
    <d v="2018-09-12T00:00:00"/>
    <s v="Empresa de embarque A"/>
    <m/>
    <s v="Galletas de chocolate"/>
    <x v="2"/>
    <n v="128.80000000000001"/>
    <n v="83"/>
    <x v="197"/>
    <n v="1047.6600000000001"/>
  </r>
  <r>
    <n v="1251"/>
    <x v="98"/>
    <n v="11"/>
    <s v="Empresa K"/>
    <s v="Ciudad de México"/>
    <x v="9"/>
    <x v="5"/>
    <x v="3"/>
    <m/>
    <s v="Empresa de embarque C"/>
    <m/>
    <s v="Ciruelas secas"/>
    <x v="1"/>
    <n v="49"/>
    <n v="91"/>
    <x v="198"/>
    <n v="436.98"/>
  </r>
  <r>
    <n v="1252"/>
    <x v="98"/>
    <n v="11"/>
    <s v="Empresa K"/>
    <s v="Ciudad de México"/>
    <x v="9"/>
    <x v="5"/>
    <x v="3"/>
    <m/>
    <s v="Empresa de embarque C"/>
    <m/>
    <s v="Té verde"/>
    <x v="0"/>
    <n v="41.86"/>
    <n v="64"/>
    <x v="199"/>
    <n v="273.26"/>
  </r>
  <r>
    <n v="1253"/>
    <x v="99"/>
    <n v="1"/>
    <s v="Empresa A"/>
    <s v="Torreón"/>
    <x v="10"/>
    <x v="2"/>
    <x v="2"/>
    <m/>
    <m/>
    <m/>
    <s v="Té chai"/>
    <x v="0"/>
    <n v="252"/>
    <n v="58"/>
    <x v="136"/>
    <n v="1446.98"/>
  </r>
  <r>
    <n v="1254"/>
    <x v="99"/>
    <n v="1"/>
    <s v="Empresa A"/>
    <s v="Torreón"/>
    <x v="10"/>
    <x v="2"/>
    <x v="2"/>
    <m/>
    <m/>
    <m/>
    <s v="Café"/>
    <x v="0"/>
    <n v="644"/>
    <n v="97"/>
    <x v="200"/>
    <n v="6496.67"/>
  </r>
  <r>
    <n v="1255"/>
    <x v="99"/>
    <n v="1"/>
    <s v="Empresa A"/>
    <s v="Torreón"/>
    <x v="10"/>
    <x v="2"/>
    <x v="2"/>
    <m/>
    <m/>
    <m/>
    <s v="Té verde"/>
    <x v="0"/>
    <n v="41.86"/>
    <n v="14"/>
    <x v="201"/>
    <n v="60.95"/>
  </r>
  <r>
    <n v="1256"/>
    <x v="100"/>
    <n v="28"/>
    <s v="Empresa BB"/>
    <s v="Toluca"/>
    <x v="6"/>
    <x v="5"/>
    <x v="3"/>
    <d v="2018-09-30T00:00:00"/>
    <s v="Empresa de embarque C"/>
    <s v="Tarjeta de crédito"/>
    <s v="Almejas"/>
    <x v="4"/>
    <n v="135.1"/>
    <n v="68"/>
    <x v="202"/>
    <n v="900.31"/>
  </r>
  <r>
    <n v="1257"/>
    <x v="100"/>
    <n v="28"/>
    <s v="Empresa BB"/>
    <s v="Toluca"/>
    <x v="6"/>
    <x v="5"/>
    <x v="3"/>
    <d v="2018-09-30T00:00:00"/>
    <s v="Empresa de embarque C"/>
    <s v="Tarjeta de crédito"/>
    <s v="Carne de cangrejo"/>
    <x v="8"/>
    <n v="257.60000000000002"/>
    <n v="32"/>
    <x v="203"/>
    <n v="824.32"/>
  </r>
  <r>
    <n v="1258"/>
    <x v="101"/>
    <n v="9"/>
    <s v="Empresa I"/>
    <s v="Guadalajara"/>
    <x v="3"/>
    <x v="7"/>
    <x v="0"/>
    <d v="2018-09-11T00:00:00"/>
    <s v="Empresa de embarque A"/>
    <s v="Cheque"/>
    <s v="Ravioli"/>
    <x v="9"/>
    <n v="273"/>
    <n v="48"/>
    <x v="204"/>
    <n v="1323.5"/>
  </r>
  <r>
    <n v="1259"/>
    <x v="101"/>
    <n v="9"/>
    <s v="Empresa I"/>
    <s v="Guadalajara"/>
    <x v="3"/>
    <x v="7"/>
    <x v="0"/>
    <d v="2018-09-11T00:00:00"/>
    <s v="Empresa de embarque A"/>
    <s v="Cheque"/>
    <s v="Mozzarella"/>
    <x v="10"/>
    <n v="487.2"/>
    <n v="57"/>
    <x v="205"/>
    <n v="2721.5"/>
  </r>
  <r>
    <n v="1260"/>
    <x v="102"/>
    <n v="6"/>
    <s v="Empresa F"/>
    <s v="Tijuana"/>
    <x v="5"/>
    <x v="4"/>
    <x v="2"/>
    <d v="2018-09-08T00:00:00"/>
    <s v="Empresa de embarque B"/>
    <s v="Tarjeta de crédito"/>
    <s v="Cerveza"/>
    <x v="0"/>
    <n v="196"/>
    <n v="67"/>
    <x v="206"/>
    <n v="1378.86"/>
  </r>
  <r>
    <n v="1261"/>
    <x v="103"/>
    <n v="8"/>
    <s v="Empresa H"/>
    <s v="Monterrey"/>
    <x v="2"/>
    <x v="2"/>
    <x v="2"/>
    <d v="2018-09-10T00:00:00"/>
    <s v="Empresa de embarque B"/>
    <s v="Cheque"/>
    <s v="Salsa curry"/>
    <x v="5"/>
    <n v="560"/>
    <n v="48"/>
    <x v="207"/>
    <n v="2634.24"/>
  </r>
  <r>
    <n v="1262"/>
    <x v="103"/>
    <n v="8"/>
    <s v="Empresa H"/>
    <s v="Monterrey"/>
    <x v="2"/>
    <x v="2"/>
    <x v="2"/>
    <d v="2018-09-10T00:00:00"/>
    <s v="Empresa de embarque B"/>
    <s v="Cheque"/>
    <s v="Galletas de chocolate"/>
    <x v="2"/>
    <n v="128.80000000000001"/>
    <n v="77"/>
    <x v="208"/>
    <n v="1011.6"/>
  </r>
  <r>
    <n v="1263"/>
    <x v="104"/>
    <n v="25"/>
    <s v="Empresa Y"/>
    <s v="León"/>
    <x v="7"/>
    <x v="6"/>
    <x v="1"/>
    <d v="2018-09-27T00:00:00"/>
    <s v="Empresa de embarque A"/>
    <s v="Efectivo"/>
    <s v="Bolillos"/>
    <x v="2"/>
    <n v="140"/>
    <n v="94"/>
    <x v="209"/>
    <n v="1368.64"/>
  </r>
  <r>
    <n v="1264"/>
    <x v="105"/>
    <n v="26"/>
    <s v="Empresa Z"/>
    <s v="Ciudad de México"/>
    <x v="9"/>
    <x v="5"/>
    <x v="3"/>
    <d v="2018-09-28T00:00:00"/>
    <s v="Empresa de embarque C"/>
    <s v="Tarjeta de crédito"/>
    <s v="Aceite de oliva"/>
    <x v="13"/>
    <n v="298.89999999999998"/>
    <n v="54"/>
    <x v="210"/>
    <n v="1694.76"/>
  </r>
  <r>
    <n v="1265"/>
    <x v="105"/>
    <n v="26"/>
    <s v="Empresa Z"/>
    <s v="Ciudad de México"/>
    <x v="9"/>
    <x v="5"/>
    <x v="3"/>
    <d v="2018-09-28T00:00:00"/>
    <s v="Empresa de embarque C"/>
    <s v="Tarjeta de crédito"/>
    <s v="Almejas"/>
    <x v="4"/>
    <n v="135.1"/>
    <n v="43"/>
    <x v="84"/>
    <n v="563.5"/>
  </r>
  <r>
    <n v="1266"/>
    <x v="105"/>
    <n v="26"/>
    <s v="Empresa Z"/>
    <s v="Ciudad de México"/>
    <x v="9"/>
    <x v="5"/>
    <x v="3"/>
    <d v="2018-09-28T00:00:00"/>
    <s v="Empresa de embarque C"/>
    <s v="Tarjeta de crédito"/>
    <s v="Carne de cangrejo"/>
    <x v="8"/>
    <n v="257.60000000000002"/>
    <n v="71"/>
    <x v="142"/>
    <n v="1883.83"/>
  </r>
  <r>
    <n v="1267"/>
    <x v="106"/>
    <n v="29"/>
    <s v="Empresa CC"/>
    <s v="Puerto Vallarta"/>
    <x v="3"/>
    <x v="3"/>
    <x v="0"/>
    <d v="2018-10-01T00:00:00"/>
    <s v="Empresa de embarque B"/>
    <s v="Cheque"/>
    <s v="Cerveza"/>
    <x v="0"/>
    <n v="196"/>
    <n v="50"/>
    <x v="211"/>
    <n v="940.8"/>
  </r>
  <r>
    <n v="1268"/>
    <x v="102"/>
    <n v="6"/>
    <s v="Empresa F"/>
    <s v="Tijuana"/>
    <x v="5"/>
    <x v="4"/>
    <x v="2"/>
    <d v="2018-09-08T00:00:00"/>
    <s v="Empresa de embarque C"/>
    <s v="Cheque"/>
    <s v="Chocolate"/>
    <x v="3"/>
    <n v="178.5"/>
    <n v="96"/>
    <x v="145"/>
    <n v="1679.33"/>
  </r>
  <r>
    <n v="1270"/>
    <x v="107"/>
    <n v="4"/>
    <s v="Empresa D"/>
    <s v="Querétaro"/>
    <x v="1"/>
    <x v="1"/>
    <x v="1"/>
    <d v="2018-09-06T00:00:00"/>
    <s v="Empresa de embarque A"/>
    <s v="Tarjeta de crédito"/>
    <s v="Mermelada de zarzamora"/>
    <x v="6"/>
    <n v="1134"/>
    <n v="54"/>
    <x v="212"/>
    <n v="6123.6"/>
  </r>
  <r>
    <n v="1271"/>
    <x v="107"/>
    <n v="4"/>
    <s v="Empresa D"/>
    <s v="Querétaro"/>
    <x v="1"/>
    <x v="1"/>
    <x v="1"/>
    <d v="2018-09-06T00:00:00"/>
    <s v="Empresa de embarque A"/>
    <s v="Tarjeta de crédito"/>
    <s v="Arroz de grano largo"/>
    <x v="14"/>
    <n v="98"/>
    <n v="39"/>
    <x v="213"/>
    <n v="382.2"/>
  </r>
  <r>
    <n v="1273"/>
    <x v="103"/>
    <n v="8"/>
    <s v="Empresa H"/>
    <s v="Monterrey"/>
    <x v="2"/>
    <x v="2"/>
    <x v="2"/>
    <d v="2018-09-10T00:00:00"/>
    <s v="Empresa de embarque C"/>
    <s v="Tarjeta de crédito"/>
    <s v="Mozzarella"/>
    <x v="10"/>
    <n v="487.2"/>
    <n v="63"/>
    <x v="59"/>
    <n v="3222.83"/>
  </r>
  <r>
    <n v="1276"/>
    <x v="108"/>
    <n v="3"/>
    <s v="Empresa C"/>
    <s v="Acapulco"/>
    <x v="4"/>
    <x v="0"/>
    <x v="0"/>
    <d v="2018-09-05T00:00:00"/>
    <s v="Empresa de embarque B"/>
    <s v="Efectivo"/>
    <s v="Jarabe"/>
    <x v="7"/>
    <n v="140"/>
    <n v="71"/>
    <x v="214"/>
    <n v="1023.82"/>
  </r>
  <r>
    <n v="1277"/>
    <x v="108"/>
    <n v="3"/>
    <s v="Empresa C"/>
    <s v="Acapulco"/>
    <x v="4"/>
    <x v="0"/>
    <x v="0"/>
    <d v="2018-09-05T00:00:00"/>
    <s v="Empresa de embarque B"/>
    <s v="Efectivo"/>
    <s v="Salsa curry"/>
    <x v="5"/>
    <n v="560"/>
    <n v="88"/>
    <x v="215"/>
    <n v="5125.12"/>
  </r>
  <r>
    <n v="1281"/>
    <x v="97"/>
    <n v="10"/>
    <s v="Empresa J"/>
    <s v="León"/>
    <x v="7"/>
    <x v="6"/>
    <x v="1"/>
    <d v="2018-09-12T00:00:00"/>
    <s v="Empresa de embarque B"/>
    <s v="Tarjeta de crédito"/>
    <s v="Almendras"/>
    <x v="1"/>
    <n v="140"/>
    <n v="59"/>
    <x v="216"/>
    <n v="834.26"/>
  </r>
  <r>
    <n v="1282"/>
    <x v="109"/>
    <n v="6"/>
    <s v="Empresa F"/>
    <s v="Tijuana"/>
    <x v="5"/>
    <x v="4"/>
    <x v="2"/>
    <d v="2018-10-08T00:00:00"/>
    <s v="Empresa de embarque B"/>
    <s v="Tarjeta de crédito"/>
    <s v="Salsa curry"/>
    <x v="5"/>
    <n v="560"/>
    <n v="94"/>
    <x v="217"/>
    <n v="5264"/>
  </r>
  <r>
    <n v="1283"/>
    <x v="110"/>
    <n v="28"/>
    <s v="Empresa BB"/>
    <s v="Toluca"/>
    <x v="6"/>
    <x v="5"/>
    <x v="3"/>
    <d v="2018-10-30T00:00:00"/>
    <s v="Empresa de embarque C"/>
    <s v="Cheque"/>
    <s v="Café"/>
    <x v="0"/>
    <n v="644"/>
    <n v="86"/>
    <x v="176"/>
    <n v="5316.86"/>
  </r>
  <r>
    <n v="1284"/>
    <x v="111"/>
    <n v="8"/>
    <s v="Empresa H"/>
    <s v="Monterrey"/>
    <x v="2"/>
    <x v="2"/>
    <x v="2"/>
    <d v="2018-10-10T00:00:00"/>
    <s v="Empresa de embarque C"/>
    <s v="Cheque"/>
    <s v="Chocolate"/>
    <x v="3"/>
    <n v="178.5"/>
    <n v="61"/>
    <x v="218"/>
    <n v="1099.74"/>
  </r>
  <r>
    <n v="1285"/>
    <x v="112"/>
    <n v="10"/>
    <s v="Empresa J"/>
    <s v="León"/>
    <x v="7"/>
    <x v="6"/>
    <x v="1"/>
    <d v="2018-10-12T00:00:00"/>
    <s v="Empresa de embarque B"/>
    <s v="Tarjeta de crédito"/>
    <s v="Té verde"/>
    <x v="0"/>
    <n v="41.86"/>
    <n v="32"/>
    <x v="219"/>
    <n v="136.63"/>
  </r>
  <r>
    <n v="1286"/>
    <x v="113"/>
    <n v="7"/>
    <s v="Empresa G"/>
    <s v="Chihuahua"/>
    <x v="8"/>
    <x v="2"/>
    <x v="2"/>
    <m/>
    <m/>
    <m/>
    <s v="Café"/>
    <x v="0"/>
    <n v="644"/>
    <n v="62"/>
    <x v="220"/>
    <n v="4072.66"/>
  </r>
  <r>
    <n v="1287"/>
    <x v="112"/>
    <n v="10"/>
    <s v="Empresa J"/>
    <s v="León"/>
    <x v="7"/>
    <x v="6"/>
    <x v="1"/>
    <d v="2018-10-12T00:00:00"/>
    <s v="Empresa de embarque A"/>
    <m/>
    <s v="Jalea de fresa"/>
    <x v="6"/>
    <n v="350"/>
    <n v="60"/>
    <x v="221"/>
    <n v="2163"/>
  </r>
  <r>
    <n v="1288"/>
    <x v="112"/>
    <n v="10"/>
    <s v="Empresa J"/>
    <s v="León"/>
    <x v="7"/>
    <x v="6"/>
    <x v="1"/>
    <d v="2018-10-12T00:00:00"/>
    <s v="Empresa de embarque A"/>
    <m/>
    <s v="Condimento cajún"/>
    <x v="7"/>
    <n v="308"/>
    <n v="51"/>
    <x v="222"/>
    <n v="1539.38"/>
  </r>
  <r>
    <n v="1289"/>
    <x v="112"/>
    <n v="10"/>
    <s v="Empresa J"/>
    <s v="León"/>
    <x v="7"/>
    <x v="6"/>
    <x v="1"/>
    <d v="2018-10-12T00:00:00"/>
    <s v="Empresa de embarque A"/>
    <m/>
    <s v="Galletas de chocolate"/>
    <x v="2"/>
    <n v="128.80000000000001"/>
    <n v="49"/>
    <x v="223"/>
    <n v="624.80999999999995"/>
  </r>
  <r>
    <n v="1290"/>
    <x v="114"/>
    <n v="11"/>
    <s v="Empresa K"/>
    <s v="Ciudad de México"/>
    <x v="9"/>
    <x v="5"/>
    <x v="3"/>
    <m/>
    <s v="Empresa de embarque C"/>
    <m/>
    <s v="Ciruelas secas"/>
    <x v="1"/>
    <n v="49"/>
    <n v="20"/>
    <x v="224"/>
    <n v="97.02"/>
  </r>
  <r>
    <n v="1291"/>
    <x v="114"/>
    <n v="11"/>
    <s v="Empresa K"/>
    <s v="Ciudad de México"/>
    <x v="9"/>
    <x v="5"/>
    <x v="3"/>
    <m/>
    <s v="Empresa de embarque C"/>
    <m/>
    <s v="Té verde"/>
    <x v="0"/>
    <n v="41.86"/>
    <n v="49"/>
    <x v="20"/>
    <n v="205.11"/>
  </r>
  <r>
    <n v="1292"/>
    <x v="115"/>
    <n v="1"/>
    <s v="Empresa A"/>
    <s v="Torreón"/>
    <x v="10"/>
    <x v="2"/>
    <x v="2"/>
    <m/>
    <m/>
    <m/>
    <s v="Té chai"/>
    <x v="0"/>
    <n v="252"/>
    <n v="22"/>
    <x v="225"/>
    <n v="532.22"/>
  </r>
  <r>
    <n v="1293"/>
    <x v="115"/>
    <n v="1"/>
    <s v="Empresa A"/>
    <s v="Torreón"/>
    <x v="10"/>
    <x v="2"/>
    <x v="2"/>
    <m/>
    <m/>
    <m/>
    <s v="Café"/>
    <x v="0"/>
    <n v="644"/>
    <n v="73"/>
    <x v="226"/>
    <n v="4748.21"/>
  </r>
  <r>
    <n v="1294"/>
    <x v="115"/>
    <n v="1"/>
    <s v="Empresa A"/>
    <s v="Torreón"/>
    <x v="10"/>
    <x v="2"/>
    <x v="2"/>
    <m/>
    <m/>
    <m/>
    <s v="Té verde"/>
    <x v="0"/>
    <n v="41.86"/>
    <n v="85"/>
    <x v="227"/>
    <n v="345.14"/>
  </r>
  <r>
    <n v="1295"/>
    <x v="110"/>
    <n v="28"/>
    <s v="Empresa BB"/>
    <s v="Toluca"/>
    <x v="6"/>
    <x v="5"/>
    <x v="3"/>
    <d v="2018-10-30T00:00:00"/>
    <s v="Empresa de embarque C"/>
    <s v="Tarjeta de crédito"/>
    <s v="Almejas"/>
    <x v="4"/>
    <n v="135.1"/>
    <n v="44"/>
    <x v="228"/>
    <n v="618.22"/>
  </r>
  <r>
    <n v="1296"/>
    <x v="110"/>
    <n v="28"/>
    <s v="Empresa BB"/>
    <s v="Toluca"/>
    <x v="6"/>
    <x v="5"/>
    <x v="3"/>
    <d v="2018-10-30T00:00:00"/>
    <s v="Empresa de embarque C"/>
    <s v="Tarjeta de crédito"/>
    <s v="Carne de cangrejo"/>
    <x v="8"/>
    <n v="257.60000000000002"/>
    <n v="24"/>
    <x v="229"/>
    <n v="599.69000000000005"/>
  </r>
  <r>
    <n v="1297"/>
    <x v="116"/>
    <n v="9"/>
    <s v="Empresa I"/>
    <s v="Guadalajara"/>
    <x v="3"/>
    <x v="7"/>
    <x v="0"/>
    <d v="2018-10-11T00:00:00"/>
    <s v="Empresa de embarque A"/>
    <s v="Cheque"/>
    <s v="Ravioli"/>
    <x v="9"/>
    <n v="273"/>
    <n v="64"/>
    <x v="230"/>
    <n v="1677.31"/>
  </r>
  <r>
    <n v="1298"/>
    <x v="116"/>
    <n v="9"/>
    <s v="Empresa I"/>
    <s v="Guadalajara"/>
    <x v="3"/>
    <x v="7"/>
    <x v="0"/>
    <d v="2018-10-11T00:00:00"/>
    <s v="Empresa de embarque A"/>
    <s v="Cheque"/>
    <s v="Mozzarella"/>
    <x v="10"/>
    <n v="487.2"/>
    <n v="70"/>
    <x v="231"/>
    <n v="3444.5"/>
  </r>
  <r>
    <n v="1299"/>
    <x v="109"/>
    <n v="6"/>
    <s v="Empresa F"/>
    <s v="Tijuana"/>
    <x v="5"/>
    <x v="4"/>
    <x v="2"/>
    <d v="2018-10-08T00:00:00"/>
    <s v="Empresa de embarque B"/>
    <s v="Tarjeta de crédito"/>
    <s v="Cerveza"/>
    <x v="0"/>
    <n v="196"/>
    <n v="98"/>
    <x v="232"/>
    <n v="1940.01"/>
  </r>
  <r>
    <n v="1300"/>
    <x v="111"/>
    <n v="8"/>
    <s v="Empresa H"/>
    <s v="Monterrey"/>
    <x v="2"/>
    <x v="2"/>
    <x v="2"/>
    <d v="2018-10-10T00:00:00"/>
    <s v="Empresa de embarque B"/>
    <s v="Cheque"/>
    <s v="Salsa curry"/>
    <x v="5"/>
    <n v="560"/>
    <n v="48"/>
    <x v="207"/>
    <n v="2634.24"/>
  </r>
  <r>
    <n v="1301"/>
    <x v="111"/>
    <n v="8"/>
    <s v="Empresa H"/>
    <s v="Monterrey"/>
    <x v="2"/>
    <x v="2"/>
    <x v="2"/>
    <d v="2018-10-10T00:00:00"/>
    <s v="Empresa de embarque B"/>
    <s v="Cheque"/>
    <s v="Galletas de chocolate"/>
    <x v="2"/>
    <n v="128.80000000000001"/>
    <n v="100"/>
    <x v="233"/>
    <n v="1275.1199999999999"/>
  </r>
  <r>
    <n v="1302"/>
    <x v="117"/>
    <n v="25"/>
    <s v="Empresa Y"/>
    <s v="León"/>
    <x v="7"/>
    <x v="6"/>
    <x v="1"/>
    <d v="2018-10-27T00:00:00"/>
    <s v="Empresa de embarque A"/>
    <s v="Efectivo"/>
    <s v="Bolillos"/>
    <x v="2"/>
    <n v="140"/>
    <n v="90"/>
    <x v="234"/>
    <n v="1222.2"/>
  </r>
  <r>
    <n v="1303"/>
    <x v="118"/>
    <n v="26"/>
    <s v="Empresa Z"/>
    <s v="Ciudad de México"/>
    <x v="9"/>
    <x v="5"/>
    <x v="3"/>
    <d v="2018-10-28T00:00:00"/>
    <s v="Empresa de embarque C"/>
    <s v="Tarjeta de crédito"/>
    <s v="Aceite de oliva"/>
    <x v="13"/>
    <n v="298.89999999999998"/>
    <n v="49"/>
    <x v="235"/>
    <n v="1435.32"/>
  </r>
  <r>
    <n v="1304"/>
    <x v="118"/>
    <n v="26"/>
    <s v="Empresa Z"/>
    <s v="Ciudad de México"/>
    <x v="9"/>
    <x v="5"/>
    <x v="3"/>
    <d v="2018-10-28T00:00:00"/>
    <s v="Empresa de embarque C"/>
    <s v="Tarjeta de crédito"/>
    <s v="Almejas"/>
    <x v="4"/>
    <n v="135.1"/>
    <n v="71"/>
    <x v="236"/>
    <n v="920.84"/>
  </r>
  <r>
    <n v="1305"/>
    <x v="118"/>
    <n v="26"/>
    <s v="Empresa Z"/>
    <s v="Ciudad de México"/>
    <x v="9"/>
    <x v="5"/>
    <x v="3"/>
    <d v="2018-10-28T00:00:00"/>
    <s v="Empresa de embarque C"/>
    <s v="Tarjeta de crédito"/>
    <s v="Carne de cangrejo"/>
    <x v="8"/>
    <n v="257.60000000000002"/>
    <n v="10"/>
    <x v="237"/>
    <n v="267.89999999999998"/>
  </r>
  <r>
    <n v="1306"/>
    <x v="119"/>
    <n v="29"/>
    <s v="Empresa CC"/>
    <s v="Puerto Vallarta"/>
    <x v="3"/>
    <x v="3"/>
    <x v="0"/>
    <d v="2018-10-31T00:00:00"/>
    <s v="Empresa de embarque B"/>
    <s v="Cheque"/>
    <s v="Cerveza"/>
    <x v="0"/>
    <n v="196"/>
    <n v="78"/>
    <x v="238"/>
    <n v="1574.66"/>
  </r>
  <r>
    <n v="1307"/>
    <x v="109"/>
    <n v="6"/>
    <s v="Empresa F"/>
    <s v="Tijuana"/>
    <x v="5"/>
    <x v="4"/>
    <x v="2"/>
    <d v="2018-10-08T00:00:00"/>
    <s v="Empresa de embarque C"/>
    <s v="Cheque"/>
    <s v="Chocolate"/>
    <x v="3"/>
    <n v="178.5"/>
    <n v="44"/>
    <x v="133"/>
    <n v="753.98"/>
  </r>
  <r>
    <n v="1309"/>
    <x v="120"/>
    <n v="4"/>
    <s v="Empresa D"/>
    <s v="Querétaro"/>
    <x v="1"/>
    <x v="1"/>
    <x v="1"/>
    <d v="2018-10-06T00:00:00"/>
    <s v="Empresa de embarque A"/>
    <s v="Tarjeta de crédito"/>
    <s v="Mermelada de zarzamora"/>
    <x v="6"/>
    <n v="1134"/>
    <n v="82"/>
    <x v="239"/>
    <n v="9763.74"/>
  </r>
  <r>
    <n v="1310"/>
    <x v="120"/>
    <n v="4"/>
    <s v="Empresa D"/>
    <s v="Querétaro"/>
    <x v="1"/>
    <x v="1"/>
    <x v="1"/>
    <d v="2018-10-06T00:00:00"/>
    <s v="Empresa de embarque A"/>
    <s v="Tarjeta de crédito"/>
    <s v="Arroz de grano largo"/>
    <x v="14"/>
    <n v="98"/>
    <n v="29"/>
    <x v="240"/>
    <n v="284.2"/>
  </r>
  <r>
    <n v="1312"/>
    <x v="111"/>
    <n v="8"/>
    <s v="Empresa H"/>
    <s v="Monterrey"/>
    <x v="2"/>
    <x v="2"/>
    <x v="2"/>
    <d v="2018-10-10T00:00:00"/>
    <s v="Empresa de embarque C"/>
    <s v="Tarjeta de crédito"/>
    <s v="Mozzarella"/>
    <x v="10"/>
    <n v="487.2"/>
    <n v="93"/>
    <x v="241"/>
    <n v="4395.03"/>
  </r>
  <r>
    <n v="1315"/>
    <x v="121"/>
    <n v="3"/>
    <s v="Empresa C"/>
    <s v="Acapulco"/>
    <x v="4"/>
    <x v="0"/>
    <x v="0"/>
    <d v="2018-10-05T00:00:00"/>
    <s v="Empresa de embarque B"/>
    <s v="Efectivo"/>
    <s v="Jarabe"/>
    <x v="7"/>
    <n v="140"/>
    <n v="11"/>
    <x v="242"/>
    <n v="160.16"/>
  </r>
  <r>
    <n v="1316"/>
    <x v="121"/>
    <n v="3"/>
    <s v="Empresa C"/>
    <s v="Acapulco"/>
    <x v="4"/>
    <x v="0"/>
    <x v="0"/>
    <d v="2018-10-05T00:00:00"/>
    <s v="Empresa de embarque B"/>
    <s v="Efectivo"/>
    <s v="Salsa curry"/>
    <x v="5"/>
    <n v="560"/>
    <n v="91"/>
    <x v="156"/>
    <n v="5096"/>
  </r>
  <r>
    <n v="1320"/>
    <x v="112"/>
    <n v="10"/>
    <s v="Empresa J"/>
    <s v="León"/>
    <x v="7"/>
    <x v="6"/>
    <x v="1"/>
    <d v="2018-10-12T00:00:00"/>
    <s v="Empresa de embarque B"/>
    <s v="Tarjeta de crédito"/>
    <s v="Almendras"/>
    <x v="1"/>
    <n v="140"/>
    <n v="12"/>
    <x v="243"/>
    <n v="173.04"/>
  </r>
  <r>
    <n v="1322"/>
    <x v="112"/>
    <n v="10"/>
    <s v="Empresa J"/>
    <s v="León"/>
    <x v="7"/>
    <x v="6"/>
    <x v="1"/>
    <m/>
    <s v="Empresa de embarque A"/>
    <m/>
    <s v="Ciruelas secas"/>
    <x v="1"/>
    <n v="49"/>
    <n v="78"/>
    <x v="213"/>
    <n v="382.2"/>
  </r>
  <r>
    <n v="1323"/>
    <x v="114"/>
    <n v="11"/>
    <s v="Empresa K"/>
    <s v="Ciudad de México"/>
    <x v="9"/>
    <x v="5"/>
    <x v="3"/>
    <m/>
    <s v="Empresa de embarque C"/>
    <m/>
    <s v="Salsa curry"/>
    <x v="5"/>
    <n v="560"/>
    <n v="60"/>
    <x v="244"/>
    <n v="3192"/>
  </r>
  <r>
    <n v="1324"/>
    <x v="115"/>
    <n v="1"/>
    <s v="Empresa A"/>
    <s v="Torreón"/>
    <x v="10"/>
    <x v="2"/>
    <x v="2"/>
    <m/>
    <s v="Empresa de embarque C"/>
    <m/>
    <s v="Carne de cangrejo"/>
    <x v="8"/>
    <n v="257.60000000000002"/>
    <n v="23"/>
    <x v="245"/>
    <n v="610.25"/>
  </r>
  <r>
    <n v="1325"/>
    <x v="110"/>
    <n v="28"/>
    <s v="Empresa BB"/>
    <s v="Toluca"/>
    <x v="6"/>
    <x v="5"/>
    <x v="3"/>
    <d v="2018-10-30T00:00:00"/>
    <s v="Empresa de embarque C"/>
    <s v="Tarjeta de crédito"/>
    <s v="Café"/>
    <x v="0"/>
    <n v="644"/>
    <n v="34"/>
    <x v="246"/>
    <n v="2211.5"/>
  </r>
  <r>
    <n v="1326"/>
    <x v="116"/>
    <n v="9"/>
    <s v="Empresa I"/>
    <s v="Guadalajara"/>
    <x v="3"/>
    <x v="7"/>
    <x v="0"/>
    <d v="2018-10-11T00:00:00"/>
    <s v="Empresa de embarque A"/>
    <s v="Cheque"/>
    <s v="Almejas"/>
    <x v="4"/>
    <n v="135.1"/>
    <n v="89"/>
    <x v="247"/>
    <n v="1214.4100000000001"/>
  </r>
  <r>
    <n v="1327"/>
    <x v="109"/>
    <n v="6"/>
    <s v="Empresa F"/>
    <s v="Tijuana"/>
    <x v="5"/>
    <x v="4"/>
    <x v="2"/>
    <d v="2018-10-08T00:00:00"/>
    <s v="Empresa de embarque B"/>
    <s v="Tarjeta de crédito"/>
    <s v="Chocolate"/>
    <x v="3"/>
    <n v="178.5"/>
    <n v="82"/>
    <x v="248"/>
    <n v="1449.06"/>
  </r>
  <r>
    <n v="1328"/>
    <x v="111"/>
    <n v="8"/>
    <s v="Empresa H"/>
    <s v="Monterrey"/>
    <x v="2"/>
    <x v="2"/>
    <x v="2"/>
    <d v="2018-10-10T00:00:00"/>
    <s v="Empresa de embarque B"/>
    <s v="Cheque"/>
    <s v="Chocolate"/>
    <x v="3"/>
    <n v="178.5"/>
    <n v="43"/>
    <x v="249"/>
    <n v="736.85"/>
  </r>
  <r>
    <n v="1329"/>
    <x v="122"/>
    <n v="10"/>
    <s v="Empresa J"/>
    <s v="León"/>
    <x v="7"/>
    <x v="6"/>
    <x v="1"/>
    <d v="2018-11-12T00:00:00"/>
    <s v="Empresa de embarque A"/>
    <m/>
    <s v="Condimento cajún"/>
    <x v="7"/>
    <n v="308"/>
    <n v="96"/>
    <x v="250"/>
    <n v="3104.64"/>
  </r>
  <r>
    <n v="1330"/>
    <x v="122"/>
    <n v="10"/>
    <s v="Empresa J"/>
    <s v="León"/>
    <x v="7"/>
    <x v="6"/>
    <x v="1"/>
    <d v="2018-11-12T00:00:00"/>
    <s v="Empresa de embarque A"/>
    <m/>
    <s v="Galletas de chocolate"/>
    <x v="2"/>
    <n v="128.80000000000001"/>
    <n v="34"/>
    <x v="251"/>
    <n v="437.92"/>
  </r>
  <r>
    <n v="1331"/>
    <x v="123"/>
    <n v="11"/>
    <s v="Empresa K"/>
    <s v="Ciudad de México"/>
    <x v="9"/>
    <x v="5"/>
    <x v="3"/>
    <m/>
    <s v="Empresa de embarque C"/>
    <m/>
    <s v="Ciruelas secas"/>
    <x v="1"/>
    <n v="49"/>
    <n v="42"/>
    <x v="252"/>
    <n v="211.97"/>
  </r>
  <r>
    <n v="1332"/>
    <x v="123"/>
    <n v="11"/>
    <s v="Empresa K"/>
    <s v="Ciudad de México"/>
    <x v="9"/>
    <x v="5"/>
    <x v="3"/>
    <m/>
    <s v="Empresa de embarque C"/>
    <m/>
    <s v="Té verde"/>
    <x v="0"/>
    <n v="41.86"/>
    <n v="100"/>
    <x v="253"/>
    <n v="426.97"/>
  </r>
  <r>
    <n v="1333"/>
    <x v="124"/>
    <n v="1"/>
    <s v="Empresa A"/>
    <s v="Torreón"/>
    <x v="10"/>
    <x v="2"/>
    <x v="2"/>
    <m/>
    <m/>
    <m/>
    <s v="Té chai"/>
    <x v="0"/>
    <n v="252"/>
    <n v="42"/>
    <x v="21"/>
    <n v="1068.98"/>
  </r>
  <r>
    <n v="1334"/>
    <x v="124"/>
    <n v="1"/>
    <s v="Empresa A"/>
    <s v="Torreón"/>
    <x v="10"/>
    <x v="2"/>
    <x v="2"/>
    <m/>
    <m/>
    <m/>
    <s v="Café"/>
    <x v="0"/>
    <n v="644"/>
    <n v="16"/>
    <x v="128"/>
    <n v="989.18"/>
  </r>
  <r>
    <n v="1335"/>
    <x v="124"/>
    <n v="1"/>
    <s v="Empresa A"/>
    <s v="Torreón"/>
    <x v="10"/>
    <x v="2"/>
    <x v="2"/>
    <m/>
    <m/>
    <m/>
    <s v="Té verde"/>
    <x v="0"/>
    <n v="41.86"/>
    <n v="22"/>
    <x v="254"/>
    <n v="89.33"/>
  </r>
  <r>
    <n v="1336"/>
    <x v="125"/>
    <n v="28"/>
    <s v="Empresa BB"/>
    <s v="Toluca"/>
    <x v="6"/>
    <x v="5"/>
    <x v="3"/>
    <d v="2018-11-30T00:00:00"/>
    <s v="Empresa de embarque C"/>
    <s v="Tarjeta de crédito"/>
    <s v="Almejas"/>
    <x v="4"/>
    <n v="135.1"/>
    <n v="46"/>
    <x v="255"/>
    <n v="640.1"/>
  </r>
  <r>
    <n v="1337"/>
    <x v="125"/>
    <n v="28"/>
    <s v="Empresa BB"/>
    <s v="Toluca"/>
    <x v="6"/>
    <x v="5"/>
    <x v="3"/>
    <d v="2018-11-30T00:00:00"/>
    <s v="Empresa de embarque C"/>
    <s v="Tarjeta de crédito"/>
    <s v="Carne de cangrejo"/>
    <x v="8"/>
    <n v="257.60000000000002"/>
    <n v="100"/>
    <x v="256"/>
    <n v="2576"/>
  </r>
  <r>
    <n v="1338"/>
    <x v="126"/>
    <n v="9"/>
    <s v="Empresa I"/>
    <s v="Guadalajara"/>
    <x v="3"/>
    <x v="7"/>
    <x v="0"/>
    <d v="2018-11-11T00:00:00"/>
    <s v="Empresa de embarque A"/>
    <s v="Cheque"/>
    <s v="Ravioli"/>
    <x v="9"/>
    <n v="273"/>
    <n v="87"/>
    <x v="257"/>
    <n v="2446.35"/>
  </r>
  <r>
    <n v="1339"/>
    <x v="126"/>
    <n v="9"/>
    <s v="Empresa I"/>
    <s v="Guadalajara"/>
    <x v="3"/>
    <x v="7"/>
    <x v="0"/>
    <d v="2018-11-11T00:00:00"/>
    <s v="Empresa de embarque A"/>
    <s v="Cheque"/>
    <s v="Mozzarella"/>
    <x v="10"/>
    <n v="487.2"/>
    <n v="58"/>
    <x v="258"/>
    <n v="2882.28"/>
  </r>
  <r>
    <n v="1340"/>
    <x v="127"/>
    <n v="6"/>
    <s v="Empresa F"/>
    <s v="Tijuana"/>
    <x v="5"/>
    <x v="4"/>
    <x v="2"/>
    <d v="2018-11-08T00:00:00"/>
    <s v="Empresa de embarque B"/>
    <s v="Tarjeta de crédito"/>
    <s v="Cerveza"/>
    <x v="0"/>
    <n v="196"/>
    <n v="85"/>
    <x v="259"/>
    <n v="1682.66"/>
  </r>
  <r>
    <n v="1341"/>
    <x v="128"/>
    <n v="8"/>
    <s v="Empresa H"/>
    <s v="Monterrey"/>
    <x v="2"/>
    <x v="2"/>
    <x v="2"/>
    <d v="2018-11-10T00:00:00"/>
    <s v="Empresa de embarque B"/>
    <s v="Cheque"/>
    <s v="Salsa curry"/>
    <x v="5"/>
    <n v="560"/>
    <n v="28"/>
    <x v="138"/>
    <n v="1552.32"/>
  </r>
  <r>
    <n v="1342"/>
    <x v="128"/>
    <n v="8"/>
    <s v="Empresa H"/>
    <s v="Monterrey"/>
    <x v="2"/>
    <x v="2"/>
    <x v="2"/>
    <d v="2018-11-10T00:00:00"/>
    <s v="Empresa de embarque B"/>
    <s v="Cheque"/>
    <s v="Galletas de chocolate"/>
    <x v="2"/>
    <n v="128.80000000000001"/>
    <n v="19"/>
    <x v="260"/>
    <n v="239.83"/>
  </r>
  <r>
    <n v="1343"/>
    <x v="129"/>
    <n v="25"/>
    <s v="Empresa Y"/>
    <s v="León"/>
    <x v="7"/>
    <x v="6"/>
    <x v="1"/>
    <d v="2018-11-27T00:00:00"/>
    <s v="Empresa de embarque A"/>
    <s v="Efectivo"/>
    <s v="Bolillos"/>
    <x v="2"/>
    <n v="140"/>
    <n v="99"/>
    <x v="82"/>
    <n v="1441.44"/>
  </r>
  <r>
    <n v="1344"/>
    <x v="130"/>
    <n v="26"/>
    <s v="Empresa Z"/>
    <s v="Ciudad de México"/>
    <x v="9"/>
    <x v="5"/>
    <x v="3"/>
    <d v="2018-11-28T00:00:00"/>
    <s v="Empresa de embarque C"/>
    <s v="Tarjeta de crédito"/>
    <s v="Aceite de oliva"/>
    <x v="13"/>
    <n v="298.89999999999998"/>
    <n v="69"/>
    <x v="261"/>
    <n v="2144.91"/>
  </r>
  <r>
    <n v="1345"/>
    <x v="130"/>
    <n v="26"/>
    <s v="Empresa Z"/>
    <s v="Ciudad de México"/>
    <x v="9"/>
    <x v="5"/>
    <x v="3"/>
    <d v="2018-11-28T00:00:00"/>
    <s v="Empresa de embarque C"/>
    <s v="Tarjeta de crédito"/>
    <s v="Almejas"/>
    <x v="4"/>
    <n v="135.1"/>
    <n v="37"/>
    <x v="262"/>
    <n v="474.88"/>
  </r>
  <r>
    <n v="1346"/>
    <x v="130"/>
    <n v="26"/>
    <s v="Empresa Z"/>
    <s v="Ciudad de México"/>
    <x v="9"/>
    <x v="5"/>
    <x v="3"/>
    <d v="2018-11-28T00:00:00"/>
    <s v="Empresa de embarque C"/>
    <s v="Tarjeta de crédito"/>
    <s v="Carne de cangrejo"/>
    <x v="8"/>
    <n v="257.60000000000002"/>
    <n v="64"/>
    <x v="106"/>
    <n v="1665.13"/>
  </r>
  <r>
    <n v="1347"/>
    <x v="131"/>
    <n v="29"/>
    <s v="Empresa CC"/>
    <s v="Puerto Vallarta"/>
    <x v="3"/>
    <x v="3"/>
    <x v="0"/>
    <d v="2018-12-01T00:00:00"/>
    <s v="Empresa de embarque B"/>
    <s v="Cheque"/>
    <s v="Cerveza"/>
    <x v="0"/>
    <n v="196"/>
    <n v="38"/>
    <x v="196"/>
    <n v="774.59"/>
  </r>
  <r>
    <n v="1348"/>
    <x v="127"/>
    <n v="6"/>
    <s v="Empresa F"/>
    <s v="Tijuana"/>
    <x v="5"/>
    <x v="4"/>
    <x v="2"/>
    <d v="2018-11-08T00:00:00"/>
    <s v="Empresa de embarque C"/>
    <s v="Cheque"/>
    <s v="Chocolate"/>
    <x v="3"/>
    <n v="178.5"/>
    <n v="15"/>
    <x v="263"/>
    <n v="259.72000000000003"/>
  </r>
  <r>
    <n v="1350"/>
    <x v="132"/>
    <n v="4"/>
    <s v="Empresa D"/>
    <s v="Querétaro"/>
    <x v="1"/>
    <x v="1"/>
    <x v="1"/>
    <d v="2018-11-06T00:00:00"/>
    <s v="Empresa de embarque A"/>
    <s v="Tarjeta de crédito"/>
    <s v="Mermelada de zarzamora"/>
    <x v="6"/>
    <n v="1134"/>
    <n v="52"/>
    <x v="264"/>
    <n v="5778.86"/>
  </r>
  <r>
    <n v="1351"/>
    <x v="132"/>
    <n v="4"/>
    <s v="Empresa D"/>
    <s v="Querétaro"/>
    <x v="1"/>
    <x v="1"/>
    <x v="1"/>
    <d v="2018-11-06T00:00:00"/>
    <s v="Empresa de embarque A"/>
    <s v="Tarjeta de crédito"/>
    <s v="Arroz de grano largo"/>
    <x v="14"/>
    <n v="98"/>
    <n v="37"/>
    <x v="58"/>
    <n v="355.35"/>
  </r>
  <r>
    <n v="1353"/>
    <x v="128"/>
    <n v="8"/>
    <s v="Empresa H"/>
    <s v="Monterrey"/>
    <x v="2"/>
    <x v="2"/>
    <x v="2"/>
    <d v="2018-11-10T00:00:00"/>
    <s v="Empresa de embarque C"/>
    <s v="Tarjeta de crédito"/>
    <s v="Mozzarella"/>
    <x v="10"/>
    <n v="487.2"/>
    <n v="24"/>
    <x v="265"/>
    <n v="1122.51"/>
  </r>
  <r>
    <n v="1356"/>
    <x v="133"/>
    <n v="3"/>
    <s v="Empresa C"/>
    <s v="Acapulco"/>
    <x v="4"/>
    <x v="0"/>
    <x v="0"/>
    <d v="2018-11-05T00:00:00"/>
    <s v="Empresa de embarque B"/>
    <s v="Efectivo"/>
    <s v="Jarabe"/>
    <x v="7"/>
    <n v="140"/>
    <n v="36"/>
    <x v="266"/>
    <n v="519.12"/>
  </r>
  <r>
    <n v="1357"/>
    <x v="133"/>
    <n v="3"/>
    <s v="Empresa C"/>
    <s v="Acapulco"/>
    <x v="4"/>
    <x v="0"/>
    <x v="0"/>
    <d v="2018-11-05T00:00:00"/>
    <s v="Empresa de embarque B"/>
    <s v="Efectivo"/>
    <s v="Salsa curry"/>
    <x v="5"/>
    <n v="560"/>
    <n v="24"/>
    <x v="267"/>
    <n v="1344"/>
  </r>
  <r>
    <n v="1361"/>
    <x v="122"/>
    <n v="10"/>
    <s v="Empresa J"/>
    <s v="León"/>
    <x v="7"/>
    <x v="6"/>
    <x v="1"/>
    <d v="2018-11-12T00:00:00"/>
    <s v="Empresa de embarque B"/>
    <s v="Tarjeta de crédito"/>
    <s v="Almendras"/>
    <x v="1"/>
    <n v="140"/>
    <n v="20"/>
    <x v="268"/>
    <n v="280"/>
  </r>
  <r>
    <n v="1363"/>
    <x v="122"/>
    <n v="10"/>
    <s v="Empresa J"/>
    <s v="León"/>
    <x v="7"/>
    <x v="6"/>
    <x v="1"/>
    <m/>
    <s v="Empresa de embarque A"/>
    <m/>
    <s v="Ciruelas secas"/>
    <x v="1"/>
    <n v="49"/>
    <n v="11"/>
    <x v="4"/>
    <n v="52.28"/>
  </r>
  <r>
    <n v="1364"/>
    <x v="123"/>
    <n v="11"/>
    <s v="Empresa K"/>
    <s v="Ciudad de México"/>
    <x v="9"/>
    <x v="5"/>
    <x v="3"/>
    <m/>
    <s v="Empresa de embarque C"/>
    <m/>
    <s v="Salsa curry"/>
    <x v="5"/>
    <n v="560"/>
    <n v="78"/>
    <x v="188"/>
    <n v="4193.28"/>
  </r>
  <r>
    <n v="1365"/>
    <x v="124"/>
    <n v="1"/>
    <s v="Empresa A"/>
    <s v="Torreón"/>
    <x v="10"/>
    <x v="2"/>
    <x v="2"/>
    <m/>
    <s v="Empresa de embarque C"/>
    <m/>
    <s v="Carne de cangrejo"/>
    <x v="8"/>
    <n v="257.60000000000002"/>
    <n v="76"/>
    <x v="269"/>
    <n v="2016.49"/>
  </r>
  <r>
    <n v="1366"/>
    <x v="125"/>
    <n v="28"/>
    <s v="Empresa BB"/>
    <s v="Toluca"/>
    <x v="6"/>
    <x v="5"/>
    <x v="3"/>
    <d v="2018-11-30T00:00:00"/>
    <s v="Empresa de embarque C"/>
    <s v="Tarjeta de crédito"/>
    <s v="Café"/>
    <x v="0"/>
    <n v="644"/>
    <n v="57"/>
    <x v="270"/>
    <n v="3817.63"/>
  </r>
  <r>
    <n v="1367"/>
    <x v="126"/>
    <n v="9"/>
    <s v="Empresa I"/>
    <s v="Guadalajara"/>
    <x v="3"/>
    <x v="7"/>
    <x v="0"/>
    <d v="2018-11-11T00:00:00"/>
    <s v="Empresa de embarque A"/>
    <s v="Cheque"/>
    <s v="Almejas"/>
    <x v="4"/>
    <n v="135.1"/>
    <n v="14"/>
    <x v="271"/>
    <n v="181.57"/>
  </r>
  <r>
    <n v="1368"/>
    <x v="134"/>
    <n v="27"/>
    <s v="Empresa AA"/>
    <s v="Mazatlán"/>
    <x v="0"/>
    <x v="0"/>
    <x v="0"/>
    <d v="2018-12-29T00:00:00"/>
    <s v="Empresa de embarque B"/>
    <s v="Cheque"/>
    <s v="Cerveza"/>
    <x v="0"/>
    <n v="196"/>
    <n v="14"/>
    <x v="272"/>
    <n v="277.14"/>
  </r>
  <r>
    <n v="1369"/>
    <x v="134"/>
    <n v="27"/>
    <s v="Empresa AA"/>
    <s v="Mazatlán"/>
    <x v="0"/>
    <x v="0"/>
    <x v="0"/>
    <d v="2018-12-29T00:00:00"/>
    <s v="Empresa de embarque B"/>
    <s v="Cheque"/>
    <s v="Ciruelas secas"/>
    <x v="1"/>
    <n v="49"/>
    <n v="70"/>
    <x v="273"/>
    <n v="353.29"/>
  </r>
  <r>
    <n v="1370"/>
    <x v="135"/>
    <n v="4"/>
    <s v="Empresa D"/>
    <s v="Querétaro"/>
    <x v="1"/>
    <x v="1"/>
    <x v="1"/>
    <d v="2018-12-06T00:00:00"/>
    <s v="Empresa de embarque A"/>
    <s v="Tarjeta de crédito"/>
    <s v="Peras secas"/>
    <x v="1"/>
    <n v="420"/>
    <n v="100"/>
    <x v="274"/>
    <n v="4074"/>
  </r>
  <r>
    <n v="1371"/>
    <x v="135"/>
    <n v="4"/>
    <s v="Empresa D"/>
    <s v="Querétaro"/>
    <x v="1"/>
    <x v="1"/>
    <x v="1"/>
    <d v="2018-12-06T00:00:00"/>
    <s v="Empresa de embarque A"/>
    <s v="Tarjeta de crédito"/>
    <s v="Manzanas secas"/>
    <x v="1"/>
    <n v="742"/>
    <n v="27"/>
    <x v="275"/>
    <n v="2003.4"/>
  </r>
  <r>
    <n v="1372"/>
    <x v="135"/>
    <n v="4"/>
    <s v="Empresa D"/>
    <s v="Querétaro"/>
    <x v="1"/>
    <x v="1"/>
    <x v="1"/>
    <d v="2018-12-06T00:00:00"/>
    <s v="Empresa de embarque A"/>
    <s v="Tarjeta de crédito"/>
    <s v="Ciruelas secas"/>
    <x v="1"/>
    <n v="49"/>
    <n v="70"/>
    <x v="273"/>
    <n v="336.14"/>
  </r>
  <r>
    <n v="1373"/>
    <x v="136"/>
    <n v="12"/>
    <s v="Empresa L"/>
    <s v="Mazatlán"/>
    <x v="0"/>
    <x v="0"/>
    <x v="0"/>
    <d v="2018-12-14T00:00:00"/>
    <s v="Empresa de embarque B"/>
    <s v="Tarjeta de crédito"/>
    <s v="Té chai"/>
    <x v="0"/>
    <n v="252"/>
    <n v="57"/>
    <x v="276"/>
    <n v="1436.4"/>
  </r>
  <r>
    <n v="1374"/>
    <x v="136"/>
    <n v="12"/>
    <s v="Empresa L"/>
    <s v="Mazatlán"/>
    <x v="0"/>
    <x v="0"/>
    <x v="0"/>
    <d v="2018-12-14T00:00:00"/>
    <s v="Empresa de embarque B"/>
    <s v="Tarjeta de crédito"/>
    <s v="Café"/>
    <x v="0"/>
    <n v="644"/>
    <n v="83"/>
    <x v="277"/>
    <n v="5238.3"/>
  </r>
  <r>
    <n v="1375"/>
    <x v="137"/>
    <n v="8"/>
    <s v="Empresa H"/>
    <s v="Monterrey"/>
    <x v="2"/>
    <x v="2"/>
    <x v="2"/>
    <d v="2018-12-10T00:00:00"/>
    <s v="Empresa de embarque C"/>
    <s v="Tarjeta de crédito"/>
    <s v="Galletas de chocolate"/>
    <x v="2"/>
    <n v="128.80000000000001"/>
    <n v="76"/>
    <x v="278"/>
    <n v="939.72"/>
  </r>
  <r>
    <n v="1376"/>
    <x v="135"/>
    <n v="4"/>
    <s v="Empresa D"/>
    <s v="Querétaro"/>
    <x v="1"/>
    <x v="1"/>
    <x v="1"/>
    <d v="2018-12-06T00:00:00"/>
    <s v="Empresa de embarque C"/>
    <s v="Cheque"/>
    <s v="Galletas de chocolate"/>
    <x v="2"/>
    <n v="128.80000000000001"/>
    <n v="80"/>
    <x v="128"/>
    <n v="1020.1"/>
  </r>
  <r>
    <n v="1377"/>
    <x v="138"/>
    <n v="29"/>
    <s v="Empresa CC"/>
    <s v="Puerto Vallarta"/>
    <x v="3"/>
    <x v="3"/>
    <x v="0"/>
    <d v="2018-12-31T00:00:00"/>
    <s v="Empresa de embarque B"/>
    <s v="Cheque"/>
    <s v="Chocolate"/>
    <x v="3"/>
    <n v="178.5"/>
    <n v="47"/>
    <x v="13"/>
    <n v="830.56"/>
  </r>
  <r>
    <n v="1378"/>
    <x v="139"/>
    <n v="3"/>
    <s v="Empresa C"/>
    <s v="Acapulco"/>
    <x v="4"/>
    <x v="0"/>
    <x v="0"/>
    <d v="2018-12-05T00:00:00"/>
    <s v="Empresa de embarque B"/>
    <s v="Efectivo"/>
    <s v="Almejas"/>
    <x v="4"/>
    <n v="135.1"/>
    <n v="96"/>
    <x v="279"/>
    <n v="1322.9"/>
  </r>
  <r>
    <n v="1379"/>
    <x v="140"/>
    <n v="6"/>
    <s v="Empresa F"/>
    <s v="Tijuana"/>
    <x v="5"/>
    <x v="4"/>
    <x v="2"/>
    <d v="2018-12-08T00:00:00"/>
    <s v="Empresa de embarque B"/>
    <s v="Tarjeta de crédito"/>
    <s v="Salsa curry"/>
    <x v="5"/>
    <n v="560"/>
    <n v="32"/>
    <x v="11"/>
    <n v="1881.6"/>
  </r>
  <r>
    <n v="1380"/>
    <x v="141"/>
    <n v="28"/>
    <s v="Empresa BB"/>
    <s v="Toluca"/>
    <x v="6"/>
    <x v="5"/>
    <x v="3"/>
    <d v="2018-12-30T00:00:00"/>
    <s v="Empresa de embarque C"/>
    <s v="Cheque"/>
    <s v="Café"/>
    <x v="0"/>
    <n v="644"/>
    <n v="16"/>
    <x v="128"/>
    <n v="1030.4000000000001"/>
  </r>
  <r>
    <n v="1381"/>
    <x v="137"/>
    <n v="8"/>
    <s v="Empresa H"/>
    <s v="Monterrey"/>
    <x v="2"/>
    <x v="2"/>
    <x v="2"/>
    <d v="2018-12-10T00:00:00"/>
    <s v="Empresa de embarque C"/>
    <s v="Cheque"/>
    <s v="Chocolate"/>
    <x v="3"/>
    <n v="178.5"/>
    <n v="41"/>
    <x v="87"/>
    <n v="717.21"/>
  </r>
  <r>
    <n v="1382"/>
    <x v="142"/>
    <n v="10"/>
    <s v="Empresa J"/>
    <s v="León"/>
    <x v="7"/>
    <x v="6"/>
    <x v="1"/>
    <d v="2018-12-12T00:00:00"/>
    <s v="Empresa de embarque B"/>
    <s v="Tarjeta de crédito"/>
    <s v="Té verde"/>
    <x v="0"/>
    <n v="41.86"/>
    <n v="41"/>
    <x v="280"/>
    <n v="180.21"/>
  </r>
  <r>
    <n v="1383"/>
    <x v="143"/>
    <n v="7"/>
    <s v="Empresa G"/>
    <s v="Chihuahua"/>
    <x v="8"/>
    <x v="2"/>
    <x v="2"/>
    <m/>
    <m/>
    <m/>
    <s v="Café"/>
    <x v="0"/>
    <n v="644"/>
    <n v="41"/>
    <x v="281"/>
    <n v="2719.61"/>
  </r>
  <r>
    <n v="1384"/>
    <x v="142"/>
    <n v="10"/>
    <s v="Empresa J"/>
    <s v="León"/>
    <x v="7"/>
    <x v="6"/>
    <x v="1"/>
    <d v="2018-12-12T00:00:00"/>
    <s v="Empresa de embarque A"/>
    <m/>
    <s v="Jalea de fresa"/>
    <x v="6"/>
    <n v="350"/>
    <n v="94"/>
    <x v="282"/>
    <n v="3290"/>
  </r>
  <r>
    <n v="1385"/>
    <x v="142"/>
    <n v="10"/>
    <s v="Empresa J"/>
    <s v="León"/>
    <x v="7"/>
    <x v="6"/>
    <x v="1"/>
    <d v="2018-12-12T00:00:00"/>
    <s v="Empresa de embarque A"/>
    <m/>
    <s v="Condimento cajún"/>
    <x v="7"/>
    <n v="308"/>
    <n v="20"/>
    <x v="283"/>
    <n v="646.79999999999995"/>
  </r>
  <r>
    <n v="1386"/>
    <x v="142"/>
    <n v="10"/>
    <s v="Empresa J"/>
    <s v="León"/>
    <x v="7"/>
    <x v="6"/>
    <x v="1"/>
    <d v="2018-12-12T00:00:00"/>
    <s v="Empresa de embarque A"/>
    <m/>
    <s v="Galletas de chocolate"/>
    <x v="2"/>
    <n v="128.80000000000001"/>
    <n v="13"/>
    <x v="284"/>
    <n v="174.14"/>
  </r>
  <r>
    <n v="1387"/>
    <x v="144"/>
    <n v="11"/>
    <s v="Empresa K"/>
    <s v="Ciudad de México"/>
    <x v="9"/>
    <x v="5"/>
    <x v="3"/>
    <m/>
    <s v="Empresa de embarque C"/>
    <m/>
    <s v="Ciruelas secas"/>
    <x v="1"/>
    <n v="49"/>
    <n v="74"/>
    <x v="58"/>
    <n v="377.1"/>
  </r>
  <r>
    <n v="1388"/>
    <x v="144"/>
    <n v="11"/>
    <s v="Empresa K"/>
    <s v="Ciudad de México"/>
    <x v="9"/>
    <x v="5"/>
    <x v="3"/>
    <m/>
    <s v="Empresa de embarque C"/>
    <m/>
    <s v="Té verde"/>
    <x v="0"/>
    <n v="41.86"/>
    <n v="53"/>
    <x v="285"/>
    <n v="224.08"/>
  </r>
  <r>
    <n v="1389"/>
    <x v="145"/>
    <n v="1"/>
    <s v="Empresa A"/>
    <s v="Torreón"/>
    <x v="10"/>
    <x v="2"/>
    <x v="2"/>
    <m/>
    <m/>
    <m/>
    <s v="Té chai"/>
    <x v="0"/>
    <n v="252"/>
    <n v="99"/>
    <x v="286"/>
    <n v="2444.9"/>
  </r>
  <r>
    <n v="1390"/>
    <x v="145"/>
    <n v="1"/>
    <s v="Empresa A"/>
    <s v="Torreón"/>
    <x v="10"/>
    <x v="2"/>
    <x v="2"/>
    <m/>
    <m/>
    <m/>
    <s v="Café"/>
    <x v="0"/>
    <n v="644"/>
    <n v="89"/>
    <x v="287"/>
    <n v="5445.02"/>
  </r>
  <r>
    <n v="1391"/>
    <x v="145"/>
    <n v="1"/>
    <s v="Empresa A"/>
    <s v="Torreón"/>
    <x v="10"/>
    <x v="2"/>
    <x v="2"/>
    <m/>
    <m/>
    <m/>
    <s v="Té verde"/>
    <x v="0"/>
    <n v="41.86"/>
    <n v="64"/>
    <x v="199"/>
    <n v="273.26"/>
  </r>
  <r>
    <n v="1392"/>
    <x v="141"/>
    <n v="28"/>
    <s v="Empresa BB"/>
    <s v="Toluca"/>
    <x v="6"/>
    <x v="5"/>
    <x v="3"/>
    <d v="2018-12-30T00:00:00"/>
    <s v="Empresa de embarque C"/>
    <s v="Tarjeta de crédito"/>
    <s v="Almejas"/>
    <x v="4"/>
    <n v="135.1"/>
    <n v="98"/>
    <x v="288"/>
    <n v="1350.46"/>
  </r>
  <r>
    <n v="1393"/>
    <x v="141"/>
    <n v="28"/>
    <s v="Empresa BB"/>
    <s v="Toluca"/>
    <x v="6"/>
    <x v="5"/>
    <x v="3"/>
    <d v="2018-12-30T00:00:00"/>
    <s v="Empresa de embarque C"/>
    <s v="Tarjeta de crédito"/>
    <s v="Carne de cangrejo"/>
    <x v="8"/>
    <n v="257.60000000000002"/>
    <n v="86"/>
    <x v="289"/>
    <n v="2171.0500000000002"/>
  </r>
  <r>
    <n v="1394"/>
    <x v="146"/>
    <n v="9"/>
    <s v="Empresa I"/>
    <s v="Guadalajara"/>
    <x v="3"/>
    <x v="7"/>
    <x v="0"/>
    <d v="2018-12-11T00:00:00"/>
    <s v="Empresa de embarque A"/>
    <s v="Cheque"/>
    <s v="Ravioli"/>
    <x v="9"/>
    <n v="273"/>
    <n v="20"/>
    <x v="290"/>
    <n v="573.29999999999995"/>
  </r>
  <r>
    <n v="1395"/>
    <x v="146"/>
    <n v="9"/>
    <s v="Empresa I"/>
    <s v="Guadalajara"/>
    <x v="3"/>
    <x v="7"/>
    <x v="0"/>
    <d v="2018-12-11T00:00:00"/>
    <s v="Empresa de embarque A"/>
    <s v="Cheque"/>
    <s v="Mozzarella"/>
    <x v="10"/>
    <n v="487.2"/>
    <n v="69"/>
    <x v="291"/>
    <n v="3361.68"/>
  </r>
  <r>
    <n v="1396"/>
    <x v="140"/>
    <n v="6"/>
    <s v="Empresa F"/>
    <s v="Tijuana"/>
    <x v="5"/>
    <x v="4"/>
    <x v="2"/>
    <d v="2018-12-08T00:00:00"/>
    <s v="Empresa de embarque B"/>
    <s v="Tarjeta de crédito"/>
    <s v="Cerveza"/>
    <x v="0"/>
    <n v="196"/>
    <n v="68"/>
    <x v="292"/>
    <n v="1279.49"/>
  </r>
  <r>
    <n v="1397"/>
    <x v="137"/>
    <n v="8"/>
    <s v="Empresa H"/>
    <s v="Monterrey"/>
    <x v="2"/>
    <x v="2"/>
    <x v="2"/>
    <d v="2018-12-10T00:00:00"/>
    <s v="Empresa de embarque B"/>
    <s v="Cheque"/>
    <s v="Salsa curry"/>
    <x v="5"/>
    <n v="560"/>
    <n v="52"/>
    <x v="293"/>
    <n v="2853.76"/>
  </r>
  <r>
    <n v="1398"/>
    <x v="137"/>
    <n v="8"/>
    <s v="Empresa H"/>
    <s v="Monterrey"/>
    <x v="2"/>
    <x v="2"/>
    <x v="2"/>
    <d v="2018-12-10T00:00:00"/>
    <s v="Empresa de embarque B"/>
    <s v="Cheque"/>
    <s v="Galletas de chocolate"/>
    <x v="2"/>
    <n v="128.80000000000001"/>
    <n v="40"/>
    <x v="294"/>
    <n v="540.96"/>
  </r>
  <r>
    <n v="1399"/>
    <x v="147"/>
    <n v="25"/>
    <s v="Empresa Y"/>
    <s v="León"/>
    <x v="7"/>
    <x v="6"/>
    <x v="1"/>
    <d v="2018-12-27T00:00:00"/>
    <s v="Empresa de embarque A"/>
    <s v="Efectivo"/>
    <s v="Bolillos"/>
    <x v="2"/>
    <n v="140"/>
    <n v="100"/>
    <x v="115"/>
    <n v="1372"/>
  </r>
  <r>
    <n v="1400"/>
    <x v="148"/>
    <n v="26"/>
    <s v="Empresa Z"/>
    <s v="Ciudad de México"/>
    <x v="9"/>
    <x v="5"/>
    <x v="3"/>
    <d v="2018-12-28T00:00:00"/>
    <s v="Empresa de embarque C"/>
    <s v="Tarjeta de crédito"/>
    <s v="Aceite de oliva"/>
    <x v="13"/>
    <n v="298.89999999999998"/>
    <n v="88"/>
    <x v="295"/>
    <n v="2577.71"/>
  </r>
  <r>
    <n v="1401"/>
    <x v="148"/>
    <n v="26"/>
    <s v="Empresa Z"/>
    <s v="Ciudad de México"/>
    <x v="9"/>
    <x v="5"/>
    <x v="3"/>
    <d v="2018-12-28T00:00:00"/>
    <s v="Empresa de embarque C"/>
    <s v="Tarjeta de crédito"/>
    <s v="Almejas"/>
    <x v="4"/>
    <n v="135.1"/>
    <n v="46"/>
    <x v="255"/>
    <n v="596.6"/>
  </r>
  <r>
    <n v="1402"/>
    <x v="148"/>
    <n v="26"/>
    <s v="Empresa Z"/>
    <s v="Ciudad de México"/>
    <x v="9"/>
    <x v="5"/>
    <x v="3"/>
    <d v="2018-12-28T00:00:00"/>
    <s v="Empresa de embarque C"/>
    <s v="Tarjeta de crédito"/>
    <s v="Carne de cangrejo"/>
    <x v="8"/>
    <n v="257.60000000000002"/>
    <n v="93"/>
    <x v="296"/>
    <n v="2347.77"/>
  </r>
  <r>
    <n v="1403"/>
    <x v="138"/>
    <n v="29"/>
    <s v="Empresa CC"/>
    <s v="Puerto Vallarta"/>
    <x v="3"/>
    <x v="3"/>
    <x v="0"/>
    <d v="2018-12-31T00:00:00"/>
    <s v="Empresa de embarque B"/>
    <s v="Cheque"/>
    <s v="Cerveza"/>
    <x v="0"/>
    <n v="196"/>
    <n v="96"/>
    <x v="297"/>
    <n v="1975.68"/>
  </r>
  <r>
    <n v="1404"/>
    <x v="140"/>
    <n v="6"/>
    <s v="Empresa F"/>
    <s v="Tijuana"/>
    <x v="5"/>
    <x v="4"/>
    <x v="2"/>
    <d v="2018-12-08T00:00:00"/>
    <s v="Empresa de embarque C"/>
    <s v="Cheque"/>
    <s v="Chocolate"/>
    <x v="3"/>
    <n v="178.5"/>
    <n v="12"/>
    <x v="298"/>
    <n v="224.91"/>
  </r>
  <r>
    <n v="1406"/>
    <x v="135"/>
    <n v="4"/>
    <s v="Empresa D"/>
    <s v="Querétaro"/>
    <x v="1"/>
    <x v="1"/>
    <x v="1"/>
    <d v="2018-12-06T00:00:00"/>
    <s v="Empresa de embarque A"/>
    <s v="Tarjeta de crédito"/>
    <s v="Mermelada de zarzamora"/>
    <x v="6"/>
    <n v="1134"/>
    <n v="38"/>
    <x v="299"/>
    <n v="4093.74"/>
  </r>
  <r>
    <n v="1407"/>
    <x v="135"/>
    <n v="4"/>
    <s v="Empresa D"/>
    <s v="Querétaro"/>
    <x v="1"/>
    <x v="1"/>
    <x v="1"/>
    <d v="2018-12-06T00:00:00"/>
    <s v="Empresa de embarque A"/>
    <s v="Tarjeta de crédito"/>
    <s v="Arroz de grano largo"/>
    <x v="14"/>
    <n v="98"/>
    <n v="42"/>
    <x v="107"/>
    <n v="407.48"/>
  </r>
  <r>
    <n v="1409"/>
    <x v="137"/>
    <n v="8"/>
    <s v="Empresa H"/>
    <s v="Monterrey"/>
    <x v="2"/>
    <x v="2"/>
    <x v="2"/>
    <d v="2018-12-10T00:00:00"/>
    <s v="Empresa de embarque C"/>
    <s v="Tarjeta de crédito"/>
    <s v="Mozzarella"/>
    <x v="10"/>
    <n v="487.2"/>
    <n v="100"/>
    <x v="300"/>
    <n v="4823.28"/>
  </r>
  <r>
    <n v="1412"/>
    <x v="139"/>
    <n v="3"/>
    <s v="Empresa C"/>
    <s v="Acapulco"/>
    <x v="4"/>
    <x v="0"/>
    <x v="0"/>
    <d v="2018-12-05T00:00:00"/>
    <s v="Empresa de embarque B"/>
    <s v="Efectivo"/>
    <s v="Jarabe"/>
    <x v="7"/>
    <n v="140"/>
    <n v="89"/>
    <x v="301"/>
    <n v="1221.08"/>
  </r>
  <r>
    <n v="1413"/>
    <x v="139"/>
    <n v="3"/>
    <s v="Empresa C"/>
    <s v="Acapulco"/>
    <x v="4"/>
    <x v="0"/>
    <x v="0"/>
    <d v="2018-12-05T00:00:00"/>
    <s v="Empresa de embarque B"/>
    <s v="Efectivo"/>
    <s v="Salsa curry"/>
    <x v="5"/>
    <n v="560"/>
    <n v="12"/>
    <x v="60"/>
    <n v="651.84"/>
  </r>
  <r>
    <n v="1417"/>
    <x v="142"/>
    <n v="10"/>
    <s v="Empresa J"/>
    <s v="León"/>
    <x v="7"/>
    <x v="6"/>
    <x v="1"/>
    <d v="2018-12-12T00:00:00"/>
    <s v="Empresa de embarque B"/>
    <s v="Tarjeta de crédito"/>
    <s v="Almendras"/>
    <x v="1"/>
    <n v="140"/>
    <n v="97"/>
    <x v="302"/>
    <n v="1412.32"/>
  </r>
  <r>
    <n v="1419"/>
    <x v="142"/>
    <n v="10"/>
    <s v="Empresa J"/>
    <s v="León"/>
    <x v="7"/>
    <x v="6"/>
    <x v="1"/>
    <m/>
    <s v="Empresa de embarque A"/>
    <m/>
    <s v="Ciruelas secas"/>
    <x v="1"/>
    <n v="49"/>
    <n v="53"/>
    <x v="303"/>
    <n v="246.72"/>
  </r>
  <r>
    <n v="1420"/>
    <x v="144"/>
    <n v="11"/>
    <s v="Empresa K"/>
    <s v="Ciudad de México"/>
    <x v="9"/>
    <x v="5"/>
    <x v="3"/>
    <m/>
    <s v="Empresa de embarque C"/>
    <m/>
    <s v="Salsa curry"/>
    <x v="5"/>
    <n v="560"/>
    <n v="61"/>
    <x v="304"/>
    <n v="3484.32"/>
  </r>
  <r>
    <n v="1421"/>
    <x v="145"/>
    <n v="1"/>
    <s v="Empresa A"/>
    <s v="Torreón"/>
    <x v="10"/>
    <x v="2"/>
    <x v="2"/>
    <m/>
    <s v="Empresa de embarque C"/>
    <m/>
    <s v="Carne de cangrejo"/>
    <x v="8"/>
    <n v="257.60000000000002"/>
    <n v="45"/>
    <x v="305"/>
    <n v="1136.02"/>
  </r>
  <r>
    <n v="1422"/>
    <x v="141"/>
    <n v="28"/>
    <s v="Empresa BB"/>
    <s v="Toluca"/>
    <x v="6"/>
    <x v="5"/>
    <x v="3"/>
    <d v="2018-12-30T00:00:00"/>
    <s v="Empresa de embarque C"/>
    <s v="Tarjeta de crédito"/>
    <s v="Café"/>
    <x v="0"/>
    <n v="644"/>
    <n v="43"/>
    <x v="306"/>
    <n v="2769.2"/>
  </r>
  <r>
    <n v="1423"/>
    <x v="146"/>
    <n v="9"/>
    <s v="Empresa I"/>
    <s v="Guadalajara"/>
    <x v="3"/>
    <x v="7"/>
    <x v="0"/>
    <d v="2018-12-11T00:00:00"/>
    <s v="Empresa de embarque A"/>
    <s v="Cheque"/>
    <s v="Almejas"/>
    <x v="4"/>
    <n v="135.1"/>
    <n v="18"/>
    <x v="307"/>
    <n v="231.02"/>
  </r>
  <r>
    <n v="1424"/>
    <x v="140"/>
    <n v="6"/>
    <s v="Empresa F"/>
    <s v="Tijuana"/>
    <x v="5"/>
    <x v="4"/>
    <x v="2"/>
    <d v="2018-12-08T00:00:00"/>
    <s v="Empresa de embarque B"/>
    <s v="Tarjeta de crédito"/>
    <s v="Chocolate"/>
    <x v="3"/>
    <n v="178.5"/>
    <n v="41"/>
    <x v="87"/>
    <n v="709.89"/>
  </r>
  <r>
    <n v="1425"/>
    <x v="137"/>
    <n v="8"/>
    <s v="Empresa H"/>
    <s v="Monterrey"/>
    <x v="2"/>
    <x v="2"/>
    <x v="2"/>
    <d v="2018-12-10T00:00:00"/>
    <s v="Empresa de embarque B"/>
    <s v="Cheque"/>
    <s v="Chocolate"/>
    <x v="3"/>
    <n v="178.5"/>
    <n v="19"/>
    <x v="108"/>
    <n v="335.76"/>
  </r>
  <r>
    <n v="1426"/>
    <x v="147"/>
    <n v="25"/>
    <s v="Empresa Y"/>
    <s v="León"/>
    <x v="7"/>
    <x v="6"/>
    <x v="1"/>
    <d v="2018-12-27T00:00:00"/>
    <s v="Empresa de embarque A"/>
    <s v="Efectivo"/>
    <s v="Condimento cajún"/>
    <x v="7"/>
    <n v="308"/>
    <n v="65"/>
    <x v="308"/>
    <n v="1941.94"/>
  </r>
  <r>
    <n v="1427"/>
    <x v="148"/>
    <n v="26"/>
    <s v="Empresa Z"/>
    <s v="Ciudad de México"/>
    <x v="9"/>
    <x v="5"/>
    <x v="3"/>
    <d v="2018-12-28T00:00:00"/>
    <s v="Empresa de embarque C"/>
    <s v="Tarjeta de crédito"/>
    <s v="Jalea de fresa"/>
    <x v="6"/>
    <n v="350"/>
    <n v="13"/>
    <x v="309"/>
    <n v="450.45"/>
  </r>
  <r>
    <n v="1428"/>
    <x v="138"/>
    <n v="29"/>
    <s v="Empresa CC"/>
    <s v="Puerto Vallarta"/>
    <x v="3"/>
    <x v="3"/>
    <x v="0"/>
    <d v="2018-12-31T00:00:00"/>
    <s v="Empresa de embarque B"/>
    <s v="Cheque"/>
    <s v="Cóctel de frutas"/>
    <x v="12"/>
    <n v="546"/>
    <n v="54"/>
    <x v="310"/>
    <n v="3007.37"/>
  </r>
  <r>
    <n v="1429"/>
    <x v="140"/>
    <n v="6"/>
    <s v="Empresa F"/>
    <s v="Tijuana"/>
    <x v="5"/>
    <x v="4"/>
    <x v="2"/>
    <d v="2018-12-08T00:00:00"/>
    <s v="Empresa de embarque C"/>
    <s v="Cheque"/>
    <s v="Peras secas"/>
    <x v="1"/>
    <n v="420"/>
    <n v="33"/>
    <x v="82"/>
    <n v="1330.56"/>
  </r>
  <r>
    <n v="1430"/>
    <x v="140"/>
    <n v="6"/>
    <s v="Empresa F"/>
    <s v="Tijuana"/>
    <x v="5"/>
    <x v="4"/>
    <x v="2"/>
    <d v="2018-12-08T00:00:00"/>
    <s v="Empresa de embarque C"/>
    <s v="Cheque"/>
    <s v="Manzanas secas"/>
    <x v="1"/>
    <n v="742"/>
    <n v="34"/>
    <x v="311"/>
    <n v="2598.48"/>
  </r>
  <r>
    <n v="1431"/>
    <x v="135"/>
    <n v="4"/>
    <s v="Empresa D"/>
    <s v="Querétaro"/>
    <x v="1"/>
    <x v="1"/>
    <x v="1"/>
    <m/>
    <m/>
    <m/>
    <s v="Pasta penne"/>
    <x v="9"/>
    <n v="532"/>
    <n v="59"/>
    <x v="312"/>
    <n v="3170.19"/>
  </r>
  <r>
    <n v="1432"/>
    <x v="139"/>
    <n v="3"/>
    <s v="Empresa C"/>
    <s v="Acapulco"/>
    <x v="4"/>
    <x v="0"/>
    <x v="0"/>
    <m/>
    <m/>
    <m/>
    <s v="Té verde"/>
    <x v="0"/>
    <n v="41.86"/>
    <n v="24"/>
    <x v="313"/>
    <n v="99.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9C05B1-B25A-46CE-9D03-F159C7762FAB}" name="TablaDinámica3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5">
  <location ref="A19:B28" firstHeaderRow="1" firstDataRow="1" firstDataCol="1"/>
  <pivotFields count="18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axis="axisRow"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8" showAll="0"/>
    <pivotField showAll="0" defaultSubtota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de Ingresos" fld="1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28BEE2-A517-45FE-931B-4D3C42A64D39}" name="TablaDinámica2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11">
  <location ref="A3:B16" firstHeaderRow="1" firstDataRow="1" firstDataCol="1"/>
  <pivotFields count="18"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8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7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Ingresos" fld="1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4A2909-8DFA-4346-B2EE-372EC1E62200}" name="TablaDinámica7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5">
  <location ref="A35:B51" firstHeaderRow="1" firstDataRow="1" firstDataCol="1"/>
  <pivotFields count="18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axis="axisRow"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/>
    <pivotField numFmtId="8" showAll="0"/>
    <pivotField showAll="0" defaultSubtotal="0"/>
  </pivotFields>
  <rowFields count="1"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a de Ingresos" fld="15" baseField="12" baseItem="0"/>
  </dataFields>
  <formats count="6">
    <format dxfId="5">
      <pivotArea type="all" dataOnly="0" outline="0" fieldPosition="0"/>
    </format>
    <format dxfId="4">
      <pivotArea field="12" type="button" dataOnly="0" labelOnly="1" outline="0" axis="axisRow" fieldPosition="0"/>
    </format>
    <format dxfId="3">
      <pivotArea dataOnly="0" labelOnly="1" outline="0" axis="axisValues" fieldPosition="0"/>
    </format>
    <format dxfId="2">
      <pivotArea outline="0" collapsedLevelsAreSubtotals="1" fieldPosition="0"/>
    </format>
    <format dxfId="1">
      <pivotArea dataOnly="0" labelOnly="1" fieldPosition="0">
        <references count="1">
          <reference field="12" count="0"/>
        </references>
      </pivotArea>
    </format>
    <format dxfId="0">
      <pivotArea dataOnly="0" labelOnly="1" grandRow="1" outline="0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679CDB-E381-46CD-97E0-885A94C04A6C}" name="TablaDinámica5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4">
  <location ref="A71:B77" firstHeaderRow="1" firstDataRow="1" firstDataCol="1"/>
  <pivotFields count="18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axis="axisRow" dataField="1" showAll="0">
      <items count="8">
        <item h="1" x="0"/>
        <item n="$0-$25" x="1"/>
        <item n="$25-$50" x="2"/>
        <item n="$50-$75" x="3"/>
        <item n="$75-$100" x="4"/>
        <item n="$100-$125" x="5"/>
        <item x="6"/>
        <item t="default"/>
      </items>
    </pivotField>
    <pivotField numFmtId="8" showAll="0"/>
    <pivotField showAll="0" defaultSubtotal="0"/>
  </pivotFields>
  <rowFields count="1">
    <field x="15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Ingresos" fld="15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BDE3AA-9B8A-489B-8E4D-CC592EBE92E2}" name="TablaDinámica4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>
  <location ref="A57:B69" firstHeaderRow="1" firstDataRow="1" firstDataCol="1"/>
  <pivotFields count="18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axis="axisRow" showAll="0">
      <items count="12">
        <item x="5"/>
        <item x="8"/>
        <item x="9"/>
        <item x="10"/>
        <item x="6"/>
        <item x="7"/>
        <item x="4"/>
        <item x="3"/>
        <item x="2"/>
        <item x="1"/>
        <item x="0"/>
        <item t="default"/>
      </items>
    </pivotField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8" showAll="0"/>
    <pivotField showAll="0" defaultSubtotal="0"/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de Ingresos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814487B8-7445-41F2-9E5A-20DFF51CD3D9}" sourceName="Vendedor">
  <pivotTables>
    <pivotTable tabId="2" name="TablaDinámica2"/>
    <pivotTable tabId="2" name="TablaDinámica3"/>
    <pivotTable tabId="2" name="TablaDinámica5"/>
    <pivotTable tabId="2" name="TablaDinámica7"/>
    <pivotTable tabId="2" name="TablaDinámica4"/>
  </pivotTables>
  <data>
    <tabular pivotCacheId="1428436806">
      <items count="8">
        <i x="5" s="1"/>
        <i x="1" s="1"/>
        <i x="3" s="1"/>
        <i x="6" s="1"/>
        <i x="4" s="1"/>
        <i x="0" s="1"/>
        <i x="2" s="1"/>
        <i x="7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51BD46A9-B1E3-4F93-BDCD-48B5F6856340}" sourceName="Region">
  <pivotTables>
    <pivotTable tabId="2" name="TablaDinámica2"/>
    <pivotTable tabId="2" name="TablaDinámica3"/>
    <pivotTable tabId="2" name="TablaDinámica5"/>
    <pivotTable tabId="2" name="TablaDinámica7"/>
    <pivotTable tabId="2" name="TablaDinámica4"/>
  </pivotTables>
  <data>
    <tabular pivotCacheId="1428436806">
      <items count="4">
        <i x="1" s="1"/>
        <i x="3" s="1"/>
        <i x="2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3FD5B44B-3945-4842-8D14-5901F14543C9}" sourceName="Categoría">
  <pivotTables>
    <pivotTable tabId="2" name="TablaDinámica2"/>
    <pivotTable tabId="2" name="TablaDinámica3"/>
    <pivotTable tabId="2" name="TablaDinámica5"/>
    <pivotTable tabId="2" name="TablaDinámica7"/>
    <pivotTable tabId="2" name="TablaDinámica4"/>
  </pivotTables>
  <data>
    <tabular pivotCacheId="1428436806">
      <items count="15">
        <i x="13" s="1"/>
        <i x="0" s="1"/>
        <i x="8" s="1"/>
        <i x="7" s="1"/>
        <i x="3" s="1"/>
        <i x="1" s="1"/>
        <i x="12" s="1"/>
        <i x="14" s="1"/>
        <i x="6" s="1"/>
        <i x="9" s="1"/>
        <i x="2" s="1"/>
        <i x="10" s="1"/>
        <i x="5" s="1"/>
        <i x="4" s="1"/>
        <i x="1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BAC79CCC-01EA-43FF-A5AD-DD9E3910E52D}" cache="SegmentaciónDeDatos_Vendedor" caption="Vendedor" style="SlicerStyleDark1" rowHeight="234950"/>
  <slicer name="Region" xr10:uid="{8B623C60-4BBB-42F3-B4E8-78B41FA9A80C}" cache="SegmentaciónDeDatos_Region" caption="Region" style="SlicerStyleDark1" rowHeight="234950"/>
  <slicer name="Categoría" xr10:uid="{225C1065-3DD2-4632-A3E7-05183C95C00D}" cache="SegmentaciónDeDatos_Categoría" caption="Categoría" startItem="7" style="SlicerStyleDark1" rowHeight="234950"/>
</slicer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_de_orden" xr10:uid="{F587B91F-E042-4BF3-A21B-E0FBF68D4C9E}" sourceName="Fecha de orden">
  <pivotTables>
    <pivotTable tabId="2" name="TablaDinámica2"/>
    <pivotTable tabId="2" name="TablaDinámica3"/>
    <pivotTable tabId="2" name="TablaDinámica5"/>
    <pivotTable tabId="2" name="TablaDinámica7"/>
    <pivotTable tabId="2" name="TablaDinámica4"/>
  </pivotTables>
  <state minimalRefreshVersion="6" lastRefreshVersion="6" pivotCacheId="1428436806" filterType="unknown">
    <bounds startDate="2018-01-01T00:00:00" endDate="2019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de orden" xr10:uid="{6FACA039-B30E-4B95-ACDD-075BBE956D56}" cache="NativeTimeline_Fecha_de_orden" caption="Fecha de orden" level="2" selectionLevel="2" scrollPosition="2018-01-20T00:00:00" style="TimeSlicerStyleDark1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EF09A-2ED8-4A7C-8D7A-432862773D72}">
  <dimension ref="A3:E77"/>
  <sheetViews>
    <sheetView topLeftCell="A36" workbookViewId="0">
      <selection activeCell="C73" sqref="C73"/>
    </sheetView>
  </sheetViews>
  <sheetFormatPr baseColWidth="10" defaultRowHeight="15" x14ac:dyDescent="0.25"/>
  <cols>
    <col min="1" max="1" width="16.5703125" bestFit="1" customWidth="1"/>
    <col min="2" max="2" width="15.7109375" bestFit="1" customWidth="1"/>
    <col min="4" max="4" width="15.42578125" bestFit="1" customWidth="1"/>
  </cols>
  <sheetData>
    <row r="3" spans="1:2" x14ac:dyDescent="0.25">
      <c r="A3" s="13" t="s">
        <v>110</v>
      </c>
      <c r="B3" t="s">
        <v>124</v>
      </c>
    </row>
    <row r="4" spans="1:2" x14ac:dyDescent="0.25">
      <c r="A4" s="14" t="s">
        <v>112</v>
      </c>
      <c r="B4" s="15">
        <v>460709.76000000007</v>
      </c>
    </row>
    <row r="5" spans="1:2" x14ac:dyDescent="0.25">
      <c r="A5" s="14" t="s">
        <v>113</v>
      </c>
      <c r="B5" s="15">
        <v>279377</v>
      </c>
    </row>
    <row r="6" spans="1:2" x14ac:dyDescent="0.25">
      <c r="A6" s="14" t="s">
        <v>114</v>
      </c>
      <c r="B6" s="15">
        <v>431936.4</v>
      </c>
    </row>
    <row r="7" spans="1:2" x14ac:dyDescent="0.25">
      <c r="A7" s="14" t="s">
        <v>115</v>
      </c>
      <c r="B7" s="15">
        <v>290805.06</v>
      </c>
    </row>
    <row r="8" spans="1:2" x14ac:dyDescent="0.25">
      <c r="A8" s="14" t="s">
        <v>116</v>
      </c>
      <c r="B8" s="15">
        <v>480298.70000000007</v>
      </c>
    </row>
    <row r="9" spans="1:2" x14ac:dyDescent="0.25">
      <c r="A9" s="14" t="s">
        <v>117</v>
      </c>
      <c r="B9" s="15">
        <v>778422.54</v>
      </c>
    </row>
    <row r="10" spans="1:2" x14ac:dyDescent="0.25">
      <c r="A10" s="14" t="s">
        <v>118</v>
      </c>
      <c r="B10" s="15">
        <v>382459.56</v>
      </c>
    </row>
    <row r="11" spans="1:2" x14ac:dyDescent="0.25">
      <c r="A11" s="14" t="s">
        <v>119</v>
      </c>
      <c r="B11" s="15">
        <v>418900.44</v>
      </c>
    </row>
    <row r="12" spans="1:2" x14ac:dyDescent="0.25">
      <c r="A12" s="14" t="s">
        <v>120</v>
      </c>
      <c r="B12" s="15">
        <v>447299.57999999996</v>
      </c>
    </row>
    <row r="13" spans="1:2" x14ac:dyDescent="0.25">
      <c r="A13" s="14" t="s">
        <v>121</v>
      </c>
      <c r="B13" s="15">
        <v>742470.26</v>
      </c>
    </row>
    <row r="14" spans="1:2" x14ac:dyDescent="0.25">
      <c r="A14" s="14" t="s">
        <v>122</v>
      </c>
      <c r="B14" s="15">
        <v>444828.02</v>
      </c>
    </row>
    <row r="15" spans="1:2" x14ac:dyDescent="0.25">
      <c r="A15" s="14" t="s">
        <v>123</v>
      </c>
      <c r="B15" s="15">
        <v>932998.92</v>
      </c>
    </row>
    <row r="16" spans="1:2" x14ac:dyDescent="0.25">
      <c r="A16" s="14" t="s">
        <v>111</v>
      </c>
      <c r="B16" s="15">
        <v>6090506.2400000002</v>
      </c>
    </row>
    <row r="19" spans="1:5" x14ac:dyDescent="0.25">
      <c r="A19" s="13" t="s">
        <v>110</v>
      </c>
      <c r="B19" t="s">
        <v>124</v>
      </c>
    </row>
    <row r="20" spans="1:5" x14ac:dyDescent="0.25">
      <c r="A20" s="14" t="s">
        <v>70</v>
      </c>
      <c r="B20" s="15">
        <v>1313876.6200000001</v>
      </c>
    </row>
    <row r="21" spans="1:5" x14ac:dyDescent="0.25">
      <c r="A21" s="14" t="s">
        <v>32</v>
      </c>
      <c r="B21" s="15">
        <v>940527</v>
      </c>
    </row>
    <row r="22" spans="1:5" x14ac:dyDescent="0.25">
      <c r="A22" s="14" t="s">
        <v>52</v>
      </c>
      <c r="B22" s="15">
        <v>228907</v>
      </c>
    </row>
    <row r="23" spans="1:5" x14ac:dyDescent="0.25">
      <c r="A23" s="14" t="s">
        <v>75</v>
      </c>
      <c r="B23" s="15">
        <v>575330.14</v>
      </c>
    </row>
    <row r="24" spans="1:5" x14ac:dyDescent="0.25">
      <c r="A24" s="14" t="s">
        <v>64</v>
      </c>
      <c r="B24" s="15">
        <v>523852</v>
      </c>
    </row>
    <row r="25" spans="1:5" x14ac:dyDescent="0.25">
      <c r="A25" s="14" t="s">
        <v>22</v>
      </c>
      <c r="B25" s="15">
        <v>593192.32000000007</v>
      </c>
    </row>
    <row r="26" spans="1:5" x14ac:dyDescent="0.25">
      <c r="A26" s="14" t="s">
        <v>44</v>
      </c>
      <c r="B26" s="15">
        <v>1459392.7600000002</v>
      </c>
    </row>
    <row r="27" spans="1:5" x14ac:dyDescent="0.25">
      <c r="A27" s="14" t="s">
        <v>92</v>
      </c>
      <c r="B27" s="15">
        <v>455428.4</v>
      </c>
    </row>
    <row r="28" spans="1:5" x14ac:dyDescent="0.25">
      <c r="A28" s="14" t="s">
        <v>111</v>
      </c>
      <c r="B28" s="15">
        <v>6090506.2400000002</v>
      </c>
    </row>
    <row r="32" spans="1:5" x14ac:dyDescent="0.25">
      <c r="E32" t="s">
        <v>125</v>
      </c>
    </row>
    <row r="33" spans="1:5" x14ac:dyDescent="0.25">
      <c r="D33" t="s">
        <v>125</v>
      </c>
      <c r="E33" t="s">
        <v>125</v>
      </c>
    </row>
    <row r="34" spans="1:5" x14ac:dyDescent="0.25">
      <c r="D34" t="s">
        <v>125</v>
      </c>
      <c r="E34" t="s">
        <v>125</v>
      </c>
    </row>
    <row r="35" spans="1:5" x14ac:dyDescent="0.25">
      <c r="A35" s="17" t="s">
        <v>110</v>
      </c>
      <c r="B35" s="18" t="s">
        <v>124</v>
      </c>
      <c r="D35" t="s">
        <v>125</v>
      </c>
      <c r="E35" t="s">
        <v>125</v>
      </c>
    </row>
    <row r="36" spans="1:5" x14ac:dyDescent="0.25">
      <c r="A36" s="19" t="s">
        <v>106</v>
      </c>
      <c r="B36" s="15">
        <v>186513.60000000003</v>
      </c>
      <c r="D36" t="s">
        <v>125</v>
      </c>
      <c r="E36" t="s">
        <v>125</v>
      </c>
    </row>
    <row r="37" spans="1:5" x14ac:dyDescent="0.25">
      <c r="A37" s="19" t="s">
        <v>27</v>
      </c>
      <c r="B37" s="15">
        <v>1548079.5399999998</v>
      </c>
      <c r="D37" t="s">
        <v>125</v>
      </c>
      <c r="E37" t="s">
        <v>125</v>
      </c>
    </row>
    <row r="38" spans="1:5" x14ac:dyDescent="0.25">
      <c r="A38" s="19" t="s">
        <v>89</v>
      </c>
      <c r="B38" s="15">
        <v>356518.39999999997</v>
      </c>
      <c r="D38" t="s">
        <v>125</v>
      </c>
      <c r="E38" t="s">
        <v>125</v>
      </c>
    </row>
    <row r="39" spans="1:5" x14ac:dyDescent="0.25">
      <c r="A39" s="19" t="s">
        <v>82</v>
      </c>
      <c r="B39" s="15">
        <v>283892</v>
      </c>
      <c r="D39" t="s">
        <v>125</v>
      </c>
      <c r="E39" t="s">
        <v>125</v>
      </c>
    </row>
    <row r="40" spans="1:5" x14ac:dyDescent="0.25">
      <c r="A40" s="19" t="s">
        <v>54</v>
      </c>
      <c r="B40" s="15">
        <v>249721.5</v>
      </c>
      <c r="D40" t="s">
        <v>125</v>
      </c>
      <c r="E40" t="s">
        <v>125</v>
      </c>
    </row>
    <row r="41" spans="1:5" x14ac:dyDescent="0.25">
      <c r="A41" s="19" t="s">
        <v>29</v>
      </c>
      <c r="B41" s="15">
        <v>391993</v>
      </c>
      <c r="D41" t="s">
        <v>125</v>
      </c>
      <c r="E41" t="s">
        <v>125</v>
      </c>
    </row>
    <row r="42" spans="1:5" x14ac:dyDescent="0.25">
      <c r="A42" s="19" t="s">
        <v>102</v>
      </c>
      <c r="B42" s="15">
        <v>97188</v>
      </c>
      <c r="D42" t="s">
        <v>125</v>
      </c>
      <c r="E42" t="s">
        <v>125</v>
      </c>
    </row>
    <row r="43" spans="1:5" x14ac:dyDescent="0.25">
      <c r="A43" s="19" t="s">
        <v>109</v>
      </c>
      <c r="B43" s="15">
        <v>40376</v>
      </c>
      <c r="D43" t="s">
        <v>125</v>
      </c>
      <c r="E43" t="s">
        <v>125</v>
      </c>
    </row>
    <row r="44" spans="1:5" x14ac:dyDescent="0.25">
      <c r="A44" s="19" t="s">
        <v>80</v>
      </c>
      <c r="B44" s="15">
        <v>721574</v>
      </c>
    </row>
    <row r="45" spans="1:5" x14ac:dyDescent="0.25">
      <c r="A45" s="19" t="s">
        <v>94</v>
      </c>
      <c r="B45" s="15">
        <v>282471</v>
      </c>
    </row>
    <row r="46" spans="1:5" x14ac:dyDescent="0.25">
      <c r="A46" s="19" t="s">
        <v>48</v>
      </c>
      <c r="B46" s="15">
        <v>266750.40000000002</v>
      </c>
    </row>
    <row r="47" spans="1:5" x14ac:dyDescent="0.25">
      <c r="A47" s="19" t="s">
        <v>96</v>
      </c>
      <c r="B47" s="15">
        <v>463814.39999999991</v>
      </c>
    </row>
    <row r="48" spans="1:5" x14ac:dyDescent="0.25">
      <c r="A48" s="19" t="s">
        <v>66</v>
      </c>
      <c r="B48" s="15">
        <v>966000</v>
      </c>
    </row>
    <row r="49" spans="1:5" x14ac:dyDescent="0.25">
      <c r="A49" s="19" t="s">
        <v>60</v>
      </c>
      <c r="B49" s="15">
        <v>235614.39999999997</v>
      </c>
    </row>
    <row r="50" spans="1:5" x14ac:dyDescent="0.25">
      <c r="A50" s="19" t="s">
        <v>18</v>
      </c>
      <c r="B50" s="15"/>
    </row>
    <row r="51" spans="1:5" x14ac:dyDescent="0.25">
      <c r="A51" s="19" t="s">
        <v>111</v>
      </c>
      <c r="B51" s="15">
        <v>6090506.2400000002</v>
      </c>
    </row>
    <row r="57" spans="1:5" x14ac:dyDescent="0.25">
      <c r="A57" s="13" t="s">
        <v>110</v>
      </c>
      <c r="B57" t="s">
        <v>124</v>
      </c>
      <c r="D57" t="s">
        <v>7</v>
      </c>
      <c r="E57" t="s">
        <v>131</v>
      </c>
    </row>
    <row r="58" spans="1:5" x14ac:dyDescent="0.25">
      <c r="A58" s="14" t="s">
        <v>63</v>
      </c>
      <c r="B58" s="15">
        <v>523852</v>
      </c>
      <c r="D58" s="14" t="s">
        <v>63</v>
      </c>
      <c r="E58" s="20">
        <f>GETPIVOTDATA("Ingresos",$A$57,"Estado","Baja California")</f>
        <v>523852</v>
      </c>
    </row>
    <row r="59" spans="1:5" x14ac:dyDescent="0.25">
      <c r="A59" s="14" t="s">
        <v>78</v>
      </c>
      <c r="B59" s="15">
        <v>240856</v>
      </c>
      <c r="D59" s="14" t="s">
        <v>78</v>
      </c>
      <c r="E59" s="20">
        <f>GETPIVOTDATA("Ingresos",$A$57,"Estado","Chihuahua")</f>
        <v>240856</v>
      </c>
    </row>
    <row r="60" spans="1:5" x14ac:dyDescent="0.25">
      <c r="A60" s="14" t="s">
        <v>84</v>
      </c>
      <c r="B60" s="15">
        <v>702034.61999999988</v>
      </c>
      <c r="D60" s="14" t="s">
        <v>84</v>
      </c>
      <c r="E60" s="20">
        <f>GETPIVOTDATA("Ingresos",$A$57,"Estado","Ciudad de México")</f>
        <v>702034.61999999988</v>
      </c>
    </row>
    <row r="61" spans="1:5" x14ac:dyDescent="0.25">
      <c r="A61" s="14" t="s">
        <v>87</v>
      </c>
      <c r="B61" s="15">
        <v>515759.85999999987</v>
      </c>
      <c r="D61" s="14" t="s">
        <v>87</v>
      </c>
      <c r="E61" s="20">
        <f>GETPIVOTDATA("Ingresos",$A$57,"Estado","Coahuila")</f>
        <v>515759.85999999987</v>
      </c>
    </row>
    <row r="62" spans="1:5" x14ac:dyDescent="0.25">
      <c r="A62" s="14" t="s">
        <v>69</v>
      </c>
      <c r="B62" s="15">
        <v>611842.00000000012</v>
      </c>
      <c r="D62" s="14" t="s">
        <v>69</v>
      </c>
      <c r="E62" s="20">
        <f>GETPIVOTDATA("Ingresos",$A$57,"Estado","Estado de México")</f>
        <v>611842.00000000012</v>
      </c>
    </row>
    <row r="63" spans="1:5" x14ac:dyDescent="0.25">
      <c r="A63" s="14" t="s">
        <v>74</v>
      </c>
      <c r="B63" s="15">
        <v>575330.14</v>
      </c>
      <c r="D63" s="14" t="s">
        <v>74</v>
      </c>
      <c r="E63" s="20">
        <f>GETPIVOTDATA("Ingresos",$A$57,"Estado","Guanajuato")</f>
        <v>575330.14</v>
      </c>
    </row>
    <row r="64" spans="1:5" x14ac:dyDescent="0.25">
      <c r="A64" s="14" t="s">
        <v>57</v>
      </c>
      <c r="B64" s="15">
        <v>378075.32</v>
      </c>
      <c r="D64" s="14" t="s">
        <v>57</v>
      </c>
      <c r="E64" s="20">
        <f>GETPIVOTDATA("Ingresos",$A$57,"Estado","Guerrero")</f>
        <v>378075.32</v>
      </c>
    </row>
    <row r="65" spans="1:5" x14ac:dyDescent="0.25">
      <c r="A65" s="14" t="s">
        <v>51</v>
      </c>
      <c r="B65" s="15">
        <v>684335.40000000014</v>
      </c>
      <c r="D65" s="14" t="s">
        <v>51</v>
      </c>
      <c r="E65" s="20">
        <f>GETPIVOTDATA("Ingresos",$A$57,"Estado","Jalisco")</f>
        <v>684335.40000000014</v>
      </c>
    </row>
    <row r="66" spans="1:5" x14ac:dyDescent="0.25">
      <c r="A66" s="14" t="s">
        <v>43</v>
      </c>
      <c r="B66" s="15">
        <v>702776.9</v>
      </c>
      <c r="D66" s="14" t="s">
        <v>43</v>
      </c>
      <c r="E66" s="20">
        <f>GETPIVOTDATA("Ingresos",$A$57,"Estado","Nuevo León")</f>
        <v>702776.9</v>
      </c>
    </row>
    <row r="67" spans="1:5" x14ac:dyDescent="0.25">
      <c r="A67" s="14" t="s">
        <v>31</v>
      </c>
      <c r="B67" s="15">
        <v>940527</v>
      </c>
      <c r="D67" s="14" t="s">
        <v>31</v>
      </c>
      <c r="E67" s="20">
        <f>GETPIVOTDATA("Ingresos",$A$57,"Estado","Querétaro")</f>
        <v>940527</v>
      </c>
    </row>
    <row r="68" spans="1:5" x14ac:dyDescent="0.25">
      <c r="A68" s="14" t="s">
        <v>21</v>
      </c>
      <c r="B68" s="15">
        <v>215117</v>
      </c>
      <c r="D68" s="14" t="s">
        <v>21</v>
      </c>
      <c r="E68" s="20">
        <v>215117</v>
      </c>
    </row>
    <row r="69" spans="1:5" x14ac:dyDescent="0.25">
      <c r="A69" s="14" t="s">
        <v>111</v>
      </c>
      <c r="B69" s="15">
        <v>6090506.2400000002</v>
      </c>
    </row>
    <row r="71" spans="1:5" x14ac:dyDescent="0.25">
      <c r="A71" s="13" t="s">
        <v>110</v>
      </c>
      <c r="B71" t="s">
        <v>124</v>
      </c>
    </row>
    <row r="72" spans="1:5" x14ac:dyDescent="0.25">
      <c r="A72" s="14" t="s">
        <v>127</v>
      </c>
      <c r="B72" s="15">
        <v>2792049.5399999996</v>
      </c>
    </row>
    <row r="73" spans="1:5" x14ac:dyDescent="0.25">
      <c r="A73" s="14" t="s">
        <v>126</v>
      </c>
      <c r="B73" s="15">
        <v>1982414.7000000002</v>
      </c>
    </row>
    <row r="74" spans="1:5" x14ac:dyDescent="0.25">
      <c r="A74" s="14" t="s">
        <v>128</v>
      </c>
      <c r="B74" s="15">
        <v>1024604</v>
      </c>
    </row>
    <row r="75" spans="1:5" x14ac:dyDescent="0.25">
      <c r="A75" s="14" t="s">
        <v>129</v>
      </c>
      <c r="B75" s="15">
        <v>180306</v>
      </c>
    </row>
    <row r="76" spans="1:5" x14ac:dyDescent="0.25">
      <c r="A76" s="14" t="s">
        <v>130</v>
      </c>
      <c r="B76" s="15">
        <v>111132</v>
      </c>
    </row>
    <row r="77" spans="1:5" x14ac:dyDescent="0.25">
      <c r="A77" s="14" t="s">
        <v>111</v>
      </c>
      <c r="B77" s="15">
        <v>6090506.2400000002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B36B3-7B0F-4030-8943-09EA7092BB2A}">
  <dimension ref="A1"/>
  <sheetViews>
    <sheetView zoomScale="55" zoomScaleNormal="70" workbookViewId="0">
      <selection activeCell="AB24" sqref="AB24"/>
    </sheetView>
  </sheetViews>
  <sheetFormatPr baseColWidth="10" defaultColWidth="11.5703125" defaultRowHeight="15" x14ac:dyDescent="0.25"/>
  <cols>
    <col min="1" max="16384" width="11.5703125" style="16"/>
  </cols>
  <sheetData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A136-DC37-44D4-A891-ABB4B396BB9F}">
  <dimension ref="A1:R374"/>
  <sheetViews>
    <sheetView tabSelected="1" zoomScale="71" workbookViewId="0">
      <selection activeCell="I16" sqref="B5:R374"/>
    </sheetView>
  </sheetViews>
  <sheetFormatPr baseColWidth="10" defaultRowHeight="15" x14ac:dyDescent="0.25"/>
  <cols>
    <col min="1" max="1" width="7.5703125" customWidth="1"/>
  </cols>
  <sheetData>
    <row r="1" spans="1:18" x14ac:dyDescent="0.25">
      <c r="A1" s="21"/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8.75" x14ac:dyDescent="0.3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5">
      <c r="A3" s="1"/>
      <c r="B3" s="3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25">
      <c r="A4" s="21"/>
      <c r="B4" s="2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5">
      <c r="A5" s="1"/>
      <c r="B5" s="4" t="s">
        <v>2</v>
      </c>
      <c r="C5" s="4" t="s">
        <v>3</v>
      </c>
      <c r="D5" s="4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  <c r="Q5" s="5" t="s">
        <v>17</v>
      </c>
      <c r="R5" s="5" t="s">
        <v>18</v>
      </c>
    </row>
    <row r="6" spans="1:18" x14ac:dyDescent="0.25">
      <c r="A6" s="1"/>
      <c r="B6" s="6">
        <v>1001</v>
      </c>
      <c r="C6" s="7">
        <v>43127</v>
      </c>
      <c r="D6" s="6">
        <v>27</v>
      </c>
      <c r="E6" s="8" t="s">
        <v>19</v>
      </c>
      <c r="F6" s="8" t="s">
        <v>20</v>
      </c>
      <c r="G6" s="8" t="s">
        <v>21</v>
      </c>
      <c r="H6" s="8" t="s">
        <v>22</v>
      </c>
      <c r="I6" s="8" t="s">
        <v>23</v>
      </c>
      <c r="J6" s="7">
        <v>43129</v>
      </c>
      <c r="K6" s="8" t="s">
        <v>24</v>
      </c>
      <c r="L6" s="8" t="s">
        <v>25</v>
      </c>
      <c r="M6" s="8" t="s">
        <v>26</v>
      </c>
      <c r="N6" s="8" t="s">
        <v>27</v>
      </c>
      <c r="O6" s="9">
        <v>196</v>
      </c>
      <c r="P6" s="8">
        <v>49</v>
      </c>
      <c r="Q6" s="9">
        <v>9604</v>
      </c>
      <c r="R6" s="9">
        <v>931.59</v>
      </c>
    </row>
    <row r="7" spans="1:18" x14ac:dyDescent="0.25">
      <c r="A7" s="1"/>
      <c r="B7" s="10">
        <v>1002</v>
      </c>
      <c r="C7" s="11">
        <v>43127</v>
      </c>
      <c r="D7" s="10">
        <v>27</v>
      </c>
      <c r="E7" s="1" t="s">
        <v>19</v>
      </c>
      <c r="F7" s="1" t="s">
        <v>20</v>
      </c>
      <c r="G7" s="1" t="s">
        <v>21</v>
      </c>
      <c r="H7" s="1" t="s">
        <v>22</v>
      </c>
      <c r="I7" s="1" t="s">
        <v>23</v>
      </c>
      <c r="J7" s="11">
        <v>43129</v>
      </c>
      <c r="K7" s="1" t="s">
        <v>24</v>
      </c>
      <c r="L7" s="1" t="s">
        <v>25</v>
      </c>
      <c r="M7" s="1" t="s">
        <v>28</v>
      </c>
      <c r="N7" s="1" t="s">
        <v>29</v>
      </c>
      <c r="O7" s="12">
        <v>49</v>
      </c>
      <c r="P7" s="1">
        <v>47</v>
      </c>
      <c r="Q7" s="12">
        <v>2303</v>
      </c>
      <c r="R7" s="12">
        <v>232.6</v>
      </c>
    </row>
    <row r="8" spans="1:18" x14ac:dyDescent="0.25">
      <c r="A8" s="1"/>
      <c r="B8" s="6">
        <v>1003</v>
      </c>
      <c r="C8" s="7">
        <v>43104</v>
      </c>
      <c r="D8" s="6">
        <v>4</v>
      </c>
      <c r="E8" s="8" t="s">
        <v>30</v>
      </c>
      <c r="F8" s="8" t="s">
        <v>31</v>
      </c>
      <c r="G8" s="8" t="s">
        <v>31</v>
      </c>
      <c r="H8" s="8" t="s">
        <v>32</v>
      </c>
      <c r="I8" s="8" t="s">
        <v>33</v>
      </c>
      <c r="J8" s="7">
        <v>43106</v>
      </c>
      <c r="K8" s="8" t="s">
        <v>34</v>
      </c>
      <c r="L8" s="8" t="s">
        <v>35</v>
      </c>
      <c r="M8" s="8" t="s">
        <v>36</v>
      </c>
      <c r="N8" s="8" t="s">
        <v>29</v>
      </c>
      <c r="O8" s="9">
        <v>420</v>
      </c>
      <c r="P8" s="8">
        <v>69</v>
      </c>
      <c r="Q8" s="9">
        <v>28980</v>
      </c>
      <c r="R8" s="9">
        <v>2782.08</v>
      </c>
    </row>
    <row r="9" spans="1:18" x14ac:dyDescent="0.25">
      <c r="A9" s="1"/>
      <c r="B9" s="10">
        <v>1004</v>
      </c>
      <c r="C9" s="11">
        <v>43104</v>
      </c>
      <c r="D9" s="10">
        <v>4</v>
      </c>
      <c r="E9" s="1" t="s">
        <v>30</v>
      </c>
      <c r="F9" s="1" t="s">
        <v>31</v>
      </c>
      <c r="G9" s="1" t="s">
        <v>31</v>
      </c>
      <c r="H9" s="1" t="s">
        <v>32</v>
      </c>
      <c r="I9" s="1" t="s">
        <v>33</v>
      </c>
      <c r="J9" s="11">
        <v>43106</v>
      </c>
      <c r="K9" s="1" t="s">
        <v>34</v>
      </c>
      <c r="L9" s="1" t="s">
        <v>35</v>
      </c>
      <c r="M9" s="1" t="s">
        <v>37</v>
      </c>
      <c r="N9" s="1" t="s">
        <v>29</v>
      </c>
      <c r="O9" s="12">
        <v>742</v>
      </c>
      <c r="P9" s="1">
        <v>89</v>
      </c>
      <c r="Q9" s="12">
        <v>66038</v>
      </c>
      <c r="R9" s="12">
        <v>6273.61</v>
      </c>
    </row>
    <row r="10" spans="1:18" x14ac:dyDescent="0.25">
      <c r="A10" s="1"/>
      <c r="B10" s="6">
        <v>1005</v>
      </c>
      <c r="C10" s="7">
        <v>43104</v>
      </c>
      <c r="D10" s="6">
        <v>4</v>
      </c>
      <c r="E10" s="8" t="s">
        <v>30</v>
      </c>
      <c r="F10" s="8" t="s">
        <v>31</v>
      </c>
      <c r="G10" s="8" t="s">
        <v>31</v>
      </c>
      <c r="H10" s="8" t="s">
        <v>32</v>
      </c>
      <c r="I10" s="8" t="s">
        <v>33</v>
      </c>
      <c r="J10" s="7">
        <v>43106</v>
      </c>
      <c r="K10" s="8" t="s">
        <v>34</v>
      </c>
      <c r="L10" s="8" t="s">
        <v>35</v>
      </c>
      <c r="M10" s="8" t="s">
        <v>28</v>
      </c>
      <c r="N10" s="8" t="s">
        <v>29</v>
      </c>
      <c r="O10" s="9">
        <v>49</v>
      </c>
      <c r="P10" s="8">
        <v>11</v>
      </c>
      <c r="Q10" s="9">
        <v>539</v>
      </c>
      <c r="R10" s="9">
        <v>52.28</v>
      </c>
    </row>
    <row r="11" spans="1:18" x14ac:dyDescent="0.25">
      <c r="A11" s="1"/>
      <c r="B11" s="10">
        <v>1006</v>
      </c>
      <c r="C11" s="11">
        <v>43112</v>
      </c>
      <c r="D11" s="10">
        <v>12</v>
      </c>
      <c r="E11" s="1" t="s">
        <v>38</v>
      </c>
      <c r="F11" s="1" t="s">
        <v>20</v>
      </c>
      <c r="G11" s="1" t="s">
        <v>21</v>
      </c>
      <c r="H11" s="1" t="s">
        <v>22</v>
      </c>
      <c r="I11" s="1" t="s">
        <v>23</v>
      </c>
      <c r="J11" s="11">
        <v>43114</v>
      </c>
      <c r="K11" s="1" t="s">
        <v>24</v>
      </c>
      <c r="L11" s="1" t="s">
        <v>35</v>
      </c>
      <c r="M11" s="1" t="s">
        <v>39</v>
      </c>
      <c r="N11" s="1" t="s">
        <v>27</v>
      </c>
      <c r="O11" s="12">
        <v>252</v>
      </c>
      <c r="P11" s="1">
        <v>81</v>
      </c>
      <c r="Q11" s="12">
        <v>20412</v>
      </c>
      <c r="R11" s="12">
        <v>1979.96</v>
      </c>
    </row>
    <row r="12" spans="1:18" x14ac:dyDescent="0.25">
      <c r="A12" s="1"/>
      <c r="B12" s="6">
        <v>1007</v>
      </c>
      <c r="C12" s="7">
        <v>43112</v>
      </c>
      <c r="D12" s="6">
        <v>12</v>
      </c>
      <c r="E12" s="8" t="s">
        <v>38</v>
      </c>
      <c r="F12" s="8" t="s">
        <v>20</v>
      </c>
      <c r="G12" s="8" t="s">
        <v>21</v>
      </c>
      <c r="H12" s="8" t="s">
        <v>22</v>
      </c>
      <c r="I12" s="8" t="s">
        <v>23</v>
      </c>
      <c r="J12" s="7">
        <v>43114</v>
      </c>
      <c r="K12" s="8" t="s">
        <v>24</v>
      </c>
      <c r="L12" s="8" t="s">
        <v>35</v>
      </c>
      <c r="M12" s="8" t="s">
        <v>40</v>
      </c>
      <c r="N12" s="8" t="s">
        <v>27</v>
      </c>
      <c r="O12" s="9">
        <v>644</v>
      </c>
      <c r="P12" s="8">
        <v>44</v>
      </c>
      <c r="Q12" s="9">
        <v>28336</v>
      </c>
      <c r="R12" s="9">
        <v>2776.93</v>
      </c>
    </row>
    <row r="13" spans="1:18" x14ac:dyDescent="0.25">
      <c r="A13" s="1"/>
      <c r="B13" s="10">
        <v>1008</v>
      </c>
      <c r="C13" s="11">
        <v>43108</v>
      </c>
      <c r="D13" s="10">
        <v>8</v>
      </c>
      <c r="E13" s="1" t="s">
        <v>41</v>
      </c>
      <c r="F13" s="1" t="s">
        <v>42</v>
      </c>
      <c r="G13" s="1" t="s">
        <v>43</v>
      </c>
      <c r="H13" s="1" t="s">
        <v>44</v>
      </c>
      <c r="I13" s="1" t="s">
        <v>45</v>
      </c>
      <c r="J13" s="11">
        <v>43110</v>
      </c>
      <c r="K13" s="1" t="s">
        <v>46</v>
      </c>
      <c r="L13" s="1" t="s">
        <v>35</v>
      </c>
      <c r="M13" s="1" t="s">
        <v>47</v>
      </c>
      <c r="N13" s="1" t="s">
        <v>48</v>
      </c>
      <c r="O13" s="12">
        <v>128.80000000000001</v>
      </c>
      <c r="P13" s="1">
        <v>38</v>
      </c>
      <c r="Q13" s="12">
        <v>4894.3999999999996</v>
      </c>
      <c r="R13" s="12">
        <v>504.12</v>
      </c>
    </row>
    <row r="14" spans="1:18" x14ac:dyDescent="0.25">
      <c r="A14" s="1"/>
      <c r="B14" s="6">
        <v>1009</v>
      </c>
      <c r="C14" s="7">
        <v>43104</v>
      </c>
      <c r="D14" s="6">
        <v>4</v>
      </c>
      <c r="E14" s="8" t="s">
        <v>30</v>
      </c>
      <c r="F14" s="8" t="s">
        <v>31</v>
      </c>
      <c r="G14" s="8" t="s">
        <v>31</v>
      </c>
      <c r="H14" s="8" t="s">
        <v>32</v>
      </c>
      <c r="I14" s="8" t="s">
        <v>33</v>
      </c>
      <c r="J14" s="7">
        <v>43106</v>
      </c>
      <c r="K14" s="8" t="s">
        <v>46</v>
      </c>
      <c r="L14" s="8" t="s">
        <v>25</v>
      </c>
      <c r="M14" s="8" t="s">
        <v>47</v>
      </c>
      <c r="N14" s="8" t="s">
        <v>48</v>
      </c>
      <c r="O14" s="9">
        <v>128.80000000000001</v>
      </c>
      <c r="P14" s="8">
        <v>88</v>
      </c>
      <c r="Q14" s="9">
        <v>11334.4</v>
      </c>
      <c r="R14" s="9">
        <v>1110.77</v>
      </c>
    </row>
    <row r="15" spans="1:18" x14ac:dyDescent="0.25">
      <c r="A15" s="1"/>
      <c r="B15" s="10">
        <v>1010</v>
      </c>
      <c r="C15" s="11">
        <v>43129</v>
      </c>
      <c r="D15" s="10">
        <v>29</v>
      </c>
      <c r="E15" s="1" t="s">
        <v>49</v>
      </c>
      <c r="F15" s="1" t="s">
        <v>50</v>
      </c>
      <c r="G15" s="1" t="s">
        <v>51</v>
      </c>
      <c r="H15" s="1" t="s">
        <v>52</v>
      </c>
      <c r="I15" s="1" t="s">
        <v>23</v>
      </c>
      <c r="J15" s="11">
        <v>43131</v>
      </c>
      <c r="K15" s="1" t="s">
        <v>24</v>
      </c>
      <c r="L15" s="1" t="s">
        <v>25</v>
      </c>
      <c r="M15" s="1" t="s">
        <v>53</v>
      </c>
      <c r="N15" s="1" t="s">
        <v>54</v>
      </c>
      <c r="O15" s="12">
        <v>178.5</v>
      </c>
      <c r="P15" s="1">
        <v>94</v>
      </c>
      <c r="Q15" s="12">
        <v>16779</v>
      </c>
      <c r="R15" s="12">
        <v>1711.46</v>
      </c>
    </row>
    <row r="16" spans="1:18" x14ac:dyDescent="0.25">
      <c r="A16" s="1"/>
      <c r="B16" s="6">
        <v>1011</v>
      </c>
      <c r="C16" s="7">
        <v>43103</v>
      </c>
      <c r="D16" s="6">
        <v>3</v>
      </c>
      <c r="E16" s="8" t="s">
        <v>55</v>
      </c>
      <c r="F16" s="8" t="s">
        <v>56</v>
      </c>
      <c r="G16" s="8" t="s">
        <v>57</v>
      </c>
      <c r="H16" s="8" t="s">
        <v>22</v>
      </c>
      <c r="I16" s="8" t="s">
        <v>23</v>
      </c>
      <c r="J16" s="7">
        <v>43105</v>
      </c>
      <c r="K16" s="8" t="s">
        <v>24</v>
      </c>
      <c r="L16" s="8" t="s">
        <v>58</v>
      </c>
      <c r="M16" s="8" t="s">
        <v>59</v>
      </c>
      <c r="N16" s="8" t="s">
        <v>60</v>
      </c>
      <c r="O16" s="9">
        <v>135.1</v>
      </c>
      <c r="P16" s="8">
        <v>91</v>
      </c>
      <c r="Q16" s="9">
        <v>12294.1</v>
      </c>
      <c r="R16" s="9">
        <v>1290.8800000000001</v>
      </c>
    </row>
    <row r="17" spans="1:18" x14ac:dyDescent="0.25">
      <c r="A17" s="1"/>
      <c r="B17" s="10">
        <v>1012</v>
      </c>
      <c r="C17" s="11">
        <v>43106</v>
      </c>
      <c r="D17" s="10">
        <v>6</v>
      </c>
      <c r="E17" s="1" t="s">
        <v>61</v>
      </c>
      <c r="F17" s="1" t="s">
        <v>62</v>
      </c>
      <c r="G17" s="1" t="s">
        <v>63</v>
      </c>
      <c r="H17" s="1" t="s">
        <v>64</v>
      </c>
      <c r="I17" s="1" t="s">
        <v>45</v>
      </c>
      <c r="J17" s="11">
        <v>43108</v>
      </c>
      <c r="K17" s="1" t="s">
        <v>24</v>
      </c>
      <c r="L17" s="1" t="s">
        <v>35</v>
      </c>
      <c r="M17" s="1" t="s">
        <v>65</v>
      </c>
      <c r="N17" s="1" t="s">
        <v>66</v>
      </c>
      <c r="O17" s="12">
        <v>560</v>
      </c>
      <c r="P17" s="1">
        <v>32</v>
      </c>
      <c r="Q17" s="12">
        <v>17920</v>
      </c>
      <c r="R17" s="12">
        <v>1863.68</v>
      </c>
    </row>
    <row r="18" spans="1:18" x14ac:dyDescent="0.25">
      <c r="A18" s="1"/>
      <c r="B18" s="6">
        <v>1013</v>
      </c>
      <c r="C18" s="7">
        <v>43128</v>
      </c>
      <c r="D18" s="6">
        <v>28</v>
      </c>
      <c r="E18" s="8" t="s">
        <v>67</v>
      </c>
      <c r="F18" s="8" t="s">
        <v>68</v>
      </c>
      <c r="G18" s="8" t="s">
        <v>69</v>
      </c>
      <c r="H18" s="8" t="s">
        <v>70</v>
      </c>
      <c r="I18" s="8" t="s">
        <v>71</v>
      </c>
      <c r="J18" s="7">
        <v>43130</v>
      </c>
      <c r="K18" s="8" t="s">
        <v>46</v>
      </c>
      <c r="L18" s="8" t="s">
        <v>25</v>
      </c>
      <c r="M18" s="8" t="s">
        <v>40</v>
      </c>
      <c r="N18" s="8" t="s">
        <v>27</v>
      </c>
      <c r="O18" s="9">
        <v>644</v>
      </c>
      <c r="P18" s="8">
        <v>55</v>
      </c>
      <c r="Q18" s="9">
        <v>35420</v>
      </c>
      <c r="R18" s="9">
        <v>3542</v>
      </c>
    </row>
    <row r="19" spans="1:18" x14ac:dyDescent="0.25">
      <c r="A19" s="1"/>
      <c r="B19" s="10">
        <v>1014</v>
      </c>
      <c r="C19" s="11">
        <v>43108</v>
      </c>
      <c r="D19" s="10">
        <v>8</v>
      </c>
      <c r="E19" s="1" t="s">
        <v>41</v>
      </c>
      <c r="F19" s="1" t="s">
        <v>42</v>
      </c>
      <c r="G19" s="1" t="s">
        <v>43</v>
      </c>
      <c r="H19" s="1" t="s">
        <v>44</v>
      </c>
      <c r="I19" s="1" t="s">
        <v>45</v>
      </c>
      <c r="J19" s="11">
        <v>43110</v>
      </c>
      <c r="K19" s="1" t="s">
        <v>46</v>
      </c>
      <c r="L19" s="1" t="s">
        <v>25</v>
      </c>
      <c r="M19" s="1" t="s">
        <v>53</v>
      </c>
      <c r="N19" s="1" t="s">
        <v>54</v>
      </c>
      <c r="O19" s="12">
        <v>178.5</v>
      </c>
      <c r="P19" s="1">
        <v>47</v>
      </c>
      <c r="Q19" s="12">
        <v>8389.5</v>
      </c>
      <c r="R19" s="12">
        <v>864.12</v>
      </c>
    </row>
    <row r="20" spans="1:18" x14ac:dyDescent="0.25">
      <c r="A20" s="1"/>
      <c r="B20" s="6">
        <v>1015</v>
      </c>
      <c r="C20" s="7">
        <v>43110</v>
      </c>
      <c r="D20" s="6">
        <v>10</v>
      </c>
      <c r="E20" s="8" t="s">
        <v>72</v>
      </c>
      <c r="F20" s="8" t="s">
        <v>73</v>
      </c>
      <c r="G20" s="8" t="s">
        <v>74</v>
      </c>
      <c r="H20" s="8" t="s">
        <v>75</v>
      </c>
      <c r="I20" s="8" t="s">
        <v>33</v>
      </c>
      <c r="J20" s="7">
        <v>43112</v>
      </c>
      <c r="K20" s="8" t="s">
        <v>24</v>
      </c>
      <c r="L20" s="8" t="s">
        <v>35</v>
      </c>
      <c r="M20" s="8" t="s">
        <v>76</v>
      </c>
      <c r="N20" s="8" t="s">
        <v>27</v>
      </c>
      <c r="O20" s="9">
        <v>41.86</v>
      </c>
      <c r="P20" s="8">
        <v>90</v>
      </c>
      <c r="Q20" s="9">
        <v>3767.4</v>
      </c>
      <c r="R20" s="9">
        <v>388.04</v>
      </c>
    </row>
    <row r="21" spans="1:18" x14ac:dyDescent="0.25">
      <c r="A21" s="1"/>
      <c r="B21" s="10">
        <v>1016</v>
      </c>
      <c r="C21" s="11">
        <v>43107</v>
      </c>
      <c r="D21" s="10">
        <v>7</v>
      </c>
      <c r="E21" s="1" t="s">
        <v>77</v>
      </c>
      <c r="F21" s="1" t="s">
        <v>78</v>
      </c>
      <c r="G21" s="1" t="s">
        <v>78</v>
      </c>
      <c r="H21" s="1" t="s">
        <v>44</v>
      </c>
      <c r="I21" s="1" t="s">
        <v>45</v>
      </c>
      <c r="J21" s="10"/>
      <c r="K21" s="1"/>
      <c r="L21" s="1"/>
      <c r="M21" s="1" t="s">
        <v>40</v>
      </c>
      <c r="N21" s="1" t="s">
        <v>27</v>
      </c>
      <c r="O21" s="12">
        <v>644</v>
      </c>
      <c r="P21" s="1">
        <v>24</v>
      </c>
      <c r="Q21" s="12">
        <v>15456</v>
      </c>
      <c r="R21" s="12">
        <v>1545.6</v>
      </c>
    </row>
    <row r="22" spans="1:18" x14ac:dyDescent="0.25">
      <c r="A22" s="1"/>
      <c r="B22" s="6">
        <v>1017</v>
      </c>
      <c r="C22" s="7">
        <v>43110</v>
      </c>
      <c r="D22" s="6">
        <v>10</v>
      </c>
      <c r="E22" s="8" t="s">
        <v>72</v>
      </c>
      <c r="F22" s="8" t="s">
        <v>73</v>
      </c>
      <c r="G22" s="8" t="s">
        <v>74</v>
      </c>
      <c r="H22" s="8" t="s">
        <v>75</v>
      </c>
      <c r="I22" s="8" t="s">
        <v>33</v>
      </c>
      <c r="J22" s="7">
        <v>43112</v>
      </c>
      <c r="K22" s="8" t="s">
        <v>34</v>
      </c>
      <c r="L22" s="8"/>
      <c r="M22" s="8" t="s">
        <v>79</v>
      </c>
      <c r="N22" s="8" t="s">
        <v>80</v>
      </c>
      <c r="O22" s="9">
        <v>350</v>
      </c>
      <c r="P22" s="8">
        <v>34</v>
      </c>
      <c r="Q22" s="9">
        <v>11900</v>
      </c>
      <c r="R22" s="9">
        <v>1130.5</v>
      </c>
    </row>
    <row r="23" spans="1:18" x14ac:dyDescent="0.25">
      <c r="A23" s="1"/>
      <c r="B23" s="10">
        <v>1018</v>
      </c>
      <c r="C23" s="11">
        <v>43110</v>
      </c>
      <c r="D23" s="10">
        <v>10</v>
      </c>
      <c r="E23" s="1" t="s">
        <v>72</v>
      </c>
      <c r="F23" s="1" t="s">
        <v>73</v>
      </c>
      <c r="G23" s="1" t="s">
        <v>74</v>
      </c>
      <c r="H23" s="1" t="s">
        <v>75</v>
      </c>
      <c r="I23" s="1" t="s">
        <v>33</v>
      </c>
      <c r="J23" s="11">
        <v>43112</v>
      </c>
      <c r="K23" s="1" t="s">
        <v>34</v>
      </c>
      <c r="L23" s="1"/>
      <c r="M23" s="1" t="s">
        <v>81</v>
      </c>
      <c r="N23" s="1" t="s">
        <v>82</v>
      </c>
      <c r="O23" s="12">
        <v>308</v>
      </c>
      <c r="P23" s="1">
        <v>17</v>
      </c>
      <c r="Q23" s="12">
        <v>5236</v>
      </c>
      <c r="R23" s="12">
        <v>502.66</v>
      </c>
    </row>
    <row r="24" spans="1:18" x14ac:dyDescent="0.25">
      <c r="A24" s="1"/>
      <c r="B24" s="6">
        <v>1019</v>
      </c>
      <c r="C24" s="7">
        <v>43110</v>
      </c>
      <c r="D24" s="6">
        <v>10</v>
      </c>
      <c r="E24" s="8" t="s">
        <v>72</v>
      </c>
      <c r="F24" s="8" t="s">
        <v>73</v>
      </c>
      <c r="G24" s="8" t="s">
        <v>74</v>
      </c>
      <c r="H24" s="8" t="s">
        <v>75</v>
      </c>
      <c r="I24" s="8" t="s">
        <v>33</v>
      </c>
      <c r="J24" s="7">
        <v>43112</v>
      </c>
      <c r="K24" s="8" t="s">
        <v>34</v>
      </c>
      <c r="L24" s="8"/>
      <c r="M24" s="8" t="s">
        <v>47</v>
      </c>
      <c r="N24" s="8" t="s">
        <v>48</v>
      </c>
      <c r="O24" s="9">
        <v>128.80000000000001</v>
      </c>
      <c r="P24" s="8">
        <v>44</v>
      </c>
      <c r="Q24" s="9">
        <v>5667.2</v>
      </c>
      <c r="R24" s="9">
        <v>589.39</v>
      </c>
    </row>
    <row r="25" spans="1:18" x14ac:dyDescent="0.25">
      <c r="A25" s="1"/>
      <c r="B25" s="10">
        <v>1020</v>
      </c>
      <c r="C25" s="11">
        <v>43111</v>
      </c>
      <c r="D25" s="10">
        <v>11</v>
      </c>
      <c r="E25" s="1" t="s">
        <v>83</v>
      </c>
      <c r="F25" s="1" t="s">
        <v>84</v>
      </c>
      <c r="G25" s="1" t="s">
        <v>84</v>
      </c>
      <c r="H25" s="1" t="s">
        <v>70</v>
      </c>
      <c r="I25" s="1" t="s">
        <v>71</v>
      </c>
      <c r="J25" s="10"/>
      <c r="K25" s="1" t="s">
        <v>46</v>
      </c>
      <c r="L25" s="1"/>
      <c r="M25" s="1" t="s">
        <v>28</v>
      </c>
      <c r="N25" s="1" t="s">
        <v>29</v>
      </c>
      <c r="O25" s="12">
        <v>49</v>
      </c>
      <c r="P25" s="1">
        <v>81</v>
      </c>
      <c r="Q25" s="12">
        <v>3969</v>
      </c>
      <c r="R25" s="12">
        <v>384.99</v>
      </c>
    </row>
    <row r="26" spans="1:18" x14ac:dyDescent="0.25">
      <c r="A26" s="1"/>
      <c r="B26" s="6">
        <v>1021</v>
      </c>
      <c r="C26" s="7">
        <v>43111</v>
      </c>
      <c r="D26" s="6">
        <v>11</v>
      </c>
      <c r="E26" s="8" t="s">
        <v>83</v>
      </c>
      <c r="F26" s="8" t="s">
        <v>84</v>
      </c>
      <c r="G26" s="8" t="s">
        <v>84</v>
      </c>
      <c r="H26" s="8" t="s">
        <v>70</v>
      </c>
      <c r="I26" s="8" t="s">
        <v>71</v>
      </c>
      <c r="J26" s="6"/>
      <c r="K26" s="8" t="s">
        <v>46</v>
      </c>
      <c r="L26" s="8"/>
      <c r="M26" s="8" t="s">
        <v>76</v>
      </c>
      <c r="N26" s="8" t="s">
        <v>27</v>
      </c>
      <c r="O26" s="9">
        <v>41.86</v>
      </c>
      <c r="P26" s="8">
        <v>49</v>
      </c>
      <c r="Q26" s="9">
        <v>2051.14</v>
      </c>
      <c r="R26" s="9">
        <v>211.27</v>
      </c>
    </row>
    <row r="27" spans="1:18" x14ac:dyDescent="0.25">
      <c r="A27" s="1"/>
      <c r="B27" s="10">
        <v>1022</v>
      </c>
      <c r="C27" s="11">
        <v>43101</v>
      </c>
      <c r="D27" s="10">
        <v>1</v>
      </c>
      <c r="E27" s="1" t="s">
        <v>85</v>
      </c>
      <c r="F27" s="1" t="s">
        <v>86</v>
      </c>
      <c r="G27" s="1" t="s">
        <v>87</v>
      </c>
      <c r="H27" s="1" t="s">
        <v>44</v>
      </c>
      <c r="I27" s="1" t="s">
        <v>45</v>
      </c>
      <c r="J27" s="10"/>
      <c r="K27" s="1"/>
      <c r="L27" s="1"/>
      <c r="M27" s="1" t="s">
        <v>39</v>
      </c>
      <c r="N27" s="1" t="s">
        <v>27</v>
      </c>
      <c r="O27" s="12">
        <v>252</v>
      </c>
      <c r="P27" s="1">
        <v>42</v>
      </c>
      <c r="Q27" s="12">
        <v>10584</v>
      </c>
      <c r="R27" s="12">
        <v>1058.4000000000001</v>
      </c>
    </row>
    <row r="28" spans="1:18" x14ac:dyDescent="0.25">
      <c r="A28" s="1"/>
      <c r="B28" s="6">
        <v>1023</v>
      </c>
      <c r="C28" s="7">
        <v>43101</v>
      </c>
      <c r="D28" s="6">
        <v>1</v>
      </c>
      <c r="E28" s="8" t="s">
        <v>85</v>
      </c>
      <c r="F28" s="8" t="s">
        <v>86</v>
      </c>
      <c r="G28" s="8" t="s">
        <v>87</v>
      </c>
      <c r="H28" s="8" t="s">
        <v>44</v>
      </c>
      <c r="I28" s="8" t="s">
        <v>45</v>
      </c>
      <c r="J28" s="6"/>
      <c r="K28" s="8"/>
      <c r="L28" s="8"/>
      <c r="M28" s="8" t="s">
        <v>40</v>
      </c>
      <c r="N28" s="8" t="s">
        <v>27</v>
      </c>
      <c r="O28" s="9">
        <v>644</v>
      </c>
      <c r="P28" s="8">
        <v>58</v>
      </c>
      <c r="Q28" s="9">
        <v>37352</v>
      </c>
      <c r="R28" s="9">
        <v>3772.55</v>
      </c>
    </row>
    <row r="29" spans="1:18" x14ac:dyDescent="0.25">
      <c r="A29" s="1"/>
      <c r="B29" s="10">
        <v>1024</v>
      </c>
      <c r="C29" s="11">
        <v>43101</v>
      </c>
      <c r="D29" s="10">
        <v>1</v>
      </c>
      <c r="E29" s="1" t="s">
        <v>85</v>
      </c>
      <c r="F29" s="1" t="s">
        <v>86</v>
      </c>
      <c r="G29" s="1" t="s">
        <v>87</v>
      </c>
      <c r="H29" s="1" t="s">
        <v>44</v>
      </c>
      <c r="I29" s="1" t="s">
        <v>45</v>
      </c>
      <c r="J29" s="10"/>
      <c r="K29" s="1"/>
      <c r="L29" s="1"/>
      <c r="M29" s="1" t="s">
        <v>76</v>
      </c>
      <c r="N29" s="1" t="s">
        <v>27</v>
      </c>
      <c r="O29" s="12">
        <v>41.86</v>
      </c>
      <c r="P29" s="1">
        <v>67</v>
      </c>
      <c r="Q29" s="12">
        <v>2804.62</v>
      </c>
      <c r="R29" s="12">
        <v>280.45999999999998</v>
      </c>
    </row>
    <row r="30" spans="1:18" x14ac:dyDescent="0.25">
      <c r="A30" s="1"/>
      <c r="B30" s="6">
        <v>1025</v>
      </c>
      <c r="C30" s="7">
        <v>43128</v>
      </c>
      <c r="D30" s="6">
        <v>28</v>
      </c>
      <c r="E30" s="8" t="s">
        <v>67</v>
      </c>
      <c r="F30" s="8" t="s">
        <v>68</v>
      </c>
      <c r="G30" s="8" t="s">
        <v>69</v>
      </c>
      <c r="H30" s="8" t="s">
        <v>70</v>
      </c>
      <c r="I30" s="8" t="s">
        <v>71</v>
      </c>
      <c r="J30" s="7">
        <v>43130</v>
      </c>
      <c r="K30" s="8" t="s">
        <v>46</v>
      </c>
      <c r="L30" s="8" t="s">
        <v>35</v>
      </c>
      <c r="M30" s="8" t="s">
        <v>59</v>
      </c>
      <c r="N30" s="8" t="s">
        <v>60</v>
      </c>
      <c r="O30" s="9">
        <v>135.1</v>
      </c>
      <c r="P30" s="8">
        <v>100</v>
      </c>
      <c r="Q30" s="9">
        <v>13510</v>
      </c>
      <c r="R30" s="9">
        <v>1310.47</v>
      </c>
    </row>
    <row r="31" spans="1:18" x14ac:dyDescent="0.25">
      <c r="A31" s="1"/>
      <c r="B31" s="10">
        <v>1026</v>
      </c>
      <c r="C31" s="11">
        <v>43128</v>
      </c>
      <c r="D31" s="10">
        <v>28</v>
      </c>
      <c r="E31" s="1" t="s">
        <v>67</v>
      </c>
      <c r="F31" s="1" t="s">
        <v>68</v>
      </c>
      <c r="G31" s="1" t="s">
        <v>69</v>
      </c>
      <c r="H31" s="1" t="s">
        <v>70</v>
      </c>
      <c r="I31" s="1" t="s">
        <v>71</v>
      </c>
      <c r="J31" s="11">
        <v>43130</v>
      </c>
      <c r="K31" s="1" t="s">
        <v>46</v>
      </c>
      <c r="L31" s="1" t="s">
        <v>35</v>
      </c>
      <c r="M31" s="1" t="s">
        <v>88</v>
      </c>
      <c r="N31" s="1" t="s">
        <v>89</v>
      </c>
      <c r="O31" s="12">
        <v>257.60000000000002</v>
      </c>
      <c r="P31" s="1">
        <v>63</v>
      </c>
      <c r="Q31" s="12">
        <v>16228.8</v>
      </c>
      <c r="R31" s="12">
        <v>1606.65</v>
      </c>
    </row>
    <row r="32" spans="1:18" x14ac:dyDescent="0.25">
      <c r="A32" s="1"/>
      <c r="B32" s="6">
        <v>1027</v>
      </c>
      <c r="C32" s="7">
        <v>43109</v>
      </c>
      <c r="D32" s="6">
        <v>9</v>
      </c>
      <c r="E32" s="8" t="s">
        <v>90</v>
      </c>
      <c r="F32" s="8" t="s">
        <v>91</v>
      </c>
      <c r="G32" s="8" t="s">
        <v>51</v>
      </c>
      <c r="H32" s="8" t="s">
        <v>92</v>
      </c>
      <c r="I32" s="8" t="s">
        <v>23</v>
      </c>
      <c r="J32" s="7">
        <v>43111</v>
      </c>
      <c r="K32" s="8" t="s">
        <v>34</v>
      </c>
      <c r="L32" s="8" t="s">
        <v>25</v>
      </c>
      <c r="M32" s="8" t="s">
        <v>93</v>
      </c>
      <c r="N32" s="8" t="s">
        <v>94</v>
      </c>
      <c r="O32" s="9">
        <v>273</v>
      </c>
      <c r="P32" s="8">
        <v>57</v>
      </c>
      <c r="Q32" s="9">
        <v>15561</v>
      </c>
      <c r="R32" s="9">
        <v>1540.54</v>
      </c>
    </row>
    <row r="33" spans="1:18" x14ac:dyDescent="0.25">
      <c r="A33" s="1"/>
      <c r="B33" s="10">
        <v>1028</v>
      </c>
      <c r="C33" s="11">
        <v>43109</v>
      </c>
      <c r="D33" s="10">
        <v>9</v>
      </c>
      <c r="E33" s="1" t="s">
        <v>90</v>
      </c>
      <c r="F33" s="1" t="s">
        <v>91</v>
      </c>
      <c r="G33" s="1" t="s">
        <v>51</v>
      </c>
      <c r="H33" s="1" t="s">
        <v>92</v>
      </c>
      <c r="I33" s="1" t="s">
        <v>23</v>
      </c>
      <c r="J33" s="11">
        <v>43111</v>
      </c>
      <c r="K33" s="1" t="s">
        <v>34</v>
      </c>
      <c r="L33" s="1" t="s">
        <v>25</v>
      </c>
      <c r="M33" s="1" t="s">
        <v>95</v>
      </c>
      <c r="N33" s="1" t="s">
        <v>96</v>
      </c>
      <c r="O33" s="12">
        <v>487.2</v>
      </c>
      <c r="P33" s="1">
        <v>81</v>
      </c>
      <c r="Q33" s="12">
        <v>39463.199999999997</v>
      </c>
      <c r="R33" s="12">
        <v>4143.6400000000003</v>
      </c>
    </row>
    <row r="34" spans="1:18" x14ac:dyDescent="0.25">
      <c r="A34" s="1"/>
      <c r="B34" s="6">
        <v>1029</v>
      </c>
      <c r="C34" s="7">
        <v>43106</v>
      </c>
      <c r="D34" s="6">
        <v>6</v>
      </c>
      <c r="E34" s="8" t="s">
        <v>61</v>
      </c>
      <c r="F34" s="8" t="s">
        <v>62</v>
      </c>
      <c r="G34" s="8" t="s">
        <v>63</v>
      </c>
      <c r="H34" s="8" t="s">
        <v>64</v>
      </c>
      <c r="I34" s="8" t="s">
        <v>45</v>
      </c>
      <c r="J34" s="7">
        <v>43108</v>
      </c>
      <c r="K34" s="8" t="s">
        <v>24</v>
      </c>
      <c r="L34" s="8" t="s">
        <v>35</v>
      </c>
      <c r="M34" s="8" t="s">
        <v>26</v>
      </c>
      <c r="N34" s="8" t="s">
        <v>27</v>
      </c>
      <c r="O34" s="9">
        <v>196</v>
      </c>
      <c r="P34" s="8">
        <v>71</v>
      </c>
      <c r="Q34" s="9">
        <v>13916</v>
      </c>
      <c r="R34" s="9">
        <v>1335.94</v>
      </c>
    </row>
    <row r="35" spans="1:18" x14ac:dyDescent="0.25">
      <c r="A35" s="1"/>
      <c r="B35" s="10">
        <v>1030</v>
      </c>
      <c r="C35" s="11">
        <v>43139</v>
      </c>
      <c r="D35" s="10">
        <v>8</v>
      </c>
      <c r="E35" s="1" t="s">
        <v>41</v>
      </c>
      <c r="F35" s="1" t="s">
        <v>42</v>
      </c>
      <c r="G35" s="1" t="s">
        <v>43</v>
      </c>
      <c r="H35" s="1" t="s">
        <v>44</v>
      </c>
      <c r="I35" s="1" t="s">
        <v>45</v>
      </c>
      <c r="J35" s="11">
        <v>43141</v>
      </c>
      <c r="K35" s="1" t="s">
        <v>24</v>
      </c>
      <c r="L35" s="1" t="s">
        <v>25</v>
      </c>
      <c r="M35" s="1" t="s">
        <v>65</v>
      </c>
      <c r="N35" s="1" t="s">
        <v>66</v>
      </c>
      <c r="O35" s="12">
        <v>560</v>
      </c>
      <c r="P35" s="1">
        <v>32</v>
      </c>
      <c r="Q35" s="12">
        <v>17920</v>
      </c>
      <c r="R35" s="12">
        <v>1809.92</v>
      </c>
    </row>
    <row r="36" spans="1:18" x14ac:dyDescent="0.25">
      <c r="A36" s="1"/>
      <c r="B36" s="6">
        <v>1031</v>
      </c>
      <c r="C36" s="7">
        <v>43134</v>
      </c>
      <c r="D36" s="6">
        <v>3</v>
      </c>
      <c r="E36" s="8" t="s">
        <v>55</v>
      </c>
      <c r="F36" s="8" t="s">
        <v>56</v>
      </c>
      <c r="G36" s="8" t="s">
        <v>57</v>
      </c>
      <c r="H36" s="8" t="s">
        <v>22</v>
      </c>
      <c r="I36" s="8" t="s">
        <v>23</v>
      </c>
      <c r="J36" s="7">
        <v>43136</v>
      </c>
      <c r="K36" s="8" t="s">
        <v>24</v>
      </c>
      <c r="L36" s="8" t="s">
        <v>58</v>
      </c>
      <c r="M36" s="8" t="s">
        <v>97</v>
      </c>
      <c r="N36" s="8" t="s">
        <v>82</v>
      </c>
      <c r="O36" s="9">
        <v>140</v>
      </c>
      <c r="P36" s="8">
        <v>63</v>
      </c>
      <c r="Q36" s="9">
        <v>8820</v>
      </c>
      <c r="R36" s="9">
        <v>917.28</v>
      </c>
    </row>
    <row r="37" spans="1:18" x14ac:dyDescent="0.25">
      <c r="A37" s="1"/>
      <c r="B37" s="10">
        <v>1032</v>
      </c>
      <c r="C37" s="11">
        <v>43134</v>
      </c>
      <c r="D37" s="10">
        <v>3</v>
      </c>
      <c r="E37" s="1" t="s">
        <v>55</v>
      </c>
      <c r="F37" s="1" t="s">
        <v>56</v>
      </c>
      <c r="G37" s="1" t="s">
        <v>57</v>
      </c>
      <c r="H37" s="1" t="s">
        <v>22</v>
      </c>
      <c r="I37" s="1" t="s">
        <v>23</v>
      </c>
      <c r="J37" s="11">
        <v>43136</v>
      </c>
      <c r="K37" s="1" t="s">
        <v>24</v>
      </c>
      <c r="L37" s="1" t="s">
        <v>58</v>
      </c>
      <c r="M37" s="1" t="s">
        <v>65</v>
      </c>
      <c r="N37" s="1" t="s">
        <v>66</v>
      </c>
      <c r="O37" s="12">
        <v>560</v>
      </c>
      <c r="P37" s="1">
        <v>30</v>
      </c>
      <c r="Q37" s="12">
        <v>16800</v>
      </c>
      <c r="R37" s="12">
        <v>1680</v>
      </c>
    </row>
    <row r="38" spans="1:18" x14ac:dyDescent="0.25">
      <c r="A38" s="1"/>
      <c r="B38" s="6">
        <v>1033</v>
      </c>
      <c r="C38" s="7">
        <v>43137</v>
      </c>
      <c r="D38" s="6">
        <v>6</v>
      </c>
      <c r="E38" s="8" t="s">
        <v>61</v>
      </c>
      <c r="F38" s="8" t="s">
        <v>62</v>
      </c>
      <c r="G38" s="8" t="s">
        <v>63</v>
      </c>
      <c r="H38" s="8" t="s">
        <v>64</v>
      </c>
      <c r="I38" s="8" t="s">
        <v>45</v>
      </c>
      <c r="J38" s="7">
        <v>43139</v>
      </c>
      <c r="K38" s="8" t="s">
        <v>24</v>
      </c>
      <c r="L38" s="8" t="s">
        <v>35</v>
      </c>
      <c r="M38" s="8"/>
      <c r="N38" s="8" t="s">
        <v>18</v>
      </c>
      <c r="O38" s="8"/>
      <c r="P38" s="8"/>
      <c r="Q38" s="8"/>
      <c r="R38" s="9">
        <v>602</v>
      </c>
    </row>
    <row r="39" spans="1:18" x14ac:dyDescent="0.25">
      <c r="A39" s="1"/>
      <c r="B39" s="10">
        <v>1034</v>
      </c>
      <c r="C39" s="11">
        <v>43159</v>
      </c>
      <c r="D39" s="10">
        <v>28</v>
      </c>
      <c r="E39" s="1" t="s">
        <v>67</v>
      </c>
      <c r="F39" s="1" t="s">
        <v>68</v>
      </c>
      <c r="G39" s="1" t="s">
        <v>69</v>
      </c>
      <c r="H39" s="1" t="s">
        <v>70</v>
      </c>
      <c r="I39" s="1" t="s">
        <v>71</v>
      </c>
      <c r="J39" s="11">
        <v>43161</v>
      </c>
      <c r="K39" s="1" t="s">
        <v>46</v>
      </c>
      <c r="L39" s="1" t="s">
        <v>25</v>
      </c>
      <c r="M39" s="1"/>
      <c r="N39" s="1" t="s">
        <v>18</v>
      </c>
      <c r="O39" s="1"/>
      <c r="P39" s="1"/>
      <c r="Q39" s="1"/>
      <c r="R39" s="12">
        <v>434</v>
      </c>
    </row>
    <row r="40" spans="1:18" x14ac:dyDescent="0.25">
      <c r="A40" s="1"/>
      <c r="B40" s="6">
        <v>1035</v>
      </c>
      <c r="C40" s="7">
        <v>43139</v>
      </c>
      <c r="D40" s="6">
        <v>8</v>
      </c>
      <c r="E40" s="8" t="s">
        <v>41</v>
      </c>
      <c r="F40" s="8" t="s">
        <v>42</v>
      </c>
      <c r="G40" s="8" t="s">
        <v>43</v>
      </c>
      <c r="H40" s="8" t="s">
        <v>44</v>
      </c>
      <c r="I40" s="8" t="s">
        <v>45</v>
      </c>
      <c r="J40" s="7">
        <v>43141</v>
      </c>
      <c r="K40" s="8" t="s">
        <v>46</v>
      </c>
      <c r="L40" s="8" t="s">
        <v>25</v>
      </c>
      <c r="M40" s="8"/>
      <c r="N40" s="8" t="s">
        <v>18</v>
      </c>
      <c r="O40" s="8"/>
      <c r="P40" s="8"/>
      <c r="Q40" s="8"/>
      <c r="R40" s="9">
        <v>644</v>
      </c>
    </row>
    <row r="41" spans="1:18" x14ac:dyDescent="0.25">
      <c r="A41" s="1"/>
      <c r="B41" s="10">
        <v>1036</v>
      </c>
      <c r="C41" s="11">
        <v>43141</v>
      </c>
      <c r="D41" s="10">
        <v>10</v>
      </c>
      <c r="E41" s="1" t="s">
        <v>72</v>
      </c>
      <c r="F41" s="1" t="s">
        <v>73</v>
      </c>
      <c r="G41" s="1" t="s">
        <v>74</v>
      </c>
      <c r="H41" s="1" t="s">
        <v>75</v>
      </c>
      <c r="I41" s="1" t="s">
        <v>33</v>
      </c>
      <c r="J41" s="11">
        <v>43143</v>
      </c>
      <c r="K41" s="1" t="s">
        <v>24</v>
      </c>
      <c r="L41" s="1" t="s">
        <v>35</v>
      </c>
      <c r="M41" s="1" t="s">
        <v>98</v>
      </c>
      <c r="N41" s="1" t="s">
        <v>29</v>
      </c>
      <c r="O41" s="12">
        <v>140</v>
      </c>
      <c r="P41" s="1">
        <v>47</v>
      </c>
      <c r="Q41" s="12">
        <v>6580</v>
      </c>
      <c r="R41" s="12">
        <v>684.32</v>
      </c>
    </row>
    <row r="42" spans="1:18" x14ac:dyDescent="0.25">
      <c r="A42" s="1"/>
      <c r="B42" s="6">
        <v>1038</v>
      </c>
      <c r="C42" s="7">
        <v>43141</v>
      </c>
      <c r="D42" s="6">
        <v>10</v>
      </c>
      <c r="E42" s="8" t="s">
        <v>72</v>
      </c>
      <c r="F42" s="8" t="s">
        <v>73</v>
      </c>
      <c r="G42" s="8" t="s">
        <v>74</v>
      </c>
      <c r="H42" s="8" t="s">
        <v>75</v>
      </c>
      <c r="I42" s="8" t="s">
        <v>33</v>
      </c>
      <c r="J42" s="6"/>
      <c r="K42" s="8" t="s">
        <v>34</v>
      </c>
      <c r="L42" s="8"/>
      <c r="M42" s="8" t="s">
        <v>28</v>
      </c>
      <c r="N42" s="8" t="s">
        <v>29</v>
      </c>
      <c r="O42" s="9">
        <v>49</v>
      </c>
      <c r="P42" s="8">
        <v>49</v>
      </c>
      <c r="Q42" s="9">
        <v>2401</v>
      </c>
      <c r="R42" s="9">
        <v>230.5</v>
      </c>
    </row>
    <row r="43" spans="1:18" x14ac:dyDescent="0.25">
      <c r="A43" s="1"/>
      <c r="B43" s="10">
        <v>1039</v>
      </c>
      <c r="C43" s="11">
        <v>43142</v>
      </c>
      <c r="D43" s="10">
        <v>11</v>
      </c>
      <c r="E43" s="1" t="s">
        <v>83</v>
      </c>
      <c r="F43" s="1" t="s">
        <v>84</v>
      </c>
      <c r="G43" s="1" t="s">
        <v>84</v>
      </c>
      <c r="H43" s="1" t="s">
        <v>70</v>
      </c>
      <c r="I43" s="1" t="s">
        <v>71</v>
      </c>
      <c r="J43" s="10"/>
      <c r="K43" s="1" t="s">
        <v>46</v>
      </c>
      <c r="L43" s="1"/>
      <c r="M43" s="1" t="s">
        <v>65</v>
      </c>
      <c r="N43" s="1" t="s">
        <v>66</v>
      </c>
      <c r="O43" s="12">
        <v>560</v>
      </c>
      <c r="P43" s="1">
        <v>72</v>
      </c>
      <c r="Q43" s="12">
        <v>40320</v>
      </c>
      <c r="R43" s="12">
        <v>3991.68</v>
      </c>
    </row>
    <row r="44" spans="1:18" x14ac:dyDescent="0.25">
      <c r="A44" s="1"/>
      <c r="B44" s="6">
        <v>1040</v>
      </c>
      <c r="C44" s="7">
        <v>43132</v>
      </c>
      <c r="D44" s="6">
        <v>1</v>
      </c>
      <c r="E44" s="8" t="s">
        <v>85</v>
      </c>
      <c r="F44" s="8" t="s">
        <v>86</v>
      </c>
      <c r="G44" s="8" t="s">
        <v>87</v>
      </c>
      <c r="H44" s="8" t="s">
        <v>44</v>
      </c>
      <c r="I44" s="8" t="s">
        <v>45</v>
      </c>
      <c r="J44" s="6"/>
      <c r="K44" s="8" t="s">
        <v>46</v>
      </c>
      <c r="L44" s="8"/>
      <c r="M44" s="8" t="s">
        <v>88</v>
      </c>
      <c r="N44" s="8" t="s">
        <v>89</v>
      </c>
      <c r="O44" s="9">
        <v>257.60000000000002</v>
      </c>
      <c r="P44" s="8">
        <v>13</v>
      </c>
      <c r="Q44" s="9">
        <v>3348.8</v>
      </c>
      <c r="R44" s="9">
        <v>331.53</v>
      </c>
    </row>
    <row r="45" spans="1:18" x14ac:dyDescent="0.25">
      <c r="A45" s="1"/>
      <c r="B45" s="10">
        <v>1041</v>
      </c>
      <c r="C45" s="11">
        <v>43159</v>
      </c>
      <c r="D45" s="10">
        <v>28</v>
      </c>
      <c r="E45" s="1" t="s">
        <v>67</v>
      </c>
      <c r="F45" s="1" t="s">
        <v>68</v>
      </c>
      <c r="G45" s="1" t="s">
        <v>69</v>
      </c>
      <c r="H45" s="1" t="s">
        <v>70</v>
      </c>
      <c r="I45" s="1" t="s">
        <v>71</v>
      </c>
      <c r="J45" s="11">
        <v>43161</v>
      </c>
      <c r="K45" s="1" t="s">
        <v>46</v>
      </c>
      <c r="L45" s="1" t="s">
        <v>35</v>
      </c>
      <c r="M45" s="1" t="s">
        <v>40</v>
      </c>
      <c r="N45" s="1" t="s">
        <v>27</v>
      </c>
      <c r="O45" s="12">
        <v>644</v>
      </c>
      <c r="P45" s="1">
        <v>32</v>
      </c>
      <c r="Q45" s="12">
        <v>20608</v>
      </c>
      <c r="R45" s="12">
        <v>2081.41</v>
      </c>
    </row>
    <row r="46" spans="1:18" x14ac:dyDescent="0.25">
      <c r="A46" s="1"/>
      <c r="B46" s="6">
        <v>1042</v>
      </c>
      <c r="C46" s="7">
        <v>43140</v>
      </c>
      <c r="D46" s="6">
        <v>9</v>
      </c>
      <c r="E46" s="8" t="s">
        <v>90</v>
      </c>
      <c r="F46" s="8" t="s">
        <v>91</v>
      </c>
      <c r="G46" s="8" t="s">
        <v>51</v>
      </c>
      <c r="H46" s="8" t="s">
        <v>92</v>
      </c>
      <c r="I46" s="8" t="s">
        <v>23</v>
      </c>
      <c r="J46" s="7">
        <v>43142</v>
      </c>
      <c r="K46" s="8" t="s">
        <v>34</v>
      </c>
      <c r="L46" s="8" t="s">
        <v>25</v>
      </c>
      <c r="M46" s="8" t="s">
        <v>59</v>
      </c>
      <c r="N46" s="8" t="s">
        <v>60</v>
      </c>
      <c r="O46" s="9">
        <v>135.1</v>
      </c>
      <c r="P46" s="8">
        <v>27</v>
      </c>
      <c r="Q46" s="9">
        <v>3647.7</v>
      </c>
      <c r="R46" s="9">
        <v>346.53</v>
      </c>
    </row>
    <row r="47" spans="1:18" x14ac:dyDescent="0.25">
      <c r="A47" s="1"/>
      <c r="B47" s="10">
        <v>1043</v>
      </c>
      <c r="C47" s="11">
        <v>43137</v>
      </c>
      <c r="D47" s="10">
        <v>6</v>
      </c>
      <c r="E47" s="1" t="s">
        <v>61</v>
      </c>
      <c r="F47" s="1" t="s">
        <v>62</v>
      </c>
      <c r="G47" s="1" t="s">
        <v>63</v>
      </c>
      <c r="H47" s="1" t="s">
        <v>64</v>
      </c>
      <c r="I47" s="1" t="s">
        <v>45</v>
      </c>
      <c r="J47" s="11">
        <v>43139</v>
      </c>
      <c r="K47" s="1" t="s">
        <v>24</v>
      </c>
      <c r="L47" s="1" t="s">
        <v>35</v>
      </c>
      <c r="M47" s="1" t="s">
        <v>53</v>
      </c>
      <c r="N47" s="1" t="s">
        <v>54</v>
      </c>
      <c r="O47" s="12">
        <v>178.5</v>
      </c>
      <c r="P47" s="1">
        <v>71</v>
      </c>
      <c r="Q47" s="12">
        <v>12673.5</v>
      </c>
      <c r="R47" s="12">
        <v>1280.02</v>
      </c>
    </row>
    <row r="48" spans="1:18" x14ac:dyDescent="0.25">
      <c r="A48" s="1"/>
      <c r="B48" s="6">
        <v>1044</v>
      </c>
      <c r="C48" s="7">
        <v>43139</v>
      </c>
      <c r="D48" s="6">
        <v>8</v>
      </c>
      <c r="E48" s="8" t="s">
        <v>41</v>
      </c>
      <c r="F48" s="8" t="s">
        <v>42</v>
      </c>
      <c r="G48" s="8" t="s">
        <v>43</v>
      </c>
      <c r="H48" s="8" t="s">
        <v>44</v>
      </c>
      <c r="I48" s="8" t="s">
        <v>45</v>
      </c>
      <c r="J48" s="7">
        <v>43141</v>
      </c>
      <c r="K48" s="8" t="s">
        <v>24</v>
      </c>
      <c r="L48" s="8" t="s">
        <v>25</v>
      </c>
      <c r="M48" s="8" t="s">
        <v>53</v>
      </c>
      <c r="N48" s="8" t="s">
        <v>54</v>
      </c>
      <c r="O48" s="9">
        <v>178.5</v>
      </c>
      <c r="P48" s="8">
        <v>13</v>
      </c>
      <c r="Q48" s="9">
        <v>2320.5</v>
      </c>
      <c r="R48" s="9">
        <v>220.45</v>
      </c>
    </row>
    <row r="49" spans="1:18" x14ac:dyDescent="0.25">
      <c r="A49" s="1"/>
      <c r="B49" s="10">
        <v>1045</v>
      </c>
      <c r="C49" s="11">
        <v>43156</v>
      </c>
      <c r="D49" s="10">
        <v>25</v>
      </c>
      <c r="E49" s="1" t="s">
        <v>99</v>
      </c>
      <c r="F49" s="1" t="s">
        <v>73</v>
      </c>
      <c r="G49" s="1" t="s">
        <v>74</v>
      </c>
      <c r="H49" s="1" t="s">
        <v>75</v>
      </c>
      <c r="I49" s="1" t="s">
        <v>33</v>
      </c>
      <c r="J49" s="11">
        <v>43158</v>
      </c>
      <c r="K49" s="1" t="s">
        <v>34</v>
      </c>
      <c r="L49" s="1" t="s">
        <v>58</v>
      </c>
      <c r="M49" s="1" t="s">
        <v>81</v>
      </c>
      <c r="N49" s="1" t="s">
        <v>82</v>
      </c>
      <c r="O49" s="12">
        <v>308</v>
      </c>
      <c r="P49" s="1">
        <v>98</v>
      </c>
      <c r="Q49" s="12">
        <v>30184</v>
      </c>
      <c r="R49" s="12">
        <v>2867.48</v>
      </c>
    </row>
    <row r="50" spans="1:18" x14ac:dyDescent="0.25">
      <c r="A50" s="1"/>
      <c r="B50" s="6">
        <v>1046</v>
      </c>
      <c r="C50" s="7">
        <v>43157</v>
      </c>
      <c r="D50" s="6">
        <v>26</v>
      </c>
      <c r="E50" s="8" t="s">
        <v>100</v>
      </c>
      <c r="F50" s="8" t="s">
        <v>84</v>
      </c>
      <c r="G50" s="8" t="s">
        <v>84</v>
      </c>
      <c r="H50" s="8" t="s">
        <v>70</v>
      </c>
      <c r="I50" s="8" t="s">
        <v>71</v>
      </c>
      <c r="J50" s="7">
        <v>43159</v>
      </c>
      <c r="K50" s="8" t="s">
        <v>46</v>
      </c>
      <c r="L50" s="8" t="s">
        <v>35</v>
      </c>
      <c r="M50" s="8" t="s">
        <v>79</v>
      </c>
      <c r="N50" s="8" t="s">
        <v>80</v>
      </c>
      <c r="O50" s="9">
        <v>350</v>
      </c>
      <c r="P50" s="8">
        <v>21</v>
      </c>
      <c r="Q50" s="9">
        <v>7350</v>
      </c>
      <c r="R50" s="9">
        <v>749.7</v>
      </c>
    </row>
    <row r="51" spans="1:18" x14ac:dyDescent="0.25">
      <c r="A51" s="1"/>
      <c r="B51" s="10">
        <v>1047</v>
      </c>
      <c r="C51" s="11">
        <v>43160</v>
      </c>
      <c r="D51" s="10">
        <v>29</v>
      </c>
      <c r="E51" s="1" t="s">
        <v>49</v>
      </c>
      <c r="F51" s="1" t="s">
        <v>50</v>
      </c>
      <c r="G51" s="1" t="s">
        <v>51</v>
      </c>
      <c r="H51" s="1" t="s">
        <v>52</v>
      </c>
      <c r="I51" s="1" t="s">
        <v>23</v>
      </c>
      <c r="J51" s="11">
        <v>43162</v>
      </c>
      <c r="K51" s="1" t="s">
        <v>24</v>
      </c>
      <c r="L51" s="1" t="s">
        <v>25</v>
      </c>
      <c r="M51" s="1" t="s">
        <v>101</v>
      </c>
      <c r="N51" s="1" t="s">
        <v>102</v>
      </c>
      <c r="O51" s="12">
        <v>546</v>
      </c>
      <c r="P51" s="1">
        <v>26</v>
      </c>
      <c r="Q51" s="12">
        <v>14196</v>
      </c>
      <c r="R51" s="12">
        <v>1490.58</v>
      </c>
    </row>
    <row r="52" spans="1:18" x14ac:dyDescent="0.25">
      <c r="A52" s="1"/>
      <c r="B52" s="6">
        <v>1048</v>
      </c>
      <c r="C52" s="7">
        <v>43137</v>
      </c>
      <c r="D52" s="6">
        <v>6</v>
      </c>
      <c r="E52" s="8" t="s">
        <v>61</v>
      </c>
      <c r="F52" s="8" t="s">
        <v>62</v>
      </c>
      <c r="G52" s="8" t="s">
        <v>63</v>
      </c>
      <c r="H52" s="8" t="s">
        <v>64</v>
      </c>
      <c r="I52" s="8" t="s">
        <v>45</v>
      </c>
      <c r="J52" s="7">
        <v>43139</v>
      </c>
      <c r="K52" s="8" t="s">
        <v>46</v>
      </c>
      <c r="L52" s="8" t="s">
        <v>25</v>
      </c>
      <c r="M52" s="8" t="s">
        <v>36</v>
      </c>
      <c r="N52" s="8" t="s">
        <v>29</v>
      </c>
      <c r="O52" s="9">
        <v>420</v>
      </c>
      <c r="P52" s="8">
        <v>96</v>
      </c>
      <c r="Q52" s="9">
        <v>40320</v>
      </c>
      <c r="R52" s="9">
        <v>4152.96</v>
      </c>
    </row>
    <row r="53" spans="1:18" x14ac:dyDescent="0.25">
      <c r="A53" s="1"/>
      <c r="B53" s="10">
        <v>1049</v>
      </c>
      <c r="C53" s="11">
        <v>43137</v>
      </c>
      <c r="D53" s="10">
        <v>6</v>
      </c>
      <c r="E53" s="1" t="s">
        <v>61</v>
      </c>
      <c r="F53" s="1" t="s">
        <v>62</v>
      </c>
      <c r="G53" s="1" t="s">
        <v>63</v>
      </c>
      <c r="H53" s="1" t="s">
        <v>64</v>
      </c>
      <c r="I53" s="1" t="s">
        <v>45</v>
      </c>
      <c r="J53" s="11">
        <v>43139</v>
      </c>
      <c r="K53" s="1" t="s">
        <v>46</v>
      </c>
      <c r="L53" s="1" t="s">
        <v>25</v>
      </c>
      <c r="M53" s="1" t="s">
        <v>37</v>
      </c>
      <c r="N53" s="1" t="s">
        <v>29</v>
      </c>
      <c r="O53" s="12">
        <v>742</v>
      </c>
      <c r="P53" s="1">
        <v>16</v>
      </c>
      <c r="Q53" s="12">
        <v>11872</v>
      </c>
      <c r="R53" s="12">
        <v>1234.69</v>
      </c>
    </row>
    <row r="54" spans="1:18" x14ac:dyDescent="0.25">
      <c r="A54" s="1"/>
      <c r="B54" s="6">
        <v>1050</v>
      </c>
      <c r="C54" s="7">
        <v>43135</v>
      </c>
      <c r="D54" s="6">
        <v>4</v>
      </c>
      <c r="E54" s="8" t="s">
        <v>30</v>
      </c>
      <c r="F54" s="8" t="s">
        <v>31</v>
      </c>
      <c r="G54" s="8" t="s">
        <v>31</v>
      </c>
      <c r="H54" s="8" t="s">
        <v>32</v>
      </c>
      <c r="I54" s="8" t="s">
        <v>33</v>
      </c>
      <c r="J54" s="6"/>
      <c r="K54" s="8"/>
      <c r="L54" s="8"/>
      <c r="M54" s="8" t="s">
        <v>103</v>
      </c>
      <c r="N54" s="8" t="s">
        <v>94</v>
      </c>
      <c r="O54" s="9">
        <v>532</v>
      </c>
      <c r="P54" s="8">
        <v>96</v>
      </c>
      <c r="Q54" s="9">
        <v>51072</v>
      </c>
      <c r="R54" s="9">
        <v>4851.84</v>
      </c>
    </row>
    <row r="55" spans="1:18" x14ac:dyDescent="0.25">
      <c r="A55" s="1"/>
      <c r="B55" s="10">
        <v>1051</v>
      </c>
      <c r="C55" s="11">
        <v>43134</v>
      </c>
      <c r="D55" s="10">
        <v>3</v>
      </c>
      <c r="E55" s="1" t="s">
        <v>55</v>
      </c>
      <c r="F55" s="1" t="s">
        <v>56</v>
      </c>
      <c r="G55" s="1" t="s">
        <v>57</v>
      </c>
      <c r="H55" s="1" t="s">
        <v>22</v>
      </c>
      <c r="I55" s="1" t="s">
        <v>23</v>
      </c>
      <c r="J55" s="10"/>
      <c r="K55" s="1"/>
      <c r="L55" s="1"/>
      <c r="M55" s="1" t="s">
        <v>76</v>
      </c>
      <c r="N55" s="1" t="s">
        <v>27</v>
      </c>
      <c r="O55" s="12">
        <v>41.86</v>
      </c>
      <c r="P55" s="1">
        <v>75</v>
      </c>
      <c r="Q55" s="12">
        <v>3139.5</v>
      </c>
      <c r="R55" s="12">
        <v>323.37</v>
      </c>
    </row>
    <row r="56" spans="1:18" x14ac:dyDescent="0.25">
      <c r="A56" s="1"/>
      <c r="B56" s="6">
        <v>1052</v>
      </c>
      <c r="C56" s="7">
        <v>43168</v>
      </c>
      <c r="D56" s="6">
        <v>9</v>
      </c>
      <c r="E56" s="8" t="s">
        <v>90</v>
      </c>
      <c r="F56" s="8" t="s">
        <v>91</v>
      </c>
      <c r="G56" s="8" t="s">
        <v>51</v>
      </c>
      <c r="H56" s="8" t="s">
        <v>92</v>
      </c>
      <c r="I56" s="8" t="s">
        <v>23</v>
      </c>
      <c r="J56" s="7">
        <v>43170</v>
      </c>
      <c r="K56" s="8" t="s">
        <v>34</v>
      </c>
      <c r="L56" s="8" t="s">
        <v>25</v>
      </c>
      <c r="M56" s="8" t="s">
        <v>93</v>
      </c>
      <c r="N56" s="8" t="s">
        <v>94</v>
      </c>
      <c r="O56" s="9">
        <v>273</v>
      </c>
      <c r="P56" s="8">
        <v>55</v>
      </c>
      <c r="Q56" s="9">
        <v>15015</v>
      </c>
      <c r="R56" s="9">
        <v>1516.52</v>
      </c>
    </row>
    <row r="57" spans="1:18" x14ac:dyDescent="0.25">
      <c r="A57" s="1"/>
      <c r="B57" s="10">
        <v>1053</v>
      </c>
      <c r="C57" s="11">
        <v>43168</v>
      </c>
      <c r="D57" s="10">
        <v>9</v>
      </c>
      <c r="E57" s="1" t="s">
        <v>90</v>
      </c>
      <c r="F57" s="1" t="s">
        <v>91</v>
      </c>
      <c r="G57" s="1" t="s">
        <v>51</v>
      </c>
      <c r="H57" s="1" t="s">
        <v>92</v>
      </c>
      <c r="I57" s="1" t="s">
        <v>23</v>
      </c>
      <c r="J57" s="11">
        <v>43170</v>
      </c>
      <c r="K57" s="1" t="s">
        <v>34</v>
      </c>
      <c r="L57" s="1" t="s">
        <v>25</v>
      </c>
      <c r="M57" s="1" t="s">
        <v>95</v>
      </c>
      <c r="N57" s="1" t="s">
        <v>96</v>
      </c>
      <c r="O57" s="12">
        <v>487.2</v>
      </c>
      <c r="P57" s="1">
        <v>11</v>
      </c>
      <c r="Q57" s="12">
        <v>5359.2</v>
      </c>
      <c r="R57" s="12">
        <v>514.48</v>
      </c>
    </row>
    <row r="58" spans="1:18" x14ac:dyDescent="0.25">
      <c r="A58" s="1"/>
      <c r="B58" s="6">
        <v>1054</v>
      </c>
      <c r="C58" s="7">
        <v>43165</v>
      </c>
      <c r="D58" s="6">
        <v>6</v>
      </c>
      <c r="E58" s="8" t="s">
        <v>61</v>
      </c>
      <c r="F58" s="8" t="s">
        <v>62</v>
      </c>
      <c r="G58" s="8" t="s">
        <v>63</v>
      </c>
      <c r="H58" s="8" t="s">
        <v>64</v>
      </c>
      <c r="I58" s="8" t="s">
        <v>45</v>
      </c>
      <c r="J58" s="7">
        <v>43167</v>
      </c>
      <c r="K58" s="8" t="s">
        <v>24</v>
      </c>
      <c r="L58" s="8" t="s">
        <v>35</v>
      </c>
      <c r="M58" s="8" t="s">
        <v>26</v>
      </c>
      <c r="N58" s="8" t="s">
        <v>27</v>
      </c>
      <c r="O58" s="9">
        <v>196</v>
      </c>
      <c r="P58" s="8">
        <v>53</v>
      </c>
      <c r="Q58" s="9">
        <v>10388</v>
      </c>
      <c r="R58" s="9">
        <v>1007.64</v>
      </c>
    </row>
    <row r="59" spans="1:18" x14ac:dyDescent="0.25">
      <c r="A59" s="1"/>
      <c r="B59" s="10">
        <v>1055</v>
      </c>
      <c r="C59" s="11">
        <v>43167</v>
      </c>
      <c r="D59" s="10">
        <v>8</v>
      </c>
      <c r="E59" s="1" t="s">
        <v>41</v>
      </c>
      <c r="F59" s="1" t="s">
        <v>42</v>
      </c>
      <c r="G59" s="1" t="s">
        <v>43</v>
      </c>
      <c r="H59" s="1" t="s">
        <v>44</v>
      </c>
      <c r="I59" s="1" t="s">
        <v>45</v>
      </c>
      <c r="J59" s="11">
        <v>43169</v>
      </c>
      <c r="K59" s="1" t="s">
        <v>24</v>
      </c>
      <c r="L59" s="1" t="s">
        <v>25</v>
      </c>
      <c r="M59" s="1" t="s">
        <v>65</v>
      </c>
      <c r="N59" s="1" t="s">
        <v>66</v>
      </c>
      <c r="O59" s="12">
        <v>560</v>
      </c>
      <c r="P59" s="1">
        <v>85</v>
      </c>
      <c r="Q59" s="12">
        <v>47600</v>
      </c>
      <c r="R59" s="12">
        <v>4998</v>
      </c>
    </row>
    <row r="60" spans="1:18" x14ac:dyDescent="0.25">
      <c r="A60" s="1"/>
      <c r="B60" s="6">
        <v>1056</v>
      </c>
      <c r="C60" s="7">
        <v>43167</v>
      </c>
      <c r="D60" s="6">
        <v>8</v>
      </c>
      <c r="E60" s="8" t="s">
        <v>41</v>
      </c>
      <c r="F60" s="8" t="s">
        <v>42</v>
      </c>
      <c r="G60" s="8" t="s">
        <v>43</v>
      </c>
      <c r="H60" s="8" t="s">
        <v>44</v>
      </c>
      <c r="I60" s="8" t="s">
        <v>45</v>
      </c>
      <c r="J60" s="7">
        <v>43169</v>
      </c>
      <c r="K60" s="8" t="s">
        <v>24</v>
      </c>
      <c r="L60" s="8" t="s">
        <v>25</v>
      </c>
      <c r="M60" s="8" t="s">
        <v>47</v>
      </c>
      <c r="N60" s="8" t="s">
        <v>48</v>
      </c>
      <c r="O60" s="9">
        <v>128.80000000000001</v>
      </c>
      <c r="P60" s="8">
        <v>97</v>
      </c>
      <c r="Q60" s="9">
        <v>12493.6</v>
      </c>
      <c r="R60" s="9">
        <v>1274.3499999999999</v>
      </c>
    </row>
    <row r="61" spans="1:18" x14ac:dyDescent="0.25">
      <c r="A61" s="1"/>
      <c r="B61" s="10">
        <v>1057</v>
      </c>
      <c r="C61" s="11">
        <v>43184</v>
      </c>
      <c r="D61" s="10">
        <v>25</v>
      </c>
      <c r="E61" s="1" t="s">
        <v>99</v>
      </c>
      <c r="F61" s="1" t="s">
        <v>73</v>
      </c>
      <c r="G61" s="1" t="s">
        <v>74</v>
      </c>
      <c r="H61" s="1" t="s">
        <v>75</v>
      </c>
      <c r="I61" s="1" t="s">
        <v>33</v>
      </c>
      <c r="J61" s="11">
        <v>43186</v>
      </c>
      <c r="K61" s="1" t="s">
        <v>34</v>
      </c>
      <c r="L61" s="1" t="s">
        <v>58</v>
      </c>
      <c r="M61" s="1" t="s">
        <v>104</v>
      </c>
      <c r="N61" s="1" t="s">
        <v>48</v>
      </c>
      <c r="O61" s="12">
        <v>140</v>
      </c>
      <c r="P61" s="1">
        <v>46</v>
      </c>
      <c r="Q61" s="12">
        <v>6440</v>
      </c>
      <c r="R61" s="12">
        <v>650.44000000000005</v>
      </c>
    </row>
    <row r="62" spans="1:18" x14ac:dyDescent="0.25">
      <c r="A62" s="1"/>
      <c r="B62" s="6">
        <v>1058</v>
      </c>
      <c r="C62" s="7">
        <v>43185</v>
      </c>
      <c r="D62" s="6">
        <v>26</v>
      </c>
      <c r="E62" s="8" t="s">
        <v>100</v>
      </c>
      <c r="F62" s="8" t="s">
        <v>84</v>
      </c>
      <c r="G62" s="8" t="s">
        <v>84</v>
      </c>
      <c r="H62" s="8" t="s">
        <v>70</v>
      </c>
      <c r="I62" s="8" t="s">
        <v>71</v>
      </c>
      <c r="J62" s="7">
        <v>43187</v>
      </c>
      <c r="K62" s="8" t="s">
        <v>46</v>
      </c>
      <c r="L62" s="8" t="s">
        <v>35</v>
      </c>
      <c r="M62" s="8" t="s">
        <v>105</v>
      </c>
      <c r="N62" s="8" t="s">
        <v>106</v>
      </c>
      <c r="O62" s="9">
        <v>298.89999999999998</v>
      </c>
      <c r="P62" s="8">
        <v>97</v>
      </c>
      <c r="Q62" s="9">
        <v>28993.3</v>
      </c>
      <c r="R62" s="9">
        <v>2754.36</v>
      </c>
    </row>
    <row r="63" spans="1:18" x14ac:dyDescent="0.25">
      <c r="A63" s="1"/>
      <c r="B63" s="10">
        <v>1059</v>
      </c>
      <c r="C63" s="11">
        <v>43185</v>
      </c>
      <c r="D63" s="10">
        <v>26</v>
      </c>
      <c r="E63" s="1" t="s">
        <v>100</v>
      </c>
      <c r="F63" s="1" t="s">
        <v>84</v>
      </c>
      <c r="G63" s="1" t="s">
        <v>84</v>
      </c>
      <c r="H63" s="1" t="s">
        <v>70</v>
      </c>
      <c r="I63" s="1" t="s">
        <v>71</v>
      </c>
      <c r="J63" s="11">
        <v>43187</v>
      </c>
      <c r="K63" s="1" t="s">
        <v>46</v>
      </c>
      <c r="L63" s="1" t="s">
        <v>35</v>
      </c>
      <c r="M63" s="1" t="s">
        <v>59</v>
      </c>
      <c r="N63" s="1" t="s">
        <v>60</v>
      </c>
      <c r="O63" s="12">
        <v>135.1</v>
      </c>
      <c r="P63" s="1">
        <v>97</v>
      </c>
      <c r="Q63" s="12">
        <v>13104.7</v>
      </c>
      <c r="R63" s="12">
        <v>1336.68</v>
      </c>
    </row>
    <row r="64" spans="1:18" x14ac:dyDescent="0.25">
      <c r="A64" s="1"/>
      <c r="B64" s="6">
        <v>1060</v>
      </c>
      <c r="C64" s="7">
        <v>43185</v>
      </c>
      <c r="D64" s="6">
        <v>26</v>
      </c>
      <c r="E64" s="8" t="s">
        <v>100</v>
      </c>
      <c r="F64" s="8" t="s">
        <v>84</v>
      </c>
      <c r="G64" s="8" t="s">
        <v>84</v>
      </c>
      <c r="H64" s="8" t="s">
        <v>70</v>
      </c>
      <c r="I64" s="8" t="s">
        <v>71</v>
      </c>
      <c r="J64" s="7">
        <v>43187</v>
      </c>
      <c r="K64" s="8" t="s">
        <v>46</v>
      </c>
      <c r="L64" s="8" t="s">
        <v>35</v>
      </c>
      <c r="M64" s="8" t="s">
        <v>88</v>
      </c>
      <c r="N64" s="8" t="s">
        <v>89</v>
      </c>
      <c r="O64" s="9">
        <v>257.60000000000002</v>
      </c>
      <c r="P64" s="8">
        <v>65</v>
      </c>
      <c r="Q64" s="9">
        <v>16744</v>
      </c>
      <c r="R64" s="9">
        <v>1724.63</v>
      </c>
    </row>
    <row r="65" spans="1:18" x14ac:dyDescent="0.25">
      <c r="A65" s="1"/>
      <c r="B65" s="10">
        <v>1061</v>
      </c>
      <c r="C65" s="11">
        <v>43188</v>
      </c>
      <c r="D65" s="10">
        <v>29</v>
      </c>
      <c r="E65" s="1" t="s">
        <v>49</v>
      </c>
      <c r="F65" s="1" t="s">
        <v>50</v>
      </c>
      <c r="G65" s="1" t="s">
        <v>51</v>
      </c>
      <c r="H65" s="1" t="s">
        <v>52</v>
      </c>
      <c r="I65" s="1" t="s">
        <v>23</v>
      </c>
      <c r="J65" s="11">
        <v>43190</v>
      </c>
      <c r="K65" s="1" t="s">
        <v>24</v>
      </c>
      <c r="L65" s="1" t="s">
        <v>25</v>
      </c>
      <c r="M65" s="1" t="s">
        <v>26</v>
      </c>
      <c r="N65" s="1" t="s">
        <v>27</v>
      </c>
      <c r="O65" s="12">
        <v>196</v>
      </c>
      <c r="P65" s="1">
        <v>72</v>
      </c>
      <c r="Q65" s="12">
        <v>14112</v>
      </c>
      <c r="R65" s="12">
        <v>1411.2</v>
      </c>
    </row>
    <row r="66" spans="1:18" x14ac:dyDescent="0.25">
      <c r="A66" s="1"/>
      <c r="B66" s="6">
        <v>1062</v>
      </c>
      <c r="C66" s="7">
        <v>43165</v>
      </c>
      <c r="D66" s="6">
        <v>6</v>
      </c>
      <c r="E66" s="8" t="s">
        <v>61</v>
      </c>
      <c r="F66" s="8" t="s">
        <v>62</v>
      </c>
      <c r="G66" s="8" t="s">
        <v>63</v>
      </c>
      <c r="H66" s="8" t="s">
        <v>64</v>
      </c>
      <c r="I66" s="8" t="s">
        <v>45</v>
      </c>
      <c r="J66" s="7">
        <v>43167</v>
      </c>
      <c r="K66" s="8" t="s">
        <v>46</v>
      </c>
      <c r="L66" s="8" t="s">
        <v>25</v>
      </c>
      <c r="M66" s="8" t="s">
        <v>53</v>
      </c>
      <c r="N66" s="8" t="s">
        <v>54</v>
      </c>
      <c r="O66" s="9">
        <v>178.5</v>
      </c>
      <c r="P66" s="8">
        <v>16</v>
      </c>
      <c r="Q66" s="9">
        <v>2856</v>
      </c>
      <c r="R66" s="9">
        <v>282.74</v>
      </c>
    </row>
    <row r="67" spans="1:18" x14ac:dyDescent="0.25">
      <c r="A67" s="1"/>
      <c r="B67" s="10">
        <v>1064</v>
      </c>
      <c r="C67" s="11">
        <v>43163</v>
      </c>
      <c r="D67" s="10">
        <v>4</v>
      </c>
      <c r="E67" s="1" t="s">
        <v>30</v>
      </c>
      <c r="F67" s="1" t="s">
        <v>31</v>
      </c>
      <c r="G67" s="1" t="s">
        <v>31</v>
      </c>
      <c r="H67" s="1" t="s">
        <v>32</v>
      </c>
      <c r="I67" s="1" t="s">
        <v>33</v>
      </c>
      <c r="J67" s="11">
        <v>43165</v>
      </c>
      <c r="K67" s="1" t="s">
        <v>34</v>
      </c>
      <c r="L67" s="1" t="s">
        <v>35</v>
      </c>
      <c r="M67" s="1" t="s">
        <v>107</v>
      </c>
      <c r="N67" s="1" t="s">
        <v>80</v>
      </c>
      <c r="O67" s="12">
        <v>1134</v>
      </c>
      <c r="P67" s="1">
        <v>77</v>
      </c>
      <c r="Q67" s="12">
        <v>87318</v>
      </c>
      <c r="R67" s="12">
        <v>8993.75</v>
      </c>
    </row>
    <row r="68" spans="1:18" x14ac:dyDescent="0.25">
      <c r="A68" s="1"/>
      <c r="B68" s="6">
        <v>1065</v>
      </c>
      <c r="C68" s="7">
        <v>43163</v>
      </c>
      <c r="D68" s="6">
        <v>4</v>
      </c>
      <c r="E68" s="8" t="s">
        <v>30</v>
      </c>
      <c r="F68" s="8" t="s">
        <v>31</v>
      </c>
      <c r="G68" s="8" t="s">
        <v>31</v>
      </c>
      <c r="H68" s="8" t="s">
        <v>32</v>
      </c>
      <c r="I68" s="8" t="s">
        <v>33</v>
      </c>
      <c r="J68" s="7">
        <v>43165</v>
      </c>
      <c r="K68" s="8" t="s">
        <v>34</v>
      </c>
      <c r="L68" s="8" t="s">
        <v>35</v>
      </c>
      <c r="M68" s="8" t="s">
        <v>108</v>
      </c>
      <c r="N68" s="8" t="s">
        <v>109</v>
      </c>
      <c r="O68" s="9">
        <v>98</v>
      </c>
      <c r="P68" s="8">
        <v>37</v>
      </c>
      <c r="Q68" s="9">
        <v>3626</v>
      </c>
      <c r="R68" s="9">
        <v>344.47</v>
      </c>
    </row>
    <row r="69" spans="1:18" x14ac:dyDescent="0.25">
      <c r="A69" s="1"/>
      <c r="B69" s="10">
        <v>1067</v>
      </c>
      <c r="C69" s="11">
        <v>43167</v>
      </c>
      <c r="D69" s="10">
        <v>8</v>
      </c>
      <c r="E69" s="1" t="s">
        <v>41</v>
      </c>
      <c r="F69" s="1" t="s">
        <v>42</v>
      </c>
      <c r="G69" s="1" t="s">
        <v>43</v>
      </c>
      <c r="H69" s="1" t="s">
        <v>44</v>
      </c>
      <c r="I69" s="1" t="s">
        <v>45</v>
      </c>
      <c r="J69" s="11">
        <v>43169</v>
      </c>
      <c r="K69" s="1" t="s">
        <v>46</v>
      </c>
      <c r="L69" s="1" t="s">
        <v>35</v>
      </c>
      <c r="M69" s="1" t="s">
        <v>95</v>
      </c>
      <c r="N69" s="1" t="s">
        <v>96</v>
      </c>
      <c r="O69" s="12">
        <v>487.2</v>
      </c>
      <c r="P69" s="1">
        <v>63</v>
      </c>
      <c r="Q69" s="12">
        <v>30693.599999999999</v>
      </c>
      <c r="R69" s="12">
        <v>3038.67</v>
      </c>
    </row>
    <row r="70" spans="1:18" x14ac:dyDescent="0.25">
      <c r="A70" s="1"/>
      <c r="B70" s="6">
        <v>1070</v>
      </c>
      <c r="C70" s="7">
        <v>43162</v>
      </c>
      <c r="D70" s="6">
        <v>3</v>
      </c>
      <c r="E70" s="8" t="s">
        <v>55</v>
      </c>
      <c r="F70" s="8" t="s">
        <v>56</v>
      </c>
      <c r="G70" s="8" t="s">
        <v>57</v>
      </c>
      <c r="H70" s="8" t="s">
        <v>22</v>
      </c>
      <c r="I70" s="8" t="s">
        <v>23</v>
      </c>
      <c r="J70" s="7">
        <v>43164</v>
      </c>
      <c r="K70" s="8" t="s">
        <v>24</v>
      </c>
      <c r="L70" s="8" t="s">
        <v>58</v>
      </c>
      <c r="M70" s="8" t="s">
        <v>97</v>
      </c>
      <c r="N70" s="8" t="s">
        <v>82</v>
      </c>
      <c r="O70" s="9">
        <v>140</v>
      </c>
      <c r="P70" s="8">
        <v>48</v>
      </c>
      <c r="Q70" s="9">
        <v>6720</v>
      </c>
      <c r="R70" s="9">
        <v>672</v>
      </c>
    </row>
    <row r="71" spans="1:18" x14ac:dyDescent="0.25">
      <c r="A71" s="1"/>
      <c r="B71" s="10">
        <v>1071</v>
      </c>
      <c r="C71" s="11">
        <v>43162</v>
      </c>
      <c r="D71" s="10">
        <v>3</v>
      </c>
      <c r="E71" s="1" t="s">
        <v>55</v>
      </c>
      <c r="F71" s="1" t="s">
        <v>56</v>
      </c>
      <c r="G71" s="1" t="s">
        <v>57</v>
      </c>
      <c r="H71" s="1" t="s">
        <v>22</v>
      </c>
      <c r="I71" s="1" t="s">
        <v>23</v>
      </c>
      <c r="J71" s="11">
        <v>43164</v>
      </c>
      <c r="K71" s="1" t="s">
        <v>24</v>
      </c>
      <c r="L71" s="1" t="s">
        <v>58</v>
      </c>
      <c r="M71" s="1" t="s">
        <v>65</v>
      </c>
      <c r="N71" s="1" t="s">
        <v>66</v>
      </c>
      <c r="O71" s="12">
        <v>560</v>
      </c>
      <c r="P71" s="1">
        <v>71</v>
      </c>
      <c r="Q71" s="12">
        <v>39760</v>
      </c>
      <c r="R71" s="12">
        <v>4135.04</v>
      </c>
    </row>
    <row r="72" spans="1:18" x14ac:dyDescent="0.25">
      <c r="A72" s="1"/>
      <c r="B72" s="6">
        <v>1075</v>
      </c>
      <c r="C72" s="7">
        <v>43169</v>
      </c>
      <c r="D72" s="6">
        <v>10</v>
      </c>
      <c r="E72" s="8" t="s">
        <v>72</v>
      </c>
      <c r="F72" s="8" t="s">
        <v>73</v>
      </c>
      <c r="G72" s="8" t="s">
        <v>74</v>
      </c>
      <c r="H72" s="8" t="s">
        <v>75</v>
      </c>
      <c r="I72" s="8" t="s">
        <v>33</v>
      </c>
      <c r="J72" s="7">
        <v>43171</v>
      </c>
      <c r="K72" s="8" t="s">
        <v>24</v>
      </c>
      <c r="L72" s="8" t="s">
        <v>35</v>
      </c>
      <c r="M72" s="8" t="s">
        <v>98</v>
      </c>
      <c r="N72" s="8" t="s">
        <v>29</v>
      </c>
      <c r="O72" s="9">
        <v>140</v>
      </c>
      <c r="P72" s="8">
        <v>55</v>
      </c>
      <c r="Q72" s="9">
        <v>7700</v>
      </c>
      <c r="R72" s="9">
        <v>770</v>
      </c>
    </row>
    <row r="73" spans="1:18" x14ac:dyDescent="0.25">
      <c r="A73" s="1"/>
      <c r="B73" s="10">
        <v>1077</v>
      </c>
      <c r="C73" s="11">
        <v>43169</v>
      </c>
      <c r="D73" s="10">
        <v>10</v>
      </c>
      <c r="E73" s="1" t="s">
        <v>72</v>
      </c>
      <c r="F73" s="1" t="s">
        <v>73</v>
      </c>
      <c r="G73" s="1" t="s">
        <v>74</v>
      </c>
      <c r="H73" s="1" t="s">
        <v>75</v>
      </c>
      <c r="I73" s="1" t="s">
        <v>33</v>
      </c>
      <c r="J73" s="10"/>
      <c r="K73" s="1" t="s">
        <v>34</v>
      </c>
      <c r="L73" s="1"/>
      <c r="M73" s="1" t="s">
        <v>28</v>
      </c>
      <c r="N73" s="1" t="s">
        <v>29</v>
      </c>
      <c r="O73" s="12">
        <v>49</v>
      </c>
      <c r="P73" s="1">
        <v>21</v>
      </c>
      <c r="Q73" s="12">
        <v>1029</v>
      </c>
      <c r="R73" s="12">
        <v>102.9</v>
      </c>
    </row>
    <row r="74" spans="1:18" x14ac:dyDescent="0.25">
      <c r="A74" s="1"/>
      <c r="B74" s="6">
        <v>1078</v>
      </c>
      <c r="C74" s="7">
        <v>43170</v>
      </c>
      <c r="D74" s="6">
        <v>11</v>
      </c>
      <c r="E74" s="8" t="s">
        <v>83</v>
      </c>
      <c r="F74" s="8" t="s">
        <v>84</v>
      </c>
      <c r="G74" s="8" t="s">
        <v>84</v>
      </c>
      <c r="H74" s="8" t="s">
        <v>70</v>
      </c>
      <c r="I74" s="8" t="s">
        <v>71</v>
      </c>
      <c r="J74" s="6"/>
      <c r="K74" s="8" t="s">
        <v>46</v>
      </c>
      <c r="L74" s="8"/>
      <c r="M74" s="8" t="s">
        <v>65</v>
      </c>
      <c r="N74" s="8" t="s">
        <v>66</v>
      </c>
      <c r="O74" s="9">
        <v>560</v>
      </c>
      <c r="P74" s="8">
        <v>67</v>
      </c>
      <c r="Q74" s="9">
        <v>37520</v>
      </c>
      <c r="R74" s="9">
        <v>3789.52</v>
      </c>
    </row>
    <row r="75" spans="1:18" x14ac:dyDescent="0.25">
      <c r="A75" s="1"/>
      <c r="B75" s="10">
        <v>1079</v>
      </c>
      <c r="C75" s="11">
        <v>43160</v>
      </c>
      <c r="D75" s="10">
        <v>1</v>
      </c>
      <c r="E75" s="1" t="s">
        <v>85</v>
      </c>
      <c r="F75" s="1" t="s">
        <v>86</v>
      </c>
      <c r="G75" s="1" t="s">
        <v>87</v>
      </c>
      <c r="H75" s="1" t="s">
        <v>44</v>
      </c>
      <c r="I75" s="1" t="s">
        <v>45</v>
      </c>
      <c r="J75" s="10"/>
      <c r="K75" s="1" t="s">
        <v>46</v>
      </c>
      <c r="L75" s="1"/>
      <c r="M75" s="1" t="s">
        <v>88</v>
      </c>
      <c r="N75" s="1" t="s">
        <v>89</v>
      </c>
      <c r="O75" s="12">
        <v>257.60000000000002</v>
      </c>
      <c r="P75" s="1">
        <v>75</v>
      </c>
      <c r="Q75" s="12">
        <v>19320</v>
      </c>
      <c r="R75" s="12">
        <v>1932</v>
      </c>
    </row>
    <row r="76" spans="1:18" x14ac:dyDescent="0.25">
      <c r="A76" s="1"/>
      <c r="B76" s="6">
        <v>1080</v>
      </c>
      <c r="C76" s="7">
        <v>43187</v>
      </c>
      <c r="D76" s="6">
        <v>28</v>
      </c>
      <c r="E76" s="8" t="s">
        <v>67</v>
      </c>
      <c r="F76" s="8" t="s">
        <v>68</v>
      </c>
      <c r="G76" s="8" t="s">
        <v>69</v>
      </c>
      <c r="H76" s="8" t="s">
        <v>70</v>
      </c>
      <c r="I76" s="8" t="s">
        <v>71</v>
      </c>
      <c r="J76" s="7">
        <v>43189</v>
      </c>
      <c r="K76" s="8" t="s">
        <v>46</v>
      </c>
      <c r="L76" s="8" t="s">
        <v>35</v>
      </c>
      <c r="M76" s="8" t="s">
        <v>40</v>
      </c>
      <c r="N76" s="8" t="s">
        <v>27</v>
      </c>
      <c r="O76" s="9">
        <v>644</v>
      </c>
      <c r="P76" s="8">
        <v>17</v>
      </c>
      <c r="Q76" s="9">
        <v>10948</v>
      </c>
      <c r="R76" s="9">
        <v>1127.6400000000001</v>
      </c>
    </row>
    <row r="77" spans="1:18" x14ac:dyDescent="0.25">
      <c r="A77" s="1"/>
      <c r="B77" s="10">
        <v>1081</v>
      </c>
      <c r="C77" s="11">
        <v>43194</v>
      </c>
      <c r="D77" s="10">
        <v>4</v>
      </c>
      <c r="E77" s="1" t="s">
        <v>30</v>
      </c>
      <c r="F77" s="1" t="s">
        <v>31</v>
      </c>
      <c r="G77" s="1" t="s">
        <v>31</v>
      </c>
      <c r="H77" s="1" t="s">
        <v>32</v>
      </c>
      <c r="I77" s="1" t="s">
        <v>33</v>
      </c>
      <c r="J77" s="11">
        <v>43196</v>
      </c>
      <c r="K77" s="1" t="s">
        <v>34</v>
      </c>
      <c r="L77" s="1" t="s">
        <v>35</v>
      </c>
      <c r="M77" s="1" t="s">
        <v>28</v>
      </c>
      <c r="N77" s="1" t="s">
        <v>29</v>
      </c>
      <c r="O77" s="12">
        <v>49</v>
      </c>
      <c r="P77" s="1">
        <v>48</v>
      </c>
      <c r="Q77" s="12">
        <v>2352</v>
      </c>
      <c r="R77" s="12">
        <v>228.14</v>
      </c>
    </row>
    <row r="78" spans="1:18" x14ac:dyDescent="0.25">
      <c r="A78" s="1"/>
      <c r="B78" s="6">
        <v>1082</v>
      </c>
      <c r="C78" s="7">
        <v>43202</v>
      </c>
      <c r="D78" s="6">
        <v>12</v>
      </c>
      <c r="E78" s="8" t="s">
        <v>38</v>
      </c>
      <c r="F78" s="8" t="s">
        <v>20</v>
      </c>
      <c r="G78" s="8" t="s">
        <v>21</v>
      </c>
      <c r="H78" s="8" t="s">
        <v>22</v>
      </c>
      <c r="I78" s="8" t="s">
        <v>23</v>
      </c>
      <c r="J78" s="7">
        <v>43204</v>
      </c>
      <c r="K78" s="8" t="s">
        <v>24</v>
      </c>
      <c r="L78" s="8" t="s">
        <v>35</v>
      </c>
      <c r="M78" s="8" t="s">
        <v>39</v>
      </c>
      <c r="N78" s="8" t="s">
        <v>27</v>
      </c>
      <c r="O78" s="9">
        <v>252</v>
      </c>
      <c r="P78" s="8">
        <v>74</v>
      </c>
      <c r="Q78" s="9">
        <v>18648</v>
      </c>
      <c r="R78" s="9">
        <v>1920.74</v>
      </c>
    </row>
    <row r="79" spans="1:18" x14ac:dyDescent="0.25">
      <c r="A79" s="1"/>
      <c r="B79" s="10">
        <v>1083</v>
      </c>
      <c r="C79" s="11">
        <v>43202</v>
      </c>
      <c r="D79" s="10">
        <v>12</v>
      </c>
      <c r="E79" s="1" t="s">
        <v>38</v>
      </c>
      <c r="F79" s="1" t="s">
        <v>20</v>
      </c>
      <c r="G79" s="1" t="s">
        <v>21</v>
      </c>
      <c r="H79" s="1" t="s">
        <v>22</v>
      </c>
      <c r="I79" s="1" t="s">
        <v>23</v>
      </c>
      <c r="J79" s="11">
        <v>43204</v>
      </c>
      <c r="K79" s="1" t="s">
        <v>24</v>
      </c>
      <c r="L79" s="1" t="s">
        <v>35</v>
      </c>
      <c r="M79" s="1" t="s">
        <v>40</v>
      </c>
      <c r="N79" s="1" t="s">
        <v>27</v>
      </c>
      <c r="O79" s="12">
        <v>644</v>
      </c>
      <c r="P79" s="1">
        <v>96</v>
      </c>
      <c r="Q79" s="12">
        <v>61824</v>
      </c>
      <c r="R79" s="12">
        <v>5996.93</v>
      </c>
    </row>
    <row r="80" spans="1:18" x14ac:dyDescent="0.25">
      <c r="A80" s="1"/>
      <c r="B80" s="6">
        <v>1084</v>
      </c>
      <c r="C80" s="7">
        <v>43198</v>
      </c>
      <c r="D80" s="6">
        <v>8</v>
      </c>
      <c r="E80" s="8" t="s">
        <v>41</v>
      </c>
      <c r="F80" s="8" t="s">
        <v>42</v>
      </c>
      <c r="G80" s="8" t="s">
        <v>43</v>
      </c>
      <c r="H80" s="8" t="s">
        <v>44</v>
      </c>
      <c r="I80" s="8" t="s">
        <v>45</v>
      </c>
      <c r="J80" s="7">
        <v>43200</v>
      </c>
      <c r="K80" s="8" t="s">
        <v>46</v>
      </c>
      <c r="L80" s="8" t="s">
        <v>35</v>
      </c>
      <c r="M80" s="8" t="s">
        <v>47</v>
      </c>
      <c r="N80" s="8" t="s">
        <v>48</v>
      </c>
      <c r="O80" s="9">
        <v>128.80000000000001</v>
      </c>
      <c r="P80" s="8">
        <v>12</v>
      </c>
      <c r="Q80" s="9">
        <v>1545.6</v>
      </c>
      <c r="R80" s="9">
        <v>159.19999999999999</v>
      </c>
    </row>
    <row r="81" spans="1:18" x14ac:dyDescent="0.25">
      <c r="A81" s="1"/>
      <c r="B81" s="10">
        <v>1085</v>
      </c>
      <c r="C81" s="11">
        <v>43194</v>
      </c>
      <c r="D81" s="10">
        <v>4</v>
      </c>
      <c r="E81" s="1" t="s">
        <v>30</v>
      </c>
      <c r="F81" s="1" t="s">
        <v>31</v>
      </c>
      <c r="G81" s="1" t="s">
        <v>31</v>
      </c>
      <c r="H81" s="1" t="s">
        <v>32</v>
      </c>
      <c r="I81" s="1" t="s">
        <v>33</v>
      </c>
      <c r="J81" s="11">
        <v>43196</v>
      </c>
      <c r="K81" s="1" t="s">
        <v>46</v>
      </c>
      <c r="L81" s="1" t="s">
        <v>25</v>
      </c>
      <c r="M81" s="1" t="s">
        <v>47</v>
      </c>
      <c r="N81" s="1" t="s">
        <v>48</v>
      </c>
      <c r="O81" s="12">
        <v>128.80000000000001</v>
      </c>
      <c r="P81" s="1">
        <v>62</v>
      </c>
      <c r="Q81" s="12">
        <v>7985.6</v>
      </c>
      <c r="R81" s="12">
        <v>822.52</v>
      </c>
    </row>
    <row r="82" spans="1:18" x14ac:dyDescent="0.25">
      <c r="A82" s="1"/>
      <c r="B82" s="6">
        <v>1086</v>
      </c>
      <c r="C82" s="7">
        <v>43219</v>
      </c>
      <c r="D82" s="6">
        <v>29</v>
      </c>
      <c r="E82" s="8" t="s">
        <v>49</v>
      </c>
      <c r="F82" s="8" t="s">
        <v>50</v>
      </c>
      <c r="G82" s="8" t="s">
        <v>51</v>
      </c>
      <c r="H82" s="8" t="s">
        <v>52</v>
      </c>
      <c r="I82" s="8" t="s">
        <v>23</v>
      </c>
      <c r="J82" s="7">
        <v>43221</v>
      </c>
      <c r="K82" s="8" t="s">
        <v>24</v>
      </c>
      <c r="L82" s="8" t="s">
        <v>25</v>
      </c>
      <c r="M82" s="8" t="s">
        <v>53</v>
      </c>
      <c r="N82" s="8" t="s">
        <v>54</v>
      </c>
      <c r="O82" s="9">
        <v>178.5</v>
      </c>
      <c r="P82" s="8">
        <v>35</v>
      </c>
      <c r="Q82" s="9">
        <v>6247.5</v>
      </c>
      <c r="R82" s="9">
        <v>643.49</v>
      </c>
    </row>
    <row r="83" spans="1:18" x14ac:dyDescent="0.25">
      <c r="A83" s="1"/>
      <c r="B83" s="10">
        <v>1087</v>
      </c>
      <c r="C83" s="11">
        <v>43193</v>
      </c>
      <c r="D83" s="10">
        <v>3</v>
      </c>
      <c r="E83" s="1" t="s">
        <v>55</v>
      </c>
      <c r="F83" s="1" t="s">
        <v>56</v>
      </c>
      <c r="G83" s="1" t="s">
        <v>57</v>
      </c>
      <c r="H83" s="1" t="s">
        <v>22</v>
      </c>
      <c r="I83" s="1" t="s">
        <v>23</v>
      </c>
      <c r="J83" s="11">
        <v>43195</v>
      </c>
      <c r="K83" s="1" t="s">
        <v>24</v>
      </c>
      <c r="L83" s="1" t="s">
        <v>58</v>
      </c>
      <c r="M83" s="1" t="s">
        <v>59</v>
      </c>
      <c r="N83" s="1" t="s">
        <v>60</v>
      </c>
      <c r="O83" s="12">
        <v>135.1</v>
      </c>
      <c r="P83" s="1">
        <v>95</v>
      </c>
      <c r="Q83" s="12">
        <v>12834.5</v>
      </c>
      <c r="R83" s="12">
        <v>1283.45</v>
      </c>
    </row>
    <row r="84" spans="1:18" x14ac:dyDescent="0.25">
      <c r="A84" s="1"/>
      <c r="B84" s="6">
        <v>1088</v>
      </c>
      <c r="C84" s="7">
        <v>43196</v>
      </c>
      <c r="D84" s="6">
        <v>6</v>
      </c>
      <c r="E84" s="8" t="s">
        <v>61</v>
      </c>
      <c r="F84" s="8" t="s">
        <v>62</v>
      </c>
      <c r="G84" s="8" t="s">
        <v>63</v>
      </c>
      <c r="H84" s="8" t="s">
        <v>64</v>
      </c>
      <c r="I84" s="8" t="s">
        <v>45</v>
      </c>
      <c r="J84" s="7">
        <v>43198</v>
      </c>
      <c r="K84" s="8" t="s">
        <v>24</v>
      </c>
      <c r="L84" s="8" t="s">
        <v>35</v>
      </c>
      <c r="M84" s="8" t="s">
        <v>65</v>
      </c>
      <c r="N84" s="8" t="s">
        <v>66</v>
      </c>
      <c r="O84" s="9">
        <v>560</v>
      </c>
      <c r="P84" s="8">
        <v>17</v>
      </c>
      <c r="Q84" s="9">
        <v>9520</v>
      </c>
      <c r="R84" s="9">
        <v>961.52</v>
      </c>
    </row>
    <row r="85" spans="1:18" x14ac:dyDescent="0.25">
      <c r="A85" s="1"/>
      <c r="B85" s="10">
        <v>1089</v>
      </c>
      <c r="C85" s="11">
        <v>43218</v>
      </c>
      <c r="D85" s="10">
        <v>28</v>
      </c>
      <c r="E85" s="1" t="s">
        <v>67</v>
      </c>
      <c r="F85" s="1" t="s">
        <v>68</v>
      </c>
      <c r="G85" s="1" t="s">
        <v>69</v>
      </c>
      <c r="H85" s="1" t="s">
        <v>70</v>
      </c>
      <c r="I85" s="1" t="s">
        <v>71</v>
      </c>
      <c r="J85" s="11">
        <v>43220</v>
      </c>
      <c r="K85" s="1" t="s">
        <v>46</v>
      </c>
      <c r="L85" s="1" t="s">
        <v>25</v>
      </c>
      <c r="M85" s="1" t="s">
        <v>40</v>
      </c>
      <c r="N85" s="1" t="s">
        <v>27</v>
      </c>
      <c r="O85" s="12">
        <v>644</v>
      </c>
      <c r="P85" s="1">
        <v>96</v>
      </c>
      <c r="Q85" s="12">
        <v>61824</v>
      </c>
      <c r="R85" s="12">
        <v>6491.52</v>
      </c>
    </row>
    <row r="86" spans="1:18" x14ac:dyDescent="0.25">
      <c r="A86" s="1"/>
      <c r="B86" s="6">
        <v>1090</v>
      </c>
      <c r="C86" s="7">
        <v>43198</v>
      </c>
      <c r="D86" s="6">
        <v>8</v>
      </c>
      <c r="E86" s="8" t="s">
        <v>41</v>
      </c>
      <c r="F86" s="8" t="s">
        <v>42</v>
      </c>
      <c r="G86" s="8" t="s">
        <v>43</v>
      </c>
      <c r="H86" s="8" t="s">
        <v>44</v>
      </c>
      <c r="I86" s="8" t="s">
        <v>45</v>
      </c>
      <c r="J86" s="7">
        <v>43200</v>
      </c>
      <c r="K86" s="8" t="s">
        <v>46</v>
      </c>
      <c r="L86" s="8" t="s">
        <v>25</v>
      </c>
      <c r="M86" s="8" t="s">
        <v>53</v>
      </c>
      <c r="N86" s="8" t="s">
        <v>54</v>
      </c>
      <c r="O86" s="9">
        <v>178.5</v>
      </c>
      <c r="P86" s="8">
        <v>83</v>
      </c>
      <c r="Q86" s="9">
        <v>14815.5</v>
      </c>
      <c r="R86" s="9">
        <v>1437.1</v>
      </c>
    </row>
    <row r="87" spans="1:18" x14ac:dyDescent="0.25">
      <c r="A87" s="1"/>
      <c r="B87" s="10">
        <v>1091</v>
      </c>
      <c r="C87" s="11">
        <v>43200</v>
      </c>
      <c r="D87" s="10">
        <v>10</v>
      </c>
      <c r="E87" s="1" t="s">
        <v>72</v>
      </c>
      <c r="F87" s="1" t="s">
        <v>73</v>
      </c>
      <c r="G87" s="1" t="s">
        <v>74</v>
      </c>
      <c r="H87" s="1" t="s">
        <v>75</v>
      </c>
      <c r="I87" s="1" t="s">
        <v>33</v>
      </c>
      <c r="J87" s="11">
        <v>43202</v>
      </c>
      <c r="K87" s="1" t="s">
        <v>24</v>
      </c>
      <c r="L87" s="1" t="s">
        <v>35</v>
      </c>
      <c r="M87" s="1" t="s">
        <v>76</v>
      </c>
      <c r="N87" s="1" t="s">
        <v>27</v>
      </c>
      <c r="O87" s="12">
        <v>41.86</v>
      </c>
      <c r="P87" s="1">
        <v>88</v>
      </c>
      <c r="Q87" s="12">
        <v>3683.68</v>
      </c>
      <c r="R87" s="12">
        <v>364.68</v>
      </c>
    </row>
    <row r="88" spans="1:18" x14ac:dyDescent="0.25">
      <c r="A88" s="1"/>
      <c r="B88" s="6">
        <v>1092</v>
      </c>
      <c r="C88" s="7">
        <v>43197</v>
      </c>
      <c r="D88" s="6">
        <v>7</v>
      </c>
      <c r="E88" s="8" t="s">
        <v>77</v>
      </c>
      <c r="F88" s="8" t="s">
        <v>78</v>
      </c>
      <c r="G88" s="8" t="s">
        <v>78</v>
      </c>
      <c r="H88" s="8" t="s">
        <v>44</v>
      </c>
      <c r="I88" s="8" t="s">
        <v>45</v>
      </c>
      <c r="J88" s="6"/>
      <c r="K88" s="8"/>
      <c r="L88" s="8"/>
      <c r="M88" s="8" t="s">
        <v>40</v>
      </c>
      <c r="N88" s="8" t="s">
        <v>27</v>
      </c>
      <c r="O88" s="9">
        <v>644</v>
      </c>
      <c r="P88" s="8">
        <v>59</v>
      </c>
      <c r="Q88" s="9">
        <v>37996</v>
      </c>
      <c r="R88" s="9">
        <v>3989.58</v>
      </c>
    </row>
    <row r="89" spans="1:18" x14ac:dyDescent="0.25">
      <c r="A89" s="1"/>
      <c r="B89" s="10">
        <v>1093</v>
      </c>
      <c r="C89" s="11">
        <v>43200</v>
      </c>
      <c r="D89" s="10">
        <v>10</v>
      </c>
      <c r="E89" s="1" t="s">
        <v>72</v>
      </c>
      <c r="F89" s="1" t="s">
        <v>73</v>
      </c>
      <c r="G89" s="1" t="s">
        <v>74</v>
      </c>
      <c r="H89" s="1" t="s">
        <v>75</v>
      </c>
      <c r="I89" s="1" t="s">
        <v>33</v>
      </c>
      <c r="J89" s="11">
        <v>43202</v>
      </c>
      <c r="K89" s="1" t="s">
        <v>34</v>
      </c>
      <c r="L89" s="1"/>
      <c r="M89" s="1" t="s">
        <v>79</v>
      </c>
      <c r="N89" s="1" t="s">
        <v>80</v>
      </c>
      <c r="O89" s="12">
        <v>350</v>
      </c>
      <c r="P89" s="1">
        <v>27</v>
      </c>
      <c r="Q89" s="12">
        <v>9450</v>
      </c>
      <c r="R89" s="12">
        <v>963.9</v>
      </c>
    </row>
    <row r="90" spans="1:18" x14ac:dyDescent="0.25">
      <c r="A90" s="1"/>
      <c r="B90" s="6">
        <v>1094</v>
      </c>
      <c r="C90" s="7">
        <v>43200</v>
      </c>
      <c r="D90" s="6">
        <v>10</v>
      </c>
      <c r="E90" s="8" t="s">
        <v>72</v>
      </c>
      <c r="F90" s="8" t="s">
        <v>73</v>
      </c>
      <c r="G90" s="8" t="s">
        <v>74</v>
      </c>
      <c r="H90" s="8" t="s">
        <v>75</v>
      </c>
      <c r="I90" s="8" t="s">
        <v>33</v>
      </c>
      <c r="J90" s="7">
        <v>43202</v>
      </c>
      <c r="K90" s="8" t="s">
        <v>34</v>
      </c>
      <c r="L90" s="8"/>
      <c r="M90" s="8" t="s">
        <v>81</v>
      </c>
      <c r="N90" s="8" t="s">
        <v>82</v>
      </c>
      <c r="O90" s="9">
        <v>308</v>
      </c>
      <c r="P90" s="8">
        <v>37</v>
      </c>
      <c r="Q90" s="9">
        <v>11396</v>
      </c>
      <c r="R90" s="9">
        <v>1196.58</v>
      </c>
    </row>
    <row r="91" spans="1:18" x14ac:dyDescent="0.25">
      <c r="A91" s="1"/>
      <c r="B91" s="10">
        <v>1095</v>
      </c>
      <c r="C91" s="11">
        <v>43200</v>
      </c>
      <c r="D91" s="10">
        <v>10</v>
      </c>
      <c r="E91" s="1" t="s">
        <v>72</v>
      </c>
      <c r="F91" s="1" t="s">
        <v>73</v>
      </c>
      <c r="G91" s="1" t="s">
        <v>74</v>
      </c>
      <c r="H91" s="1" t="s">
        <v>75</v>
      </c>
      <c r="I91" s="1" t="s">
        <v>33</v>
      </c>
      <c r="J91" s="11">
        <v>43202</v>
      </c>
      <c r="K91" s="1" t="s">
        <v>34</v>
      </c>
      <c r="L91" s="1"/>
      <c r="M91" s="1" t="s">
        <v>47</v>
      </c>
      <c r="N91" s="1" t="s">
        <v>48</v>
      </c>
      <c r="O91" s="12">
        <v>128.80000000000001</v>
      </c>
      <c r="P91" s="1">
        <v>75</v>
      </c>
      <c r="Q91" s="12">
        <v>9660</v>
      </c>
      <c r="R91" s="12">
        <v>966</v>
      </c>
    </row>
    <row r="92" spans="1:18" x14ac:dyDescent="0.25">
      <c r="A92" s="1"/>
      <c r="B92" s="6">
        <v>1096</v>
      </c>
      <c r="C92" s="7">
        <v>43201</v>
      </c>
      <c r="D92" s="6">
        <v>11</v>
      </c>
      <c r="E92" s="8" t="s">
        <v>83</v>
      </c>
      <c r="F92" s="8" t="s">
        <v>84</v>
      </c>
      <c r="G92" s="8" t="s">
        <v>84</v>
      </c>
      <c r="H92" s="8" t="s">
        <v>70</v>
      </c>
      <c r="I92" s="8" t="s">
        <v>71</v>
      </c>
      <c r="J92" s="6"/>
      <c r="K92" s="8" t="s">
        <v>46</v>
      </c>
      <c r="L92" s="8"/>
      <c r="M92" s="8" t="s">
        <v>28</v>
      </c>
      <c r="N92" s="8" t="s">
        <v>29</v>
      </c>
      <c r="O92" s="9">
        <v>49</v>
      </c>
      <c r="P92" s="8">
        <v>71</v>
      </c>
      <c r="Q92" s="9">
        <v>3479</v>
      </c>
      <c r="R92" s="9">
        <v>337.46</v>
      </c>
    </row>
    <row r="93" spans="1:18" x14ac:dyDescent="0.25">
      <c r="A93" s="1"/>
      <c r="B93" s="10">
        <v>1097</v>
      </c>
      <c r="C93" s="11">
        <v>43201</v>
      </c>
      <c r="D93" s="10">
        <v>11</v>
      </c>
      <c r="E93" s="1" t="s">
        <v>83</v>
      </c>
      <c r="F93" s="1" t="s">
        <v>84</v>
      </c>
      <c r="G93" s="1" t="s">
        <v>84</v>
      </c>
      <c r="H93" s="1" t="s">
        <v>70</v>
      </c>
      <c r="I93" s="1" t="s">
        <v>71</v>
      </c>
      <c r="J93" s="10"/>
      <c r="K93" s="1" t="s">
        <v>46</v>
      </c>
      <c r="L93" s="1"/>
      <c r="M93" s="1" t="s">
        <v>76</v>
      </c>
      <c r="N93" s="1" t="s">
        <v>27</v>
      </c>
      <c r="O93" s="12">
        <v>41.86</v>
      </c>
      <c r="P93" s="1">
        <v>88</v>
      </c>
      <c r="Q93" s="12">
        <v>3683.68</v>
      </c>
      <c r="R93" s="12">
        <v>364.68</v>
      </c>
    </row>
    <row r="94" spans="1:18" x14ac:dyDescent="0.25">
      <c r="A94" s="1"/>
      <c r="B94" s="6">
        <v>1098</v>
      </c>
      <c r="C94" s="7">
        <v>43191</v>
      </c>
      <c r="D94" s="6">
        <v>1</v>
      </c>
      <c r="E94" s="8" t="s">
        <v>85</v>
      </c>
      <c r="F94" s="8" t="s">
        <v>86</v>
      </c>
      <c r="G94" s="8" t="s">
        <v>87</v>
      </c>
      <c r="H94" s="8" t="s">
        <v>44</v>
      </c>
      <c r="I94" s="8" t="s">
        <v>45</v>
      </c>
      <c r="J94" s="6"/>
      <c r="K94" s="8"/>
      <c r="L94" s="8"/>
      <c r="M94" s="8" t="s">
        <v>39</v>
      </c>
      <c r="N94" s="8" t="s">
        <v>27</v>
      </c>
      <c r="O94" s="9">
        <v>252</v>
      </c>
      <c r="P94" s="8">
        <v>55</v>
      </c>
      <c r="Q94" s="9">
        <v>13860</v>
      </c>
      <c r="R94" s="9">
        <v>1358.28</v>
      </c>
    </row>
    <row r="95" spans="1:18" x14ac:dyDescent="0.25">
      <c r="A95" s="1"/>
      <c r="B95" s="10">
        <v>1099</v>
      </c>
      <c r="C95" s="11">
        <v>43249</v>
      </c>
      <c r="D95" s="10">
        <v>29</v>
      </c>
      <c r="E95" s="1" t="s">
        <v>49</v>
      </c>
      <c r="F95" s="1" t="s">
        <v>50</v>
      </c>
      <c r="G95" s="1" t="s">
        <v>51</v>
      </c>
      <c r="H95" s="1" t="s">
        <v>52</v>
      </c>
      <c r="I95" s="1" t="s">
        <v>23</v>
      </c>
      <c r="J95" s="11">
        <v>43251</v>
      </c>
      <c r="K95" s="1" t="s">
        <v>24</v>
      </c>
      <c r="L95" s="1" t="s">
        <v>25</v>
      </c>
      <c r="M95" s="1" t="s">
        <v>53</v>
      </c>
      <c r="N95" s="1" t="s">
        <v>54</v>
      </c>
      <c r="O95" s="12">
        <v>178.5</v>
      </c>
      <c r="P95" s="1">
        <v>14</v>
      </c>
      <c r="Q95" s="12">
        <v>2499</v>
      </c>
      <c r="R95" s="12">
        <v>237.41</v>
      </c>
    </row>
    <row r="96" spans="1:18" x14ac:dyDescent="0.25">
      <c r="A96" s="1"/>
      <c r="B96" s="6">
        <v>1100</v>
      </c>
      <c r="C96" s="7">
        <v>43223</v>
      </c>
      <c r="D96" s="6">
        <v>3</v>
      </c>
      <c r="E96" s="8" t="s">
        <v>55</v>
      </c>
      <c r="F96" s="8" t="s">
        <v>56</v>
      </c>
      <c r="G96" s="8" t="s">
        <v>57</v>
      </c>
      <c r="H96" s="8" t="s">
        <v>22</v>
      </c>
      <c r="I96" s="8" t="s">
        <v>23</v>
      </c>
      <c r="J96" s="7">
        <v>43225</v>
      </c>
      <c r="K96" s="8" t="s">
        <v>24</v>
      </c>
      <c r="L96" s="8" t="s">
        <v>58</v>
      </c>
      <c r="M96" s="8" t="s">
        <v>59</v>
      </c>
      <c r="N96" s="8" t="s">
        <v>60</v>
      </c>
      <c r="O96" s="9">
        <v>135.1</v>
      </c>
      <c r="P96" s="8">
        <v>43</v>
      </c>
      <c r="Q96" s="9">
        <v>5809.3</v>
      </c>
      <c r="R96" s="9">
        <v>592.54999999999995</v>
      </c>
    </row>
    <row r="97" spans="1:18" x14ac:dyDescent="0.25">
      <c r="A97" s="1"/>
      <c r="B97" s="10">
        <v>1101</v>
      </c>
      <c r="C97" s="11">
        <v>43226</v>
      </c>
      <c r="D97" s="10">
        <v>6</v>
      </c>
      <c r="E97" s="1" t="s">
        <v>61</v>
      </c>
      <c r="F97" s="1" t="s">
        <v>62</v>
      </c>
      <c r="G97" s="1" t="s">
        <v>63</v>
      </c>
      <c r="H97" s="1" t="s">
        <v>64</v>
      </c>
      <c r="I97" s="1" t="s">
        <v>45</v>
      </c>
      <c r="J97" s="11">
        <v>43228</v>
      </c>
      <c r="K97" s="1" t="s">
        <v>24</v>
      </c>
      <c r="L97" s="1" t="s">
        <v>35</v>
      </c>
      <c r="M97" s="1" t="s">
        <v>65</v>
      </c>
      <c r="N97" s="1" t="s">
        <v>66</v>
      </c>
      <c r="O97" s="12">
        <v>560</v>
      </c>
      <c r="P97" s="1">
        <v>63</v>
      </c>
      <c r="Q97" s="12">
        <v>35280</v>
      </c>
      <c r="R97" s="12">
        <v>3563.28</v>
      </c>
    </row>
    <row r="98" spans="1:18" x14ac:dyDescent="0.25">
      <c r="A98" s="1"/>
      <c r="B98" s="6">
        <v>1102</v>
      </c>
      <c r="C98" s="7">
        <v>43248</v>
      </c>
      <c r="D98" s="6">
        <v>28</v>
      </c>
      <c r="E98" s="8" t="s">
        <v>67</v>
      </c>
      <c r="F98" s="8" t="s">
        <v>68</v>
      </c>
      <c r="G98" s="8" t="s">
        <v>69</v>
      </c>
      <c r="H98" s="8" t="s">
        <v>70</v>
      </c>
      <c r="I98" s="8" t="s">
        <v>71</v>
      </c>
      <c r="J98" s="7">
        <v>43250</v>
      </c>
      <c r="K98" s="8" t="s">
        <v>46</v>
      </c>
      <c r="L98" s="8" t="s">
        <v>25</v>
      </c>
      <c r="M98" s="8" t="s">
        <v>40</v>
      </c>
      <c r="N98" s="8" t="s">
        <v>27</v>
      </c>
      <c r="O98" s="9">
        <v>644</v>
      </c>
      <c r="P98" s="8">
        <v>36</v>
      </c>
      <c r="Q98" s="9">
        <v>23184</v>
      </c>
      <c r="R98" s="9">
        <v>2318.4</v>
      </c>
    </row>
    <row r="99" spans="1:18" x14ac:dyDescent="0.25">
      <c r="A99" s="1"/>
      <c r="B99" s="10">
        <v>1103</v>
      </c>
      <c r="C99" s="11">
        <v>43228</v>
      </c>
      <c r="D99" s="10">
        <v>8</v>
      </c>
      <c r="E99" s="1" t="s">
        <v>41</v>
      </c>
      <c r="F99" s="1" t="s">
        <v>42</v>
      </c>
      <c r="G99" s="1" t="s">
        <v>43</v>
      </c>
      <c r="H99" s="1" t="s">
        <v>44</v>
      </c>
      <c r="I99" s="1" t="s">
        <v>45</v>
      </c>
      <c r="J99" s="11">
        <v>43230</v>
      </c>
      <c r="K99" s="1" t="s">
        <v>46</v>
      </c>
      <c r="L99" s="1" t="s">
        <v>25</v>
      </c>
      <c r="M99" s="1" t="s">
        <v>53</v>
      </c>
      <c r="N99" s="1" t="s">
        <v>54</v>
      </c>
      <c r="O99" s="12">
        <v>178.5</v>
      </c>
      <c r="P99" s="1">
        <v>41</v>
      </c>
      <c r="Q99" s="12">
        <v>7318.5</v>
      </c>
      <c r="R99" s="12">
        <v>761.12</v>
      </c>
    </row>
    <row r="100" spans="1:18" x14ac:dyDescent="0.25">
      <c r="A100" s="1"/>
      <c r="B100" s="6">
        <v>1104</v>
      </c>
      <c r="C100" s="7">
        <v>43230</v>
      </c>
      <c r="D100" s="6">
        <v>10</v>
      </c>
      <c r="E100" s="8" t="s">
        <v>72</v>
      </c>
      <c r="F100" s="8" t="s">
        <v>73</v>
      </c>
      <c r="G100" s="8" t="s">
        <v>74</v>
      </c>
      <c r="H100" s="8" t="s">
        <v>75</v>
      </c>
      <c r="I100" s="8" t="s">
        <v>33</v>
      </c>
      <c r="J100" s="7">
        <v>43232</v>
      </c>
      <c r="K100" s="8" t="s">
        <v>24</v>
      </c>
      <c r="L100" s="8" t="s">
        <v>35</v>
      </c>
      <c r="M100" s="8" t="s">
        <v>76</v>
      </c>
      <c r="N100" s="8" t="s">
        <v>27</v>
      </c>
      <c r="O100" s="9">
        <v>41.86</v>
      </c>
      <c r="P100" s="8">
        <v>35</v>
      </c>
      <c r="Q100" s="9">
        <v>1465.1</v>
      </c>
      <c r="R100" s="9">
        <v>143.58000000000001</v>
      </c>
    </row>
    <row r="101" spans="1:18" x14ac:dyDescent="0.25">
      <c r="A101" s="1"/>
      <c r="B101" s="10">
        <v>1105</v>
      </c>
      <c r="C101" s="11">
        <v>43227</v>
      </c>
      <c r="D101" s="10">
        <v>7</v>
      </c>
      <c r="E101" s="1" t="s">
        <v>77</v>
      </c>
      <c r="F101" s="1" t="s">
        <v>78</v>
      </c>
      <c r="G101" s="1" t="s">
        <v>78</v>
      </c>
      <c r="H101" s="1" t="s">
        <v>44</v>
      </c>
      <c r="I101" s="1" t="s">
        <v>45</v>
      </c>
      <c r="J101" s="10"/>
      <c r="K101" s="1"/>
      <c r="L101" s="1"/>
      <c r="M101" s="1" t="s">
        <v>40</v>
      </c>
      <c r="N101" s="1" t="s">
        <v>27</v>
      </c>
      <c r="O101" s="12">
        <v>644</v>
      </c>
      <c r="P101" s="1">
        <v>31</v>
      </c>
      <c r="Q101" s="12">
        <v>19964</v>
      </c>
      <c r="R101" s="12">
        <v>1916.54</v>
      </c>
    </row>
    <row r="102" spans="1:18" x14ac:dyDescent="0.25">
      <c r="A102" s="1"/>
      <c r="B102" s="6">
        <v>1106</v>
      </c>
      <c r="C102" s="7">
        <v>43230</v>
      </c>
      <c r="D102" s="6">
        <v>10</v>
      </c>
      <c r="E102" s="8" t="s">
        <v>72</v>
      </c>
      <c r="F102" s="8" t="s">
        <v>73</v>
      </c>
      <c r="G102" s="8" t="s">
        <v>74</v>
      </c>
      <c r="H102" s="8" t="s">
        <v>75</v>
      </c>
      <c r="I102" s="8" t="s">
        <v>33</v>
      </c>
      <c r="J102" s="7">
        <v>43232</v>
      </c>
      <c r="K102" s="8" t="s">
        <v>34</v>
      </c>
      <c r="L102" s="8"/>
      <c r="M102" s="8" t="s">
        <v>79</v>
      </c>
      <c r="N102" s="8" t="s">
        <v>80</v>
      </c>
      <c r="O102" s="9">
        <v>350</v>
      </c>
      <c r="P102" s="8">
        <v>52</v>
      </c>
      <c r="Q102" s="9">
        <v>18200</v>
      </c>
      <c r="R102" s="9">
        <v>1729</v>
      </c>
    </row>
    <row r="103" spans="1:18" x14ac:dyDescent="0.25">
      <c r="A103" s="1"/>
      <c r="B103" s="10">
        <v>1107</v>
      </c>
      <c r="C103" s="11">
        <v>43230</v>
      </c>
      <c r="D103" s="10">
        <v>10</v>
      </c>
      <c r="E103" s="1" t="s">
        <v>72</v>
      </c>
      <c r="F103" s="1" t="s">
        <v>73</v>
      </c>
      <c r="G103" s="1" t="s">
        <v>74</v>
      </c>
      <c r="H103" s="1" t="s">
        <v>75</v>
      </c>
      <c r="I103" s="1" t="s">
        <v>33</v>
      </c>
      <c r="J103" s="11">
        <v>43232</v>
      </c>
      <c r="K103" s="1" t="s">
        <v>34</v>
      </c>
      <c r="L103" s="1"/>
      <c r="M103" s="1" t="s">
        <v>81</v>
      </c>
      <c r="N103" s="1" t="s">
        <v>82</v>
      </c>
      <c r="O103" s="12">
        <v>308</v>
      </c>
      <c r="P103" s="1">
        <v>30</v>
      </c>
      <c r="Q103" s="12">
        <v>9240</v>
      </c>
      <c r="R103" s="12">
        <v>942.48</v>
      </c>
    </row>
    <row r="104" spans="1:18" x14ac:dyDescent="0.25">
      <c r="A104" s="1"/>
      <c r="B104" s="6">
        <v>1108</v>
      </c>
      <c r="C104" s="7">
        <v>43230</v>
      </c>
      <c r="D104" s="6">
        <v>10</v>
      </c>
      <c r="E104" s="8" t="s">
        <v>72</v>
      </c>
      <c r="F104" s="8" t="s">
        <v>73</v>
      </c>
      <c r="G104" s="8" t="s">
        <v>74</v>
      </c>
      <c r="H104" s="8" t="s">
        <v>75</v>
      </c>
      <c r="I104" s="8" t="s">
        <v>33</v>
      </c>
      <c r="J104" s="7">
        <v>43232</v>
      </c>
      <c r="K104" s="8" t="s">
        <v>34</v>
      </c>
      <c r="L104" s="8"/>
      <c r="M104" s="8" t="s">
        <v>47</v>
      </c>
      <c r="N104" s="8" t="s">
        <v>48</v>
      </c>
      <c r="O104" s="9">
        <v>128.80000000000001</v>
      </c>
      <c r="P104" s="8">
        <v>41</v>
      </c>
      <c r="Q104" s="9">
        <v>5280.8</v>
      </c>
      <c r="R104" s="9">
        <v>538.64</v>
      </c>
    </row>
    <row r="105" spans="1:18" x14ac:dyDescent="0.25">
      <c r="A105" s="1"/>
      <c r="B105" s="10">
        <v>1109</v>
      </c>
      <c r="C105" s="11">
        <v>43231</v>
      </c>
      <c r="D105" s="10">
        <v>11</v>
      </c>
      <c r="E105" s="1" t="s">
        <v>83</v>
      </c>
      <c r="F105" s="1" t="s">
        <v>84</v>
      </c>
      <c r="G105" s="1" t="s">
        <v>84</v>
      </c>
      <c r="H105" s="1" t="s">
        <v>70</v>
      </c>
      <c r="I105" s="1" t="s">
        <v>71</v>
      </c>
      <c r="J105" s="10"/>
      <c r="K105" s="1" t="s">
        <v>46</v>
      </c>
      <c r="L105" s="1"/>
      <c r="M105" s="1" t="s">
        <v>28</v>
      </c>
      <c r="N105" s="1" t="s">
        <v>29</v>
      </c>
      <c r="O105" s="12">
        <v>49</v>
      </c>
      <c r="P105" s="1">
        <v>44</v>
      </c>
      <c r="Q105" s="12">
        <v>2156</v>
      </c>
      <c r="R105" s="12">
        <v>213.44</v>
      </c>
    </row>
    <row r="106" spans="1:18" x14ac:dyDescent="0.25">
      <c r="A106" s="1"/>
      <c r="B106" s="6">
        <v>1110</v>
      </c>
      <c r="C106" s="7">
        <v>43231</v>
      </c>
      <c r="D106" s="6">
        <v>11</v>
      </c>
      <c r="E106" s="8" t="s">
        <v>83</v>
      </c>
      <c r="F106" s="8" t="s">
        <v>84</v>
      </c>
      <c r="G106" s="8" t="s">
        <v>84</v>
      </c>
      <c r="H106" s="8" t="s">
        <v>70</v>
      </c>
      <c r="I106" s="8" t="s">
        <v>71</v>
      </c>
      <c r="J106" s="6"/>
      <c r="K106" s="8" t="s">
        <v>46</v>
      </c>
      <c r="L106" s="8"/>
      <c r="M106" s="8" t="s">
        <v>76</v>
      </c>
      <c r="N106" s="8" t="s">
        <v>27</v>
      </c>
      <c r="O106" s="9">
        <v>41.86</v>
      </c>
      <c r="P106" s="8">
        <v>77</v>
      </c>
      <c r="Q106" s="9">
        <v>3223.22</v>
      </c>
      <c r="R106" s="9">
        <v>322.32</v>
      </c>
    </row>
    <row r="107" spans="1:18" x14ac:dyDescent="0.25">
      <c r="A107" s="1"/>
      <c r="B107" s="10">
        <v>1111</v>
      </c>
      <c r="C107" s="11">
        <v>43221</v>
      </c>
      <c r="D107" s="10">
        <v>1</v>
      </c>
      <c r="E107" s="1" t="s">
        <v>85</v>
      </c>
      <c r="F107" s="1" t="s">
        <v>86</v>
      </c>
      <c r="G107" s="1" t="s">
        <v>87</v>
      </c>
      <c r="H107" s="1" t="s">
        <v>44</v>
      </c>
      <c r="I107" s="1" t="s">
        <v>45</v>
      </c>
      <c r="J107" s="10"/>
      <c r="K107" s="1"/>
      <c r="L107" s="1"/>
      <c r="M107" s="1" t="s">
        <v>39</v>
      </c>
      <c r="N107" s="1" t="s">
        <v>27</v>
      </c>
      <c r="O107" s="12">
        <v>252</v>
      </c>
      <c r="P107" s="1">
        <v>29</v>
      </c>
      <c r="Q107" s="12">
        <v>7308</v>
      </c>
      <c r="R107" s="12">
        <v>738.11</v>
      </c>
    </row>
    <row r="108" spans="1:18" x14ac:dyDescent="0.25">
      <c r="A108" s="1"/>
      <c r="B108" s="6">
        <v>1112</v>
      </c>
      <c r="C108" s="7">
        <v>43221</v>
      </c>
      <c r="D108" s="6">
        <v>1</v>
      </c>
      <c r="E108" s="8" t="s">
        <v>85</v>
      </c>
      <c r="F108" s="8" t="s">
        <v>86</v>
      </c>
      <c r="G108" s="8" t="s">
        <v>87</v>
      </c>
      <c r="H108" s="8" t="s">
        <v>44</v>
      </c>
      <c r="I108" s="8" t="s">
        <v>45</v>
      </c>
      <c r="J108" s="6"/>
      <c r="K108" s="8"/>
      <c r="L108" s="8"/>
      <c r="M108" s="8" t="s">
        <v>40</v>
      </c>
      <c r="N108" s="8" t="s">
        <v>27</v>
      </c>
      <c r="O108" s="9">
        <v>644</v>
      </c>
      <c r="P108" s="8">
        <v>77</v>
      </c>
      <c r="Q108" s="9">
        <v>49588</v>
      </c>
      <c r="R108" s="9">
        <v>5157.1499999999996</v>
      </c>
    </row>
    <row r="109" spans="1:18" x14ac:dyDescent="0.25">
      <c r="A109" s="1"/>
      <c r="B109" s="10">
        <v>1113</v>
      </c>
      <c r="C109" s="11">
        <v>43221</v>
      </c>
      <c r="D109" s="10">
        <v>1</v>
      </c>
      <c r="E109" s="1" t="s">
        <v>85</v>
      </c>
      <c r="F109" s="1" t="s">
        <v>86</v>
      </c>
      <c r="G109" s="1" t="s">
        <v>87</v>
      </c>
      <c r="H109" s="1" t="s">
        <v>44</v>
      </c>
      <c r="I109" s="1" t="s">
        <v>45</v>
      </c>
      <c r="J109" s="10"/>
      <c r="K109" s="1"/>
      <c r="L109" s="1"/>
      <c r="M109" s="1" t="s">
        <v>76</v>
      </c>
      <c r="N109" s="1" t="s">
        <v>27</v>
      </c>
      <c r="O109" s="12">
        <v>41.86</v>
      </c>
      <c r="P109" s="1">
        <v>73</v>
      </c>
      <c r="Q109" s="12">
        <v>3055.78</v>
      </c>
      <c r="R109" s="12">
        <v>305.58</v>
      </c>
    </row>
    <row r="110" spans="1:18" x14ac:dyDescent="0.25">
      <c r="A110" s="1"/>
      <c r="B110" s="6">
        <v>1114</v>
      </c>
      <c r="C110" s="7">
        <v>43248</v>
      </c>
      <c r="D110" s="6">
        <v>28</v>
      </c>
      <c r="E110" s="8" t="s">
        <v>67</v>
      </c>
      <c r="F110" s="8" t="s">
        <v>68</v>
      </c>
      <c r="G110" s="8" t="s">
        <v>69</v>
      </c>
      <c r="H110" s="8" t="s">
        <v>70</v>
      </c>
      <c r="I110" s="8" t="s">
        <v>71</v>
      </c>
      <c r="J110" s="7">
        <v>43250</v>
      </c>
      <c r="K110" s="8" t="s">
        <v>46</v>
      </c>
      <c r="L110" s="8" t="s">
        <v>35</v>
      </c>
      <c r="M110" s="8" t="s">
        <v>59</v>
      </c>
      <c r="N110" s="8" t="s">
        <v>60</v>
      </c>
      <c r="O110" s="9">
        <v>135.1</v>
      </c>
      <c r="P110" s="8">
        <v>74</v>
      </c>
      <c r="Q110" s="9">
        <v>9997.4</v>
      </c>
      <c r="R110" s="9">
        <v>949.75</v>
      </c>
    </row>
    <row r="111" spans="1:18" x14ac:dyDescent="0.25">
      <c r="A111" s="1"/>
      <c r="B111" s="10">
        <v>1115</v>
      </c>
      <c r="C111" s="11">
        <v>43248</v>
      </c>
      <c r="D111" s="10">
        <v>28</v>
      </c>
      <c r="E111" s="1" t="s">
        <v>67</v>
      </c>
      <c r="F111" s="1" t="s">
        <v>68</v>
      </c>
      <c r="G111" s="1" t="s">
        <v>69</v>
      </c>
      <c r="H111" s="1" t="s">
        <v>70</v>
      </c>
      <c r="I111" s="1" t="s">
        <v>71</v>
      </c>
      <c r="J111" s="11">
        <v>43250</v>
      </c>
      <c r="K111" s="1" t="s">
        <v>46</v>
      </c>
      <c r="L111" s="1" t="s">
        <v>35</v>
      </c>
      <c r="M111" s="1" t="s">
        <v>88</v>
      </c>
      <c r="N111" s="1" t="s">
        <v>89</v>
      </c>
      <c r="O111" s="12">
        <v>257.60000000000002</v>
      </c>
      <c r="P111" s="1">
        <v>25</v>
      </c>
      <c r="Q111" s="12">
        <v>6440</v>
      </c>
      <c r="R111" s="12">
        <v>650.44000000000005</v>
      </c>
    </row>
    <row r="112" spans="1:18" x14ac:dyDescent="0.25">
      <c r="A112" s="1"/>
      <c r="B112" s="6">
        <v>1116</v>
      </c>
      <c r="C112" s="7">
        <v>43229</v>
      </c>
      <c r="D112" s="6">
        <v>9</v>
      </c>
      <c r="E112" s="8" t="s">
        <v>90</v>
      </c>
      <c r="F112" s="8" t="s">
        <v>91</v>
      </c>
      <c r="G112" s="8" t="s">
        <v>51</v>
      </c>
      <c r="H112" s="8" t="s">
        <v>92</v>
      </c>
      <c r="I112" s="8" t="s">
        <v>23</v>
      </c>
      <c r="J112" s="7">
        <v>43231</v>
      </c>
      <c r="K112" s="8" t="s">
        <v>34</v>
      </c>
      <c r="L112" s="8" t="s">
        <v>25</v>
      </c>
      <c r="M112" s="8" t="s">
        <v>93</v>
      </c>
      <c r="N112" s="8" t="s">
        <v>94</v>
      </c>
      <c r="O112" s="9">
        <v>273</v>
      </c>
      <c r="P112" s="8">
        <v>82</v>
      </c>
      <c r="Q112" s="9">
        <v>22386</v>
      </c>
      <c r="R112" s="9">
        <v>2149.06</v>
      </c>
    </row>
    <row r="113" spans="1:18" x14ac:dyDescent="0.25">
      <c r="A113" s="1"/>
      <c r="B113" s="10">
        <v>1117</v>
      </c>
      <c r="C113" s="11">
        <v>43229</v>
      </c>
      <c r="D113" s="10">
        <v>9</v>
      </c>
      <c r="E113" s="1" t="s">
        <v>90</v>
      </c>
      <c r="F113" s="1" t="s">
        <v>91</v>
      </c>
      <c r="G113" s="1" t="s">
        <v>51</v>
      </c>
      <c r="H113" s="1" t="s">
        <v>92</v>
      </c>
      <c r="I113" s="1" t="s">
        <v>23</v>
      </c>
      <c r="J113" s="11">
        <v>43231</v>
      </c>
      <c r="K113" s="1" t="s">
        <v>34</v>
      </c>
      <c r="L113" s="1" t="s">
        <v>25</v>
      </c>
      <c r="M113" s="1" t="s">
        <v>95</v>
      </c>
      <c r="N113" s="1" t="s">
        <v>96</v>
      </c>
      <c r="O113" s="12">
        <v>487.2</v>
      </c>
      <c r="P113" s="1">
        <v>37</v>
      </c>
      <c r="Q113" s="12">
        <v>18026.400000000001</v>
      </c>
      <c r="R113" s="12">
        <v>1856.72</v>
      </c>
    </row>
    <row r="114" spans="1:18" x14ac:dyDescent="0.25">
      <c r="A114" s="1"/>
      <c r="B114" s="6">
        <v>1118</v>
      </c>
      <c r="C114" s="7">
        <v>43226</v>
      </c>
      <c r="D114" s="6">
        <v>6</v>
      </c>
      <c r="E114" s="8" t="s">
        <v>61</v>
      </c>
      <c r="F114" s="8" t="s">
        <v>62</v>
      </c>
      <c r="G114" s="8" t="s">
        <v>63</v>
      </c>
      <c r="H114" s="8" t="s">
        <v>64</v>
      </c>
      <c r="I114" s="8" t="s">
        <v>45</v>
      </c>
      <c r="J114" s="7">
        <v>43228</v>
      </c>
      <c r="K114" s="8" t="s">
        <v>24</v>
      </c>
      <c r="L114" s="8" t="s">
        <v>35</v>
      </c>
      <c r="M114" s="8" t="s">
        <v>26</v>
      </c>
      <c r="N114" s="8" t="s">
        <v>27</v>
      </c>
      <c r="O114" s="9">
        <v>196</v>
      </c>
      <c r="P114" s="8">
        <v>84</v>
      </c>
      <c r="Q114" s="9">
        <v>16464</v>
      </c>
      <c r="R114" s="9">
        <v>1580.54</v>
      </c>
    </row>
    <row r="115" spans="1:18" x14ac:dyDescent="0.25">
      <c r="A115" s="1"/>
      <c r="B115" s="10">
        <v>1119</v>
      </c>
      <c r="C115" s="11">
        <v>43228</v>
      </c>
      <c r="D115" s="10">
        <v>8</v>
      </c>
      <c r="E115" s="1" t="s">
        <v>41</v>
      </c>
      <c r="F115" s="1" t="s">
        <v>42</v>
      </c>
      <c r="G115" s="1" t="s">
        <v>43</v>
      </c>
      <c r="H115" s="1" t="s">
        <v>44</v>
      </c>
      <c r="I115" s="1" t="s">
        <v>45</v>
      </c>
      <c r="J115" s="11">
        <v>43230</v>
      </c>
      <c r="K115" s="1" t="s">
        <v>24</v>
      </c>
      <c r="L115" s="1" t="s">
        <v>25</v>
      </c>
      <c r="M115" s="1" t="s">
        <v>65</v>
      </c>
      <c r="N115" s="1" t="s">
        <v>66</v>
      </c>
      <c r="O115" s="12">
        <v>560</v>
      </c>
      <c r="P115" s="1">
        <v>73</v>
      </c>
      <c r="Q115" s="12">
        <v>40880</v>
      </c>
      <c r="R115" s="12">
        <v>3965.36</v>
      </c>
    </row>
    <row r="116" spans="1:18" x14ac:dyDescent="0.25">
      <c r="A116" s="1"/>
      <c r="B116" s="6">
        <v>1120</v>
      </c>
      <c r="C116" s="7">
        <v>43228</v>
      </c>
      <c r="D116" s="6">
        <v>8</v>
      </c>
      <c r="E116" s="8" t="s">
        <v>41</v>
      </c>
      <c r="F116" s="8" t="s">
        <v>42</v>
      </c>
      <c r="G116" s="8" t="s">
        <v>43</v>
      </c>
      <c r="H116" s="8" t="s">
        <v>44</v>
      </c>
      <c r="I116" s="8" t="s">
        <v>45</v>
      </c>
      <c r="J116" s="7">
        <v>43230</v>
      </c>
      <c r="K116" s="8" t="s">
        <v>24</v>
      </c>
      <c r="L116" s="8" t="s">
        <v>25</v>
      </c>
      <c r="M116" s="8" t="s">
        <v>47</v>
      </c>
      <c r="N116" s="8" t="s">
        <v>48</v>
      </c>
      <c r="O116" s="9">
        <v>128.80000000000001</v>
      </c>
      <c r="P116" s="8">
        <v>51</v>
      </c>
      <c r="Q116" s="9">
        <v>6568.8</v>
      </c>
      <c r="R116" s="9">
        <v>624.04</v>
      </c>
    </row>
    <row r="117" spans="1:18" x14ac:dyDescent="0.25">
      <c r="A117" s="1"/>
      <c r="B117" s="10">
        <v>1121</v>
      </c>
      <c r="C117" s="11">
        <v>43245</v>
      </c>
      <c r="D117" s="10">
        <v>25</v>
      </c>
      <c r="E117" s="1" t="s">
        <v>99</v>
      </c>
      <c r="F117" s="1" t="s">
        <v>73</v>
      </c>
      <c r="G117" s="1" t="s">
        <v>74</v>
      </c>
      <c r="H117" s="1" t="s">
        <v>75</v>
      </c>
      <c r="I117" s="1" t="s">
        <v>33</v>
      </c>
      <c r="J117" s="11">
        <v>43247</v>
      </c>
      <c r="K117" s="1" t="s">
        <v>34</v>
      </c>
      <c r="L117" s="1" t="s">
        <v>58</v>
      </c>
      <c r="M117" s="1" t="s">
        <v>104</v>
      </c>
      <c r="N117" s="1" t="s">
        <v>48</v>
      </c>
      <c r="O117" s="12">
        <v>140</v>
      </c>
      <c r="P117" s="1">
        <v>66</v>
      </c>
      <c r="Q117" s="12">
        <v>9240</v>
      </c>
      <c r="R117" s="12">
        <v>960.96</v>
      </c>
    </row>
    <row r="118" spans="1:18" x14ac:dyDescent="0.25">
      <c r="A118" s="1"/>
      <c r="B118" s="6">
        <v>1122</v>
      </c>
      <c r="C118" s="7">
        <v>43246</v>
      </c>
      <c r="D118" s="6">
        <v>26</v>
      </c>
      <c r="E118" s="8" t="s">
        <v>100</v>
      </c>
      <c r="F118" s="8" t="s">
        <v>84</v>
      </c>
      <c r="G118" s="8" t="s">
        <v>84</v>
      </c>
      <c r="H118" s="8" t="s">
        <v>70</v>
      </c>
      <c r="I118" s="8" t="s">
        <v>71</v>
      </c>
      <c r="J118" s="7">
        <v>43248</v>
      </c>
      <c r="K118" s="8" t="s">
        <v>46</v>
      </c>
      <c r="L118" s="8" t="s">
        <v>35</v>
      </c>
      <c r="M118" s="8" t="s">
        <v>105</v>
      </c>
      <c r="N118" s="8" t="s">
        <v>106</v>
      </c>
      <c r="O118" s="9">
        <v>298.89999999999998</v>
      </c>
      <c r="P118" s="8">
        <v>36</v>
      </c>
      <c r="Q118" s="9">
        <v>10760.4</v>
      </c>
      <c r="R118" s="9">
        <v>1043.76</v>
      </c>
    </row>
    <row r="119" spans="1:18" x14ac:dyDescent="0.25">
      <c r="A119" s="1"/>
      <c r="B119" s="10">
        <v>1123</v>
      </c>
      <c r="C119" s="11">
        <v>43246</v>
      </c>
      <c r="D119" s="10">
        <v>26</v>
      </c>
      <c r="E119" s="1" t="s">
        <v>100</v>
      </c>
      <c r="F119" s="1" t="s">
        <v>84</v>
      </c>
      <c r="G119" s="1" t="s">
        <v>84</v>
      </c>
      <c r="H119" s="1" t="s">
        <v>70</v>
      </c>
      <c r="I119" s="1" t="s">
        <v>71</v>
      </c>
      <c r="J119" s="11">
        <v>43248</v>
      </c>
      <c r="K119" s="1" t="s">
        <v>46</v>
      </c>
      <c r="L119" s="1" t="s">
        <v>35</v>
      </c>
      <c r="M119" s="1" t="s">
        <v>59</v>
      </c>
      <c r="N119" s="1" t="s">
        <v>60</v>
      </c>
      <c r="O119" s="12">
        <v>135.1</v>
      </c>
      <c r="P119" s="1">
        <v>87</v>
      </c>
      <c r="Q119" s="12">
        <v>11753.7</v>
      </c>
      <c r="R119" s="12">
        <v>1222.3800000000001</v>
      </c>
    </row>
    <row r="120" spans="1:18" x14ac:dyDescent="0.25">
      <c r="A120" s="1"/>
      <c r="B120" s="6">
        <v>1124</v>
      </c>
      <c r="C120" s="7">
        <v>43246</v>
      </c>
      <c r="D120" s="6">
        <v>26</v>
      </c>
      <c r="E120" s="8" t="s">
        <v>100</v>
      </c>
      <c r="F120" s="8" t="s">
        <v>84</v>
      </c>
      <c r="G120" s="8" t="s">
        <v>84</v>
      </c>
      <c r="H120" s="8" t="s">
        <v>70</v>
      </c>
      <c r="I120" s="8" t="s">
        <v>71</v>
      </c>
      <c r="J120" s="7">
        <v>43248</v>
      </c>
      <c r="K120" s="8" t="s">
        <v>46</v>
      </c>
      <c r="L120" s="8" t="s">
        <v>35</v>
      </c>
      <c r="M120" s="8" t="s">
        <v>88</v>
      </c>
      <c r="N120" s="8" t="s">
        <v>89</v>
      </c>
      <c r="O120" s="9">
        <v>257.60000000000002</v>
      </c>
      <c r="P120" s="8">
        <v>64</v>
      </c>
      <c r="Q120" s="9">
        <v>16486.400000000001</v>
      </c>
      <c r="R120" s="9">
        <v>1615.67</v>
      </c>
    </row>
    <row r="121" spans="1:18" x14ac:dyDescent="0.25">
      <c r="A121" s="1"/>
      <c r="B121" s="10">
        <v>1125</v>
      </c>
      <c r="C121" s="11">
        <v>43249</v>
      </c>
      <c r="D121" s="10">
        <v>29</v>
      </c>
      <c r="E121" s="1" t="s">
        <v>49</v>
      </c>
      <c r="F121" s="1" t="s">
        <v>50</v>
      </c>
      <c r="G121" s="1" t="s">
        <v>51</v>
      </c>
      <c r="H121" s="1" t="s">
        <v>52</v>
      </c>
      <c r="I121" s="1" t="s">
        <v>23</v>
      </c>
      <c r="J121" s="11">
        <v>43251</v>
      </c>
      <c r="K121" s="1" t="s">
        <v>24</v>
      </c>
      <c r="L121" s="1" t="s">
        <v>25</v>
      </c>
      <c r="M121" s="1" t="s">
        <v>26</v>
      </c>
      <c r="N121" s="1" t="s">
        <v>27</v>
      </c>
      <c r="O121" s="12">
        <v>196</v>
      </c>
      <c r="P121" s="1">
        <v>21</v>
      </c>
      <c r="Q121" s="12">
        <v>4116</v>
      </c>
      <c r="R121" s="12">
        <v>432.18</v>
      </c>
    </row>
    <row r="122" spans="1:18" x14ac:dyDescent="0.25">
      <c r="A122" s="1"/>
      <c r="B122" s="6">
        <v>1126</v>
      </c>
      <c r="C122" s="7">
        <v>43226</v>
      </c>
      <c r="D122" s="6">
        <v>6</v>
      </c>
      <c r="E122" s="8" t="s">
        <v>61</v>
      </c>
      <c r="F122" s="8" t="s">
        <v>62</v>
      </c>
      <c r="G122" s="8" t="s">
        <v>63</v>
      </c>
      <c r="H122" s="8" t="s">
        <v>64</v>
      </c>
      <c r="I122" s="8" t="s">
        <v>45</v>
      </c>
      <c r="J122" s="7">
        <v>43228</v>
      </c>
      <c r="K122" s="8" t="s">
        <v>46</v>
      </c>
      <c r="L122" s="8" t="s">
        <v>25</v>
      </c>
      <c r="M122" s="8" t="s">
        <v>53</v>
      </c>
      <c r="N122" s="8" t="s">
        <v>54</v>
      </c>
      <c r="O122" s="9">
        <v>178.5</v>
      </c>
      <c r="P122" s="8">
        <v>19</v>
      </c>
      <c r="Q122" s="9">
        <v>3391.5</v>
      </c>
      <c r="R122" s="9">
        <v>342.54</v>
      </c>
    </row>
    <row r="123" spans="1:18" x14ac:dyDescent="0.25">
      <c r="A123" s="1"/>
      <c r="B123" s="10">
        <v>1128</v>
      </c>
      <c r="C123" s="11">
        <v>43224</v>
      </c>
      <c r="D123" s="10">
        <v>4</v>
      </c>
      <c r="E123" s="1" t="s">
        <v>30</v>
      </c>
      <c r="F123" s="1" t="s">
        <v>31</v>
      </c>
      <c r="G123" s="1" t="s">
        <v>31</v>
      </c>
      <c r="H123" s="1" t="s">
        <v>32</v>
      </c>
      <c r="I123" s="1" t="s">
        <v>33</v>
      </c>
      <c r="J123" s="11">
        <v>43226</v>
      </c>
      <c r="K123" s="1" t="s">
        <v>34</v>
      </c>
      <c r="L123" s="1" t="s">
        <v>35</v>
      </c>
      <c r="M123" s="1" t="s">
        <v>107</v>
      </c>
      <c r="N123" s="1" t="s">
        <v>80</v>
      </c>
      <c r="O123" s="12">
        <v>1134</v>
      </c>
      <c r="P123" s="1">
        <v>23</v>
      </c>
      <c r="Q123" s="12">
        <v>26082</v>
      </c>
      <c r="R123" s="12">
        <v>2738.61</v>
      </c>
    </row>
    <row r="124" spans="1:18" x14ac:dyDescent="0.25">
      <c r="A124" s="1"/>
      <c r="B124" s="6">
        <v>1129</v>
      </c>
      <c r="C124" s="7">
        <v>43224</v>
      </c>
      <c r="D124" s="6">
        <v>4</v>
      </c>
      <c r="E124" s="8" t="s">
        <v>30</v>
      </c>
      <c r="F124" s="8" t="s">
        <v>31</v>
      </c>
      <c r="G124" s="8" t="s">
        <v>31</v>
      </c>
      <c r="H124" s="8" t="s">
        <v>32</v>
      </c>
      <c r="I124" s="8" t="s">
        <v>33</v>
      </c>
      <c r="J124" s="7">
        <v>43226</v>
      </c>
      <c r="K124" s="8" t="s">
        <v>34</v>
      </c>
      <c r="L124" s="8" t="s">
        <v>35</v>
      </c>
      <c r="M124" s="8" t="s">
        <v>108</v>
      </c>
      <c r="N124" s="8" t="s">
        <v>109</v>
      </c>
      <c r="O124" s="9">
        <v>98</v>
      </c>
      <c r="P124" s="8">
        <v>72</v>
      </c>
      <c r="Q124" s="9">
        <v>7056</v>
      </c>
      <c r="R124" s="9">
        <v>726.77</v>
      </c>
    </row>
    <row r="125" spans="1:18" x14ac:dyDescent="0.25">
      <c r="A125" s="1"/>
      <c r="B125" s="10">
        <v>1131</v>
      </c>
      <c r="C125" s="11">
        <v>43228</v>
      </c>
      <c r="D125" s="10">
        <v>8</v>
      </c>
      <c r="E125" s="1" t="s">
        <v>41</v>
      </c>
      <c r="F125" s="1" t="s">
        <v>42</v>
      </c>
      <c r="G125" s="1" t="s">
        <v>43</v>
      </c>
      <c r="H125" s="1" t="s">
        <v>44</v>
      </c>
      <c r="I125" s="1" t="s">
        <v>45</v>
      </c>
      <c r="J125" s="11">
        <v>43230</v>
      </c>
      <c r="K125" s="1" t="s">
        <v>46</v>
      </c>
      <c r="L125" s="1" t="s">
        <v>35</v>
      </c>
      <c r="M125" s="1" t="s">
        <v>95</v>
      </c>
      <c r="N125" s="1" t="s">
        <v>96</v>
      </c>
      <c r="O125" s="12">
        <v>487.2</v>
      </c>
      <c r="P125" s="1">
        <v>22</v>
      </c>
      <c r="Q125" s="12">
        <v>10718.4</v>
      </c>
      <c r="R125" s="12">
        <v>1050.4000000000001</v>
      </c>
    </row>
    <row r="126" spans="1:18" x14ac:dyDescent="0.25">
      <c r="A126" s="1"/>
      <c r="B126" s="6">
        <v>1134</v>
      </c>
      <c r="C126" s="7">
        <v>43223</v>
      </c>
      <c r="D126" s="6">
        <v>3</v>
      </c>
      <c r="E126" s="8" t="s">
        <v>55</v>
      </c>
      <c r="F126" s="8" t="s">
        <v>56</v>
      </c>
      <c r="G126" s="8" t="s">
        <v>57</v>
      </c>
      <c r="H126" s="8" t="s">
        <v>22</v>
      </c>
      <c r="I126" s="8" t="s">
        <v>23</v>
      </c>
      <c r="J126" s="7">
        <v>43225</v>
      </c>
      <c r="K126" s="8" t="s">
        <v>24</v>
      </c>
      <c r="L126" s="8" t="s">
        <v>58</v>
      </c>
      <c r="M126" s="8" t="s">
        <v>97</v>
      </c>
      <c r="N126" s="8" t="s">
        <v>82</v>
      </c>
      <c r="O126" s="9">
        <v>140</v>
      </c>
      <c r="P126" s="8">
        <v>82</v>
      </c>
      <c r="Q126" s="9">
        <v>11480</v>
      </c>
      <c r="R126" s="9">
        <v>1193.92</v>
      </c>
    </row>
    <row r="127" spans="1:18" x14ac:dyDescent="0.25">
      <c r="A127" s="1"/>
      <c r="B127" s="10">
        <v>1135</v>
      </c>
      <c r="C127" s="11">
        <v>43223</v>
      </c>
      <c r="D127" s="10">
        <v>3</v>
      </c>
      <c r="E127" s="1" t="s">
        <v>55</v>
      </c>
      <c r="F127" s="1" t="s">
        <v>56</v>
      </c>
      <c r="G127" s="1" t="s">
        <v>57</v>
      </c>
      <c r="H127" s="1" t="s">
        <v>22</v>
      </c>
      <c r="I127" s="1" t="s">
        <v>23</v>
      </c>
      <c r="J127" s="11">
        <v>43225</v>
      </c>
      <c r="K127" s="1" t="s">
        <v>24</v>
      </c>
      <c r="L127" s="1" t="s">
        <v>58</v>
      </c>
      <c r="M127" s="1" t="s">
        <v>65</v>
      </c>
      <c r="N127" s="1" t="s">
        <v>66</v>
      </c>
      <c r="O127" s="12">
        <v>560</v>
      </c>
      <c r="P127" s="1">
        <v>98</v>
      </c>
      <c r="Q127" s="12">
        <v>54880</v>
      </c>
      <c r="R127" s="12">
        <v>5762.4</v>
      </c>
    </row>
    <row r="128" spans="1:18" x14ac:dyDescent="0.25">
      <c r="A128" s="1"/>
      <c r="B128" s="6">
        <v>1138</v>
      </c>
      <c r="C128" s="7">
        <v>43258</v>
      </c>
      <c r="D128" s="6">
        <v>7</v>
      </c>
      <c r="E128" s="8" t="s">
        <v>77</v>
      </c>
      <c r="F128" s="8" t="s">
        <v>78</v>
      </c>
      <c r="G128" s="8" t="s">
        <v>78</v>
      </c>
      <c r="H128" s="8" t="s">
        <v>44</v>
      </c>
      <c r="I128" s="8" t="s">
        <v>45</v>
      </c>
      <c r="J128" s="6"/>
      <c r="K128" s="8"/>
      <c r="L128" s="8"/>
      <c r="M128" s="8" t="s">
        <v>40</v>
      </c>
      <c r="N128" s="8" t="s">
        <v>27</v>
      </c>
      <c r="O128" s="9">
        <v>644</v>
      </c>
      <c r="P128" s="8">
        <v>71</v>
      </c>
      <c r="Q128" s="9">
        <v>45724</v>
      </c>
      <c r="R128" s="9">
        <v>4343.78</v>
      </c>
    </row>
    <row r="129" spans="1:18" x14ac:dyDescent="0.25">
      <c r="A129" s="1"/>
      <c r="B129" s="10">
        <v>1139</v>
      </c>
      <c r="C129" s="11">
        <v>43261</v>
      </c>
      <c r="D129" s="10">
        <v>10</v>
      </c>
      <c r="E129" s="1" t="s">
        <v>72</v>
      </c>
      <c r="F129" s="1" t="s">
        <v>73</v>
      </c>
      <c r="G129" s="1" t="s">
        <v>74</v>
      </c>
      <c r="H129" s="1" t="s">
        <v>75</v>
      </c>
      <c r="I129" s="1" t="s">
        <v>33</v>
      </c>
      <c r="J129" s="11">
        <v>43263</v>
      </c>
      <c r="K129" s="1" t="s">
        <v>34</v>
      </c>
      <c r="L129" s="1"/>
      <c r="M129" s="1" t="s">
        <v>79</v>
      </c>
      <c r="N129" s="1" t="s">
        <v>80</v>
      </c>
      <c r="O129" s="12">
        <v>350</v>
      </c>
      <c r="P129" s="1">
        <v>40</v>
      </c>
      <c r="Q129" s="12">
        <v>14000</v>
      </c>
      <c r="R129" s="12">
        <v>1470</v>
      </c>
    </row>
    <row r="130" spans="1:18" x14ac:dyDescent="0.25">
      <c r="A130" s="1"/>
      <c r="B130" s="6">
        <v>1140</v>
      </c>
      <c r="C130" s="7">
        <v>43261</v>
      </c>
      <c r="D130" s="6">
        <v>10</v>
      </c>
      <c r="E130" s="8" t="s">
        <v>72</v>
      </c>
      <c r="F130" s="8" t="s">
        <v>73</v>
      </c>
      <c r="G130" s="8" t="s">
        <v>74</v>
      </c>
      <c r="H130" s="8" t="s">
        <v>75</v>
      </c>
      <c r="I130" s="8" t="s">
        <v>33</v>
      </c>
      <c r="J130" s="7">
        <v>43263</v>
      </c>
      <c r="K130" s="8" t="s">
        <v>34</v>
      </c>
      <c r="L130" s="8"/>
      <c r="M130" s="8" t="s">
        <v>81</v>
      </c>
      <c r="N130" s="8" t="s">
        <v>82</v>
      </c>
      <c r="O130" s="9">
        <v>308</v>
      </c>
      <c r="P130" s="8">
        <v>80</v>
      </c>
      <c r="Q130" s="9">
        <v>24640</v>
      </c>
      <c r="R130" s="9">
        <v>2414.7199999999998</v>
      </c>
    </row>
    <row r="131" spans="1:18" x14ac:dyDescent="0.25">
      <c r="A131" s="1"/>
      <c r="B131" s="10">
        <v>1141</v>
      </c>
      <c r="C131" s="11">
        <v>43261</v>
      </c>
      <c r="D131" s="10">
        <v>10</v>
      </c>
      <c r="E131" s="1" t="s">
        <v>72</v>
      </c>
      <c r="F131" s="1" t="s">
        <v>73</v>
      </c>
      <c r="G131" s="1" t="s">
        <v>74</v>
      </c>
      <c r="H131" s="1" t="s">
        <v>75</v>
      </c>
      <c r="I131" s="1" t="s">
        <v>33</v>
      </c>
      <c r="J131" s="11">
        <v>43263</v>
      </c>
      <c r="K131" s="1" t="s">
        <v>34</v>
      </c>
      <c r="L131" s="1"/>
      <c r="M131" s="1" t="s">
        <v>47</v>
      </c>
      <c r="N131" s="1" t="s">
        <v>48</v>
      </c>
      <c r="O131" s="12">
        <v>128.80000000000001</v>
      </c>
      <c r="P131" s="1">
        <v>38</v>
      </c>
      <c r="Q131" s="12">
        <v>4894.3999999999996</v>
      </c>
      <c r="R131" s="12">
        <v>464.97</v>
      </c>
    </row>
    <row r="132" spans="1:18" x14ac:dyDescent="0.25">
      <c r="A132" s="1"/>
      <c r="B132" s="6">
        <v>1142</v>
      </c>
      <c r="C132" s="7">
        <v>43262</v>
      </c>
      <c r="D132" s="6">
        <v>11</v>
      </c>
      <c r="E132" s="8" t="s">
        <v>83</v>
      </c>
      <c r="F132" s="8" t="s">
        <v>84</v>
      </c>
      <c r="G132" s="8" t="s">
        <v>84</v>
      </c>
      <c r="H132" s="8" t="s">
        <v>70</v>
      </c>
      <c r="I132" s="8" t="s">
        <v>71</v>
      </c>
      <c r="J132" s="6"/>
      <c r="K132" s="8" t="s">
        <v>46</v>
      </c>
      <c r="L132" s="8"/>
      <c r="M132" s="8" t="s">
        <v>28</v>
      </c>
      <c r="N132" s="8" t="s">
        <v>29</v>
      </c>
      <c r="O132" s="9">
        <v>49</v>
      </c>
      <c r="P132" s="8">
        <v>28</v>
      </c>
      <c r="Q132" s="9">
        <v>1372</v>
      </c>
      <c r="R132" s="9">
        <v>144.06</v>
      </c>
    </row>
    <row r="133" spans="1:18" x14ac:dyDescent="0.25">
      <c r="A133" s="1"/>
      <c r="B133" s="10">
        <v>1143</v>
      </c>
      <c r="C133" s="11">
        <v>43262</v>
      </c>
      <c r="D133" s="10">
        <v>11</v>
      </c>
      <c r="E133" s="1" t="s">
        <v>83</v>
      </c>
      <c r="F133" s="1" t="s">
        <v>84</v>
      </c>
      <c r="G133" s="1" t="s">
        <v>84</v>
      </c>
      <c r="H133" s="1" t="s">
        <v>70</v>
      </c>
      <c r="I133" s="1" t="s">
        <v>71</v>
      </c>
      <c r="J133" s="10"/>
      <c r="K133" s="1" t="s">
        <v>46</v>
      </c>
      <c r="L133" s="1"/>
      <c r="M133" s="1" t="s">
        <v>76</v>
      </c>
      <c r="N133" s="1" t="s">
        <v>27</v>
      </c>
      <c r="O133" s="12">
        <v>41.86</v>
      </c>
      <c r="P133" s="1">
        <v>60</v>
      </c>
      <c r="Q133" s="12">
        <v>2511.6</v>
      </c>
      <c r="R133" s="12">
        <v>246.14</v>
      </c>
    </row>
    <row r="134" spans="1:18" x14ac:dyDescent="0.25">
      <c r="A134" s="1"/>
      <c r="B134" s="6">
        <v>1144</v>
      </c>
      <c r="C134" s="7">
        <v>43252</v>
      </c>
      <c r="D134" s="6">
        <v>1</v>
      </c>
      <c r="E134" s="8" t="s">
        <v>85</v>
      </c>
      <c r="F134" s="8" t="s">
        <v>86</v>
      </c>
      <c r="G134" s="8" t="s">
        <v>87</v>
      </c>
      <c r="H134" s="8" t="s">
        <v>44</v>
      </c>
      <c r="I134" s="8" t="s">
        <v>45</v>
      </c>
      <c r="J134" s="6"/>
      <c r="K134" s="8"/>
      <c r="L134" s="8"/>
      <c r="M134" s="8" t="s">
        <v>39</v>
      </c>
      <c r="N134" s="8" t="s">
        <v>27</v>
      </c>
      <c r="O134" s="9">
        <v>252</v>
      </c>
      <c r="P134" s="8">
        <v>33</v>
      </c>
      <c r="Q134" s="9">
        <v>8316</v>
      </c>
      <c r="R134" s="9">
        <v>814.97</v>
      </c>
    </row>
    <row r="135" spans="1:18" x14ac:dyDescent="0.25">
      <c r="A135" s="1"/>
      <c r="B135" s="10">
        <v>1145</v>
      </c>
      <c r="C135" s="11">
        <v>43252</v>
      </c>
      <c r="D135" s="10">
        <v>1</v>
      </c>
      <c r="E135" s="1" t="s">
        <v>85</v>
      </c>
      <c r="F135" s="1" t="s">
        <v>86</v>
      </c>
      <c r="G135" s="1" t="s">
        <v>87</v>
      </c>
      <c r="H135" s="1" t="s">
        <v>44</v>
      </c>
      <c r="I135" s="1" t="s">
        <v>45</v>
      </c>
      <c r="J135" s="10"/>
      <c r="K135" s="1"/>
      <c r="L135" s="1"/>
      <c r="M135" s="1" t="s">
        <v>40</v>
      </c>
      <c r="N135" s="1" t="s">
        <v>27</v>
      </c>
      <c r="O135" s="12">
        <v>644</v>
      </c>
      <c r="P135" s="1">
        <v>22</v>
      </c>
      <c r="Q135" s="12">
        <v>14168</v>
      </c>
      <c r="R135" s="12">
        <v>1416.8</v>
      </c>
    </row>
    <row r="136" spans="1:18" x14ac:dyDescent="0.25">
      <c r="A136" s="1"/>
      <c r="B136" s="6">
        <v>1146</v>
      </c>
      <c r="C136" s="7">
        <v>43252</v>
      </c>
      <c r="D136" s="6">
        <v>1</v>
      </c>
      <c r="E136" s="8" t="s">
        <v>85</v>
      </c>
      <c r="F136" s="8" t="s">
        <v>86</v>
      </c>
      <c r="G136" s="8" t="s">
        <v>87</v>
      </c>
      <c r="H136" s="8" t="s">
        <v>44</v>
      </c>
      <c r="I136" s="8" t="s">
        <v>45</v>
      </c>
      <c r="J136" s="6"/>
      <c r="K136" s="8"/>
      <c r="L136" s="8"/>
      <c r="M136" s="8" t="s">
        <v>76</v>
      </c>
      <c r="N136" s="8" t="s">
        <v>27</v>
      </c>
      <c r="O136" s="9">
        <v>41.86</v>
      </c>
      <c r="P136" s="8">
        <v>51</v>
      </c>
      <c r="Q136" s="9">
        <v>2134.86</v>
      </c>
      <c r="R136" s="9">
        <v>209.22</v>
      </c>
    </row>
    <row r="137" spans="1:18" x14ac:dyDescent="0.25">
      <c r="A137" s="1"/>
      <c r="B137" s="10">
        <v>1147</v>
      </c>
      <c r="C137" s="11">
        <v>43279</v>
      </c>
      <c r="D137" s="10">
        <v>28</v>
      </c>
      <c r="E137" s="1" t="s">
        <v>67</v>
      </c>
      <c r="F137" s="1" t="s">
        <v>68</v>
      </c>
      <c r="G137" s="1" t="s">
        <v>69</v>
      </c>
      <c r="H137" s="1" t="s">
        <v>70</v>
      </c>
      <c r="I137" s="1" t="s">
        <v>71</v>
      </c>
      <c r="J137" s="11">
        <v>43281</v>
      </c>
      <c r="K137" s="1" t="s">
        <v>46</v>
      </c>
      <c r="L137" s="1" t="s">
        <v>35</v>
      </c>
      <c r="M137" s="1" t="s">
        <v>59</v>
      </c>
      <c r="N137" s="1" t="s">
        <v>60</v>
      </c>
      <c r="O137" s="12">
        <v>135.1</v>
      </c>
      <c r="P137" s="1">
        <v>60</v>
      </c>
      <c r="Q137" s="12">
        <v>8106</v>
      </c>
      <c r="R137" s="12">
        <v>802.49</v>
      </c>
    </row>
    <row r="138" spans="1:18" x14ac:dyDescent="0.25">
      <c r="A138" s="1"/>
      <c r="B138" s="6">
        <v>1148</v>
      </c>
      <c r="C138" s="7">
        <v>43279</v>
      </c>
      <c r="D138" s="6">
        <v>28</v>
      </c>
      <c r="E138" s="8" t="s">
        <v>67</v>
      </c>
      <c r="F138" s="8" t="s">
        <v>68</v>
      </c>
      <c r="G138" s="8" t="s">
        <v>69</v>
      </c>
      <c r="H138" s="8" t="s">
        <v>70</v>
      </c>
      <c r="I138" s="8" t="s">
        <v>71</v>
      </c>
      <c r="J138" s="7">
        <v>43281</v>
      </c>
      <c r="K138" s="8" t="s">
        <v>46</v>
      </c>
      <c r="L138" s="8" t="s">
        <v>35</v>
      </c>
      <c r="M138" s="8" t="s">
        <v>88</v>
      </c>
      <c r="N138" s="8" t="s">
        <v>89</v>
      </c>
      <c r="O138" s="9">
        <v>257.60000000000002</v>
      </c>
      <c r="P138" s="8">
        <v>98</v>
      </c>
      <c r="Q138" s="9">
        <v>25244.799999999999</v>
      </c>
      <c r="R138" s="9">
        <v>2574.9699999999998</v>
      </c>
    </row>
    <row r="139" spans="1:18" x14ac:dyDescent="0.25">
      <c r="A139" s="1"/>
      <c r="B139" s="10">
        <v>1149</v>
      </c>
      <c r="C139" s="11">
        <v>43260</v>
      </c>
      <c r="D139" s="10">
        <v>9</v>
      </c>
      <c r="E139" s="1" t="s">
        <v>90</v>
      </c>
      <c r="F139" s="1" t="s">
        <v>91</v>
      </c>
      <c r="G139" s="1" t="s">
        <v>51</v>
      </c>
      <c r="H139" s="1" t="s">
        <v>92</v>
      </c>
      <c r="I139" s="1" t="s">
        <v>23</v>
      </c>
      <c r="J139" s="11">
        <v>43262</v>
      </c>
      <c r="K139" s="1" t="s">
        <v>34</v>
      </c>
      <c r="L139" s="1" t="s">
        <v>25</v>
      </c>
      <c r="M139" s="1" t="s">
        <v>93</v>
      </c>
      <c r="N139" s="1" t="s">
        <v>94</v>
      </c>
      <c r="O139" s="12">
        <v>273</v>
      </c>
      <c r="P139" s="1">
        <v>27</v>
      </c>
      <c r="Q139" s="12">
        <v>7371</v>
      </c>
      <c r="R139" s="12">
        <v>714.99</v>
      </c>
    </row>
    <row r="140" spans="1:18" x14ac:dyDescent="0.25">
      <c r="A140" s="1"/>
      <c r="B140" s="6">
        <v>1150</v>
      </c>
      <c r="C140" s="7">
        <v>43260</v>
      </c>
      <c r="D140" s="6">
        <v>9</v>
      </c>
      <c r="E140" s="8" t="s">
        <v>90</v>
      </c>
      <c r="F140" s="8" t="s">
        <v>91</v>
      </c>
      <c r="G140" s="8" t="s">
        <v>51</v>
      </c>
      <c r="H140" s="8" t="s">
        <v>92</v>
      </c>
      <c r="I140" s="8" t="s">
        <v>23</v>
      </c>
      <c r="J140" s="7">
        <v>43262</v>
      </c>
      <c r="K140" s="8" t="s">
        <v>34</v>
      </c>
      <c r="L140" s="8" t="s">
        <v>25</v>
      </c>
      <c r="M140" s="8" t="s">
        <v>95</v>
      </c>
      <c r="N140" s="8" t="s">
        <v>96</v>
      </c>
      <c r="O140" s="9">
        <v>487.2</v>
      </c>
      <c r="P140" s="8">
        <v>88</v>
      </c>
      <c r="Q140" s="9">
        <v>42873.599999999999</v>
      </c>
      <c r="R140" s="9">
        <v>4244.49</v>
      </c>
    </row>
    <row r="141" spans="1:18" x14ac:dyDescent="0.25">
      <c r="A141" s="1"/>
      <c r="B141" s="10">
        <v>1151</v>
      </c>
      <c r="C141" s="11">
        <v>43257</v>
      </c>
      <c r="D141" s="10">
        <v>6</v>
      </c>
      <c r="E141" s="1" t="s">
        <v>61</v>
      </c>
      <c r="F141" s="1" t="s">
        <v>62</v>
      </c>
      <c r="G141" s="1" t="s">
        <v>63</v>
      </c>
      <c r="H141" s="1" t="s">
        <v>64</v>
      </c>
      <c r="I141" s="1" t="s">
        <v>45</v>
      </c>
      <c r="J141" s="11">
        <v>43259</v>
      </c>
      <c r="K141" s="1" t="s">
        <v>24</v>
      </c>
      <c r="L141" s="1" t="s">
        <v>35</v>
      </c>
      <c r="M141" s="1" t="s">
        <v>26</v>
      </c>
      <c r="N141" s="1" t="s">
        <v>27</v>
      </c>
      <c r="O141" s="12">
        <v>196</v>
      </c>
      <c r="P141" s="1">
        <v>65</v>
      </c>
      <c r="Q141" s="12">
        <v>12740</v>
      </c>
      <c r="R141" s="12">
        <v>1337.7</v>
      </c>
    </row>
    <row r="142" spans="1:18" x14ac:dyDescent="0.25">
      <c r="A142" s="1"/>
      <c r="B142" s="6">
        <v>1152</v>
      </c>
      <c r="C142" s="7">
        <v>43259</v>
      </c>
      <c r="D142" s="6">
        <v>8</v>
      </c>
      <c r="E142" s="8" t="s">
        <v>41</v>
      </c>
      <c r="F142" s="8" t="s">
        <v>42</v>
      </c>
      <c r="G142" s="8" t="s">
        <v>43</v>
      </c>
      <c r="H142" s="8" t="s">
        <v>44</v>
      </c>
      <c r="I142" s="8" t="s">
        <v>45</v>
      </c>
      <c r="J142" s="7">
        <v>43261</v>
      </c>
      <c r="K142" s="8" t="s">
        <v>24</v>
      </c>
      <c r="L142" s="8" t="s">
        <v>25</v>
      </c>
      <c r="M142" s="8" t="s">
        <v>65</v>
      </c>
      <c r="N142" s="8" t="s">
        <v>66</v>
      </c>
      <c r="O142" s="9">
        <v>560</v>
      </c>
      <c r="P142" s="8">
        <v>38</v>
      </c>
      <c r="Q142" s="9">
        <v>21280</v>
      </c>
      <c r="R142" s="9">
        <v>2085.44</v>
      </c>
    </row>
    <row r="143" spans="1:18" x14ac:dyDescent="0.25">
      <c r="A143" s="1"/>
      <c r="B143" s="10">
        <v>1153</v>
      </c>
      <c r="C143" s="11">
        <v>43259</v>
      </c>
      <c r="D143" s="10">
        <v>8</v>
      </c>
      <c r="E143" s="1" t="s">
        <v>41</v>
      </c>
      <c r="F143" s="1" t="s">
        <v>42</v>
      </c>
      <c r="G143" s="1" t="s">
        <v>43</v>
      </c>
      <c r="H143" s="1" t="s">
        <v>44</v>
      </c>
      <c r="I143" s="1" t="s">
        <v>45</v>
      </c>
      <c r="J143" s="11">
        <v>43261</v>
      </c>
      <c r="K143" s="1" t="s">
        <v>24</v>
      </c>
      <c r="L143" s="1" t="s">
        <v>25</v>
      </c>
      <c r="M143" s="1" t="s">
        <v>47</v>
      </c>
      <c r="N143" s="1" t="s">
        <v>48</v>
      </c>
      <c r="O143" s="12">
        <v>128.80000000000001</v>
      </c>
      <c r="P143" s="1">
        <v>80</v>
      </c>
      <c r="Q143" s="12">
        <v>10304</v>
      </c>
      <c r="R143" s="12">
        <v>989.18</v>
      </c>
    </row>
    <row r="144" spans="1:18" x14ac:dyDescent="0.25">
      <c r="A144" s="1"/>
      <c r="B144" s="6">
        <v>1154</v>
      </c>
      <c r="C144" s="7">
        <v>43276</v>
      </c>
      <c r="D144" s="6">
        <v>25</v>
      </c>
      <c r="E144" s="8" t="s">
        <v>99</v>
      </c>
      <c r="F144" s="8" t="s">
        <v>73</v>
      </c>
      <c r="G144" s="8" t="s">
        <v>74</v>
      </c>
      <c r="H144" s="8" t="s">
        <v>75</v>
      </c>
      <c r="I144" s="8" t="s">
        <v>33</v>
      </c>
      <c r="J144" s="7">
        <v>43278</v>
      </c>
      <c r="K144" s="8" t="s">
        <v>34</v>
      </c>
      <c r="L144" s="8" t="s">
        <v>58</v>
      </c>
      <c r="M144" s="8" t="s">
        <v>104</v>
      </c>
      <c r="N144" s="8" t="s">
        <v>48</v>
      </c>
      <c r="O144" s="9">
        <v>140</v>
      </c>
      <c r="P144" s="8">
        <v>49</v>
      </c>
      <c r="Q144" s="9">
        <v>6860</v>
      </c>
      <c r="R144" s="9">
        <v>658.56</v>
      </c>
    </row>
    <row r="145" spans="1:18" x14ac:dyDescent="0.25">
      <c r="A145" s="1"/>
      <c r="B145" s="10">
        <v>1155</v>
      </c>
      <c r="C145" s="11">
        <v>43277</v>
      </c>
      <c r="D145" s="10">
        <v>26</v>
      </c>
      <c r="E145" s="1" t="s">
        <v>100</v>
      </c>
      <c r="F145" s="1" t="s">
        <v>84</v>
      </c>
      <c r="G145" s="1" t="s">
        <v>84</v>
      </c>
      <c r="H145" s="1" t="s">
        <v>70</v>
      </c>
      <c r="I145" s="1" t="s">
        <v>71</v>
      </c>
      <c r="J145" s="11">
        <v>43279</v>
      </c>
      <c r="K145" s="1" t="s">
        <v>46</v>
      </c>
      <c r="L145" s="1" t="s">
        <v>35</v>
      </c>
      <c r="M145" s="1" t="s">
        <v>105</v>
      </c>
      <c r="N145" s="1" t="s">
        <v>106</v>
      </c>
      <c r="O145" s="12">
        <v>298.89999999999998</v>
      </c>
      <c r="P145" s="1">
        <v>90</v>
      </c>
      <c r="Q145" s="12">
        <v>26901</v>
      </c>
      <c r="R145" s="12">
        <v>2609.4</v>
      </c>
    </row>
    <row r="146" spans="1:18" x14ac:dyDescent="0.25">
      <c r="A146" s="1"/>
      <c r="B146" s="6">
        <v>1156</v>
      </c>
      <c r="C146" s="7">
        <v>43277</v>
      </c>
      <c r="D146" s="6">
        <v>26</v>
      </c>
      <c r="E146" s="8" t="s">
        <v>100</v>
      </c>
      <c r="F146" s="8" t="s">
        <v>84</v>
      </c>
      <c r="G146" s="8" t="s">
        <v>84</v>
      </c>
      <c r="H146" s="8" t="s">
        <v>70</v>
      </c>
      <c r="I146" s="8" t="s">
        <v>71</v>
      </c>
      <c r="J146" s="7">
        <v>43279</v>
      </c>
      <c r="K146" s="8" t="s">
        <v>46</v>
      </c>
      <c r="L146" s="8" t="s">
        <v>35</v>
      </c>
      <c r="M146" s="8" t="s">
        <v>59</v>
      </c>
      <c r="N146" s="8" t="s">
        <v>60</v>
      </c>
      <c r="O146" s="9">
        <v>135.1</v>
      </c>
      <c r="P146" s="8">
        <v>60</v>
      </c>
      <c r="Q146" s="9">
        <v>8106</v>
      </c>
      <c r="R146" s="9">
        <v>834.92</v>
      </c>
    </row>
    <row r="147" spans="1:18" x14ac:dyDescent="0.25">
      <c r="A147" s="1"/>
      <c r="B147" s="10">
        <v>1157</v>
      </c>
      <c r="C147" s="11">
        <v>43277</v>
      </c>
      <c r="D147" s="10">
        <v>26</v>
      </c>
      <c r="E147" s="1" t="s">
        <v>100</v>
      </c>
      <c r="F147" s="1" t="s">
        <v>84</v>
      </c>
      <c r="G147" s="1" t="s">
        <v>84</v>
      </c>
      <c r="H147" s="1" t="s">
        <v>70</v>
      </c>
      <c r="I147" s="1" t="s">
        <v>71</v>
      </c>
      <c r="J147" s="11">
        <v>43279</v>
      </c>
      <c r="K147" s="1" t="s">
        <v>46</v>
      </c>
      <c r="L147" s="1" t="s">
        <v>35</v>
      </c>
      <c r="M147" s="1" t="s">
        <v>88</v>
      </c>
      <c r="N147" s="1" t="s">
        <v>89</v>
      </c>
      <c r="O147" s="12">
        <v>257.60000000000002</v>
      </c>
      <c r="P147" s="1">
        <v>39</v>
      </c>
      <c r="Q147" s="12">
        <v>10046.4</v>
      </c>
      <c r="R147" s="12">
        <v>1004.64</v>
      </c>
    </row>
    <row r="148" spans="1:18" x14ac:dyDescent="0.25">
      <c r="A148" s="1"/>
      <c r="B148" s="6">
        <v>1158</v>
      </c>
      <c r="C148" s="7">
        <v>43280</v>
      </c>
      <c r="D148" s="6">
        <v>29</v>
      </c>
      <c r="E148" s="8" t="s">
        <v>49</v>
      </c>
      <c r="F148" s="8" t="s">
        <v>50</v>
      </c>
      <c r="G148" s="8" t="s">
        <v>51</v>
      </c>
      <c r="H148" s="8" t="s">
        <v>52</v>
      </c>
      <c r="I148" s="8" t="s">
        <v>23</v>
      </c>
      <c r="J148" s="7">
        <v>43282</v>
      </c>
      <c r="K148" s="8" t="s">
        <v>24</v>
      </c>
      <c r="L148" s="8" t="s">
        <v>25</v>
      </c>
      <c r="M148" s="8" t="s">
        <v>26</v>
      </c>
      <c r="N148" s="8" t="s">
        <v>27</v>
      </c>
      <c r="O148" s="9">
        <v>196</v>
      </c>
      <c r="P148" s="8">
        <v>79</v>
      </c>
      <c r="Q148" s="9">
        <v>15484</v>
      </c>
      <c r="R148" s="9">
        <v>1594.85</v>
      </c>
    </row>
    <row r="149" spans="1:18" x14ac:dyDescent="0.25">
      <c r="A149" s="1"/>
      <c r="B149" s="10">
        <v>1159</v>
      </c>
      <c r="C149" s="11">
        <v>43257</v>
      </c>
      <c r="D149" s="10">
        <v>6</v>
      </c>
      <c r="E149" s="1" t="s">
        <v>61</v>
      </c>
      <c r="F149" s="1" t="s">
        <v>62</v>
      </c>
      <c r="G149" s="1" t="s">
        <v>63</v>
      </c>
      <c r="H149" s="1" t="s">
        <v>64</v>
      </c>
      <c r="I149" s="1" t="s">
        <v>45</v>
      </c>
      <c r="J149" s="11">
        <v>43259</v>
      </c>
      <c r="K149" s="1" t="s">
        <v>46</v>
      </c>
      <c r="L149" s="1" t="s">
        <v>25</v>
      </c>
      <c r="M149" s="1" t="s">
        <v>53</v>
      </c>
      <c r="N149" s="1" t="s">
        <v>54</v>
      </c>
      <c r="O149" s="12">
        <v>178.5</v>
      </c>
      <c r="P149" s="1">
        <v>44</v>
      </c>
      <c r="Q149" s="12">
        <v>7854</v>
      </c>
      <c r="R149" s="12">
        <v>801.11</v>
      </c>
    </row>
    <row r="150" spans="1:18" x14ac:dyDescent="0.25">
      <c r="A150" s="1"/>
      <c r="B150" s="6">
        <v>1161</v>
      </c>
      <c r="C150" s="7">
        <v>43255</v>
      </c>
      <c r="D150" s="6">
        <v>4</v>
      </c>
      <c r="E150" s="8" t="s">
        <v>30</v>
      </c>
      <c r="F150" s="8" t="s">
        <v>31</v>
      </c>
      <c r="G150" s="8" t="s">
        <v>31</v>
      </c>
      <c r="H150" s="8" t="s">
        <v>32</v>
      </c>
      <c r="I150" s="8" t="s">
        <v>33</v>
      </c>
      <c r="J150" s="7">
        <v>43257</v>
      </c>
      <c r="K150" s="8" t="s">
        <v>34</v>
      </c>
      <c r="L150" s="8" t="s">
        <v>35</v>
      </c>
      <c r="M150" s="8" t="s">
        <v>107</v>
      </c>
      <c r="N150" s="8" t="s">
        <v>80</v>
      </c>
      <c r="O150" s="9">
        <v>1134</v>
      </c>
      <c r="P150" s="8">
        <v>98</v>
      </c>
      <c r="Q150" s="9">
        <v>111132</v>
      </c>
      <c r="R150" s="9">
        <v>10779.8</v>
      </c>
    </row>
    <row r="151" spans="1:18" x14ac:dyDescent="0.25">
      <c r="A151" s="1"/>
      <c r="B151" s="10">
        <v>1162</v>
      </c>
      <c r="C151" s="11">
        <v>43255</v>
      </c>
      <c r="D151" s="10">
        <v>4</v>
      </c>
      <c r="E151" s="1" t="s">
        <v>30</v>
      </c>
      <c r="F151" s="1" t="s">
        <v>31</v>
      </c>
      <c r="G151" s="1" t="s">
        <v>31</v>
      </c>
      <c r="H151" s="1" t="s">
        <v>32</v>
      </c>
      <c r="I151" s="1" t="s">
        <v>33</v>
      </c>
      <c r="J151" s="11">
        <v>43257</v>
      </c>
      <c r="K151" s="1" t="s">
        <v>34</v>
      </c>
      <c r="L151" s="1" t="s">
        <v>35</v>
      </c>
      <c r="M151" s="1" t="s">
        <v>108</v>
      </c>
      <c r="N151" s="1" t="s">
        <v>109</v>
      </c>
      <c r="O151" s="12">
        <v>98</v>
      </c>
      <c r="P151" s="1">
        <v>61</v>
      </c>
      <c r="Q151" s="12">
        <v>5978</v>
      </c>
      <c r="R151" s="12">
        <v>591.82000000000005</v>
      </c>
    </row>
    <row r="152" spans="1:18" x14ac:dyDescent="0.25">
      <c r="A152" s="1"/>
      <c r="B152" s="6">
        <v>1164</v>
      </c>
      <c r="C152" s="7">
        <v>43259</v>
      </c>
      <c r="D152" s="6">
        <v>8</v>
      </c>
      <c r="E152" s="8" t="s">
        <v>41</v>
      </c>
      <c r="F152" s="8" t="s">
        <v>42</v>
      </c>
      <c r="G152" s="8" t="s">
        <v>43</v>
      </c>
      <c r="H152" s="8" t="s">
        <v>44</v>
      </c>
      <c r="I152" s="8" t="s">
        <v>45</v>
      </c>
      <c r="J152" s="7">
        <v>43261</v>
      </c>
      <c r="K152" s="8" t="s">
        <v>46</v>
      </c>
      <c r="L152" s="8" t="s">
        <v>35</v>
      </c>
      <c r="M152" s="8" t="s">
        <v>95</v>
      </c>
      <c r="N152" s="8" t="s">
        <v>96</v>
      </c>
      <c r="O152" s="9">
        <v>487.2</v>
      </c>
      <c r="P152" s="8">
        <v>30</v>
      </c>
      <c r="Q152" s="9">
        <v>14616</v>
      </c>
      <c r="R152" s="9">
        <v>1534.68</v>
      </c>
    </row>
    <row r="153" spans="1:18" x14ac:dyDescent="0.25">
      <c r="A153" s="1"/>
      <c r="B153" s="10">
        <v>1167</v>
      </c>
      <c r="C153" s="11">
        <v>43254</v>
      </c>
      <c r="D153" s="10">
        <v>3</v>
      </c>
      <c r="E153" s="1" t="s">
        <v>55</v>
      </c>
      <c r="F153" s="1" t="s">
        <v>56</v>
      </c>
      <c r="G153" s="1" t="s">
        <v>57</v>
      </c>
      <c r="H153" s="1" t="s">
        <v>22</v>
      </c>
      <c r="I153" s="1" t="s">
        <v>23</v>
      </c>
      <c r="J153" s="11">
        <v>43256</v>
      </c>
      <c r="K153" s="1" t="s">
        <v>24</v>
      </c>
      <c r="L153" s="1" t="s">
        <v>58</v>
      </c>
      <c r="M153" s="1" t="s">
        <v>97</v>
      </c>
      <c r="N153" s="1" t="s">
        <v>82</v>
      </c>
      <c r="O153" s="12">
        <v>140</v>
      </c>
      <c r="P153" s="1">
        <v>24</v>
      </c>
      <c r="Q153" s="12">
        <v>3360</v>
      </c>
      <c r="R153" s="12">
        <v>352.8</v>
      </c>
    </row>
    <row r="154" spans="1:18" x14ac:dyDescent="0.25">
      <c r="A154" s="1"/>
      <c r="B154" s="6">
        <v>1168</v>
      </c>
      <c r="C154" s="7">
        <v>43254</v>
      </c>
      <c r="D154" s="6">
        <v>3</v>
      </c>
      <c r="E154" s="8" t="s">
        <v>55</v>
      </c>
      <c r="F154" s="8" t="s">
        <v>56</v>
      </c>
      <c r="G154" s="8" t="s">
        <v>57</v>
      </c>
      <c r="H154" s="8" t="s">
        <v>22</v>
      </c>
      <c r="I154" s="8" t="s">
        <v>23</v>
      </c>
      <c r="J154" s="7">
        <v>43256</v>
      </c>
      <c r="K154" s="8" t="s">
        <v>24</v>
      </c>
      <c r="L154" s="8" t="s">
        <v>58</v>
      </c>
      <c r="M154" s="8" t="s">
        <v>65</v>
      </c>
      <c r="N154" s="8" t="s">
        <v>66</v>
      </c>
      <c r="O154" s="9">
        <v>560</v>
      </c>
      <c r="P154" s="8">
        <v>28</v>
      </c>
      <c r="Q154" s="9">
        <v>15680</v>
      </c>
      <c r="R154" s="9">
        <v>1536.64</v>
      </c>
    </row>
    <row r="155" spans="1:18" x14ac:dyDescent="0.25">
      <c r="A155" s="1"/>
      <c r="B155" s="10">
        <v>1172</v>
      </c>
      <c r="C155" s="11">
        <v>43261</v>
      </c>
      <c r="D155" s="10">
        <v>10</v>
      </c>
      <c r="E155" s="1" t="s">
        <v>72</v>
      </c>
      <c r="F155" s="1" t="s">
        <v>73</v>
      </c>
      <c r="G155" s="1" t="s">
        <v>74</v>
      </c>
      <c r="H155" s="1" t="s">
        <v>75</v>
      </c>
      <c r="I155" s="1" t="s">
        <v>33</v>
      </c>
      <c r="J155" s="11">
        <v>43263</v>
      </c>
      <c r="K155" s="1" t="s">
        <v>24</v>
      </c>
      <c r="L155" s="1" t="s">
        <v>35</v>
      </c>
      <c r="M155" s="1" t="s">
        <v>98</v>
      </c>
      <c r="N155" s="1" t="s">
        <v>29</v>
      </c>
      <c r="O155" s="12">
        <v>140</v>
      </c>
      <c r="P155" s="1">
        <v>74</v>
      </c>
      <c r="Q155" s="12">
        <v>10360</v>
      </c>
      <c r="R155" s="12">
        <v>1004.92</v>
      </c>
    </row>
    <row r="156" spans="1:18" x14ac:dyDescent="0.25">
      <c r="A156" s="1"/>
      <c r="B156" s="6">
        <v>1174</v>
      </c>
      <c r="C156" s="7">
        <v>43261</v>
      </c>
      <c r="D156" s="6">
        <v>10</v>
      </c>
      <c r="E156" s="8" t="s">
        <v>72</v>
      </c>
      <c r="F156" s="8" t="s">
        <v>73</v>
      </c>
      <c r="G156" s="8" t="s">
        <v>74</v>
      </c>
      <c r="H156" s="8" t="s">
        <v>75</v>
      </c>
      <c r="I156" s="8" t="s">
        <v>33</v>
      </c>
      <c r="J156" s="6"/>
      <c r="K156" s="8" t="s">
        <v>34</v>
      </c>
      <c r="L156" s="8"/>
      <c r="M156" s="8" t="s">
        <v>28</v>
      </c>
      <c r="N156" s="8" t="s">
        <v>29</v>
      </c>
      <c r="O156" s="9">
        <v>49</v>
      </c>
      <c r="P156" s="8">
        <v>90</v>
      </c>
      <c r="Q156" s="9">
        <v>4410</v>
      </c>
      <c r="R156" s="9">
        <v>423.36</v>
      </c>
    </row>
    <row r="157" spans="1:18" x14ac:dyDescent="0.25">
      <c r="A157" s="1"/>
      <c r="B157" s="10">
        <v>1175</v>
      </c>
      <c r="C157" s="11">
        <v>43262</v>
      </c>
      <c r="D157" s="10">
        <v>11</v>
      </c>
      <c r="E157" s="1" t="s">
        <v>83</v>
      </c>
      <c r="F157" s="1" t="s">
        <v>84</v>
      </c>
      <c r="G157" s="1" t="s">
        <v>84</v>
      </c>
      <c r="H157" s="1" t="s">
        <v>70</v>
      </c>
      <c r="I157" s="1" t="s">
        <v>71</v>
      </c>
      <c r="J157" s="10"/>
      <c r="K157" s="1" t="s">
        <v>46</v>
      </c>
      <c r="L157" s="1"/>
      <c r="M157" s="1" t="s">
        <v>65</v>
      </c>
      <c r="N157" s="1" t="s">
        <v>66</v>
      </c>
      <c r="O157" s="12">
        <v>560</v>
      </c>
      <c r="P157" s="1">
        <v>27</v>
      </c>
      <c r="Q157" s="12">
        <v>15120</v>
      </c>
      <c r="R157" s="12">
        <v>1557.36</v>
      </c>
    </row>
    <row r="158" spans="1:18" x14ac:dyDescent="0.25">
      <c r="A158" s="1"/>
      <c r="B158" s="6">
        <v>1176</v>
      </c>
      <c r="C158" s="7">
        <v>43252</v>
      </c>
      <c r="D158" s="6">
        <v>1</v>
      </c>
      <c r="E158" s="8" t="s">
        <v>85</v>
      </c>
      <c r="F158" s="8" t="s">
        <v>86</v>
      </c>
      <c r="G158" s="8" t="s">
        <v>87</v>
      </c>
      <c r="H158" s="8" t="s">
        <v>44</v>
      </c>
      <c r="I158" s="8" t="s">
        <v>45</v>
      </c>
      <c r="J158" s="6"/>
      <c r="K158" s="8" t="s">
        <v>46</v>
      </c>
      <c r="L158" s="8"/>
      <c r="M158" s="8" t="s">
        <v>88</v>
      </c>
      <c r="N158" s="8" t="s">
        <v>89</v>
      </c>
      <c r="O158" s="9">
        <v>257.60000000000002</v>
      </c>
      <c r="P158" s="8">
        <v>71</v>
      </c>
      <c r="Q158" s="9">
        <v>18289.599999999999</v>
      </c>
      <c r="R158" s="9">
        <v>1920.41</v>
      </c>
    </row>
    <row r="159" spans="1:18" x14ac:dyDescent="0.25">
      <c r="A159" s="1"/>
      <c r="B159" s="10">
        <v>1177</v>
      </c>
      <c r="C159" s="11">
        <v>43279</v>
      </c>
      <c r="D159" s="10">
        <v>28</v>
      </c>
      <c r="E159" s="1" t="s">
        <v>67</v>
      </c>
      <c r="F159" s="1" t="s">
        <v>68</v>
      </c>
      <c r="G159" s="1" t="s">
        <v>69</v>
      </c>
      <c r="H159" s="1" t="s">
        <v>70</v>
      </c>
      <c r="I159" s="1" t="s">
        <v>71</v>
      </c>
      <c r="J159" s="11">
        <v>43281</v>
      </c>
      <c r="K159" s="1" t="s">
        <v>46</v>
      </c>
      <c r="L159" s="1" t="s">
        <v>35</v>
      </c>
      <c r="M159" s="1" t="s">
        <v>40</v>
      </c>
      <c r="N159" s="1" t="s">
        <v>27</v>
      </c>
      <c r="O159" s="12">
        <v>644</v>
      </c>
      <c r="P159" s="1">
        <v>74</v>
      </c>
      <c r="Q159" s="12">
        <v>47656</v>
      </c>
      <c r="R159" s="12">
        <v>4765.6000000000004</v>
      </c>
    </row>
    <row r="160" spans="1:18" x14ac:dyDescent="0.25">
      <c r="A160" s="1"/>
      <c r="B160" s="6">
        <v>1178</v>
      </c>
      <c r="C160" s="7">
        <v>43260</v>
      </c>
      <c r="D160" s="6">
        <v>9</v>
      </c>
      <c r="E160" s="8" t="s">
        <v>90</v>
      </c>
      <c r="F160" s="8" t="s">
        <v>91</v>
      </c>
      <c r="G160" s="8" t="s">
        <v>51</v>
      </c>
      <c r="H160" s="8" t="s">
        <v>92</v>
      </c>
      <c r="I160" s="8" t="s">
        <v>23</v>
      </c>
      <c r="J160" s="7">
        <v>43262</v>
      </c>
      <c r="K160" s="8" t="s">
        <v>34</v>
      </c>
      <c r="L160" s="8" t="s">
        <v>25</v>
      </c>
      <c r="M160" s="8" t="s">
        <v>59</v>
      </c>
      <c r="N160" s="8" t="s">
        <v>60</v>
      </c>
      <c r="O160" s="9">
        <v>135.1</v>
      </c>
      <c r="P160" s="8">
        <v>76</v>
      </c>
      <c r="Q160" s="9">
        <v>10267.6</v>
      </c>
      <c r="R160" s="9">
        <v>1016.49</v>
      </c>
    </row>
    <row r="161" spans="1:18" x14ac:dyDescent="0.25">
      <c r="A161" s="1"/>
      <c r="B161" s="10">
        <v>1179</v>
      </c>
      <c r="C161" s="11">
        <v>43257</v>
      </c>
      <c r="D161" s="10">
        <v>6</v>
      </c>
      <c r="E161" s="1" t="s">
        <v>61</v>
      </c>
      <c r="F161" s="1" t="s">
        <v>62</v>
      </c>
      <c r="G161" s="1" t="s">
        <v>63</v>
      </c>
      <c r="H161" s="1" t="s">
        <v>64</v>
      </c>
      <c r="I161" s="1" t="s">
        <v>45</v>
      </c>
      <c r="J161" s="11">
        <v>43259</v>
      </c>
      <c r="K161" s="1" t="s">
        <v>24</v>
      </c>
      <c r="L161" s="1" t="s">
        <v>35</v>
      </c>
      <c r="M161" s="1" t="s">
        <v>53</v>
      </c>
      <c r="N161" s="1" t="s">
        <v>54</v>
      </c>
      <c r="O161" s="12">
        <v>178.5</v>
      </c>
      <c r="P161" s="1">
        <v>96</v>
      </c>
      <c r="Q161" s="12">
        <v>17136</v>
      </c>
      <c r="R161" s="12">
        <v>1730.74</v>
      </c>
    </row>
    <row r="162" spans="1:18" x14ac:dyDescent="0.25">
      <c r="A162" s="1"/>
      <c r="B162" s="6">
        <v>1180</v>
      </c>
      <c r="C162" s="7">
        <v>43259</v>
      </c>
      <c r="D162" s="6">
        <v>8</v>
      </c>
      <c r="E162" s="8" t="s">
        <v>41</v>
      </c>
      <c r="F162" s="8" t="s">
        <v>42</v>
      </c>
      <c r="G162" s="8" t="s">
        <v>43</v>
      </c>
      <c r="H162" s="8" t="s">
        <v>44</v>
      </c>
      <c r="I162" s="8" t="s">
        <v>45</v>
      </c>
      <c r="J162" s="7">
        <v>43261</v>
      </c>
      <c r="K162" s="8" t="s">
        <v>24</v>
      </c>
      <c r="L162" s="8" t="s">
        <v>25</v>
      </c>
      <c r="M162" s="8" t="s">
        <v>53</v>
      </c>
      <c r="N162" s="8" t="s">
        <v>54</v>
      </c>
      <c r="O162" s="9">
        <v>178.5</v>
      </c>
      <c r="P162" s="8">
        <v>92</v>
      </c>
      <c r="Q162" s="9">
        <v>16422</v>
      </c>
      <c r="R162" s="9">
        <v>1625.78</v>
      </c>
    </row>
    <row r="163" spans="1:18" x14ac:dyDescent="0.25">
      <c r="A163" s="1"/>
      <c r="B163" s="10">
        <v>1181</v>
      </c>
      <c r="C163" s="11">
        <v>43276</v>
      </c>
      <c r="D163" s="10">
        <v>25</v>
      </c>
      <c r="E163" s="1" t="s">
        <v>99</v>
      </c>
      <c r="F163" s="1" t="s">
        <v>73</v>
      </c>
      <c r="G163" s="1" t="s">
        <v>74</v>
      </c>
      <c r="H163" s="1" t="s">
        <v>75</v>
      </c>
      <c r="I163" s="1" t="s">
        <v>33</v>
      </c>
      <c r="J163" s="11">
        <v>43278</v>
      </c>
      <c r="K163" s="1" t="s">
        <v>34</v>
      </c>
      <c r="L163" s="1" t="s">
        <v>58</v>
      </c>
      <c r="M163" s="1" t="s">
        <v>81</v>
      </c>
      <c r="N163" s="1" t="s">
        <v>82</v>
      </c>
      <c r="O163" s="12">
        <v>308</v>
      </c>
      <c r="P163" s="1">
        <v>93</v>
      </c>
      <c r="Q163" s="12">
        <v>28644</v>
      </c>
      <c r="R163" s="12">
        <v>2807.11</v>
      </c>
    </row>
    <row r="164" spans="1:18" x14ac:dyDescent="0.25">
      <c r="A164" s="1"/>
      <c r="B164" s="6">
        <v>1182</v>
      </c>
      <c r="C164" s="7">
        <v>43277</v>
      </c>
      <c r="D164" s="6">
        <v>26</v>
      </c>
      <c r="E164" s="8" t="s">
        <v>100</v>
      </c>
      <c r="F164" s="8" t="s">
        <v>84</v>
      </c>
      <c r="G164" s="8" t="s">
        <v>84</v>
      </c>
      <c r="H164" s="8" t="s">
        <v>70</v>
      </c>
      <c r="I164" s="8" t="s">
        <v>71</v>
      </c>
      <c r="J164" s="7">
        <v>43279</v>
      </c>
      <c r="K164" s="8" t="s">
        <v>46</v>
      </c>
      <c r="L164" s="8" t="s">
        <v>35</v>
      </c>
      <c r="M164" s="8" t="s">
        <v>79</v>
      </c>
      <c r="N164" s="8" t="s">
        <v>80</v>
      </c>
      <c r="O164" s="9">
        <v>350</v>
      </c>
      <c r="P164" s="8">
        <v>18</v>
      </c>
      <c r="Q164" s="9">
        <v>6300</v>
      </c>
      <c r="R164" s="9">
        <v>598.5</v>
      </c>
    </row>
    <row r="165" spans="1:18" x14ac:dyDescent="0.25">
      <c r="A165" s="1"/>
      <c r="B165" s="10">
        <v>1183</v>
      </c>
      <c r="C165" s="11">
        <v>43280</v>
      </c>
      <c r="D165" s="10">
        <v>29</v>
      </c>
      <c r="E165" s="1" t="s">
        <v>49</v>
      </c>
      <c r="F165" s="1" t="s">
        <v>50</v>
      </c>
      <c r="G165" s="1" t="s">
        <v>51</v>
      </c>
      <c r="H165" s="1" t="s">
        <v>52</v>
      </c>
      <c r="I165" s="1" t="s">
        <v>23</v>
      </c>
      <c r="J165" s="11">
        <v>43282</v>
      </c>
      <c r="K165" s="1" t="s">
        <v>24</v>
      </c>
      <c r="L165" s="1" t="s">
        <v>25</v>
      </c>
      <c r="M165" s="1" t="s">
        <v>101</v>
      </c>
      <c r="N165" s="1" t="s">
        <v>102</v>
      </c>
      <c r="O165" s="12">
        <v>546</v>
      </c>
      <c r="P165" s="1">
        <v>98</v>
      </c>
      <c r="Q165" s="12">
        <v>53508</v>
      </c>
      <c r="R165" s="12">
        <v>5564.83</v>
      </c>
    </row>
    <row r="166" spans="1:18" x14ac:dyDescent="0.25">
      <c r="A166" s="1"/>
      <c r="B166" s="6">
        <v>1184</v>
      </c>
      <c r="C166" s="7">
        <v>43257</v>
      </c>
      <c r="D166" s="6">
        <v>6</v>
      </c>
      <c r="E166" s="8" t="s">
        <v>61</v>
      </c>
      <c r="F166" s="8" t="s">
        <v>62</v>
      </c>
      <c r="G166" s="8" t="s">
        <v>63</v>
      </c>
      <c r="H166" s="8" t="s">
        <v>64</v>
      </c>
      <c r="I166" s="8" t="s">
        <v>45</v>
      </c>
      <c r="J166" s="7">
        <v>43259</v>
      </c>
      <c r="K166" s="8" t="s">
        <v>46</v>
      </c>
      <c r="L166" s="8" t="s">
        <v>25</v>
      </c>
      <c r="M166" s="8" t="s">
        <v>36</v>
      </c>
      <c r="N166" s="8" t="s">
        <v>29</v>
      </c>
      <c r="O166" s="9">
        <v>420</v>
      </c>
      <c r="P166" s="8">
        <v>46</v>
      </c>
      <c r="Q166" s="9">
        <v>19320</v>
      </c>
      <c r="R166" s="9">
        <v>1893.36</v>
      </c>
    </row>
    <row r="167" spans="1:18" x14ac:dyDescent="0.25">
      <c r="A167" s="1"/>
      <c r="B167" s="10">
        <v>1185</v>
      </c>
      <c r="C167" s="11">
        <v>43257</v>
      </c>
      <c r="D167" s="10">
        <v>6</v>
      </c>
      <c r="E167" s="1" t="s">
        <v>61</v>
      </c>
      <c r="F167" s="1" t="s">
        <v>62</v>
      </c>
      <c r="G167" s="1" t="s">
        <v>63</v>
      </c>
      <c r="H167" s="1" t="s">
        <v>64</v>
      </c>
      <c r="I167" s="1" t="s">
        <v>45</v>
      </c>
      <c r="J167" s="11">
        <v>43259</v>
      </c>
      <c r="K167" s="1" t="s">
        <v>46</v>
      </c>
      <c r="L167" s="1" t="s">
        <v>25</v>
      </c>
      <c r="M167" s="1" t="s">
        <v>37</v>
      </c>
      <c r="N167" s="1" t="s">
        <v>29</v>
      </c>
      <c r="O167" s="12">
        <v>742</v>
      </c>
      <c r="P167" s="1">
        <v>14</v>
      </c>
      <c r="Q167" s="12">
        <v>10388</v>
      </c>
      <c r="R167" s="12">
        <v>1038.8</v>
      </c>
    </row>
    <row r="168" spans="1:18" x14ac:dyDescent="0.25">
      <c r="A168" s="1"/>
      <c r="B168" s="6">
        <v>1186</v>
      </c>
      <c r="C168" s="7">
        <v>43255</v>
      </c>
      <c r="D168" s="6">
        <v>4</v>
      </c>
      <c r="E168" s="8" t="s">
        <v>30</v>
      </c>
      <c r="F168" s="8" t="s">
        <v>31</v>
      </c>
      <c r="G168" s="8" t="s">
        <v>31</v>
      </c>
      <c r="H168" s="8" t="s">
        <v>32</v>
      </c>
      <c r="I168" s="8" t="s">
        <v>33</v>
      </c>
      <c r="J168" s="6"/>
      <c r="K168" s="8"/>
      <c r="L168" s="8"/>
      <c r="M168" s="8" t="s">
        <v>103</v>
      </c>
      <c r="N168" s="8" t="s">
        <v>94</v>
      </c>
      <c r="O168" s="9">
        <v>532</v>
      </c>
      <c r="P168" s="8">
        <v>85</v>
      </c>
      <c r="Q168" s="9">
        <v>45220</v>
      </c>
      <c r="R168" s="9">
        <v>4476.78</v>
      </c>
    </row>
    <row r="169" spans="1:18" x14ac:dyDescent="0.25">
      <c r="A169" s="1"/>
      <c r="B169" s="10">
        <v>1187</v>
      </c>
      <c r="C169" s="11">
        <v>43254</v>
      </c>
      <c r="D169" s="10">
        <v>3</v>
      </c>
      <c r="E169" s="1" t="s">
        <v>55</v>
      </c>
      <c r="F169" s="1" t="s">
        <v>56</v>
      </c>
      <c r="G169" s="1" t="s">
        <v>57</v>
      </c>
      <c r="H169" s="1" t="s">
        <v>22</v>
      </c>
      <c r="I169" s="1" t="s">
        <v>23</v>
      </c>
      <c r="J169" s="10"/>
      <c r="K169" s="1"/>
      <c r="L169" s="1"/>
      <c r="M169" s="1" t="s">
        <v>76</v>
      </c>
      <c r="N169" s="1" t="s">
        <v>27</v>
      </c>
      <c r="O169" s="12">
        <v>41.86</v>
      </c>
      <c r="P169" s="1">
        <v>88</v>
      </c>
      <c r="Q169" s="12">
        <v>3683.68</v>
      </c>
      <c r="R169" s="12">
        <v>357.32</v>
      </c>
    </row>
    <row r="170" spans="1:18" x14ac:dyDescent="0.25">
      <c r="A170" s="1"/>
      <c r="B170" s="6">
        <v>1188</v>
      </c>
      <c r="C170" s="7">
        <v>43282</v>
      </c>
      <c r="D170" s="6">
        <v>1</v>
      </c>
      <c r="E170" s="8" t="s">
        <v>85</v>
      </c>
      <c r="F170" s="8" t="s">
        <v>86</v>
      </c>
      <c r="G170" s="8" t="s">
        <v>87</v>
      </c>
      <c r="H170" s="8" t="s">
        <v>44</v>
      </c>
      <c r="I170" s="8" t="s">
        <v>45</v>
      </c>
      <c r="J170" s="6"/>
      <c r="K170" s="8"/>
      <c r="L170" s="8"/>
      <c r="M170" s="8" t="s">
        <v>76</v>
      </c>
      <c r="N170" s="8" t="s">
        <v>27</v>
      </c>
      <c r="O170" s="9">
        <v>41.86</v>
      </c>
      <c r="P170" s="8">
        <v>81</v>
      </c>
      <c r="Q170" s="9">
        <v>3390.66</v>
      </c>
      <c r="R170" s="9">
        <v>335.68</v>
      </c>
    </row>
    <row r="171" spans="1:18" x14ac:dyDescent="0.25">
      <c r="A171" s="1"/>
      <c r="B171" s="10">
        <v>1189</v>
      </c>
      <c r="C171" s="11">
        <v>43309</v>
      </c>
      <c r="D171" s="10">
        <v>28</v>
      </c>
      <c r="E171" s="1" t="s">
        <v>67</v>
      </c>
      <c r="F171" s="1" t="s">
        <v>68</v>
      </c>
      <c r="G171" s="1" t="s">
        <v>69</v>
      </c>
      <c r="H171" s="1" t="s">
        <v>70</v>
      </c>
      <c r="I171" s="1" t="s">
        <v>71</v>
      </c>
      <c r="J171" s="11">
        <v>43311</v>
      </c>
      <c r="K171" s="1" t="s">
        <v>46</v>
      </c>
      <c r="L171" s="1" t="s">
        <v>35</v>
      </c>
      <c r="M171" s="1" t="s">
        <v>59</v>
      </c>
      <c r="N171" s="1" t="s">
        <v>60</v>
      </c>
      <c r="O171" s="12">
        <v>135.1</v>
      </c>
      <c r="P171" s="1">
        <v>33</v>
      </c>
      <c r="Q171" s="12">
        <v>4458.3</v>
      </c>
      <c r="R171" s="12">
        <v>423.54</v>
      </c>
    </row>
    <row r="172" spans="1:18" x14ac:dyDescent="0.25">
      <c r="A172" s="1"/>
      <c r="B172" s="6">
        <v>1190</v>
      </c>
      <c r="C172" s="7">
        <v>43309</v>
      </c>
      <c r="D172" s="6">
        <v>28</v>
      </c>
      <c r="E172" s="8" t="s">
        <v>67</v>
      </c>
      <c r="F172" s="8" t="s">
        <v>68</v>
      </c>
      <c r="G172" s="8" t="s">
        <v>69</v>
      </c>
      <c r="H172" s="8" t="s">
        <v>70</v>
      </c>
      <c r="I172" s="8" t="s">
        <v>71</v>
      </c>
      <c r="J172" s="7">
        <v>43311</v>
      </c>
      <c r="K172" s="8" t="s">
        <v>46</v>
      </c>
      <c r="L172" s="8" t="s">
        <v>35</v>
      </c>
      <c r="M172" s="8" t="s">
        <v>88</v>
      </c>
      <c r="N172" s="8" t="s">
        <v>89</v>
      </c>
      <c r="O172" s="9">
        <v>257.60000000000002</v>
      </c>
      <c r="P172" s="8">
        <v>47</v>
      </c>
      <c r="Q172" s="9">
        <v>12107.2</v>
      </c>
      <c r="R172" s="9">
        <v>1271.26</v>
      </c>
    </row>
    <row r="173" spans="1:18" x14ac:dyDescent="0.25">
      <c r="A173" s="1"/>
      <c r="B173" s="10">
        <v>1191</v>
      </c>
      <c r="C173" s="11">
        <v>43290</v>
      </c>
      <c r="D173" s="10">
        <v>9</v>
      </c>
      <c r="E173" s="1" t="s">
        <v>90</v>
      </c>
      <c r="F173" s="1" t="s">
        <v>91</v>
      </c>
      <c r="G173" s="1" t="s">
        <v>51</v>
      </c>
      <c r="H173" s="1" t="s">
        <v>92</v>
      </c>
      <c r="I173" s="1" t="s">
        <v>23</v>
      </c>
      <c r="J173" s="11">
        <v>43292</v>
      </c>
      <c r="K173" s="1" t="s">
        <v>34</v>
      </c>
      <c r="L173" s="1" t="s">
        <v>25</v>
      </c>
      <c r="M173" s="1" t="s">
        <v>93</v>
      </c>
      <c r="N173" s="1" t="s">
        <v>94</v>
      </c>
      <c r="O173" s="12">
        <v>273</v>
      </c>
      <c r="P173" s="1">
        <v>61</v>
      </c>
      <c r="Q173" s="12">
        <v>16653</v>
      </c>
      <c r="R173" s="12">
        <v>1731.91</v>
      </c>
    </row>
    <row r="174" spans="1:18" x14ac:dyDescent="0.25">
      <c r="A174" s="1"/>
      <c r="B174" s="6">
        <v>1192</v>
      </c>
      <c r="C174" s="7">
        <v>43290</v>
      </c>
      <c r="D174" s="6">
        <v>9</v>
      </c>
      <c r="E174" s="8" t="s">
        <v>90</v>
      </c>
      <c r="F174" s="8" t="s">
        <v>91</v>
      </c>
      <c r="G174" s="8" t="s">
        <v>51</v>
      </c>
      <c r="H174" s="8" t="s">
        <v>92</v>
      </c>
      <c r="I174" s="8" t="s">
        <v>23</v>
      </c>
      <c r="J174" s="7">
        <v>43292</v>
      </c>
      <c r="K174" s="8" t="s">
        <v>34</v>
      </c>
      <c r="L174" s="8" t="s">
        <v>25</v>
      </c>
      <c r="M174" s="8" t="s">
        <v>95</v>
      </c>
      <c r="N174" s="8" t="s">
        <v>96</v>
      </c>
      <c r="O174" s="9">
        <v>487.2</v>
      </c>
      <c r="P174" s="8">
        <v>27</v>
      </c>
      <c r="Q174" s="9">
        <v>13154.4</v>
      </c>
      <c r="R174" s="9">
        <v>1341.75</v>
      </c>
    </row>
    <row r="175" spans="1:18" x14ac:dyDescent="0.25">
      <c r="A175" s="1"/>
      <c r="B175" s="10">
        <v>1193</v>
      </c>
      <c r="C175" s="11">
        <v>43287</v>
      </c>
      <c r="D175" s="10">
        <v>6</v>
      </c>
      <c r="E175" s="1" t="s">
        <v>61</v>
      </c>
      <c r="F175" s="1" t="s">
        <v>62</v>
      </c>
      <c r="G175" s="1" t="s">
        <v>63</v>
      </c>
      <c r="H175" s="1" t="s">
        <v>64</v>
      </c>
      <c r="I175" s="1" t="s">
        <v>45</v>
      </c>
      <c r="J175" s="11">
        <v>43289</v>
      </c>
      <c r="K175" s="1" t="s">
        <v>24</v>
      </c>
      <c r="L175" s="1" t="s">
        <v>35</v>
      </c>
      <c r="M175" s="1" t="s">
        <v>26</v>
      </c>
      <c r="N175" s="1" t="s">
        <v>27</v>
      </c>
      <c r="O175" s="12">
        <v>196</v>
      </c>
      <c r="P175" s="1">
        <v>84</v>
      </c>
      <c r="Q175" s="12">
        <v>16464</v>
      </c>
      <c r="R175" s="12">
        <v>1662.86</v>
      </c>
    </row>
    <row r="176" spans="1:18" x14ac:dyDescent="0.25">
      <c r="A176" s="1"/>
      <c r="B176" s="6">
        <v>1194</v>
      </c>
      <c r="C176" s="7">
        <v>43289</v>
      </c>
      <c r="D176" s="6">
        <v>8</v>
      </c>
      <c r="E176" s="8" t="s">
        <v>41</v>
      </c>
      <c r="F176" s="8" t="s">
        <v>42</v>
      </c>
      <c r="G176" s="8" t="s">
        <v>43</v>
      </c>
      <c r="H176" s="8" t="s">
        <v>44</v>
      </c>
      <c r="I176" s="8" t="s">
        <v>45</v>
      </c>
      <c r="J176" s="7">
        <v>43291</v>
      </c>
      <c r="K176" s="8" t="s">
        <v>24</v>
      </c>
      <c r="L176" s="8" t="s">
        <v>25</v>
      </c>
      <c r="M176" s="8" t="s">
        <v>65</v>
      </c>
      <c r="N176" s="8" t="s">
        <v>66</v>
      </c>
      <c r="O176" s="9">
        <v>560</v>
      </c>
      <c r="P176" s="8">
        <v>91</v>
      </c>
      <c r="Q176" s="9">
        <v>50960</v>
      </c>
      <c r="R176" s="9">
        <v>5045.04</v>
      </c>
    </row>
    <row r="177" spans="1:18" x14ac:dyDescent="0.25">
      <c r="A177" s="1"/>
      <c r="B177" s="10">
        <v>1195</v>
      </c>
      <c r="C177" s="11">
        <v>43289</v>
      </c>
      <c r="D177" s="10">
        <v>8</v>
      </c>
      <c r="E177" s="1" t="s">
        <v>41</v>
      </c>
      <c r="F177" s="1" t="s">
        <v>42</v>
      </c>
      <c r="G177" s="1" t="s">
        <v>43</v>
      </c>
      <c r="H177" s="1" t="s">
        <v>44</v>
      </c>
      <c r="I177" s="1" t="s">
        <v>45</v>
      </c>
      <c r="J177" s="11">
        <v>43291</v>
      </c>
      <c r="K177" s="1" t="s">
        <v>24</v>
      </c>
      <c r="L177" s="1" t="s">
        <v>25</v>
      </c>
      <c r="M177" s="1" t="s">
        <v>47</v>
      </c>
      <c r="N177" s="1" t="s">
        <v>48</v>
      </c>
      <c r="O177" s="12">
        <v>128.80000000000001</v>
      </c>
      <c r="P177" s="1">
        <v>36</v>
      </c>
      <c r="Q177" s="12">
        <v>4636.8</v>
      </c>
      <c r="R177" s="12">
        <v>482.23</v>
      </c>
    </row>
    <row r="178" spans="1:18" x14ac:dyDescent="0.25">
      <c r="A178" s="1"/>
      <c r="B178" s="6">
        <v>1196</v>
      </c>
      <c r="C178" s="7">
        <v>43306</v>
      </c>
      <c r="D178" s="6">
        <v>25</v>
      </c>
      <c r="E178" s="8" t="s">
        <v>99</v>
      </c>
      <c r="F178" s="8" t="s">
        <v>73</v>
      </c>
      <c r="G178" s="8" t="s">
        <v>74</v>
      </c>
      <c r="H178" s="8" t="s">
        <v>75</v>
      </c>
      <c r="I178" s="8" t="s">
        <v>33</v>
      </c>
      <c r="J178" s="7">
        <v>43308</v>
      </c>
      <c r="K178" s="8" t="s">
        <v>34</v>
      </c>
      <c r="L178" s="8" t="s">
        <v>58</v>
      </c>
      <c r="M178" s="8" t="s">
        <v>104</v>
      </c>
      <c r="N178" s="8" t="s">
        <v>48</v>
      </c>
      <c r="O178" s="9">
        <v>140</v>
      </c>
      <c r="P178" s="8">
        <v>34</v>
      </c>
      <c r="Q178" s="9">
        <v>4760</v>
      </c>
      <c r="R178" s="9">
        <v>480.76</v>
      </c>
    </row>
    <row r="179" spans="1:18" x14ac:dyDescent="0.25">
      <c r="A179" s="1"/>
      <c r="B179" s="10">
        <v>1197</v>
      </c>
      <c r="C179" s="11">
        <v>43307</v>
      </c>
      <c r="D179" s="10">
        <v>26</v>
      </c>
      <c r="E179" s="1" t="s">
        <v>100</v>
      </c>
      <c r="F179" s="1" t="s">
        <v>84</v>
      </c>
      <c r="G179" s="1" t="s">
        <v>84</v>
      </c>
      <c r="H179" s="1" t="s">
        <v>70</v>
      </c>
      <c r="I179" s="1" t="s">
        <v>71</v>
      </c>
      <c r="J179" s="11">
        <v>43309</v>
      </c>
      <c r="K179" s="1" t="s">
        <v>46</v>
      </c>
      <c r="L179" s="1" t="s">
        <v>35</v>
      </c>
      <c r="M179" s="1" t="s">
        <v>105</v>
      </c>
      <c r="N179" s="1" t="s">
        <v>106</v>
      </c>
      <c r="O179" s="12">
        <v>298.89999999999998</v>
      </c>
      <c r="P179" s="1">
        <v>81</v>
      </c>
      <c r="Q179" s="12">
        <v>24210.9</v>
      </c>
      <c r="R179" s="12">
        <v>2493.7199999999998</v>
      </c>
    </row>
    <row r="180" spans="1:18" x14ac:dyDescent="0.25">
      <c r="A180" s="1"/>
      <c r="B180" s="6">
        <v>1198</v>
      </c>
      <c r="C180" s="7">
        <v>43307</v>
      </c>
      <c r="D180" s="6">
        <v>26</v>
      </c>
      <c r="E180" s="8" t="s">
        <v>100</v>
      </c>
      <c r="F180" s="8" t="s">
        <v>84</v>
      </c>
      <c r="G180" s="8" t="s">
        <v>84</v>
      </c>
      <c r="H180" s="8" t="s">
        <v>70</v>
      </c>
      <c r="I180" s="8" t="s">
        <v>71</v>
      </c>
      <c r="J180" s="7">
        <v>43309</v>
      </c>
      <c r="K180" s="8" t="s">
        <v>46</v>
      </c>
      <c r="L180" s="8" t="s">
        <v>35</v>
      </c>
      <c r="M180" s="8" t="s">
        <v>59</v>
      </c>
      <c r="N180" s="8" t="s">
        <v>60</v>
      </c>
      <c r="O180" s="9">
        <v>135.1</v>
      </c>
      <c r="P180" s="8">
        <v>25</v>
      </c>
      <c r="Q180" s="9">
        <v>3377.5</v>
      </c>
      <c r="R180" s="9">
        <v>327.62</v>
      </c>
    </row>
    <row r="181" spans="1:18" x14ac:dyDescent="0.25">
      <c r="A181" s="1"/>
      <c r="B181" s="10">
        <v>1199</v>
      </c>
      <c r="C181" s="11">
        <v>43307</v>
      </c>
      <c r="D181" s="10">
        <v>26</v>
      </c>
      <c r="E181" s="1" t="s">
        <v>100</v>
      </c>
      <c r="F181" s="1" t="s">
        <v>84</v>
      </c>
      <c r="G181" s="1" t="s">
        <v>84</v>
      </c>
      <c r="H181" s="1" t="s">
        <v>70</v>
      </c>
      <c r="I181" s="1" t="s">
        <v>71</v>
      </c>
      <c r="J181" s="11">
        <v>43309</v>
      </c>
      <c r="K181" s="1" t="s">
        <v>46</v>
      </c>
      <c r="L181" s="1" t="s">
        <v>35</v>
      </c>
      <c r="M181" s="1" t="s">
        <v>88</v>
      </c>
      <c r="N181" s="1" t="s">
        <v>89</v>
      </c>
      <c r="O181" s="12">
        <v>257.60000000000002</v>
      </c>
      <c r="P181" s="1">
        <v>12</v>
      </c>
      <c r="Q181" s="12">
        <v>3091.2</v>
      </c>
      <c r="R181" s="12">
        <v>309.12</v>
      </c>
    </row>
    <row r="182" spans="1:18" x14ac:dyDescent="0.25">
      <c r="A182" s="1"/>
      <c r="B182" s="6">
        <v>1200</v>
      </c>
      <c r="C182" s="7">
        <v>43310</v>
      </c>
      <c r="D182" s="6">
        <v>29</v>
      </c>
      <c r="E182" s="8" t="s">
        <v>49</v>
      </c>
      <c r="F182" s="8" t="s">
        <v>50</v>
      </c>
      <c r="G182" s="8" t="s">
        <v>51</v>
      </c>
      <c r="H182" s="8" t="s">
        <v>52</v>
      </c>
      <c r="I182" s="8" t="s">
        <v>23</v>
      </c>
      <c r="J182" s="7">
        <v>43312</v>
      </c>
      <c r="K182" s="8" t="s">
        <v>24</v>
      </c>
      <c r="L182" s="8" t="s">
        <v>25</v>
      </c>
      <c r="M182" s="8" t="s">
        <v>26</v>
      </c>
      <c r="N182" s="8" t="s">
        <v>27</v>
      </c>
      <c r="O182" s="9">
        <v>196</v>
      </c>
      <c r="P182" s="8">
        <v>23</v>
      </c>
      <c r="Q182" s="9">
        <v>4508</v>
      </c>
      <c r="R182" s="9">
        <v>432.77</v>
      </c>
    </row>
    <row r="183" spans="1:18" x14ac:dyDescent="0.25">
      <c r="A183" s="1"/>
      <c r="B183" s="10">
        <v>1201</v>
      </c>
      <c r="C183" s="11">
        <v>43287</v>
      </c>
      <c r="D183" s="10">
        <v>6</v>
      </c>
      <c r="E183" s="1" t="s">
        <v>61</v>
      </c>
      <c r="F183" s="1" t="s">
        <v>62</v>
      </c>
      <c r="G183" s="1" t="s">
        <v>63</v>
      </c>
      <c r="H183" s="1" t="s">
        <v>64</v>
      </c>
      <c r="I183" s="1" t="s">
        <v>45</v>
      </c>
      <c r="J183" s="11">
        <v>43289</v>
      </c>
      <c r="K183" s="1" t="s">
        <v>46</v>
      </c>
      <c r="L183" s="1" t="s">
        <v>25</v>
      </c>
      <c r="M183" s="1" t="s">
        <v>53</v>
      </c>
      <c r="N183" s="1" t="s">
        <v>54</v>
      </c>
      <c r="O183" s="12">
        <v>178.5</v>
      </c>
      <c r="P183" s="1">
        <v>76</v>
      </c>
      <c r="Q183" s="12">
        <v>13566</v>
      </c>
      <c r="R183" s="12">
        <v>1370.17</v>
      </c>
    </row>
    <row r="184" spans="1:18" x14ac:dyDescent="0.25">
      <c r="A184" s="1"/>
      <c r="B184" s="6">
        <v>1203</v>
      </c>
      <c r="C184" s="7">
        <v>43285</v>
      </c>
      <c r="D184" s="6">
        <v>4</v>
      </c>
      <c r="E184" s="8" t="s">
        <v>30</v>
      </c>
      <c r="F184" s="8" t="s">
        <v>31</v>
      </c>
      <c r="G184" s="8" t="s">
        <v>31</v>
      </c>
      <c r="H184" s="8" t="s">
        <v>32</v>
      </c>
      <c r="I184" s="8" t="s">
        <v>33</v>
      </c>
      <c r="J184" s="7">
        <v>43287</v>
      </c>
      <c r="K184" s="8" t="s">
        <v>34</v>
      </c>
      <c r="L184" s="8" t="s">
        <v>35</v>
      </c>
      <c r="M184" s="8" t="s">
        <v>107</v>
      </c>
      <c r="N184" s="8" t="s">
        <v>80</v>
      </c>
      <c r="O184" s="9">
        <v>1134</v>
      </c>
      <c r="P184" s="8">
        <v>55</v>
      </c>
      <c r="Q184" s="9">
        <v>62370</v>
      </c>
      <c r="R184" s="9">
        <v>6237</v>
      </c>
    </row>
    <row r="185" spans="1:18" x14ac:dyDescent="0.25">
      <c r="A185" s="1"/>
      <c r="B185" s="10">
        <v>1204</v>
      </c>
      <c r="C185" s="11">
        <v>43285</v>
      </c>
      <c r="D185" s="10">
        <v>4</v>
      </c>
      <c r="E185" s="1" t="s">
        <v>30</v>
      </c>
      <c r="F185" s="1" t="s">
        <v>31</v>
      </c>
      <c r="G185" s="1" t="s">
        <v>31</v>
      </c>
      <c r="H185" s="1" t="s">
        <v>32</v>
      </c>
      <c r="I185" s="1" t="s">
        <v>33</v>
      </c>
      <c r="J185" s="11">
        <v>43287</v>
      </c>
      <c r="K185" s="1" t="s">
        <v>34</v>
      </c>
      <c r="L185" s="1" t="s">
        <v>35</v>
      </c>
      <c r="M185" s="1" t="s">
        <v>108</v>
      </c>
      <c r="N185" s="1" t="s">
        <v>109</v>
      </c>
      <c r="O185" s="12">
        <v>98</v>
      </c>
      <c r="P185" s="1">
        <v>19</v>
      </c>
      <c r="Q185" s="12">
        <v>1862</v>
      </c>
      <c r="R185" s="12">
        <v>180.61</v>
      </c>
    </row>
    <row r="186" spans="1:18" x14ac:dyDescent="0.25">
      <c r="A186" s="1"/>
      <c r="B186" s="6">
        <v>1206</v>
      </c>
      <c r="C186" s="7">
        <v>43289</v>
      </c>
      <c r="D186" s="6">
        <v>8</v>
      </c>
      <c r="E186" s="8" t="s">
        <v>41</v>
      </c>
      <c r="F186" s="8" t="s">
        <v>42</v>
      </c>
      <c r="G186" s="8" t="s">
        <v>43</v>
      </c>
      <c r="H186" s="8" t="s">
        <v>44</v>
      </c>
      <c r="I186" s="8" t="s">
        <v>45</v>
      </c>
      <c r="J186" s="7">
        <v>43291</v>
      </c>
      <c r="K186" s="8" t="s">
        <v>46</v>
      </c>
      <c r="L186" s="8" t="s">
        <v>35</v>
      </c>
      <c r="M186" s="8" t="s">
        <v>95</v>
      </c>
      <c r="N186" s="8" t="s">
        <v>96</v>
      </c>
      <c r="O186" s="9">
        <v>487.2</v>
      </c>
      <c r="P186" s="8">
        <v>27</v>
      </c>
      <c r="Q186" s="9">
        <v>13154.4</v>
      </c>
      <c r="R186" s="9">
        <v>1249.67</v>
      </c>
    </row>
    <row r="187" spans="1:18" x14ac:dyDescent="0.25">
      <c r="A187" s="1"/>
      <c r="B187" s="10">
        <v>1209</v>
      </c>
      <c r="C187" s="11">
        <v>43284</v>
      </c>
      <c r="D187" s="10">
        <v>3</v>
      </c>
      <c r="E187" s="1" t="s">
        <v>55</v>
      </c>
      <c r="F187" s="1" t="s">
        <v>56</v>
      </c>
      <c r="G187" s="1" t="s">
        <v>57</v>
      </c>
      <c r="H187" s="1" t="s">
        <v>22</v>
      </c>
      <c r="I187" s="1" t="s">
        <v>23</v>
      </c>
      <c r="J187" s="11">
        <v>43286</v>
      </c>
      <c r="K187" s="1" t="s">
        <v>24</v>
      </c>
      <c r="L187" s="1" t="s">
        <v>58</v>
      </c>
      <c r="M187" s="1" t="s">
        <v>97</v>
      </c>
      <c r="N187" s="1" t="s">
        <v>82</v>
      </c>
      <c r="O187" s="12">
        <v>140</v>
      </c>
      <c r="P187" s="1">
        <v>99</v>
      </c>
      <c r="Q187" s="12">
        <v>13860</v>
      </c>
      <c r="R187" s="12">
        <v>1330.56</v>
      </c>
    </row>
    <row r="188" spans="1:18" x14ac:dyDescent="0.25">
      <c r="A188" s="1"/>
      <c r="B188" s="6">
        <v>1210</v>
      </c>
      <c r="C188" s="7">
        <v>43284</v>
      </c>
      <c r="D188" s="6">
        <v>3</v>
      </c>
      <c r="E188" s="8" t="s">
        <v>55</v>
      </c>
      <c r="F188" s="8" t="s">
        <v>56</v>
      </c>
      <c r="G188" s="8" t="s">
        <v>57</v>
      </c>
      <c r="H188" s="8" t="s">
        <v>22</v>
      </c>
      <c r="I188" s="8" t="s">
        <v>23</v>
      </c>
      <c r="J188" s="7">
        <v>43286</v>
      </c>
      <c r="K188" s="8" t="s">
        <v>24</v>
      </c>
      <c r="L188" s="8" t="s">
        <v>58</v>
      </c>
      <c r="M188" s="8" t="s">
        <v>65</v>
      </c>
      <c r="N188" s="8" t="s">
        <v>66</v>
      </c>
      <c r="O188" s="9">
        <v>560</v>
      </c>
      <c r="P188" s="8">
        <v>10</v>
      </c>
      <c r="Q188" s="9">
        <v>5600</v>
      </c>
      <c r="R188" s="9">
        <v>560</v>
      </c>
    </row>
    <row r="189" spans="1:18" x14ac:dyDescent="0.25">
      <c r="A189" s="1"/>
      <c r="B189" s="10">
        <v>1214</v>
      </c>
      <c r="C189" s="11">
        <v>43291</v>
      </c>
      <c r="D189" s="10">
        <v>10</v>
      </c>
      <c r="E189" s="1" t="s">
        <v>72</v>
      </c>
      <c r="F189" s="1" t="s">
        <v>73</v>
      </c>
      <c r="G189" s="1" t="s">
        <v>74</v>
      </c>
      <c r="H189" s="1" t="s">
        <v>75</v>
      </c>
      <c r="I189" s="1" t="s">
        <v>33</v>
      </c>
      <c r="J189" s="11">
        <v>43293</v>
      </c>
      <c r="K189" s="1" t="s">
        <v>24</v>
      </c>
      <c r="L189" s="1" t="s">
        <v>35</v>
      </c>
      <c r="M189" s="1" t="s">
        <v>98</v>
      </c>
      <c r="N189" s="1" t="s">
        <v>29</v>
      </c>
      <c r="O189" s="12">
        <v>140</v>
      </c>
      <c r="P189" s="1">
        <v>80</v>
      </c>
      <c r="Q189" s="12">
        <v>11200</v>
      </c>
      <c r="R189" s="12">
        <v>1086.4000000000001</v>
      </c>
    </row>
    <row r="190" spans="1:18" x14ac:dyDescent="0.25">
      <c r="A190" s="1"/>
      <c r="B190" s="6">
        <v>1216</v>
      </c>
      <c r="C190" s="7">
        <v>43291</v>
      </c>
      <c r="D190" s="6">
        <v>10</v>
      </c>
      <c r="E190" s="8" t="s">
        <v>72</v>
      </c>
      <c r="F190" s="8" t="s">
        <v>73</v>
      </c>
      <c r="G190" s="8" t="s">
        <v>74</v>
      </c>
      <c r="H190" s="8" t="s">
        <v>75</v>
      </c>
      <c r="I190" s="8" t="s">
        <v>33</v>
      </c>
      <c r="J190" s="6"/>
      <c r="K190" s="8" t="s">
        <v>34</v>
      </c>
      <c r="L190" s="8"/>
      <c r="M190" s="8" t="s">
        <v>28</v>
      </c>
      <c r="N190" s="8" t="s">
        <v>29</v>
      </c>
      <c r="O190" s="9">
        <v>49</v>
      </c>
      <c r="P190" s="8">
        <v>27</v>
      </c>
      <c r="Q190" s="9">
        <v>1323</v>
      </c>
      <c r="R190" s="9">
        <v>127.01</v>
      </c>
    </row>
    <row r="191" spans="1:18" x14ac:dyDescent="0.25">
      <c r="A191" s="1"/>
      <c r="B191" s="10">
        <v>1217</v>
      </c>
      <c r="C191" s="11">
        <v>43292</v>
      </c>
      <c r="D191" s="10">
        <v>11</v>
      </c>
      <c r="E191" s="1" t="s">
        <v>83</v>
      </c>
      <c r="F191" s="1" t="s">
        <v>84</v>
      </c>
      <c r="G191" s="1" t="s">
        <v>84</v>
      </c>
      <c r="H191" s="1" t="s">
        <v>70</v>
      </c>
      <c r="I191" s="1" t="s">
        <v>71</v>
      </c>
      <c r="J191" s="10"/>
      <c r="K191" s="1" t="s">
        <v>46</v>
      </c>
      <c r="L191" s="1"/>
      <c r="M191" s="1" t="s">
        <v>65</v>
      </c>
      <c r="N191" s="1" t="s">
        <v>66</v>
      </c>
      <c r="O191" s="12">
        <v>560</v>
      </c>
      <c r="P191" s="1">
        <v>97</v>
      </c>
      <c r="Q191" s="12">
        <v>54320</v>
      </c>
      <c r="R191" s="12">
        <v>5323.36</v>
      </c>
    </row>
    <row r="192" spans="1:18" x14ac:dyDescent="0.25">
      <c r="A192" s="1"/>
      <c r="B192" s="6">
        <v>1218</v>
      </c>
      <c r="C192" s="7">
        <v>43282</v>
      </c>
      <c r="D192" s="6">
        <v>1</v>
      </c>
      <c r="E192" s="8" t="s">
        <v>85</v>
      </c>
      <c r="F192" s="8" t="s">
        <v>86</v>
      </c>
      <c r="G192" s="8" t="s">
        <v>87</v>
      </c>
      <c r="H192" s="8" t="s">
        <v>44</v>
      </c>
      <c r="I192" s="8" t="s">
        <v>45</v>
      </c>
      <c r="J192" s="6"/>
      <c r="K192" s="8" t="s">
        <v>46</v>
      </c>
      <c r="L192" s="8"/>
      <c r="M192" s="8" t="s">
        <v>88</v>
      </c>
      <c r="N192" s="8" t="s">
        <v>89</v>
      </c>
      <c r="O192" s="9">
        <v>257.60000000000002</v>
      </c>
      <c r="P192" s="8">
        <v>42</v>
      </c>
      <c r="Q192" s="9">
        <v>10819.2</v>
      </c>
      <c r="R192" s="9">
        <v>1125.2</v>
      </c>
    </row>
    <row r="193" spans="1:18" x14ac:dyDescent="0.25">
      <c r="A193" s="1"/>
      <c r="B193" s="10">
        <v>1219</v>
      </c>
      <c r="C193" s="11">
        <v>43309</v>
      </c>
      <c r="D193" s="10">
        <v>28</v>
      </c>
      <c r="E193" s="1" t="s">
        <v>67</v>
      </c>
      <c r="F193" s="1" t="s">
        <v>68</v>
      </c>
      <c r="G193" s="1" t="s">
        <v>69</v>
      </c>
      <c r="H193" s="1" t="s">
        <v>70</v>
      </c>
      <c r="I193" s="1" t="s">
        <v>71</v>
      </c>
      <c r="J193" s="11">
        <v>43311</v>
      </c>
      <c r="K193" s="1" t="s">
        <v>46</v>
      </c>
      <c r="L193" s="1" t="s">
        <v>35</v>
      </c>
      <c r="M193" s="1" t="s">
        <v>40</v>
      </c>
      <c r="N193" s="1" t="s">
        <v>27</v>
      </c>
      <c r="O193" s="12">
        <v>644</v>
      </c>
      <c r="P193" s="1">
        <v>24</v>
      </c>
      <c r="Q193" s="12">
        <v>15456</v>
      </c>
      <c r="R193" s="12">
        <v>1483.78</v>
      </c>
    </row>
    <row r="194" spans="1:18" x14ac:dyDescent="0.25">
      <c r="A194" s="1"/>
      <c r="B194" s="6">
        <v>1220</v>
      </c>
      <c r="C194" s="7">
        <v>43290</v>
      </c>
      <c r="D194" s="6">
        <v>9</v>
      </c>
      <c r="E194" s="8" t="s">
        <v>90</v>
      </c>
      <c r="F194" s="8" t="s">
        <v>91</v>
      </c>
      <c r="G194" s="8" t="s">
        <v>51</v>
      </c>
      <c r="H194" s="8" t="s">
        <v>92</v>
      </c>
      <c r="I194" s="8" t="s">
        <v>23</v>
      </c>
      <c r="J194" s="7">
        <v>43292</v>
      </c>
      <c r="K194" s="8" t="s">
        <v>34</v>
      </c>
      <c r="L194" s="8" t="s">
        <v>25</v>
      </c>
      <c r="M194" s="8" t="s">
        <v>59</v>
      </c>
      <c r="N194" s="8" t="s">
        <v>60</v>
      </c>
      <c r="O194" s="9">
        <v>135.1</v>
      </c>
      <c r="P194" s="8">
        <v>90</v>
      </c>
      <c r="Q194" s="9">
        <v>12159</v>
      </c>
      <c r="R194" s="9">
        <v>1167.26</v>
      </c>
    </row>
    <row r="195" spans="1:18" x14ac:dyDescent="0.25">
      <c r="A195" s="1"/>
      <c r="B195" s="10">
        <v>1221</v>
      </c>
      <c r="C195" s="11">
        <v>43287</v>
      </c>
      <c r="D195" s="10">
        <v>6</v>
      </c>
      <c r="E195" s="1" t="s">
        <v>61</v>
      </c>
      <c r="F195" s="1" t="s">
        <v>62</v>
      </c>
      <c r="G195" s="1" t="s">
        <v>63</v>
      </c>
      <c r="H195" s="1" t="s">
        <v>64</v>
      </c>
      <c r="I195" s="1" t="s">
        <v>45</v>
      </c>
      <c r="J195" s="11">
        <v>43289</v>
      </c>
      <c r="K195" s="1" t="s">
        <v>24</v>
      </c>
      <c r="L195" s="1" t="s">
        <v>35</v>
      </c>
      <c r="M195" s="1" t="s">
        <v>53</v>
      </c>
      <c r="N195" s="1" t="s">
        <v>54</v>
      </c>
      <c r="O195" s="12">
        <v>178.5</v>
      </c>
      <c r="P195" s="1">
        <v>28</v>
      </c>
      <c r="Q195" s="12">
        <v>4998</v>
      </c>
      <c r="R195" s="12">
        <v>499.8</v>
      </c>
    </row>
    <row r="196" spans="1:18" x14ac:dyDescent="0.25">
      <c r="A196" s="1"/>
      <c r="B196" s="6">
        <v>1222</v>
      </c>
      <c r="C196" s="7">
        <v>43340</v>
      </c>
      <c r="D196" s="6">
        <v>28</v>
      </c>
      <c r="E196" s="8" t="s">
        <v>67</v>
      </c>
      <c r="F196" s="8" t="s">
        <v>68</v>
      </c>
      <c r="G196" s="8" t="s">
        <v>69</v>
      </c>
      <c r="H196" s="8" t="s">
        <v>70</v>
      </c>
      <c r="I196" s="8" t="s">
        <v>71</v>
      </c>
      <c r="J196" s="7">
        <v>43342</v>
      </c>
      <c r="K196" s="8" t="s">
        <v>46</v>
      </c>
      <c r="L196" s="8" t="s">
        <v>25</v>
      </c>
      <c r="M196" s="8" t="s">
        <v>40</v>
      </c>
      <c r="N196" s="8" t="s">
        <v>27</v>
      </c>
      <c r="O196" s="9">
        <v>644</v>
      </c>
      <c r="P196" s="8">
        <v>28</v>
      </c>
      <c r="Q196" s="9">
        <v>18032</v>
      </c>
      <c r="R196" s="9">
        <v>1875.33</v>
      </c>
    </row>
    <row r="197" spans="1:18" x14ac:dyDescent="0.25">
      <c r="A197" s="1"/>
      <c r="B197" s="10">
        <v>1223</v>
      </c>
      <c r="C197" s="11">
        <v>43320</v>
      </c>
      <c r="D197" s="10">
        <v>8</v>
      </c>
      <c r="E197" s="1" t="s">
        <v>41</v>
      </c>
      <c r="F197" s="1" t="s">
        <v>42</v>
      </c>
      <c r="G197" s="1" t="s">
        <v>43</v>
      </c>
      <c r="H197" s="1" t="s">
        <v>44</v>
      </c>
      <c r="I197" s="1" t="s">
        <v>45</v>
      </c>
      <c r="J197" s="11">
        <v>43322</v>
      </c>
      <c r="K197" s="1" t="s">
        <v>46</v>
      </c>
      <c r="L197" s="1" t="s">
        <v>25</v>
      </c>
      <c r="M197" s="1" t="s">
        <v>53</v>
      </c>
      <c r="N197" s="1" t="s">
        <v>54</v>
      </c>
      <c r="O197" s="12">
        <v>178.5</v>
      </c>
      <c r="P197" s="1">
        <v>57</v>
      </c>
      <c r="Q197" s="12">
        <v>10174.5</v>
      </c>
      <c r="R197" s="12">
        <v>976.75</v>
      </c>
    </row>
    <row r="198" spans="1:18" x14ac:dyDescent="0.25">
      <c r="A198" s="1"/>
      <c r="B198" s="6">
        <v>1224</v>
      </c>
      <c r="C198" s="7">
        <v>43322</v>
      </c>
      <c r="D198" s="6">
        <v>10</v>
      </c>
      <c r="E198" s="8" t="s">
        <v>72</v>
      </c>
      <c r="F198" s="8" t="s">
        <v>73</v>
      </c>
      <c r="G198" s="8" t="s">
        <v>74</v>
      </c>
      <c r="H198" s="8" t="s">
        <v>75</v>
      </c>
      <c r="I198" s="8" t="s">
        <v>33</v>
      </c>
      <c r="J198" s="7">
        <v>43324</v>
      </c>
      <c r="K198" s="8" t="s">
        <v>24</v>
      </c>
      <c r="L198" s="8" t="s">
        <v>35</v>
      </c>
      <c r="M198" s="8" t="s">
        <v>76</v>
      </c>
      <c r="N198" s="8" t="s">
        <v>27</v>
      </c>
      <c r="O198" s="9">
        <v>41.86</v>
      </c>
      <c r="P198" s="8">
        <v>23</v>
      </c>
      <c r="Q198" s="9">
        <v>962.78</v>
      </c>
      <c r="R198" s="9">
        <v>93.39</v>
      </c>
    </row>
    <row r="199" spans="1:18" x14ac:dyDescent="0.25">
      <c r="A199" s="1"/>
      <c r="B199" s="10">
        <v>1225</v>
      </c>
      <c r="C199" s="11">
        <v>43319</v>
      </c>
      <c r="D199" s="10">
        <v>7</v>
      </c>
      <c r="E199" s="1" t="s">
        <v>77</v>
      </c>
      <c r="F199" s="1" t="s">
        <v>78</v>
      </c>
      <c r="G199" s="1" t="s">
        <v>78</v>
      </c>
      <c r="H199" s="1" t="s">
        <v>44</v>
      </c>
      <c r="I199" s="1" t="s">
        <v>45</v>
      </c>
      <c r="J199" s="10"/>
      <c r="K199" s="1"/>
      <c r="L199" s="1"/>
      <c r="M199" s="1" t="s">
        <v>40</v>
      </c>
      <c r="N199" s="1" t="s">
        <v>27</v>
      </c>
      <c r="O199" s="12">
        <v>644</v>
      </c>
      <c r="P199" s="1">
        <v>86</v>
      </c>
      <c r="Q199" s="12">
        <v>55384</v>
      </c>
      <c r="R199" s="12">
        <v>5593.78</v>
      </c>
    </row>
    <row r="200" spans="1:18" x14ac:dyDescent="0.25">
      <c r="A200" s="1"/>
      <c r="B200" s="6">
        <v>1226</v>
      </c>
      <c r="C200" s="7">
        <v>43322</v>
      </c>
      <c r="D200" s="6">
        <v>10</v>
      </c>
      <c r="E200" s="8" t="s">
        <v>72</v>
      </c>
      <c r="F200" s="8" t="s">
        <v>73</v>
      </c>
      <c r="G200" s="8" t="s">
        <v>74</v>
      </c>
      <c r="H200" s="8" t="s">
        <v>75</v>
      </c>
      <c r="I200" s="8" t="s">
        <v>33</v>
      </c>
      <c r="J200" s="7">
        <v>43324</v>
      </c>
      <c r="K200" s="8" t="s">
        <v>34</v>
      </c>
      <c r="L200" s="8"/>
      <c r="M200" s="8" t="s">
        <v>79</v>
      </c>
      <c r="N200" s="8" t="s">
        <v>80</v>
      </c>
      <c r="O200" s="9">
        <v>350</v>
      </c>
      <c r="P200" s="8">
        <v>47</v>
      </c>
      <c r="Q200" s="9">
        <v>16450</v>
      </c>
      <c r="R200" s="9">
        <v>1628.55</v>
      </c>
    </row>
    <row r="201" spans="1:18" x14ac:dyDescent="0.25">
      <c r="A201" s="1"/>
      <c r="B201" s="10">
        <v>1227</v>
      </c>
      <c r="C201" s="11">
        <v>43322</v>
      </c>
      <c r="D201" s="10">
        <v>10</v>
      </c>
      <c r="E201" s="1" t="s">
        <v>72</v>
      </c>
      <c r="F201" s="1" t="s">
        <v>73</v>
      </c>
      <c r="G201" s="1" t="s">
        <v>74</v>
      </c>
      <c r="H201" s="1" t="s">
        <v>75</v>
      </c>
      <c r="I201" s="1" t="s">
        <v>33</v>
      </c>
      <c r="J201" s="11">
        <v>43324</v>
      </c>
      <c r="K201" s="1" t="s">
        <v>34</v>
      </c>
      <c r="L201" s="1"/>
      <c r="M201" s="1" t="s">
        <v>81</v>
      </c>
      <c r="N201" s="1" t="s">
        <v>82</v>
      </c>
      <c r="O201" s="12">
        <v>308</v>
      </c>
      <c r="P201" s="1">
        <v>97</v>
      </c>
      <c r="Q201" s="12">
        <v>29876</v>
      </c>
      <c r="R201" s="12">
        <v>3107.1</v>
      </c>
    </row>
    <row r="202" spans="1:18" x14ac:dyDescent="0.25">
      <c r="A202" s="1"/>
      <c r="B202" s="6">
        <v>1228</v>
      </c>
      <c r="C202" s="7">
        <v>43322</v>
      </c>
      <c r="D202" s="6">
        <v>10</v>
      </c>
      <c r="E202" s="8" t="s">
        <v>72</v>
      </c>
      <c r="F202" s="8" t="s">
        <v>73</v>
      </c>
      <c r="G202" s="8" t="s">
        <v>74</v>
      </c>
      <c r="H202" s="8" t="s">
        <v>75</v>
      </c>
      <c r="I202" s="8" t="s">
        <v>33</v>
      </c>
      <c r="J202" s="7">
        <v>43324</v>
      </c>
      <c r="K202" s="8" t="s">
        <v>34</v>
      </c>
      <c r="L202" s="8"/>
      <c r="M202" s="8" t="s">
        <v>47</v>
      </c>
      <c r="N202" s="8" t="s">
        <v>48</v>
      </c>
      <c r="O202" s="9">
        <v>128.80000000000001</v>
      </c>
      <c r="P202" s="8">
        <v>96</v>
      </c>
      <c r="Q202" s="9">
        <v>12364.8</v>
      </c>
      <c r="R202" s="9">
        <v>1211.75</v>
      </c>
    </row>
    <row r="203" spans="1:18" x14ac:dyDescent="0.25">
      <c r="A203" s="1"/>
      <c r="B203" s="10">
        <v>1229</v>
      </c>
      <c r="C203" s="11">
        <v>43323</v>
      </c>
      <c r="D203" s="10">
        <v>11</v>
      </c>
      <c r="E203" s="1" t="s">
        <v>83</v>
      </c>
      <c r="F203" s="1" t="s">
        <v>84</v>
      </c>
      <c r="G203" s="1" t="s">
        <v>84</v>
      </c>
      <c r="H203" s="1" t="s">
        <v>70</v>
      </c>
      <c r="I203" s="1" t="s">
        <v>71</v>
      </c>
      <c r="J203" s="10"/>
      <c r="K203" s="1" t="s">
        <v>46</v>
      </c>
      <c r="L203" s="1"/>
      <c r="M203" s="1" t="s">
        <v>28</v>
      </c>
      <c r="N203" s="1" t="s">
        <v>29</v>
      </c>
      <c r="O203" s="12">
        <v>49</v>
      </c>
      <c r="P203" s="1">
        <v>31</v>
      </c>
      <c r="Q203" s="12">
        <v>1519</v>
      </c>
      <c r="R203" s="12">
        <v>151.9</v>
      </c>
    </row>
    <row r="204" spans="1:18" x14ac:dyDescent="0.25">
      <c r="A204" s="1"/>
      <c r="B204" s="6">
        <v>1230</v>
      </c>
      <c r="C204" s="7">
        <v>43323</v>
      </c>
      <c r="D204" s="6">
        <v>11</v>
      </c>
      <c r="E204" s="8" t="s">
        <v>83</v>
      </c>
      <c r="F204" s="8" t="s">
        <v>84</v>
      </c>
      <c r="G204" s="8" t="s">
        <v>84</v>
      </c>
      <c r="H204" s="8" t="s">
        <v>70</v>
      </c>
      <c r="I204" s="8" t="s">
        <v>71</v>
      </c>
      <c r="J204" s="6"/>
      <c r="K204" s="8" t="s">
        <v>46</v>
      </c>
      <c r="L204" s="8"/>
      <c r="M204" s="8" t="s">
        <v>76</v>
      </c>
      <c r="N204" s="8" t="s">
        <v>27</v>
      </c>
      <c r="O204" s="9">
        <v>41.86</v>
      </c>
      <c r="P204" s="8">
        <v>52</v>
      </c>
      <c r="Q204" s="9">
        <v>2176.7199999999998</v>
      </c>
      <c r="R204" s="9">
        <v>224.2</v>
      </c>
    </row>
    <row r="205" spans="1:18" x14ac:dyDescent="0.25">
      <c r="A205" s="1"/>
      <c r="B205" s="10">
        <v>1231</v>
      </c>
      <c r="C205" s="11">
        <v>43313</v>
      </c>
      <c r="D205" s="10">
        <v>1</v>
      </c>
      <c r="E205" s="1" t="s">
        <v>85</v>
      </c>
      <c r="F205" s="1" t="s">
        <v>86</v>
      </c>
      <c r="G205" s="1" t="s">
        <v>87</v>
      </c>
      <c r="H205" s="1" t="s">
        <v>44</v>
      </c>
      <c r="I205" s="1" t="s">
        <v>45</v>
      </c>
      <c r="J205" s="10"/>
      <c r="K205" s="1"/>
      <c r="L205" s="1"/>
      <c r="M205" s="1" t="s">
        <v>39</v>
      </c>
      <c r="N205" s="1" t="s">
        <v>27</v>
      </c>
      <c r="O205" s="12">
        <v>252</v>
      </c>
      <c r="P205" s="1">
        <v>91</v>
      </c>
      <c r="Q205" s="12">
        <v>22932</v>
      </c>
      <c r="R205" s="12">
        <v>2224.4</v>
      </c>
    </row>
    <row r="206" spans="1:18" x14ac:dyDescent="0.25">
      <c r="A206" s="1"/>
      <c r="B206" s="6">
        <v>1232</v>
      </c>
      <c r="C206" s="7">
        <v>43313</v>
      </c>
      <c r="D206" s="6">
        <v>1</v>
      </c>
      <c r="E206" s="8" t="s">
        <v>85</v>
      </c>
      <c r="F206" s="8" t="s">
        <v>86</v>
      </c>
      <c r="G206" s="8" t="s">
        <v>87</v>
      </c>
      <c r="H206" s="8" t="s">
        <v>44</v>
      </c>
      <c r="I206" s="8" t="s">
        <v>45</v>
      </c>
      <c r="J206" s="6"/>
      <c r="K206" s="8"/>
      <c r="L206" s="8"/>
      <c r="M206" s="8" t="s">
        <v>40</v>
      </c>
      <c r="N206" s="8" t="s">
        <v>27</v>
      </c>
      <c r="O206" s="9">
        <v>644</v>
      </c>
      <c r="P206" s="8">
        <v>14</v>
      </c>
      <c r="Q206" s="9">
        <v>9016</v>
      </c>
      <c r="R206" s="9">
        <v>892.58</v>
      </c>
    </row>
    <row r="207" spans="1:18" x14ac:dyDescent="0.25">
      <c r="A207" s="1"/>
      <c r="B207" s="10">
        <v>1233</v>
      </c>
      <c r="C207" s="11">
        <v>43313</v>
      </c>
      <c r="D207" s="10">
        <v>1</v>
      </c>
      <c r="E207" s="1" t="s">
        <v>85</v>
      </c>
      <c r="F207" s="1" t="s">
        <v>86</v>
      </c>
      <c r="G207" s="1" t="s">
        <v>87</v>
      </c>
      <c r="H207" s="1" t="s">
        <v>44</v>
      </c>
      <c r="I207" s="1" t="s">
        <v>45</v>
      </c>
      <c r="J207" s="10"/>
      <c r="K207" s="1"/>
      <c r="L207" s="1"/>
      <c r="M207" s="1" t="s">
        <v>76</v>
      </c>
      <c r="N207" s="1" t="s">
        <v>27</v>
      </c>
      <c r="O207" s="12">
        <v>41.86</v>
      </c>
      <c r="P207" s="1">
        <v>44</v>
      </c>
      <c r="Q207" s="12">
        <v>1841.84</v>
      </c>
      <c r="R207" s="12">
        <v>186.03</v>
      </c>
    </row>
    <row r="208" spans="1:18" x14ac:dyDescent="0.25">
      <c r="A208" s="1"/>
      <c r="B208" s="6">
        <v>1234</v>
      </c>
      <c r="C208" s="7">
        <v>43340</v>
      </c>
      <c r="D208" s="6">
        <v>28</v>
      </c>
      <c r="E208" s="8" t="s">
        <v>67</v>
      </c>
      <c r="F208" s="8" t="s">
        <v>68</v>
      </c>
      <c r="G208" s="8" t="s">
        <v>69</v>
      </c>
      <c r="H208" s="8" t="s">
        <v>70</v>
      </c>
      <c r="I208" s="8" t="s">
        <v>71</v>
      </c>
      <c r="J208" s="7">
        <v>43342</v>
      </c>
      <c r="K208" s="8" t="s">
        <v>46</v>
      </c>
      <c r="L208" s="8" t="s">
        <v>35</v>
      </c>
      <c r="M208" s="8" t="s">
        <v>59</v>
      </c>
      <c r="N208" s="8" t="s">
        <v>60</v>
      </c>
      <c r="O208" s="9">
        <v>135.1</v>
      </c>
      <c r="P208" s="8">
        <v>97</v>
      </c>
      <c r="Q208" s="9">
        <v>13104.7</v>
      </c>
      <c r="R208" s="9">
        <v>1336.68</v>
      </c>
    </row>
    <row r="209" spans="1:18" x14ac:dyDescent="0.25">
      <c r="A209" s="1"/>
      <c r="B209" s="10">
        <v>1235</v>
      </c>
      <c r="C209" s="11">
        <v>43340</v>
      </c>
      <c r="D209" s="10">
        <v>28</v>
      </c>
      <c r="E209" s="1" t="s">
        <v>67</v>
      </c>
      <c r="F209" s="1" t="s">
        <v>68</v>
      </c>
      <c r="G209" s="1" t="s">
        <v>69</v>
      </c>
      <c r="H209" s="1" t="s">
        <v>70</v>
      </c>
      <c r="I209" s="1" t="s">
        <v>71</v>
      </c>
      <c r="J209" s="11">
        <v>43342</v>
      </c>
      <c r="K209" s="1" t="s">
        <v>46</v>
      </c>
      <c r="L209" s="1" t="s">
        <v>35</v>
      </c>
      <c r="M209" s="1" t="s">
        <v>88</v>
      </c>
      <c r="N209" s="1" t="s">
        <v>89</v>
      </c>
      <c r="O209" s="12">
        <v>257.60000000000002</v>
      </c>
      <c r="P209" s="1">
        <v>80</v>
      </c>
      <c r="Q209" s="12">
        <v>20608</v>
      </c>
      <c r="R209" s="12">
        <v>2102.02</v>
      </c>
    </row>
    <row r="210" spans="1:18" x14ac:dyDescent="0.25">
      <c r="A210" s="1"/>
      <c r="B210" s="6">
        <v>1236</v>
      </c>
      <c r="C210" s="7">
        <v>43321</v>
      </c>
      <c r="D210" s="6">
        <v>9</v>
      </c>
      <c r="E210" s="8" t="s">
        <v>90</v>
      </c>
      <c r="F210" s="8" t="s">
        <v>91</v>
      </c>
      <c r="G210" s="8" t="s">
        <v>51</v>
      </c>
      <c r="H210" s="8" t="s">
        <v>92</v>
      </c>
      <c r="I210" s="8" t="s">
        <v>23</v>
      </c>
      <c r="J210" s="7">
        <v>43323</v>
      </c>
      <c r="K210" s="8" t="s">
        <v>34</v>
      </c>
      <c r="L210" s="8" t="s">
        <v>25</v>
      </c>
      <c r="M210" s="8" t="s">
        <v>93</v>
      </c>
      <c r="N210" s="8" t="s">
        <v>94</v>
      </c>
      <c r="O210" s="9">
        <v>273</v>
      </c>
      <c r="P210" s="8">
        <v>66</v>
      </c>
      <c r="Q210" s="9">
        <v>18018</v>
      </c>
      <c r="R210" s="9">
        <v>1855.85</v>
      </c>
    </row>
    <row r="211" spans="1:18" x14ac:dyDescent="0.25">
      <c r="A211" s="1"/>
      <c r="B211" s="10">
        <v>1237</v>
      </c>
      <c r="C211" s="11">
        <v>43321</v>
      </c>
      <c r="D211" s="10">
        <v>9</v>
      </c>
      <c r="E211" s="1" t="s">
        <v>90</v>
      </c>
      <c r="F211" s="1" t="s">
        <v>91</v>
      </c>
      <c r="G211" s="1" t="s">
        <v>51</v>
      </c>
      <c r="H211" s="1" t="s">
        <v>92</v>
      </c>
      <c r="I211" s="1" t="s">
        <v>23</v>
      </c>
      <c r="J211" s="11">
        <v>43323</v>
      </c>
      <c r="K211" s="1" t="s">
        <v>34</v>
      </c>
      <c r="L211" s="1" t="s">
        <v>25</v>
      </c>
      <c r="M211" s="1" t="s">
        <v>95</v>
      </c>
      <c r="N211" s="1" t="s">
        <v>96</v>
      </c>
      <c r="O211" s="12">
        <v>487.2</v>
      </c>
      <c r="P211" s="1">
        <v>32</v>
      </c>
      <c r="Q211" s="12">
        <v>15590.4</v>
      </c>
      <c r="R211" s="12">
        <v>1559.04</v>
      </c>
    </row>
    <row r="212" spans="1:18" x14ac:dyDescent="0.25">
      <c r="A212" s="1"/>
      <c r="B212" s="6">
        <v>1238</v>
      </c>
      <c r="C212" s="7">
        <v>43318</v>
      </c>
      <c r="D212" s="6">
        <v>6</v>
      </c>
      <c r="E212" s="8" t="s">
        <v>61</v>
      </c>
      <c r="F212" s="8" t="s">
        <v>62</v>
      </c>
      <c r="G212" s="8" t="s">
        <v>63</v>
      </c>
      <c r="H212" s="8" t="s">
        <v>64</v>
      </c>
      <c r="I212" s="8" t="s">
        <v>45</v>
      </c>
      <c r="J212" s="7">
        <v>43320</v>
      </c>
      <c r="K212" s="8" t="s">
        <v>24</v>
      </c>
      <c r="L212" s="8" t="s">
        <v>35</v>
      </c>
      <c r="M212" s="8" t="s">
        <v>26</v>
      </c>
      <c r="N212" s="8" t="s">
        <v>27</v>
      </c>
      <c r="O212" s="9">
        <v>196</v>
      </c>
      <c r="P212" s="8">
        <v>52</v>
      </c>
      <c r="Q212" s="9">
        <v>10192</v>
      </c>
      <c r="R212" s="9">
        <v>1019.2</v>
      </c>
    </row>
    <row r="213" spans="1:18" x14ac:dyDescent="0.25">
      <c r="A213" s="1"/>
      <c r="B213" s="10">
        <v>1239</v>
      </c>
      <c r="C213" s="11">
        <v>43320</v>
      </c>
      <c r="D213" s="10">
        <v>8</v>
      </c>
      <c r="E213" s="1" t="s">
        <v>41</v>
      </c>
      <c r="F213" s="1" t="s">
        <v>42</v>
      </c>
      <c r="G213" s="1" t="s">
        <v>43</v>
      </c>
      <c r="H213" s="1" t="s">
        <v>44</v>
      </c>
      <c r="I213" s="1" t="s">
        <v>45</v>
      </c>
      <c r="J213" s="11">
        <v>43322</v>
      </c>
      <c r="K213" s="1" t="s">
        <v>24</v>
      </c>
      <c r="L213" s="1" t="s">
        <v>25</v>
      </c>
      <c r="M213" s="1" t="s">
        <v>65</v>
      </c>
      <c r="N213" s="1" t="s">
        <v>66</v>
      </c>
      <c r="O213" s="12">
        <v>560</v>
      </c>
      <c r="P213" s="1">
        <v>78</v>
      </c>
      <c r="Q213" s="12">
        <v>43680</v>
      </c>
      <c r="R213" s="12">
        <v>4455.3599999999997</v>
      </c>
    </row>
    <row r="214" spans="1:18" x14ac:dyDescent="0.25">
      <c r="A214" s="1"/>
      <c r="B214" s="6">
        <v>1240</v>
      </c>
      <c r="C214" s="7">
        <v>43320</v>
      </c>
      <c r="D214" s="6">
        <v>8</v>
      </c>
      <c r="E214" s="8" t="s">
        <v>41</v>
      </c>
      <c r="F214" s="8" t="s">
        <v>42</v>
      </c>
      <c r="G214" s="8" t="s">
        <v>43</v>
      </c>
      <c r="H214" s="8" t="s">
        <v>44</v>
      </c>
      <c r="I214" s="8" t="s">
        <v>45</v>
      </c>
      <c r="J214" s="7">
        <v>43322</v>
      </c>
      <c r="K214" s="8" t="s">
        <v>24</v>
      </c>
      <c r="L214" s="8" t="s">
        <v>25</v>
      </c>
      <c r="M214" s="8" t="s">
        <v>47</v>
      </c>
      <c r="N214" s="8" t="s">
        <v>48</v>
      </c>
      <c r="O214" s="9">
        <v>128.80000000000001</v>
      </c>
      <c r="P214" s="8">
        <v>54</v>
      </c>
      <c r="Q214" s="9">
        <v>6955.2</v>
      </c>
      <c r="R214" s="9">
        <v>688.56</v>
      </c>
    </row>
    <row r="215" spans="1:18" x14ac:dyDescent="0.25">
      <c r="A215" s="1"/>
      <c r="B215" s="10">
        <v>1241</v>
      </c>
      <c r="C215" s="11">
        <v>43337</v>
      </c>
      <c r="D215" s="10">
        <v>25</v>
      </c>
      <c r="E215" s="1" t="s">
        <v>99</v>
      </c>
      <c r="F215" s="1" t="s">
        <v>73</v>
      </c>
      <c r="G215" s="1" t="s">
        <v>74</v>
      </c>
      <c r="H215" s="1" t="s">
        <v>75</v>
      </c>
      <c r="I215" s="1" t="s">
        <v>33</v>
      </c>
      <c r="J215" s="11">
        <v>43339</v>
      </c>
      <c r="K215" s="1" t="s">
        <v>34</v>
      </c>
      <c r="L215" s="1" t="s">
        <v>58</v>
      </c>
      <c r="M215" s="1" t="s">
        <v>104</v>
      </c>
      <c r="N215" s="1" t="s">
        <v>48</v>
      </c>
      <c r="O215" s="12">
        <v>140</v>
      </c>
      <c r="P215" s="1">
        <v>55</v>
      </c>
      <c r="Q215" s="12">
        <v>7700</v>
      </c>
      <c r="R215" s="12">
        <v>731.5</v>
      </c>
    </row>
    <row r="216" spans="1:18" x14ac:dyDescent="0.25">
      <c r="A216" s="1"/>
      <c r="B216" s="6">
        <v>1242</v>
      </c>
      <c r="C216" s="7">
        <v>43338</v>
      </c>
      <c r="D216" s="6">
        <v>26</v>
      </c>
      <c r="E216" s="8" t="s">
        <v>100</v>
      </c>
      <c r="F216" s="8" t="s">
        <v>84</v>
      </c>
      <c r="G216" s="8" t="s">
        <v>84</v>
      </c>
      <c r="H216" s="8" t="s">
        <v>70</v>
      </c>
      <c r="I216" s="8" t="s">
        <v>71</v>
      </c>
      <c r="J216" s="7">
        <v>43340</v>
      </c>
      <c r="K216" s="8" t="s">
        <v>46</v>
      </c>
      <c r="L216" s="8" t="s">
        <v>35</v>
      </c>
      <c r="M216" s="8" t="s">
        <v>105</v>
      </c>
      <c r="N216" s="8" t="s">
        <v>106</v>
      </c>
      <c r="O216" s="9">
        <v>298.89999999999998</v>
      </c>
      <c r="P216" s="8">
        <v>60</v>
      </c>
      <c r="Q216" s="9">
        <v>17934</v>
      </c>
      <c r="R216" s="9">
        <v>1811.33</v>
      </c>
    </row>
    <row r="217" spans="1:18" x14ac:dyDescent="0.25">
      <c r="A217" s="1"/>
      <c r="B217" s="10">
        <v>1243</v>
      </c>
      <c r="C217" s="11">
        <v>43338</v>
      </c>
      <c r="D217" s="10">
        <v>26</v>
      </c>
      <c r="E217" s="1" t="s">
        <v>100</v>
      </c>
      <c r="F217" s="1" t="s">
        <v>84</v>
      </c>
      <c r="G217" s="1" t="s">
        <v>84</v>
      </c>
      <c r="H217" s="1" t="s">
        <v>70</v>
      </c>
      <c r="I217" s="1" t="s">
        <v>71</v>
      </c>
      <c r="J217" s="11">
        <v>43340</v>
      </c>
      <c r="K217" s="1" t="s">
        <v>46</v>
      </c>
      <c r="L217" s="1" t="s">
        <v>35</v>
      </c>
      <c r="M217" s="1" t="s">
        <v>59</v>
      </c>
      <c r="N217" s="1" t="s">
        <v>60</v>
      </c>
      <c r="O217" s="12">
        <v>135.1</v>
      </c>
      <c r="P217" s="1">
        <v>19</v>
      </c>
      <c r="Q217" s="12">
        <v>2566.9</v>
      </c>
      <c r="R217" s="12">
        <v>243.86</v>
      </c>
    </row>
    <row r="218" spans="1:18" x14ac:dyDescent="0.25">
      <c r="A218" s="1"/>
      <c r="B218" s="6">
        <v>1244</v>
      </c>
      <c r="C218" s="7">
        <v>43338</v>
      </c>
      <c r="D218" s="6">
        <v>26</v>
      </c>
      <c r="E218" s="8" t="s">
        <v>100</v>
      </c>
      <c r="F218" s="8" t="s">
        <v>84</v>
      </c>
      <c r="G218" s="8" t="s">
        <v>84</v>
      </c>
      <c r="H218" s="8" t="s">
        <v>70</v>
      </c>
      <c r="I218" s="8" t="s">
        <v>71</v>
      </c>
      <c r="J218" s="7">
        <v>43340</v>
      </c>
      <c r="K218" s="8" t="s">
        <v>46</v>
      </c>
      <c r="L218" s="8" t="s">
        <v>35</v>
      </c>
      <c r="M218" s="8" t="s">
        <v>88</v>
      </c>
      <c r="N218" s="8" t="s">
        <v>89</v>
      </c>
      <c r="O218" s="9">
        <v>257.60000000000002</v>
      </c>
      <c r="P218" s="8">
        <v>66</v>
      </c>
      <c r="Q218" s="9">
        <v>17001.599999999999</v>
      </c>
      <c r="R218" s="9">
        <v>1751.16</v>
      </c>
    </row>
    <row r="219" spans="1:18" x14ac:dyDescent="0.25">
      <c r="A219" s="1"/>
      <c r="B219" s="10">
        <v>1245</v>
      </c>
      <c r="C219" s="11">
        <v>43341</v>
      </c>
      <c r="D219" s="10">
        <v>29</v>
      </c>
      <c r="E219" s="1" t="s">
        <v>49</v>
      </c>
      <c r="F219" s="1" t="s">
        <v>50</v>
      </c>
      <c r="G219" s="1" t="s">
        <v>51</v>
      </c>
      <c r="H219" s="1" t="s">
        <v>52</v>
      </c>
      <c r="I219" s="1" t="s">
        <v>23</v>
      </c>
      <c r="J219" s="11">
        <v>43343</v>
      </c>
      <c r="K219" s="1" t="s">
        <v>24</v>
      </c>
      <c r="L219" s="1" t="s">
        <v>25</v>
      </c>
      <c r="M219" s="1" t="s">
        <v>26</v>
      </c>
      <c r="N219" s="1" t="s">
        <v>27</v>
      </c>
      <c r="O219" s="12">
        <v>196</v>
      </c>
      <c r="P219" s="1">
        <v>42</v>
      </c>
      <c r="Q219" s="12">
        <v>8232</v>
      </c>
      <c r="R219" s="12">
        <v>831.43</v>
      </c>
    </row>
    <row r="220" spans="1:18" x14ac:dyDescent="0.25">
      <c r="A220" s="1"/>
      <c r="B220" s="6">
        <v>1246</v>
      </c>
      <c r="C220" s="7">
        <v>43318</v>
      </c>
      <c r="D220" s="6">
        <v>6</v>
      </c>
      <c r="E220" s="8" t="s">
        <v>61</v>
      </c>
      <c r="F220" s="8" t="s">
        <v>62</v>
      </c>
      <c r="G220" s="8" t="s">
        <v>63</v>
      </c>
      <c r="H220" s="8" t="s">
        <v>64</v>
      </c>
      <c r="I220" s="8" t="s">
        <v>45</v>
      </c>
      <c r="J220" s="7">
        <v>43320</v>
      </c>
      <c r="K220" s="8" t="s">
        <v>46</v>
      </c>
      <c r="L220" s="8" t="s">
        <v>25</v>
      </c>
      <c r="M220" s="8" t="s">
        <v>53</v>
      </c>
      <c r="N220" s="8" t="s">
        <v>54</v>
      </c>
      <c r="O220" s="9">
        <v>178.5</v>
      </c>
      <c r="P220" s="8">
        <v>72</v>
      </c>
      <c r="Q220" s="9">
        <v>12852</v>
      </c>
      <c r="R220" s="9">
        <v>1246.6400000000001</v>
      </c>
    </row>
    <row r="221" spans="1:18" x14ac:dyDescent="0.25">
      <c r="A221" s="1"/>
      <c r="B221" s="10">
        <v>1248</v>
      </c>
      <c r="C221" s="11">
        <v>43316</v>
      </c>
      <c r="D221" s="10">
        <v>4</v>
      </c>
      <c r="E221" s="1" t="s">
        <v>30</v>
      </c>
      <c r="F221" s="1" t="s">
        <v>31</v>
      </c>
      <c r="G221" s="1" t="s">
        <v>31</v>
      </c>
      <c r="H221" s="1" t="s">
        <v>32</v>
      </c>
      <c r="I221" s="1" t="s">
        <v>33</v>
      </c>
      <c r="J221" s="11">
        <v>43318</v>
      </c>
      <c r="K221" s="1" t="s">
        <v>34</v>
      </c>
      <c r="L221" s="1" t="s">
        <v>35</v>
      </c>
      <c r="M221" s="1" t="s">
        <v>107</v>
      </c>
      <c r="N221" s="1" t="s">
        <v>80</v>
      </c>
      <c r="O221" s="12">
        <v>1134</v>
      </c>
      <c r="P221" s="1">
        <v>32</v>
      </c>
      <c r="Q221" s="12">
        <v>36288</v>
      </c>
      <c r="R221" s="12">
        <v>3519.94</v>
      </c>
    </row>
    <row r="222" spans="1:18" x14ac:dyDescent="0.25">
      <c r="A222" s="1"/>
      <c r="B222" s="6">
        <v>1249</v>
      </c>
      <c r="C222" s="7">
        <v>43316</v>
      </c>
      <c r="D222" s="6">
        <v>4</v>
      </c>
      <c r="E222" s="8" t="s">
        <v>30</v>
      </c>
      <c r="F222" s="8" t="s">
        <v>31</v>
      </c>
      <c r="G222" s="8" t="s">
        <v>31</v>
      </c>
      <c r="H222" s="8" t="s">
        <v>32</v>
      </c>
      <c r="I222" s="8" t="s">
        <v>33</v>
      </c>
      <c r="J222" s="7">
        <v>43318</v>
      </c>
      <c r="K222" s="8" t="s">
        <v>34</v>
      </c>
      <c r="L222" s="8" t="s">
        <v>35</v>
      </c>
      <c r="M222" s="8" t="s">
        <v>108</v>
      </c>
      <c r="N222" s="8" t="s">
        <v>109</v>
      </c>
      <c r="O222" s="9">
        <v>98</v>
      </c>
      <c r="P222" s="8">
        <v>76</v>
      </c>
      <c r="Q222" s="9">
        <v>7448</v>
      </c>
      <c r="R222" s="9">
        <v>752.25</v>
      </c>
    </row>
    <row r="223" spans="1:18" x14ac:dyDescent="0.25">
      <c r="A223" s="1"/>
      <c r="B223" s="10">
        <v>1250</v>
      </c>
      <c r="C223" s="11">
        <v>43353</v>
      </c>
      <c r="D223" s="10">
        <v>10</v>
      </c>
      <c r="E223" s="1" t="s">
        <v>72</v>
      </c>
      <c r="F223" s="1" t="s">
        <v>73</v>
      </c>
      <c r="G223" s="1" t="s">
        <v>74</v>
      </c>
      <c r="H223" s="1" t="s">
        <v>75</v>
      </c>
      <c r="I223" s="1" t="s">
        <v>33</v>
      </c>
      <c r="J223" s="11">
        <v>43355</v>
      </c>
      <c r="K223" s="1" t="s">
        <v>34</v>
      </c>
      <c r="L223" s="1"/>
      <c r="M223" s="1" t="s">
        <v>47</v>
      </c>
      <c r="N223" s="1" t="s">
        <v>48</v>
      </c>
      <c r="O223" s="12">
        <v>128.80000000000001</v>
      </c>
      <c r="P223" s="1">
        <v>83</v>
      </c>
      <c r="Q223" s="12">
        <v>10690.4</v>
      </c>
      <c r="R223" s="12">
        <v>1047.6600000000001</v>
      </c>
    </row>
    <row r="224" spans="1:18" x14ac:dyDescent="0.25">
      <c r="A224" s="1"/>
      <c r="B224" s="6">
        <v>1251</v>
      </c>
      <c r="C224" s="7">
        <v>43354</v>
      </c>
      <c r="D224" s="6">
        <v>11</v>
      </c>
      <c r="E224" s="8" t="s">
        <v>83</v>
      </c>
      <c r="F224" s="8" t="s">
        <v>84</v>
      </c>
      <c r="G224" s="8" t="s">
        <v>84</v>
      </c>
      <c r="H224" s="8" t="s">
        <v>70</v>
      </c>
      <c r="I224" s="8" t="s">
        <v>71</v>
      </c>
      <c r="J224" s="6"/>
      <c r="K224" s="8" t="s">
        <v>46</v>
      </c>
      <c r="L224" s="8"/>
      <c r="M224" s="8" t="s">
        <v>28</v>
      </c>
      <c r="N224" s="8" t="s">
        <v>29</v>
      </c>
      <c r="O224" s="9">
        <v>49</v>
      </c>
      <c r="P224" s="8">
        <v>91</v>
      </c>
      <c r="Q224" s="9">
        <v>4459</v>
      </c>
      <c r="R224" s="9">
        <v>436.98</v>
      </c>
    </row>
    <row r="225" spans="1:18" x14ac:dyDescent="0.25">
      <c r="A225" s="1"/>
      <c r="B225" s="10">
        <v>1252</v>
      </c>
      <c r="C225" s="11">
        <v>43354</v>
      </c>
      <c r="D225" s="10">
        <v>11</v>
      </c>
      <c r="E225" s="1" t="s">
        <v>83</v>
      </c>
      <c r="F225" s="1" t="s">
        <v>84</v>
      </c>
      <c r="G225" s="1" t="s">
        <v>84</v>
      </c>
      <c r="H225" s="1" t="s">
        <v>70</v>
      </c>
      <c r="I225" s="1" t="s">
        <v>71</v>
      </c>
      <c r="J225" s="10"/>
      <c r="K225" s="1" t="s">
        <v>46</v>
      </c>
      <c r="L225" s="1"/>
      <c r="M225" s="1" t="s">
        <v>76</v>
      </c>
      <c r="N225" s="1" t="s">
        <v>27</v>
      </c>
      <c r="O225" s="12">
        <v>41.86</v>
      </c>
      <c r="P225" s="1">
        <v>64</v>
      </c>
      <c r="Q225" s="12">
        <v>2679.04</v>
      </c>
      <c r="R225" s="12">
        <v>273.26</v>
      </c>
    </row>
    <row r="226" spans="1:18" x14ac:dyDescent="0.25">
      <c r="A226" s="1"/>
      <c r="B226" s="6">
        <v>1253</v>
      </c>
      <c r="C226" s="7">
        <v>43344</v>
      </c>
      <c r="D226" s="6">
        <v>1</v>
      </c>
      <c r="E226" s="8" t="s">
        <v>85</v>
      </c>
      <c r="F226" s="8" t="s">
        <v>86</v>
      </c>
      <c r="G226" s="8" t="s">
        <v>87</v>
      </c>
      <c r="H226" s="8" t="s">
        <v>44</v>
      </c>
      <c r="I226" s="8" t="s">
        <v>45</v>
      </c>
      <c r="J226" s="6"/>
      <c r="K226" s="8"/>
      <c r="L226" s="8"/>
      <c r="M226" s="8" t="s">
        <v>39</v>
      </c>
      <c r="N226" s="8" t="s">
        <v>27</v>
      </c>
      <c r="O226" s="9">
        <v>252</v>
      </c>
      <c r="P226" s="8">
        <v>58</v>
      </c>
      <c r="Q226" s="9">
        <v>14616</v>
      </c>
      <c r="R226" s="9">
        <v>1446.98</v>
      </c>
    </row>
    <row r="227" spans="1:18" x14ac:dyDescent="0.25">
      <c r="A227" s="1"/>
      <c r="B227" s="10">
        <v>1254</v>
      </c>
      <c r="C227" s="11">
        <v>43344</v>
      </c>
      <c r="D227" s="10">
        <v>1</v>
      </c>
      <c r="E227" s="1" t="s">
        <v>85</v>
      </c>
      <c r="F227" s="1" t="s">
        <v>86</v>
      </c>
      <c r="G227" s="1" t="s">
        <v>87</v>
      </c>
      <c r="H227" s="1" t="s">
        <v>44</v>
      </c>
      <c r="I227" s="1" t="s">
        <v>45</v>
      </c>
      <c r="J227" s="10"/>
      <c r="K227" s="1"/>
      <c r="L227" s="1"/>
      <c r="M227" s="1" t="s">
        <v>40</v>
      </c>
      <c r="N227" s="1" t="s">
        <v>27</v>
      </c>
      <c r="O227" s="12">
        <v>644</v>
      </c>
      <c r="P227" s="1">
        <v>97</v>
      </c>
      <c r="Q227" s="12">
        <v>62468</v>
      </c>
      <c r="R227" s="12">
        <v>6496.67</v>
      </c>
    </row>
    <row r="228" spans="1:18" x14ac:dyDescent="0.25">
      <c r="A228" s="1"/>
      <c r="B228" s="6">
        <v>1255</v>
      </c>
      <c r="C228" s="7">
        <v>43344</v>
      </c>
      <c r="D228" s="6">
        <v>1</v>
      </c>
      <c r="E228" s="8" t="s">
        <v>85</v>
      </c>
      <c r="F228" s="8" t="s">
        <v>86</v>
      </c>
      <c r="G228" s="8" t="s">
        <v>87</v>
      </c>
      <c r="H228" s="8" t="s">
        <v>44</v>
      </c>
      <c r="I228" s="8" t="s">
        <v>45</v>
      </c>
      <c r="J228" s="6"/>
      <c r="K228" s="8"/>
      <c r="L228" s="8"/>
      <c r="M228" s="8" t="s">
        <v>76</v>
      </c>
      <c r="N228" s="8" t="s">
        <v>27</v>
      </c>
      <c r="O228" s="9">
        <v>41.86</v>
      </c>
      <c r="P228" s="8">
        <v>14</v>
      </c>
      <c r="Q228" s="9">
        <v>586.04</v>
      </c>
      <c r="R228" s="9">
        <v>60.95</v>
      </c>
    </row>
    <row r="229" spans="1:18" x14ac:dyDescent="0.25">
      <c r="A229" s="1"/>
      <c r="B229" s="10">
        <v>1256</v>
      </c>
      <c r="C229" s="11">
        <v>43371</v>
      </c>
      <c r="D229" s="10">
        <v>28</v>
      </c>
      <c r="E229" s="1" t="s">
        <v>67</v>
      </c>
      <c r="F229" s="1" t="s">
        <v>68</v>
      </c>
      <c r="G229" s="1" t="s">
        <v>69</v>
      </c>
      <c r="H229" s="1" t="s">
        <v>70</v>
      </c>
      <c r="I229" s="1" t="s">
        <v>71</v>
      </c>
      <c r="J229" s="11">
        <v>43373</v>
      </c>
      <c r="K229" s="1" t="s">
        <v>46</v>
      </c>
      <c r="L229" s="1" t="s">
        <v>35</v>
      </c>
      <c r="M229" s="1" t="s">
        <v>59</v>
      </c>
      <c r="N229" s="1" t="s">
        <v>60</v>
      </c>
      <c r="O229" s="12">
        <v>135.1</v>
      </c>
      <c r="P229" s="1">
        <v>68</v>
      </c>
      <c r="Q229" s="12">
        <v>9186.7999999999993</v>
      </c>
      <c r="R229" s="12">
        <v>900.31</v>
      </c>
    </row>
    <row r="230" spans="1:18" x14ac:dyDescent="0.25">
      <c r="A230" s="1"/>
      <c r="B230" s="6">
        <v>1257</v>
      </c>
      <c r="C230" s="7">
        <v>43371</v>
      </c>
      <c r="D230" s="6">
        <v>28</v>
      </c>
      <c r="E230" s="8" t="s">
        <v>67</v>
      </c>
      <c r="F230" s="8" t="s">
        <v>68</v>
      </c>
      <c r="G230" s="8" t="s">
        <v>69</v>
      </c>
      <c r="H230" s="8" t="s">
        <v>70</v>
      </c>
      <c r="I230" s="8" t="s">
        <v>71</v>
      </c>
      <c r="J230" s="7">
        <v>43373</v>
      </c>
      <c r="K230" s="8" t="s">
        <v>46</v>
      </c>
      <c r="L230" s="8" t="s">
        <v>35</v>
      </c>
      <c r="M230" s="8" t="s">
        <v>88</v>
      </c>
      <c r="N230" s="8" t="s">
        <v>89</v>
      </c>
      <c r="O230" s="9">
        <v>257.60000000000002</v>
      </c>
      <c r="P230" s="8">
        <v>32</v>
      </c>
      <c r="Q230" s="9">
        <v>8243.2000000000007</v>
      </c>
      <c r="R230" s="9">
        <v>824.32</v>
      </c>
    </row>
    <row r="231" spans="1:18" x14ac:dyDescent="0.25">
      <c r="A231" s="1"/>
      <c r="B231" s="10">
        <v>1258</v>
      </c>
      <c r="C231" s="11">
        <v>43352</v>
      </c>
      <c r="D231" s="10">
        <v>9</v>
      </c>
      <c r="E231" s="1" t="s">
        <v>90</v>
      </c>
      <c r="F231" s="1" t="s">
        <v>91</v>
      </c>
      <c r="G231" s="1" t="s">
        <v>51</v>
      </c>
      <c r="H231" s="1" t="s">
        <v>92</v>
      </c>
      <c r="I231" s="1" t="s">
        <v>23</v>
      </c>
      <c r="J231" s="11">
        <v>43354</v>
      </c>
      <c r="K231" s="1" t="s">
        <v>34</v>
      </c>
      <c r="L231" s="1" t="s">
        <v>25</v>
      </c>
      <c r="M231" s="1" t="s">
        <v>93</v>
      </c>
      <c r="N231" s="1" t="s">
        <v>94</v>
      </c>
      <c r="O231" s="12">
        <v>273</v>
      </c>
      <c r="P231" s="1">
        <v>48</v>
      </c>
      <c r="Q231" s="12">
        <v>13104</v>
      </c>
      <c r="R231" s="12">
        <v>1323.5</v>
      </c>
    </row>
    <row r="232" spans="1:18" x14ac:dyDescent="0.25">
      <c r="A232" s="1"/>
      <c r="B232" s="6">
        <v>1259</v>
      </c>
      <c r="C232" s="7">
        <v>43352</v>
      </c>
      <c r="D232" s="6">
        <v>9</v>
      </c>
      <c r="E232" s="8" t="s">
        <v>90</v>
      </c>
      <c r="F232" s="8" t="s">
        <v>91</v>
      </c>
      <c r="G232" s="8" t="s">
        <v>51</v>
      </c>
      <c r="H232" s="8" t="s">
        <v>92</v>
      </c>
      <c r="I232" s="8" t="s">
        <v>23</v>
      </c>
      <c r="J232" s="7">
        <v>43354</v>
      </c>
      <c r="K232" s="8" t="s">
        <v>34</v>
      </c>
      <c r="L232" s="8" t="s">
        <v>25</v>
      </c>
      <c r="M232" s="8" t="s">
        <v>95</v>
      </c>
      <c r="N232" s="8" t="s">
        <v>96</v>
      </c>
      <c r="O232" s="9">
        <v>487.2</v>
      </c>
      <c r="P232" s="8">
        <v>57</v>
      </c>
      <c r="Q232" s="9">
        <v>27770.400000000001</v>
      </c>
      <c r="R232" s="9">
        <v>2721.5</v>
      </c>
    </row>
    <row r="233" spans="1:18" x14ac:dyDescent="0.25">
      <c r="A233" s="1"/>
      <c r="B233" s="10">
        <v>1260</v>
      </c>
      <c r="C233" s="11">
        <v>43349</v>
      </c>
      <c r="D233" s="10">
        <v>6</v>
      </c>
      <c r="E233" s="1" t="s">
        <v>61</v>
      </c>
      <c r="F233" s="1" t="s">
        <v>62</v>
      </c>
      <c r="G233" s="1" t="s">
        <v>63</v>
      </c>
      <c r="H233" s="1" t="s">
        <v>64</v>
      </c>
      <c r="I233" s="1" t="s">
        <v>45</v>
      </c>
      <c r="J233" s="11">
        <v>43351</v>
      </c>
      <c r="K233" s="1" t="s">
        <v>24</v>
      </c>
      <c r="L233" s="1" t="s">
        <v>35</v>
      </c>
      <c r="M233" s="1" t="s">
        <v>26</v>
      </c>
      <c r="N233" s="1" t="s">
        <v>27</v>
      </c>
      <c r="O233" s="12">
        <v>196</v>
      </c>
      <c r="P233" s="1">
        <v>67</v>
      </c>
      <c r="Q233" s="12">
        <v>13132</v>
      </c>
      <c r="R233" s="12">
        <v>1378.86</v>
      </c>
    </row>
    <row r="234" spans="1:18" x14ac:dyDescent="0.25">
      <c r="A234" s="1"/>
      <c r="B234" s="6">
        <v>1261</v>
      </c>
      <c r="C234" s="7">
        <v>43351</v>
      </c>
      <c r="D234" s="6">
        <v>8</v>
      </c>
      <c r="E234" s="8" t="s">
        <v>41</v>
      </c>
      <c r="F234" s="8" t="s">
        <v>42</v>
      </c>
      <c r="G234" s="8" t="s">
        <v>43</v>
      </c>
      <c r="H234" s="8" t="s">
        <v>44</v>
      </c>
      <c r="I234" s="8" t="s">
        <v>45</v>
      </c>
      <c r="J234" s="7">
        <v>43353</v>
      </c>
      <c r="K234" s="8" t="s">
        <v>24</v>
      </c>
      <c r="L234" s="8" t="s">
        <v>25</v>
      </c>
      <c r="M234" s="8" t="s">
        <v>65</v>
      </c>
      <c r="N234" s="8" t="s">
        <v>66</v>
      </c>
      <c r="O234" s="9">
        <v>560</v>
      </c>
      <c r="P234" s="8">
        <v>48</v>
      </c>
      <c r="Q234" s="9">
        <v>26880</v>
      </c>
      <c r="R234" s="9">
        <v>2634.24</v>
      </c>
    </row>
    <row r="235" spans="1:18" x14ac:dyDescent="0.25">
      <c r="A235" s="1"/>
      <c r="B235" s="10">
        <v>1262</v>
      </c>
      <c r="C235" s="11">
        <v>43351</v>
      </c>
      <c r="D235" s="10">
        <v>8</v>
      </c>
      <c r="E235" s="1" t="s">
        <v>41</v>
      </c>
      <c r="F235" s="1" t="s">
        <v>42</v>
      </c>
      <c r="G235" s="1" t="s">
        <v>43</v>
      </c>
      <c r="H235" s="1" t="s">
        <v>44</v>
      </c>
      <c r="I235" s="1" t="s">
        <v>45</v>
      </c>
      <c r="J235" s="11">
        <v>43353</v>
      </c>
      <c r="K235" s="1" t="s">
        <v>24</v>
      </c>
      <c r="L235" s="1" t="s">
        <v>25</v>
      </c>
      <c r="M235" s="1" t="s">
        <v>47</v>
      </c>
      <c r="N235" s="1" t="s">
        <v>48</v>
      </c>
      <c r="O235" s="12">
        <v>128.80000000000001</v>
      </c>
      <c r="P235" s="1">
        <v>77</v>
      </c>
      <c r="Q235" s="12">
        <v>9917.6</v>
      </c>
      <c r="R235" s="12">
        <v>1011.6</v>
      </c>
    </row>
    <row r="236" spans="1:18" x14ac:dyDescent="0.25">
      <c r="A236" s="1"/>
      <c r="B236" s="6">
        <v>1263</v>
      </c>
      <c r="C236" s="7">
        <v>43368</v>
      </c>
      <c r="D236" s="6">
        <v>25</v>
      </c>
      <c r="E236" s="8" t="s">
        <v>99</v>
      </c>
      <c r="F236" s="8" t="s">
        <v>73</v>
      </c>
      <c r="G236" s="8" t="s">
        <v>74</v>
      </c>
      <c r="H236" s="8" t="s">
        <v>75</v>
      </c>
      <c r="I236" s="8" t="s">
        <v>33</v>
      </c>
      <c r="J236" s="7">
        <v>43370</v>
      </c>
      <c r="K236" s="8" t="s">
        <v>34</v>
      </c>
      <c r="L236" s="8" t="s">
        <v>58</v>
      </c>
      <c r="M236" s="8" t="s">
        <v>104</v>
      </c>
      <c r="N236" s="8" t="s">
        <v>48</v>
      </c>
      <c r="O236" s="9">
        <v>140</v>
      </c>
      <c r="P236" s="8">
        <v>94</v>
      </c>
      <c r="Q236" s="9">
        <v>13160</v>
      </c>
      <c r="R236" s="9">
        <v>1368.64</v>
      </c>
    </row>
    <row r="237" spans="1:18" x14ac:dyDescent="0.25">
      <c r="A237" s="1"/>
      <c r="B237" s="10">
        <v>1264</v>
      </c>
      <c r="C237" s="11">
        <v>43369</v>
      </c>
      <c r="D237" s="10">
        <v>26</v>
      </c>
      <c r="E237" s="1" t="s">
        <v>100</v>
      </c>
      <c r="F237" s="1" t="s">
        <v>84</v>
      </c>
      <c r="G237" s="1" t="s">
        <v>84</v>
      </c>
      <c r="H237" s="1" t="s">
        <v>70</v>
      </c>
      <c r="I237" s="1" t="s">
        <v>71</v>
      </c>
      <c r="J237" s="11">
        <v>43371</v>
      </c>
      <c r="K237" s="1" t="s">
        <v>46</v>
      </c>
      <c r="L237" s="1" t="s">
        <v>35</v>
      </c>
      <c r="M237" s="1" t="s">
        <v>105</v>
      </c>
      <c r="N237" s="1" t="s">
        <v>106</v>
      </c>
      <c r="O237" s="12">
        <v>298.89999999999998</v>
      </c>
      <c r="P237" s="1">
        <v>54</v>
      </c>
      <c r="Q237" s="12">
        <v>16140.6</v>
      </c>
      <c r="R237" s="12">
        <v>1694.76</v>
      </c>
    </row>
    <row r="238" spans="1:18" x14ac:dyDescent="0.25">
      <c r="A238" s="1"/>
      <c r="B238" s="6">
        <v>1265</v>
      </c>
      <c r="C238" s="7">
        <v>43369</v>
      </c>
      <c r="D238" s="6">
        <v>26</v>
      </c>
      <c r="E238" s="8" t="s">
        <v>100</v>
      </c>
      <c r="F238" s="8" t="s">
        <v>84</v>
      </c>
      <c r="G238" s="8" t="s">
        <v>84</v>
      </c>
      <c r="H238" s="8" t="s">
        <v>70</v>
      </c>
      <c r="I238" s="8" t="s">
        <v>71</v>
      </c>
      <c r="J238" s="7">
        <v>43371</v>
      </c>
      <c r="K238" s="8" t="s">
        <v>46</v>
      </c>
      <c r="L238" s="8" t="s">
        <v>35</v>
      </c>
      <c r="M238" s="8" t="s">
        <v>59</v>
      </c>
      <c r="N238" s="8" t="s">
        <v>60</v>
      </c>
      <c r="O238" s="9">
        <v>135.1</v>
      </c>
      <c r="P238" s="8">
        <v>43</v>
      </c>
      <c r="Q238" s="9">
        <v>5809.3</v>
      </c>
      <c r="R238" s="9">
        <v>563.5</v>
      </c>
    </row>
    <row r="239" spans="1:18" x14ac:dyDescent="0.25">
      <c r="A239" s="1"/>
      <c r="B239" s="10">
        <v>1266</v>
      </c>
      <c r="C239" s="11">
        <v>43369</v>
      </c>
      <c r="D239" s="10">
        <v>26</v>
      </c>
      <c r="E239" s="1" t="s">
        <v>100</v>
      </c>
      <c r="F239" s="1" t="s">
        <v>84</v>
      </c>
      <c r="G239" s="1" t="s">
        <v>84</v>
      </c>
      <c r="H239" s="1" t="s">
        <v>70</v>
      </c>
      <c r="I239" s="1" t="s">
        <v>71</v>
      </c>
      <c r="J239" s="11">
        <v>43371</v>
      </c>
      <c r="K239" s="1" t="s">
        <v>46</v>
      </c>
      <c r="L239" s="1" t="s">
        <v>35</v>
      </c>
      <c r="M239" s="1" t="s">
        <v>88</v>
      </c>
      <c r="N239" s="1" t="s">
        <v>89</v>
      </c>
      <c r="O239" s="12">
        <v>257.60000000000002</v>
      </c>
      <c r="P239" s="1">
        <v>71</v>
      </c>
      <c r="Q239" s="12">
        <v>18289.599999999999</v>
      </c>
      <c r="R239" s="12">
        <v>1883.83</v>
      </c>
    </row>
    <row r="240" spans="1:18" x14ac:dyDescent="0.25">
      <c r="A240" s="1"/>
      <c r="B240" s="6">
        <v>1267</v>
      </c>
      <c r="C240" s="7">
        <v>43372</v>
      </c>
      <c r="D240" s="6">
        <v>29</v>
      </c>
      <c r="E240" s="8" t="s">
        <v>49</v>
      </c>
      <c r="F240" s="8" t="s">
        <v>50</v>
      </c>
      <c r="G240" s="8" t="s">
        <v>51</v>
      </c>
      <c r="H240" s="8" t="s">
        <v>52</v>
      </c>
      <c r="I240" s="8" t="s">
        <v>23</v>
      </c>
      <c r="J240" s="7">
        <v>43374</v>
      </c>
      <c r="K240" s="8" t="s">
        <v>24</v>
      </c>
      <c r="L240" s="8" t="s">
        <v>25</v>
      </c>
      <c r="M240" s="8" t="s">
        <v>26</v>
      </c>
      <c r="N240" s="8" t="s">
        <v>27</v>
      </c>
      <c r="O240" s="9">
        <v>196</v>
      </c>
      <c r="P240" s="8">
        <v>50</v>
      </c>
      <c r="Q240" s="9">
        <v>9800</v>
      </c>
      <c r="R240" s="9">
        <v>940.8</v>
      </c>
    </row>
    <row r="241" spans="1:18" x14ac:dyDescent="0.25">
      <c r="A241" s="1"/>
      <c r="B241" s="10">
        <v>1268</v>
      </c>
      <c r="C241" s="11">
        <v>43349</v>
      </c>
      <c r="D241" s="10">
        <v>6</v>
      </c>
      <c r="E241" s="1" t="s">
        <v>61</v>
      </c>
      <c r="F241" s="1" t="s">
        <v>62</v>
      </c>
      <c r="G241" s="1" t="s">
        <v>63</v>
      </c>
      <c r="H241" s="1" t="s">
        <v>64</v>
      </c>
      <c r="I241" s="1" t="s">
        <v>45</v>
      </c>
      <c r="J241" s="11">
        <v>43351</v>
      </c>
      <c r="K241" s="1" t="s">
        <v>46</v>
      </c>
      <c r="L241" s="1" t="s">
        <v>25</v>
      </c>
      <c r="M241" s="1" t="s">
        <v>53</v>
      </c>
      <c r="N241" s="1" t="s">
        <v>54</v>
      </c>
      <c r="O241" s="12">
        <v>178.5</v>
      </c>
      <c r="P241" s="1">
        <v>96</v>
      </c>
      <c r="Q241" s="12">
        <v>17136</v>
      </c>
      <c r="R241" s="12">
        <v>1679.33</v>
      </c>
    </row>
    <row r="242" spans="1:18" x14ac:dyDescent="0.25">
      <c r="A242" s="1"/>
      <c r="B242" s="6">
        <v>1270</v>
      </c>
      <c r="C242" s="7">
        <v>43347</v>
      </c>
      <c r="D242" s="6">
        <v>4</v>
      </c>
      <c r="E242" s="8" t="s">
        <v>30</v>
      </c>
      <c r="F242" s="8" t="s">
        <v>31</v>
      </c>
      <c r="G242" s="8" t="s">
        <v>31</v>
      </c>
      <c r="H242" s="8" t="s">
        <v>32</v>
      </c>
      <c r="I242" s="8" t="s">
        <v>33</v>
      </c>
      <c r="J242" s="7">
        <v>43349</v>
      </c>
      <c r="K242" s="8" t="s">
        <v>34</v>
      </c>
      <c r="L242" s="8" t="s">
        <v>35</v>
      </c>
      <c r="M242" s="8" t="s">
        <v>107</v>
      </c>
      <c r="N242" s="8" t="s">
        <v>80</v>
      </c>
      <c r="O242" s="9">
        <v>1134</v>
      </c>
      <c r="P242" s="8">
        <v>54</v>
      </c>
      <c r="Q242" s="9">
        <v>61236</v>
      </c>
      <c r="R242" s="9">
        <v>6123.6</v>
      </c>
    </row>
    <row r="243" spans="1:18" x14ac:dyDescent="0.25">
      <c r="A243" s="1"/>
      <c r="B243" s="10">
        <v>1271</v>
      </c>
      <c r="C243" s="11">
        <v>43347</v>
      </c>
      <c r="D243" s="10">
        <v>4</v>
      </c>
      <c r="E243" s="1" t="s">
        <v>30</v>
      </c>
      <c r="F243" s="1" t="s">
        <v>31</v>
      </c>
      <c r="G243" s="1" t="s">
        <v>31</v>
      </c>
      <c r="H243" s="1" t="s">
        <v>32</v>
      </c>
      <c r="I243" s="1" t="s">
        <v>33</v>
      </c>
      <c r="J243" s="11">
        <v>43349</v>
      </c>
      <c r="K243" s="1" t="s">
        <v>34</v>
      </c>
      <c r="L243" s="1" t="s">
        <v>35</v>
      </c>
      <c r="M243" s="1" t="s">
        <v>108</v>
      </c>
      <c r="N243" s="1" t="s">
        <v>109</v>
      </c>
      <c r="O243" s="12">
        <v>98</v>
      </c>
      <c r="P243" s="1">
        <v>39</v>
      </c>
      <c r="Q243" s="12">
        <v>3822</v>
      </c>
      <c r="R243" s="12">
        <v>382.2</v>
      </c>
    </row>
    <row r="244" spans="1:18" x14ac:dyDescent="0.25">
      <c r="A244" s="1"/>
      <c r="B244" s="6">
        <v>1273</v>
      </c>
      <c r="C244" s="7">
        <v>43351</v>
      </c>
      <c r="D244" s="6">
        <v>8</v>
      </c>
      <c r="E244" s="8" t="s">
        <v>41</v>
      </c>
      <c r="F244" s="8" t="s">
        <v>42</v>
      </c>
      <c r="G244" s="8" t="s">
        <v>43</v>
      </c>
      <c r="H244" s="8" t="s">
        <v>44</v>
      </c>
      <c r="I244" s="8" t="s">
        <v>45</v>
      </c>
      <c r="J244" s="7">
        <v>43353</v>
      </c>
      <c r="K244" s="8" t="s">
        <v>46</v>
      </c>
      <c r="L244" s="8" t="s">
        <v>35</v>
      </c>
      <c r="M244" s="8" t="s">
        <v>95</v>
      </c>
      <c r="N244" s="8" t="s">
        <v>96</v>
      </c>
      <c r="O244" s="9">
        <v>487.2</v>
      </c>
      <c r="P244" s="8">
        <v>63</v>
      </c>
      <c r="Q244" s="9">
        <v>30693.599999999999</v>
      </c>
      <c r="R244" s="9">
        <v>3222.83</v>
      </c>
    </row>
    <row r="245" spans="1:18" x14ac:dyDescent="0.25">
      <c r="A245" s="1"/>
      <c r="B245" s="10">
        <v>1276</v>
      </c>
      <c r="C245" s="11">
        <v>43346</v>
      </c>
      <c r="D245" s="10">
        <v>3</v>
      </c>
      <c r="E245" s="1" t="s">
        <v>55</v>
      </c>
      <c r="F245" s="1" t="s">
        <v>56</v>
      </c>
      <c r="G245" s="1" t="s">
        <v>57</v>
      </c>
      <c r="H245" s="1" t="s">
        <v>22</v>
      </c>
      <c r="I245" s="1" t="s">
        <v>23</v>
      </c>
      <c r="J245" s="11">
        <v>43348</v>
      </c>
      <c r="K245" s="1" t="s">
        <v>24</v>
      </c>
      <c r="L245" s="1" t="s">
        <v>58</v>
      </c>
      <c r="M245" s="1" t="s">
        <v>97</v>
      </c>
      <c r="N245" s="1" t="s">
        <v>82</v>
      </c>
      <c r="O245" s="12">
        <v>140</v>
      </c>
      <c r="P245" s="1">
        <v>71</v>
      </c>
      <c r="Q245" s="12">
        <v>9940</v>
      </c>
      <c r="R245" s="12">
        <v>1023.82</v>
      </c>
    </row>
    <row r="246" spans="1:18" x14ac:dyDescent="0.25">
      <c r="A246" s="1"/>
      <c r="B246" s="6">
        <v>1277</v>
      </c>
      <c r="C246" s="7">
        <v>43346</v>
      </c>
      <c r="D246" s="6">
        <v>3</v>
      </c>
      <c r="E246" s="8" t="s">
        <v>55</v>
      </c>
      <c r="F246" s="8" t="s">
        <v>56</v>
      </c>
      <c r="G246" s="8" t="s">
        <v>57</v>
      </c>
      <c r="H246" s="8" t="s">
        <v>22</v>
      </c>
      <c r="I246" s="8" t="s">
        <v>23</v>
      </c>
      <c r="J246" s="7">
        <v>43348</v>
      </c>
      <c r="K246" s="8" t="s">
        <v>24</v>
      </c>
      <c r="L246" s="8" t="s">
        <v>58</v>
      </c>
      <c r="M246" s="8" t="s">
        <v>65</v>
      </c>
      <c r="N246" s="8" t="s">
        <v>66</v>
      </c>
      <c r="O246" s="9">
        <v>560</v>
      </c>
      <c r="P246" s="8">
        <v>88</v>
      </c>
      <c r="Q246" s="9">
        <v>49280</v>
      </c>
      <c r="R246" s="9">
        <v>5125.12</v>
      </c>
    </row>
    <row r="247" spans="1:18" x14ac:dyDescent="0.25">
      <c r="A247" s="1"/>
      <c r="B247" s="10">
        <v>1281</v>
      </c>
      <c r="C247" s="11">
        <v>43353</v>
      </c>
      <c r="D247" s="10">
        <v>10</v>
      </c>
      <c r="E247" s="1" t="s">
        <v>72</v>
      </c>
      <c r="F247" s="1" t="s">
        <v>73</v>
      </c>
      <c r="G247" s="1" t="s">
        <v>74</v>
      </c>
      <c r="H247" s="1" t="s">
        <v>75</v>
      </c>
      <c r="I247" s="1" t="s">
        <v>33</v>
      </c>
      <c r="J247" s="11">
        <v>43355</v>
      </c>
      <c r="K247" s="1" t="s">
        <v>24</v>
      </c>
      <c r="L247" s="1" t="s">
        <v>35</v>
      </c>
      <c r="M247" s="1" t="s">
        <v>98</v>
      </c>
      <c r="N247" s="1" t="s">
        <v>29</v>
      </c>
      <c r="O247" s="12">
        <v>140</v>
      </c>
      <c r="P247" s="1">
        <v>59</v>
      </c>
      <c r="Q247" s="12">
        <v>8260</v>
      </c>
      <c r="R247" s="12">
        <v>834.26</v>
      </c>
    </row>
    <row r="248" spans="1:18" x14ac:dyDescent="0.25">
      <c r="A248" s="1"/>
      <c r="B248" s="6">
        <v>1282</v>
      </c>
      <c r="C248" s="7">
        <v>43379</v>
      </c>
      <c r="D248" s="6">
        <v>6</v>
      </c>
      <c r="E248" s="8" t="s">
        <v>61</v>
      </c>
      <c r="F248" s="8" t="s">
        <v>62</v>
      </c>
      <c r="G248" s="8" t="s">
        <v>63</v>
      </c>
      <c r="H248" s="8" t="s">
        <v>64</v>
      </c>
      <c r="I248" s="8" t="s">
        <v>45</v>
      </c>
      <c r="J248" s="7">
        <v>43381</v>
      </c>
      <c r="K248" s="8" t="s">
        <v>24</v>
      </c>
      <c r="L248" s="8" t="s">
        <v>35</v>
      </c>
      <c r="M248" s="8" t="s">
        <v>65</v>
      </c>
      <c r="N248" s="8" t="s">
        <v>66</v>
      </c>
      <c r="O248" s="9">
        <v>560</v>
      </c>
      <c r="P248" s="8">
        <v>94</v>
      </c>
      <c r="Q248" s="9">
        <v>52640</v>
      </c>
      <c r="R248" s="9">
        <v>5264</v>
      </c>
    </row>
    <row r="249" spans="1:18" x14ac:dyDescent="0.25">
      <c r="A249" s="1"/>
      <c r="B249" s="10">
        <v>1283</v>
      </c>
      <c r="C249" s="11">
        <v>43401</v>
      </c>
      <c r="D249" s="10">
        <v>28</v>
      </c>
      <c r="E249" s="1" t="s">
        <v>67</v>
      </c>
      <c r="F249" s="1" t="s">
        <v>68</v>
      </c>
      <c r="G249" s="1" t="s">
        <v>69</v>
      </c>
      <c r="H249" s="1" t="s">
        <v>70</v>
      </c>
      <c r="I249" s="1" t="s">
        <v>71</v>
      </c>
      <c r="J249" s="11">
        <v>43403</v>
      </c>
      <c r="K249" s="1" t="s">
        <v>46</v>
      </c>
      <c r="L249" s="1" t="s">
        <v>25</v>
      </c>
      <c r="M249" s="1" t="s">
        <v>40</v>
      </c>
      <c r="N249" s="1" t="s">
        <v>27</v>
      </c>
      <c r="O249" s="12">
        <v>644</v>
      </c>
      <c r="P249" s="1">
        <v>86</v>
      </c>
      <c r="Q249" s="12">
        <v>55384</v>
      </c>
      <c r="R249" s="12">
        <v>5316.86</v>
      </c>
    </row>
    <row r="250" spans="1:18" x14ac:dyDescent="0.25">
      <c r="A250" s="1"/>
      <c r="B250" s="6">
        <v>1284</v>
      </c>
      <c r="C250" s="7">
        <v>43381</v>
      </c>
      <c r="D250" s="6">
        <v>8</v>
      </c>
      <c r="E250" s="8" t="s">
        <v>41</v>
      </c>
      <c r="F250" s="8" t="s">
        <v>42</v>
      </c>
      <c r="G250" s="8" t="s">
        <v>43</v>
      </c>
      <c r="H250" s="8" t="s">
        <v>44</v>
      </c>
      <c r="I250" s="8" t="s">
        <v>45</v>
      </c>
      <c r="J250" s="7">
        <v>43383</v>
      </c>
      <c r="K250" s="8" t="s">
        <v>46</v>
      </c>
      <c r="L250" s="8" t="s">
        <v>25</v>
      </c>
      <c r="M250" s="8" t="s">
        <v>53</v>
      </c>
      <c r="N250" s="8" t="s">
        <v>54</v>
      </c>
      <c r="O250" s="9">
        <v>178.5</v>
      </c>
      <c r="P250" s="8">
        <v>61</v>
      </c>
      <c r="Q250" s="9">
        <v>10888.5</v>
      </c>
      <c r="R250" s="9">
        <v>1099.74</v>
      </c>
    </row>
    <row r="251" spans="1:18" x14ac:dyDescent="0.25">
      <c r="A251" s="1"/>
      <c r="B251" s="10">
        <v>1285</v>
      </c>
      <c r="C251" s="11">
        <v>43383</v>
      </c>
      <c r="D251" s="10">
        <v>10</v>
      </c>
      <c r="E251" s="1" t="s">
        <v>72</v>
      </c>
      <c r="F251" s="1" t="s">
        <v>73</v>
      </c>
      <c r="G251" s="1" t="s">
        <v>74</v>
      </c>
      <c r="H251" s="1" t="s">
        <v>75</v>
      </c>
      <c r="I251" s="1" t="s">
        <v>33</v>
      </c>
      <c r="J251" s="11">
        <v>43385</v>
      </c>
      <c r="K251" s="1" t="s">
        <v>24</v>
      </c>
      <c r="L251" s="1" t="s">
        <v>35</v>
      </c>
      <c r="M251" s="1" t="s">
        <v>76</v>
      </c>
      <c r="N251" s="1" t="s">
        <v>27</v>
      </c>
      <c r="O251" s="12">
        <v>41.86</v>
      </c>
      <c r="P251" s="1">
        <v>32</v>
      </c>
      <c r="Q251" s="12">
        <v>1339.52</v>
      </c>
      <c r="R251" s="12">
        <v>136.63</v>
      </c>
    </row>
    <row r="252" spans="1:18" x14ac:dyDescent="0.25">
      <c r="A252" s="1"/>
      <c r="B252" s="6">
        <v>1286</v>
      </c>
      <c r="C252" s="7">
        <v>43380</v>
      </c>
      <c r="D252" s="6">
        <v>7</v>
      </c>
      <c r="E252" s="8" t="s">
        <v>77</v>
      </c>
      <c r="F252" s="8" t="s">
        <v>78</v>
      </c>
      <c r="G252" s="8" t="s">
        <v>78</v>
      </c>
      <c r="H252" s="8" t="s">
        <v>44</v>
      </c>
      <c r="I252" s="8" t="s">
        <v>45</v>
      </c>
      <c r="J252" s="6"/>
      <c r="K252" s="8"/>
      <c r="L252" s="8"/>
      <c r="M252" s="8" t="s">
        <v>40</v>
      </c>
      <c r="N252" s="8" t="s">
        <v>27</v>
      </c>
      <c r="O252" s="9">
        <v>644</v>
      </c>
      <c r="P252" s="8">
        <v>62</v>
      </c>
      <c r="Q252" s="9">
        <v>39928</v>
      </c>
      <c r="R252" s="9">
        <v>4072.66</v>
      </c>
    </row>
    <row r="253" spans="1:18" x14ac:dyDescent="0.25">
      <c r="A253" s="1"/>
      <c r="B253" s="10">
        <v>1287</v>
      </c>
      <c r="C253" s="11">
        <v>43383</v>
      </c>
      <c r="D253" s="10">
        <v>10</v>
      </c>
      <c r="E253" s="1" t="s">
        <v>72</v>
      </c>
      <c r="F253" s="1" t="s">
        <v>73</v>
      </c>
      <c r="G253" s="1" t="s">
        <v>74</v>
      </c>
      <c r="H253" s="1" t="s">
        <v>75</v>
      </c>
      <c r="I253" s="1" t="s">
        <v>33</v>
      </c>
      <c r="J253" s="11">
        <v>43385</v>
      </c>
      <c r="K253" s="1" t="s">
        <v>34</v>
      </c>
      <c r="L253" s="1"/>
      <c r="M253" s="1" t="s">
        <v>79</v>
      </c>
      <c r="N253" s="1" t="s">
        <v>80</v>
      </c>
      <c r="O253" s="12">
        <v>350</v>
      </c>
      <c r="P253" s="1">
        <v>60</v>
      </c>
      <c r="Q253" s="12">
        <v>21000</v>
      </c>
      <c r="R253" s="12">
        <v>2163</v>
      </c>
    </row>
    <row r="254" spans="1:18" x14ac:dyDescent="0.25">
      <c r="A254" s="1"/>
      <c r="B254" s="6">
        <v>1288</v>
      </c>
      <c r="C254" s="7">
        <v>43383</v>
      </c>
      <c r="D254" s="6">
        <v>10</v>
      </c>
      <c r="E254" s="8" t="s">
        <v>72</v>
      </c>
      <c r="F254" s="8" t="s">
        <v>73</v>
      </c>
      <c r="G254" s="8" t="s">
        <v>74</v>
      </c>
      <c r="H254" s="8" t="s">
        <v>75</v>
      </c>
      <c r="I254" s="8" t="s">
        <v>33</v>
      </c>
      <c r="J254" s="7">
        <v>43385</v>
      </c>
      <c r="K254" s="8" t="s">
        <v>34</v>
      </c>
      <c r="L254" s="8"/>
      <c r="M254" s="8" t="s">
        <v>81</v>
      </c>
      <c r="N254" s="8" t="s">
        <v>82</v>
      </c>
      <c r="O254" s="9">
        <v>308</v>
      </c>
      <c r="P254" s="8">
        <v>51</v>
      </c>
      <c r="Q254" s="9">
        <v>15708</v>
      </c>
      <c r="R254" s="9">
        <v>1539.38</v>
      </c>
    </row>
    <row r="255" spans="1:18" x14ac:dyDescent="0.25">
      <c r="A255" s="1"/>
      <c r="B255" s="10">
        <v>1289</v>
      </c>
      <c r="C255" s="11">
        <v>43383</v>
      </c>
      <c r="D255" s="10">
        <v>10</v>
      </c>
      <c r="E255" s="1" t="s">
        <v>72</v>
      </c>
      <c r="F255" s="1" t="s">
        <v>73</v>
      </c>
      <c r="G255" s="1" t="s">
        <v>74</v>
      </c>
      <c r="H255" s="1" t="s">
        <v>75</v>
      </c>
      <c r="I255" s="1" t="s">
        <v>33</v>
      </c>
      <c r="J255" s="11">
        <v>43385</v>
      </c>
      <c r="K255" s="1" t="s">
        <v>34</v>
      </c>
      <c r="L255" s="1"/>
      <c r="M255" s="1" t="s">
        <v>47</v>
      </c>
      <c r="N255" s="1" t="s">
        <v>48</v>
      </c>
      <c r="O255" s="12">
        <v>128.80000000000001</v>
      </c>
      <c r="P255" s="1">
        <v>49</v>
      </c>
      <c r="Q255" s="12">
        <v>6311.2</v>
      </c>
      <c r="R255" s="12">
        <v>624.80999999999995</v>
      </c>
    </row>
    <row r="256" spans="1:18" x14ac:dyDescent="0.25">
      <c r="A256" s="1"/>
      <c r="B256" s="6">
        <v>1290</v>
      </c>
      <c r="C256" s="7">
        <v>43384</v>
      </c>
      <c r="D256" s="6">
        <v>11</v>
      </c>
      <c r="E256" s="8" t="s">
        <v>83</v>
      </c>
      <c r="F256" s="8" t="s">
        <v>84</v>
      </c>
      <c r="G256" s="8" t="s">
        <v>84</v>
      </c>
      <c r="H256" s="8" t="s">
        <v>70</v>
      </c>
      <c r="I256" s="8" t="s">
        <v>71</v>
      </c>
      <c r="J256" s="6"/>
      <c r="K256" s="8" t="s">
        <v>46</v>
      </c>
      <c r="L256" s="8"/>
      <c r="M256" s="8" t="s">
        <v>28</v>
      </c>
      <c r="N256" s="8" t="s">
        <v>29</v>
      </c>
      <c r="O256" s="9">
        <v>49</v>
      </c>
      <c r="P256" s="8">
        <v>20</v>
      </c>
      <c r="Q256" s="9">
        <v>980</v>
      </c>
      <c r="R256" s="9">
        <v>97.02</v>
      </c>
    </row>
    <row r="257" spans="1:18" x14ac:dyDescent="0.25">
      <c r="A257" s="1"/>
      <c r="B257" s="10">
        <v>1291</v>
      </c>
      <c r="C257" s="11">
        <v>43384</v>
      </c>
      <c r="D257" s="10">
        <v>11</v>
      </c>
      <c r="E257" s="1" t="s">
        <v>83</v>
      </c>
      <c r="F257" s="1" t="s">
        <v>84</v>
      </c>
      <c r="G257" s="1" t="s">
        <v>84</v>
      </c>
      <c r="H257" s="1" t="s">
        <v>70</v>
      </c>
      <c r="I257" s="1" t="s">
        <v>71</v>
      </c>
      <c r="J257" s="10"/>
      <c r="K257" s="1" t="s">
        <v>46</v>
      </c>
      <c r="L257" s="1"/>
      <c r="M257" s="1" t="s">
        <v>76</v>
      </c>
      <c r="N257" s="1" t="s">
        <v>27</v>
      </c>
      <c r="O257" s="12">
        <v>41.86</v>
      </c>
      <c r="P257" s="1">
        <v>49</v>
      </c>
      <c r="Q257" s="12">
        <v>2051.14</v>
      </c>
      <c r="R257" s="12">
        <v>205.11</v>
      </c>
    </row>
    <row r="258" spans="1:18" x14ac:dyDescent="0.25">
      <c r="A258" s="1"/>
      <c r="B258" s="6">
        <v>1292</v>
      </c>
      <c r="C258" s="7">
        <v>43374</v>
      </c>
      <c r="D258" s="6">
        <v>1</v>
      </c>
      <c r="E258" s="8" t="s">
        <v>85</v>
      </c>
      <c r="F258" s="8" t="s">
        <v>86</v>
      </c>
      <c r="G258" s="8" t="s">
        <v>87</v>
      </c>
      <c r="H258" s="8" t="s">
        <v>44</v>
      </c>
      <c r="I258" s="8" t="s">
        <v>45</v>
      </c>
      <c r="J258" s="6"/>
      <c r="K258" s="8"/>
      <c r="L258" s="8"/>
      <c r="M258" s="8" t="s">
        <v>39</v>
      </c>
      <c r="N258" s="8" t="s">
        <v>27</v>
      </c>
      <c r="O258" s="9">
        <v>252</v>
      </c>
      <c r="P258" s="8">
        <v>22</v>
      </c>
      <c r="Q258" s="9">
        <v>5544</v>
      </c>
      <c r="R258" s="9">
        <v>532.22</v>
      </c>
    </row>
    <row r="259" spans="1:18" x14ac:dyDescent="0.25">
      <c r="A259" s="1"/>
      <c r="B259" s="10">
        <v>1293</v>
      </c>
      <c r="C259" s="11">
        <v>43374</v>
      </c>
      <c r="D259" s="10">
        <v>1</v>
      </c>
      <c r="E259" s="1" t="s">
        <v>85</v>
      </c>
      <c r="F259" s="1" t="s">
        <v>86</v>
      </c>
      <c r="G259" s="1" t="s">
        <v>87</v>
      </c>
      <c r="H259" s="1" t="s">
        <v>44</v>
      </c>
      <c r="I259" s="1" t="s">
        <v>45</v>
      </c>
      <c r="J259" s="10"/>
      <c r="K259" s="1"/>
      <c r="L259" s="1"/>
      <c r="M259" s="1" t="s">
        <v>40</v>
      </c>
      <c r="N259" s="1" t="s">
        <v>27</v>
      </c>
      <c r="O259" s="12">
        <v>644</v>
      </c>
      <c r="P259" s="1">
        <v>73</v>
      </c>
      <c r="Q259" s="12">
        <v>47012</v>
      </c>
      <c r="R259" s="12">
        <v>4748.21</v>
      </c>
    </row>
    <row r="260" spans="1:18" x14ac:dyDescent="0.25">
      <c r="A260" s="1"/>
      <c r="B260" s="6">
        <v>1294</v>
      </c>
      <c r="C260" s="7">
        <v>43374</v>
      </c>
      <c r="D260" s="6">
        <v>1</v>
      </c>
      <c r="E260" s="8" t="s">
        <v>85</v>
      </c>
      <c r="F260" s="8" t="s">
        <v>86</v>
      </c>
      <c r="G260" s="8" t="s">
        <v>87</v>
      </c>
      <c r="H260" s="8" t="s">
        <v>44</v>
      </c>
      <c r="I260" s="8" t="s">
        <v>45</v>
      </c>
      <c r="J260" s="6"/>
      <c r="K260" s="8"/>
      <c r="L260" s="8"/>
      <c r="M260" s="8" t="s">
        <v>76</v>
      </c>
      <c r="N260" s="8" t="s">
        <v>27</v>
      </c>
      <c r="O260" s="9">
        <v>41.86</v>
      </c>
      <c r="P260" s="8">
        <v>85</v>
      </c>
      <c r="Q260" s="9">
        <v>3558.1</v>
      </c>
      <c r="R260" s="9">
        <v>345.14</v>
      </c>
    </row>
    <row r="261" spans="1:18" x14ac:dyDescent="0.25">
      <c r="A261" s="1"/>
      <c r="B261" s="10">
        <v>1295</v>
      </c>
      <c r="C261" s="11">
        <v>43401</v>
      </c>
      <c r="D261" s="10">
        <v>28</v>
      </c>
      <c r="E261" s="1" t="s">
        <v>67</v>
      </c>
      <c r="F261" s="1" t="s">
        <v>68</v>
      </c>
      <c r="G261" s="1" t="s">
        <v>69</v>
      </c>
      <c r="H261" s="1" t="s">
        <v>70</v>
      </c>
      <c r="I261" s="1" t="s">
        <v>71</v>
      </c>
      <c r="J261" s="11">
        <v>43403</v>
      </c>
      <c r="K261" s="1" t="s">
        <v>46</v>
      </c>
      <c r="L261" s="1" t="s">
        <v>35</v>
      </c>
      <c r="M261" s="1" t="s">
        <v>59</v>
      </c>
      <c r="N261" s="1" t="s">
        <v>60</v>
      </c>
      <c r="O261" s="12">
        <v>135.1</v>
      </c>
      <c r="P261" s="1">
        <v>44</v>
      </c>
      <c r="Q261" s="12">
        <v>5944.4</v>
      </c>
      <c r="R261" s="12">
        <v>618.22</v>
      </c>
    </row>
    <row r="262" spans="1:18" x14ac:dyDescent="0.25">
      <c r="A262" s="1"/>
      <c r="B262" s="6">
        <v>1296</v>
      </c>
      <c r="C262" s="7">
        <v>43401</v>
      </c>
      <c r="D262" s="6">
        <v>28</v>
      </c>
      <c r="E262" s="8" t="s">
        <v>67</v>
      </c>
      <c r="F262" s="8" t="s">
        <v>68</v>
      </c>
      <c r="G262" s="8" t="s">
        <v>69</v>
      </c>
      <c r="H262" s="8" t="s">
        <v>70</v>
      </c>
      <c r="I262" s="8" t="s">
        <v>71</v>
      </c>
      <c r="J262" s="7">
        <v>43403</v>
      </c>
      <c r="K262" s="8" t="s">
        <v>46</v>
      </c>
      <c r="L262" s="8" t="s">
        <v>35</v>
      </c>
      <c r="M262" s="8" t="s">
        <v>88</v>
      </c>
      <c r="N262" s="8" t="s">
        <v>89</v>
      </c>
      <c r="O262" s="9">
        <v>257.60000000000002</v>
      </c>
      <c r="P262" s="8">
        <v>24</v>
      </c>
      <c r="Q262" s="9">
        <v>6182.4</v>
      </c>
      <c r="R262" s="9">
        <v>599.69000000000005</v>
      </c>
    </row>
    <row r="263" spans="1:18" x14ac:dyDescent="0.25">
      <c r="A263" s="1"/>
      <c r="B263" s="10">
        <v>1297</v>
      </c>
      <c r="C263" s="11">
        <v>43382</v>
      </c>
      <c r="D263" s="10">
        <v>9</v>
      </c>
      <c r="E263" s="1" t="s">
        <v>90</v>
      </c>
      <c r="F263" s="1" t="s">
        <v>91</v>
      </c>
      <c r="G263" s="1" t="s">
        <v>51</v>
      </c>
      <c r="H263" s="1" t="s">
        <v>92</v>
      </c>
      <c r="I263" s="1" t="s">
        <v>23</v>
      </c>
      <c r="J263" s="11">
        <v>43384</v>
      </c>
      <c r="K263" s="1" t="s">
        <v>34</v>
      </c>
      <c r="L263" s="1" t="s">
        <v>25</v>
      </c>
      <c r="M263" s="1" t="s">
        <v>93</v>
      </c>
      <c r="N263" s="1" t="s">
        <v>94</v>
      </c>
      <c r="O263" s="12">
        <v>273</v>
      </c>
      <c r="P263" s="1">
        <v>64</v>
      </c>
      <c r="Q263" s="12">
        <v>17472</v>
      </c>
      <c r="R263" s="12">
        <v>1677.31</v>
      </c>
    </row>
    <row r="264" spans="1:18" x14ac:dyDescent="0.25">
      <c r="A264" s="1"/>
      <c r="B264" s="6">
        <v>1298</v>
      </c>
      <c r="C264" s="7">
        <v>43382</v>
      </c>
      <c r="D264" s="6">
        <v>9</v>
      </c>
      <c r="E264" s="8" t="s">
        <v>90</v>
      </c>
      <c r="F264" s="8" t="s">
        <v>91</v>
      </c>
      <c r="G264" s="8" t="s">
        <v>51</v>
      </c>
      <c r="H264" s="8" t="s">
        <v>92</v>
      </c>
      <c r="I264" s="8" t="s">
        <v>23</v>
      </c>
      <c r="J264" s="7">
        <v>43384</v>
      </c>
      <c r="K264" s="8" t="s">
        <v>34</v>
      </c>
      <c r="L264" s="8" t="s">
        <v>25</v>
      </c>
      <c r="M264" s="8" t="s">
        <v>95</v>
      </c>
      <c r="N264" s="8" t="s">
        <v>96</v>
      </c>
      <c r="O264" s="9">
        <v>487.2</v>
      </c>
      <c r="P264" s="8">
        <v>70</v>
      </c>
      <c r="Q264" s="9">
        <v>34104</v>
      </c>
      <c r="R264" s="9">
        <v>3444.5</v>
      </c>
    </row>
    <row r="265" spans="1:18" x14ac:dyDescent="0.25">
      <c r="A265" s="1"/>
      <c r="B265" s="10">
        <v>1299</v>
      </c>
      <c r="C265" s="11">
        <v>43379</v>
      </c>
      <c r="D265" s="10">
        <v>6</v>
      </c>
      <c r="E265" s="1" t="s">
        <v>61</v>
      </c>
      <c r="F265" s="1" t="s">
        <v>62</v>
      </c>
      <c r="G265" s="1" t="s">
        <v>63</v>
      </c>
      <c r="H265" s="1" t="s">
        <v>64</v>
      </c>
      <c r="I265" s="1" t="s">
        <v>45</v>
      </c>
      <c r="J265" s="11">
        <v>43381</v>
      </c>
      <c r="K265" s="1" t="s">
        <v>24</v>
      </c>
      <c r="L265" s="1" t="s">
        <v>35</v>
      </c>
      <c r="M265" s="1" t="s">
        <v>26</v>
      </c>
      <c r="N265" s="1" t="s">
        <v>27</v>
      </c>
      <c r="O265" s="12">
        <v>196</v>
      </c>
      <c r="P265" s="1">
        <v>98</v>
      </c>
      <c r="Q265" s="12">
        <v>19208</v>
      </c>
      <c r="R265" s="12">
        <v>1940.01</v>
      </c>
    </row>
    <row r="266" spans="1:18" x14ac:dyDescent="0.25">
      <c r="A266" s="1"/>
      <c r="B266" s="6">
        <v>1300</v>
      </c>
      <c r="C266" s="7">
        <v>43381</v>
      </c>
      <c r="D266" s="6">
        <v>8</v>
      </c>
      <c r="E266" s="8" t="s">
        <v>41</v>
      </c>
      <c r="F266" s="8" t="s">
        <v>42</v>
      </c>
      <c r="G266" s="8" t="s">
        <v>43</v>
      </c>
      <c r="H266" s="8" t="s">
        <v>44</v>
      </c>
      <c r="I266" s="8" t="s">
        <v>45</v>
      </c>
      <c r="J266" s="7">
        <v>43383</v>
      </c>
      <c r="K266" s="8" t="s">
        <v>24</v>
      </c>
      <c r="L266" s="8" t="s">
        <v>25</v>
      </c>
      <c r="M266" s="8" t="s">
        <v>65</v>
      </c>
      <c r="N266" s="8" t="s">
        <v>66</v>
      </c>
      <c r="O266" s="9">
        <v>560</v>
      </c>
      <c r="P266" s="8">
        <v>48</v>
      </c>
      <c r="Q266" s="9">
        <v>26880</v>
      </c>
      <c r="R266" s="9">
        <v>2634.24</v>
      </c>
    </row>
    <row r="267" spans="1:18" x14ac:dyDescent="0.25">
      <c r="A267" s="1"/>
      <c r="B267" s="10">
        <v>1301</v>
      </c>
      <c r="C267" s="11">
        <v>43381</v>
      </c>
      <c r="D267" s="10">
        <v>8</v>
      </c>
      <c r="E267" s="1" t="s">
        <v>41</v>
      </c>
      <c r="F267" s="1" t="s">
        <v>42</v>
      </c>
      <c r="G267" s="1" t="s">
        <v>43</v>
      </c>
      <c r="H267" s="1" t="s">
        <v>44</v>
      </c>
      <c r="I267" s="1" t="s">
        <v>45</v>
      </c>
      <c r="J267" s="11">
        <v>43383</v>
      </c>
      <c r="K267" s="1" t="s">
        <v>24</v>
      </c>
      <c r="L267" s="1" t="s">
        <v>25</v>
      </c>
      <c r="M267" s="1" t="s">
        <v>47</v>
      </c>
      <c r="N267" s="1" t="s">
        <v>48</v>
      </c>
      <c r="O267" s="12">
        <v>128.80000000000001</v>
      </c>
      <c r="P267" s="1">
        <v>100</v>
      </c>
      <c r="Q267" s="12">
        <v>12880</v>
      </c>
      <c r="R267" s="12">
        <v>1275.1199999999999</v>
      </c>
    </row>
    <row r="268" spans="1:18" x14ac:dyDescent="0.25">
      <c r="A268" s="1"/>
      <c r="B268" s="6">
        <v>1302</v>
      </c>
      <c r="C268" s="7">
        <v>43398</v>
      </c>
      <c r="D268" s="6">
        <v>25</v>
      </c>
      <c r="E268" s="8" t="s">
        <v>99</v>
      </c>
      <c r="F268" s="8" t="s">
        <v>73</v>
      </c>
      <c r="G268" s="8" t="s">
        <v>74</v>
      </c>
      <c r="H268" s="8" t="s">
        <v>75</v>
      </c>
      <c r="I268" s="8" t="s">
        <v>33</v>
      </c>
      <c r="J268" s="7">
        <v>43400</v>
      </c>
      <c r="K268" s="8" t="s">
        <v>34</v>
      </c>
      <c r="L268" s="8" t="s">
        <v>58</v>
      </c>
      <c r="M268" s="8" t="s">
        <v>104</v>
      </c>
      <c r="N268" s="8" t="s">
        <v>48</v>
      </c>
      <c r="O268" s="9">
        <v>140</v>
      </c>
      <c r="P268" s="8">
        <v>90</v>
      </c>
      <c r="Q268" s="9">
        <v>12600</v>
      </c>
      <c r="R268" s="9">
        <v>1222.2</v>
      </c>
    </row>
    <row r="269" spans="1:18" x14ac:dyDescent="0.25">
      <c r="A269" s="1"/>
      <c r="B269" s="10">
        <v>1303</v>
      </c>
      <c r="C269" s="11">
        <v>43399</v>
      </c>
      <c r="D269" s="10">
        <v>26</v>
      </c>
      <c r="E269" s="1" t="s">
        <v>100</v>
      </c>
      <c r="F269" s="1" t="s">
        <v>84</v>
      </c>
      <c r="G269" s="1" t="s">
        <v>84</v>
      </c>
      <c r="H269" s="1" t="s">
        <v>70</v>
      </c>
      <c r="I269" s="1" t="s">
        <v>71</v>
      </c>
      <c r="J269" s="11">
        <v>43401</v>
      </c>
      <c r="K269" s="1" t="s">
        <v>46</v>
      </c>
      <c r="L269" s="1" t="s">
        <v>35</v>
      </c>
      <c r="M269" s="1" t="s">
        <v>105</v>
      </c>
      <c r="N269" s="1" t="s">
        <v>106</v>
      </c>
      <c r="O269" s="12">
        <v>298.89999999999998</v>
      </c>
      <c r="P269" s="1">
        <v>49</v>
      </c>
      <c r="Q269" s="12">
        <v>14646.1</v>
      </c>
      <c r="R269" s="12">
        <v>1435.32</v>
      </c>
    </row>
    <row r="270" spans="1:18" x14ac:dyDescent="0.25">
      <c r="A270" s="1"/>
      <c r="B270" s="6">
        <v>1304</v>
      </c>
      <c r="C270" s="7">
        <v>43399</v>
      </c>
      <c r="D270" s="6">
        <v>26</v>
      </c>
      <c r="E270" s="8" t="s">
        <v>100</v>
      </c>
      <c r="F270" s="8" t="s">
        <v>84</v>
      </c>
      <c r="G270" s="8" t="s">
        <v>84</v>
      </c>
      <c r="H270" s="8" t="s">
        <v>70</v>
      </c>
      <c r="I270" s="8" t="s">
        <v>71</v>
      </c>
      <c r="J270" s="7">
        <v>43401</v>
      </c>
      <c r="K270" s="8" t="s">
        <v>46</v>
      </c>
      <c r="L270" s="8" t="s">
        <v>35</v>
      </c>
      <c r="M270" s="8" t="s">
        <v>59</v>
      </c>
      <c r="N270" s="8" t="s">
        <v>60</v>
      </c>
      <c r="O270" s="9">
        <v>135.1</v>
      </c>
      <c r="P270" s="8">
        <v>71</v>
      </c>
      <c r="Q270" s="9">
        <v>9592.1</v>
      </c>
      <c r="R270" s="9">
        <v>920.84</v>
      </c>
    </row>
    <row r="271" spans="1:18" x14ac:dyDescent="0.25">
      <c r="A271" s="1"/>
      <c r="B271" s="10">
        <v>1305</v>
      </c>
      <c r="C271" s="11">
        <v>43399</v>
      </c>
      <c r="D271" s="10">
        <v>26</v>
      </c>
      <c r="E271" s="1" t="s">
        <v>100</v>
      </c>
      <c r="F271" s="1" t="s">
        <v>84</v>
      </c>
      <c r="G271" s="1" t="s">
        <v>84</v>
      </c>
      <c r="H271" s="1" t="s">
        <v>70</v>
      </c>
      <c r="I271" s="1" t="s">
        <v>71</v>
      </c>
      <c r="J271" s="11">
        <v>43401</v>
      </c>
      <c r="K271" s="1" t="s">
        <v>46</v>
      </c>
      <c r="L271" s="1" t="s">
        <v>35</v>
      </c>
      <c r="M271" s="1" t="s">
        <v>88</v>
      </c>
      <c r="N271" s="1" t="s">
        <v>89</v>
      </c>
      <c r="O271" s="12">
        <v>257.60000000000002</v>
      </c>
      <c r="P271" s="1">
        <v>10</v>
      </c>
      <c r="Q271" s="12">
        <v>2576</v>
      </c>
      <c r="R271" s="12">
        <v>267.89999999999998</v>
      </c>
    </row>
    <row r="272" spans="1:18" x14ac:dyDescent="0.25">
      <c r="A272" s="1"/>
      <c r="B272" s="6">
        <v>1306</v>
      </c>
      <c r="C272" s="7">
        <v>43402</v>
      </c>
      <c r="D272" s="6">
        <v>29</v>
      </c>
      <c r="E272" s="8" t="s">
        <v>49</v>
      </c>
      <c r="F272" s="8" t="s">
        <v>50</v>
      </c>
      <c r="G272" s="8" t="s">
        <v>51</v>
      </c>
      <c r="H272" s="8" t="s">
        <v>52</v>
      </c>
      <c r="I272" s="8" t="s">
        <v>23</v>
      </c>
      <c r="J272" s="7">
        <v>43404</v>
      </c>
      <c r="K272" s="8" t="s">
        <v>24</v>
      </c>
      <c r="L272" s="8" t="s">
        <v>25</v>
      </c>
      <c r="M272" s="8" t="s">
        <v>26</v>
      </c>
      <c r="N272" s="8" t="s">
        <v>27</v>
      </c>
      <c r="O272" s="9">
        <v>196</v>
      </c>
      <c r="P272" s="8">
        <v>78</v>
      </c>
      <c r="Q272" s="9">
        <v>15288</v>
      </c>
      <c r="R272" s="9">
        <v>1574.66</v>
      </c>
    </row>
    <row r="273" spans="1:18" x14ac:dyDescent="0.25">
      <c r="A273" s="1"/>
      <c r="B273" s="10">
        <v>1307</v>
      </c>
      <c r="C273" s="11">
        <v>43379</v>
      </c>
      <c r="D273" s="10">
        <v>6</v>
      </c>
      <c r="E273" s="1" t="s">
        <v>61</v>
      </c>
      <c r="F273" s="1" t="s">
        <v>62</v>
      </c>
      <c r="G273" s="1" t="s">
        <v>63</v>
      </c>
      <c r="H273" s="1" t="s">
        <v>64</v>
      </c>
      <c r="I273" s="1" t="s">
        <v>45</v>
      </c>
      <c r="J273" s="11">
        <v>43381</v>
      </c>
      <c r="K273" s="1" t="s">
        <v>46</v>
      </c>
      <c r="L273" s="1" t="s">
        <v>25</v>
      </c>
      <c r="M273" s="1" t="s">
        <v>53</v>
      </c>
      <c r="N273" s="1" t="s">
        <v>54</v>
      </c>
      <c r="O273" s="12">
        <v>178.5</v>
      </c>
      <c r="P273" s="1">
        <v>44</v>
      </c>
      <c r="Q273" s="12">
        <v>7854</v>
      </c>
      <c r="R273" s="12">
        <v>753.98</v>
      </c>
    </row>
    <row r="274" spans="1:18" x14ac:dyDescent="0.25">
      <c r="A274" s="1"/>
      <c r="B274" s="6">
        <v>1309</v>
      </c>
      <c r="C274" s="7">
        <v>43377</v>
      </c>
      <c r="D274" s="6">
        <v>4</v>
      </c>
      <c r="E274" s="8" t="s">
        <v>30</v>
      </c>
      <c r="F274" s="8" t="s">
        <v>31</v>
      </c>
      <c r="G274" s="8" t="s">
        <v>31</v>
      </c>
      <c r="H274" s="8" t="s">
        <v>32</v>
      </c>
      <c r="I274" s="8" t="s">
        <v>33</v>
      </c>
      <c r="J274" s="7">
        <v>43379</v>
      </c>
      <c r="K274" s="8" t="s">
        <v>34</v>
      </c>
      <c r="L274" s="8" t="s">
        <v>35</v>
      </c>
      <c r="M274" s="8" t="s">
        <v>107</v>
      </c>
      <c r="N274" s="8" t="s">
        <v>80</v>
      </c>
      <c r="O274" s="9">
        <v>1134</v>
      </c>
      <c r="P274" s="8">
        <v>82</v>
      </c>
      <c r="Q274" s="9">
        <v>92988</v>
      </c>
      <c r="R274" s="9">
        <v>9763.74</v>
      </c>
    </row>
    <row r="275" spans="1:18" x14ac:dyDescent="0.25">
      <c r="A275" s="1"/>
      <c r="B275" s="10">
        <v>1310</v>
      </c>
      <c r="C275" s="11">
        <v>43377</v>
      </c>
      <c r="D275" s="10">
        <v>4</v>
      </c>
      <c r="E275" s="1" t="s">
        <v>30</v>
      </c>
      <c r="F275" s="1" t="s">
        <v>31</v>
      </c>
      <c r="G275" s="1" t="s">
        <v>31</v>
      </c>
      <c r="H275" s="1" t="s">
        <v>32</v>
      </c>
      <c r="I275" s="1" t="s">
        <v>33</v>
      </c>
      <c r="J275" s="11">
        <v>43379</v>
      </c>
      <c r="K275" s="1" t="s">
        <v>34</v>
      </c>
      <c r="L275" s="1" t="s">
        <v>35</v>
      </c>
      <c r="M275" s="1" t="s">
        <v>108</v>
      </c>
      <c r="N275" s="1" t="s">
        <v>109</v>
      </c>
      <c r="O275" s="12">
        <v>98</v>
      </c>
      <c r="P275" s="1">
        <v>29</v>
      </c>
      <c r="Q275" s="12">
        <v>2842</v>
      </c>
      <c r="R275" s="12">
        <v>284.2</v>
      </c>
    </row>
    <row r="276" spans="1:18" x14ac:dyDescent="0.25">
      <c r="A276" s="1"/>
      <c r="B276" s="6">
        <v>1312</v>
      </c>
      <c r="C276" s="7">
        <v>43381</v>
      </c>
      <c r="D276" s="6">
        <v>8</v>
      </c>
      <c r="E276" s="8" t="s">
        <v>41</v>
      </c>
      <c r="F276" s="8" t="s">
        <v>42</v>
      </c>
      <c r="G276" s="8" t="s">
        <v>43</v>
      </c>
      <c r="H276" s="8" t="s">
        <v>44</v>
      </c>
      <c r="I276" s="8" t="s">
        <v>45</v>
      </c>
      <c r="J276" s="7">
        <v>43383</v>
      </c>
      <c r="K276" s="8" t="s">
        <v>46</v>
      </c>
      <c r="L276" s="8" t="s">
        <v>35</v>
      </c>
      <c r="M276" s="8" t="s">
        <v>95</v>
      </c>
      <c r="N276" s="8" t="s">
        <v>96</v>
      </c>
      <c r="O276" s="9">
        <v>487.2</v>
      </c>
      <c r="P276" s="8">
        <v>93</v>
      </c>
      <c r="Q276" s="9">
        <v>45309.599999999999</v>
      </c>
      <c r="R276" s="9">
        <v>4395.03</v>
      </c>
    </row>
    <row r="277" spans="1:18" x14ac:dyDescent="0.25">
      <c r="A277" s="1"/>
      <c r="B277" s="10">
        <v>1315</v>
      </c>
      <c r="C277" s="11">
        <v>43376</v>
      </c>
      <c r="D277" s="10">
        <v>3</v>
      </c>
      <c r="E277" s="1" t="s">
        <v>55</v>
      </c>
      <c r="F277" s="1" t="s">
        <v>56</v>
      </c>
      <c r="G277" s="1" t="s">
        <v>57</v>
      </c>
      <c r="H277" s="1" t="s">
        <v>22</v>
      </c>
      <c r="I277" s="1" t="s">
        <v>23</v>
      </c>
      <c r="J277" s="11">
        <v>43378</v>
      </c>
      <c r="K277" s="1" t="s">
        <v>24</v>
      </c>
      <c r="L277" s="1" t="s">
        <v>58</v>
      </c>
      <c r="M277" s="1" t="s">
        <v>97</v>
      </c>
      <c r="N277" s="1" t="s">
        <v>82</v>
      </c>
      <c r="O277" s="12">
        <v>140</v>
      </c>
      <c r="P277" s="1">
        <v>11</v>
      </c>
      <c r="Q277" s="12">
        <v>1540</v>
      </c>
      <c r="R277" s="12">
        <v>160.16</v>
      </c>
    </row>
    <row r="278" spans="1:18" x14ac:dyDescent="0.25">
      <c r="A278" s="1"/>
      <c r="B278" s="6">
        <v>1316</v>
      </c>
      <c r="C278" s="7">
        <v>43376</v>
      </c>
      <c r="D278" s="6">
        <v>3</v>
      </c>
      <c r="E278" s="8" t="s">
        <v>55</v>
      </c>
      <c r="F278" s="8" t="s">
        <v>56</v>
      </c>
      <c r="G278" s="8" t="s">
        <v>57</v>
      </c>
      <c r="H278" s="8" t="s">
        <v>22</v>
      </c>
      <c r="I278" s="8" t="s">
        <v>23</v>
      </c>
      <c r="J278" s="7">
        <v>43378</v>
      </c>
      <c r="K278" s="8" t="s">
        <v>24</v>
      </c>
      <c r="L278" s="8" t="s">
        <v>58</v>
      </c>
      <c r="M278" s="8" t="s">
        <v>65</v>
      </c>
      <c r="N278" s="8" t="s">
        <v>66</v>
      </c>
      <c r="O278" s="9">
        <v>560</v>
      </c>
      <c r="P278" s="8">
        <v>91</v>
      </c>
      <c r="Q278" s="9">
        <v>50960</v>
      </c>
      <c r="R278" s="9">
        <v>5096</v>
      </c>
    </row>
    <row r="279" spans="1:18" x14ac:dyDescent="0.25">
      <c r="A279" s="1"/>
      <c r="B279" s="10">
        <v>1320</v>
      </c>
      <c r="C279" s="11">
        <v>43383</v>
      </c>
      <c r="D279" s="10">
        <v>10</v>
      </c>
      <c r="E279" s="1" t="s">
        <v>72</v>
      </c>
      <c r="F279" s="1" t="s">
        <v>73</v>
      </c>
      <c r="G279" s="1" t="s">
        <v>74</v>
      </c>
      <c r="H279" s="1" t="s">
        <v>75</v>
      </c>
      <c r="I279" s="1" t="s">
        <v>33</v>
      </c>
      <c r="J279" s="11">
        <v>43385</v>
      </c>
      <c r="K279" s="1" t="s">
        <v>24</v>
      </c>
      <c r="L279" s="1" t="s">
        <v>35</v>
      </c>
      <c r="M279" s="1" t="s">
        <v>98</v>
      </c>
      <c r="N279" s="1" t="s">
        <v>29</v>
      </c>
      <c r="O279" s="12">
        <v>140</v>
      </c>
      <c r="P279" s="1">
        <v>12</v>
      </c>
      <c r="Q279" s="12">
        <v>1680</v>
      </c>
      <c r="R279" s="12">
        <v>173.04</v>
      </c>
    </row>
    <row r="280" spans="1:18" x14ac:dyDescent="0.25">
      <c r="A280" s="1"/>
      <c r="B280" s="6">
        <v>1322</v>
      </c>
      <c r="C280" s="7">
        <v>43383</v>
      </c>
      <c r="D280" s="6">
        <v>10</v>
      </c>
      <c r="E280" s="8" t="s">
        <v>72</v>
      </c>
      <c r="F280" s="8" t="s">
        <v>73</v>
      </c>
      <c r="G280" s="8" t="s">
        <v>74</v>
      </c>
      <c r="H280" s="8" t="s">
        <v>75</v>
      </c>
      <c r="I280" s="8" t="s">
        <v>33</v>
      </c>
      <c r="J280" s="6"/>
      <c r="K280" s="8" t="s">
        <v>34</v>
      </c>
      <c r="L280" s="8"/>
      <c r="M280" s="8" t="s">
        <v>28</v>
      </c>
      <c r="N280" s="8" t="s">
        <v>29</v>
      </c>
      <c r="O280" s="9">
        <v>49</v>
      </c>
      <c r="P280" s="8">
        <v>78</v>
      </c>
      <c r="Q280" s="9">
        <v>3822</v>
      </c>
      <c r="R280" s="9">
        <v>382.2</v>
      </c>
    </row>
    <row r="281" spans="1:18" x14ac:dyDescent="0.25">
      <c r="A281" s="1"/>
      <c r="B281" s="10">
        <v>1323</v>
      </c>
      <c r="C281" s="11">
        <v>43384</v>
      </c>
      <c r="D281" s="10">
        <v>11</v>
      </c>
      <c r="E281" s="1" t="s">
        <v>83</v>
      </c>
      <c r="F281" s="1" t="s">
        <v>84</v>
      </c>
      <c r="G281" s="1" t="s">
        <v>84</v>
      </c>
      <c r="H281" s="1" t="s">
        <v>70</v>
      </c>
      <c r="I281" s="1" t="s">
        <v>71</v>
      </c>
      <c r="J281" s="10"/>
      <c r="K281" s="1" t="s">
        <v>46</v>
      </c>
      <c r="L281" s="1"/>
      <c r="M281" s="1" t="s">
        <v>65</v>
      </c>
      <c r="N281" s="1" t="s">
        <v>66</v>
      </c>
      <c r="O281" s="12">
        <v>560</v>
      </c>
      <c r="P281" s="1">
        <v>60</v>
      </c>
      <c r="Q281" s="12">
        <v>33600</v>
      </c>
      <c r="R281" s="12">
        <v>3192</v>
      </c>
    </row>
    <row r="282" spans="1:18" x14ac:dyDescent="0.25">
      <c r="A282" s="1"/>
      <c r="B282" s="6">
        <v>1324</v>
      </c>
      <c r="C282" s="7">
        <v>43374</v>
      </c>
      <c r="D282" s="6">
        <v>1</v>
      </c>
      <c r="E282" s="8" t="s">
        <v>85</v>
      </c>
      <c r="F282" s="8" t="s">
        <v>86</v>
      </c>
      <c r="G282" s="8" t="s">
        <v>87</v>
      </c>
      <c r="H282" s="8" t="s">
        <v>44</v>
      </c>
      <c r="I282" s="8" t="s">
        <v>45</v>
      </c>
      <c r="J282" s="6"/>
      <c r="K282" s="8" t="s">
        <v>46</v>
      </c>
      <c r="L282" s="8"/>
      <c r="M282" s="8" t="s">
        <v>88</v>
      </c>
      <c r="N282" s="8" t="s">
        <v>89</v>
      </c>
      <c r="O282" s="9">
        <v>257.60000000000002</v>
      </c>
      <c r="P282" s="8">
        <v>23</v>
      </c>
      <c r="Q282" s="9">
        <v>5924.8</v>
      </c>
      <c r="R282" s="9">
        <v>610.25</v>
      </c>
    </row>
    <row r="283" spans="1:18" x14ac:dyDescent="0.25">
      <c r="A283" s="1"/>
      <c r="B283" s="10">
        <v>1325</v>
      </c>
      <c r="C283" s="11">
        <v>43401</v>
      </c>
      <c r="D283" s="10">
        <v>28</v>
      </c>
      <c r="E283" s="1" t="s">
        <v>67</v>
      </c>
      <c r="F283" s="1" t="s">
        <v>68</v>
      </c>
      <c r="G283" s="1" t="s">
        <v>69</v>
      </c>
      <c r="H283" s="1" t="s">
        <v>70</v>
      </c>
      <c r="I283" s="1" t="s">
        <v>71</v>
      </c>
      <c r="J283" s="11">
        <v>43403</v>
      </c>
      <c r="K283" s="1" t="s">
        <v>46</v>
      </c>
      <c r="L283" s="1" t="s">
        <v>35</v>
      </c>
      <c r="M283" s="1" t="s">
        <v>40</v>
      </c>
      <c r="N283" s="1" t="s">
        <v>27</v>
      </c>
      <c r="O283" s="12">
        <v>644</v>
      </c>
      <c r="P283" s="1">
        <v>34</v>
      </c>
      <c r="Q283" s="12">
        <v>21896</v>
      </c>
      <c r="R283" s="12">
        <v>2211.5</v>
      </c>
    </row>
    <row r="284" spans="1:18" x14ac:dyDescent="0.25">
      <c r="A284" s="1"/>
      <c r="B284" s="6">
        <v>1326</v>
      </c>
      <c r="C284" s="7">
        <v>43382</v>
      </c>
      <c r="D284" s="6">
        <v>9</v>
      </c>
      <c r="E284" s="8" t="s">
        <v>90</v>
      </c>
      <c r="F284" s="8" t="s">
        <v>91</v>
      </c>
      <c r="G284" s="8" t="s">
        <v>51</v>
      </c>
      <c r="H284" s="8" t="s">
        <v>92</v>
      </c>
      <c r="I284" s="8" t="s">
        <v>23</v>
      </c>
      <c r="J284" s="7">
        <v>43384</v>
      </c>
      <c r="K284" s="8" t="s">
        <v>34</v>
      </c>
      <c r="L284" s="8" t="s">
        <v>25</v>
      </c>
      <c r="M284" s="8" t="s">
        <v>59</v>
      </c>
      <c r="N284" s="8" t="s">
        <v>60</v>
      </c>
      <c r="O284" s="9">
        <v>135.1</v>
      </c>
      <c r="P284" s="8">
        <v>89</v>
      </c>
      <c r="Q284" s="9">
        <v>12023.9</v>
      </c>
      <c r="R284" s="9">
        <v>1214.4100000000001</v>
      </c>
    </row>
    <row r="285" spans="1:18" x14ac:dyDescent="0.25">
      <c r="A285" s="1"/>
      <c r="B285" s="10">
        <v>1327</v>
      </c>
      <c r="C285" s="11">
        <v>43379</v>
      </c>
      <c r="D285" s="10">
        <v>6</v>
      </c>
      <c r="E285" s="1" t="s">
        <v>61</v>
      </c>
      <c r="F285" s="1" t="s">
        <v>62</v>
      </c>
      <c r="G285" s="1" t="s">
        <v>63</v>
      </c>
      <c r="H285" s="1" t="s">
        <v>64</v>
      </c>
      <c r="I285" s="1" t="s">
        <v>45</v>
      </c>
      <c r="J285" s="11">
        <v>43381</v>
      </c>
      <c r="K285" s="1" t="s">
        <v>24</v>
      </c>
      <c r="L285" s="1" t="s">
        <v>35</v>
      </c>
      <c r="M285" s="1" t="s">
        <v>53</v>
      </c>
      <c r="N285" s="1" t="s">
        <v>54</v>
      </c>
      <c r="O285" s="12">
        <v>178.5</v>
      </c>
      <c r="P285" s="1">
        <v>82</v>
      </c>
      <c r="Q285" s="12">
        <v>14637</v>
      </c>
      <c r="R285" s="12">
        <v>1449.06</v>
      </c>
    </row>
    <row r="286" spans="1:18" x14ac:dyDescent="0.25">
      <c r="A286" s="1"/>
      <c r="B286" s="6">
        <v>1328</v>
      </c>
      <c r="C286" s="7">
        <v>43381</v>
      </c>
      <c r="D286" s="6">
        <v>8</v>
      </c>
      <c r="E286" s="8" t="s">
        <v>41</v>
      </c>
      <c r="F286" s="8" t="s">
        <v>42</v>
      </c>
      <c r="G286" s="8" t="s">
        <v>43</v>
      </c>
      <c r="H286" s="8" t="s">
        <v>44</v>
      </c>
      <c r="I286" s="8" t="s">
        <v>45</v>
      </c>
      <c r="J286" s="7">
        <v>43383</v>
      </c>
      <c r="K286" s="8" t="s">
        <v>24</v>
      </c>
      <c r="L286" s="8" t="s">
        <v>25</v>
      </c>
      <c r="M286" s="8" t="s">
        <v>53</v>
      </c>
      <c r="N286" s="8" t="s">
        <v>54</v>
      </c>
      <c r="O286" s="9">
        <v>178.5</v>
      </c>
      <c r="P286" s="8">
        <v>43</v>
      </c>
      <c r="Q286" s="9">
        <v>7675.5</v>
      </c>
      <c r="R286" s="9">
        <v>736.85</v>
      </c>
    </row>
    <row r="287" spans="1:18" x14ac:dyDescent="0.25">
      <c r="A287" s="1"/>
      <c r="B287" s="10">
        <v>1329</v>
      </c>
      <c r="C287" s="11">
        <v>43414</v>
      </c>
      <c r="D287" s="10">
        <v>10</v>
      </c>
      <c r="E287" s="1" t="s">
        <v>72</v>
      </c>
      <c r="F287" s="1" t="s">
        <v>73</v>
      </c>
      <c r="G287" s="1" t="s">
        <v>74</v>
      </c>
      <c r="H287" s="1" t="s">
        <v>75</v>
      </c>
      <c r="I287" s="1" t="s">
        <v>33</v>
      </c>
      <c r="J287" s="11">
        <v>43416</v>
      </c>
      <c r="K287" s="1" t="s">
        <v>34</v>
      </c>
      <c r="L287" s="1"/>
      <c r="M287" s="1" t="s">
        <v>81</v>
      </c>
      <c r="N287" s="1" t="s">
        <v>82</v>
      </c>
      <c r="O287" s="12">
        <v>308</v>
      </c>
      <c r="P287" s="1">
        <v>96</v>
      </c>
      <c r="Q287" s="12">
        <v>29568</v>
      </c>
      <c r="R287" s="12">
        <v>3104.64</v>
      </c>
    </row>
    <row r="288" spans="1:18" x14ac:dyDescent="0.25">
      <c r="A288" s="1"/>
      <c r="B288" s="6">
        <v>1330</v>
      </c>
      <c r="C288" s="7">
        <v>43414</v>
      </c>
      <c r="D288" s="6">
        <v>10</v>
      </c>
      <c r="E288" s="8" t="s">
        <v>72</v>
      </c>
      <c r="F288" s="8" t="s">
        <v>73</v>
      </c>
      <c r="G288" s="8" t="s">
        <v>74</v>
      </c>
      <c r="H288" s="8" t="s">
        <v>75</v>
      </c>
      <c r="I288" s="8" t="s">
        <v>33</v>
      </c>
      <c r="J288" s="7">
        <v>43416</v>
      </c>
      <c r="K288" s="8" t="s">
        <v>34</v>
      </c>
      <c r="L288" s="8"/>
      <c r="M288" s="8" t="s">
        <v>47</v>
      </c>
      <c r="N288" s="8" t="s">
        <v>48</v>
      </c>
      <c r="O288" s="9">
        <v>128.80000000000001</v>
      </c>
      <c r="P288" s="8">
        <v>34</v>
      </c>
      <c r="Q288" s="9">
        <v>4379.2</v>
      </c>
      <c r="R288" s="9">
        <v>437.92</v>
      </c>
    </row>
    <row r="289" spans="1:18" x14ac:dyDescent="0.25">
      <c r="A289" s="1"/>
      <c r="B289" s="10">
        <v>1331</v>
      </c>
      <c r="C289" s="11">
        <v>43415</v>
      </c>
      <c r="D289" s="10">
        <v>11</v>
      </c>
      <c r="E289" s="1" t="s">
        <v>83</v>
      </c>
      <c r="F289" s="1" t="s">
        <v>84</v>
      </c>
      <c r="G289" s="1" t="s">
        <v>84</v>
      </c>
      <c r="H289" s="1" t="s">
        <v>70</v>
      </c>
      <c r="I289" s="1" t="s">
        <v>71</v>
      </c>
      <c r="J289" s="10"/>
      <c r="K289" s="1" t="s">
        <v>46</v>
      </c>
      <c r="L289" s="1"/>
      <c r="M289" s="1" t="s">
        <v>28</v>
      </c>
      <c r="N289" s="1" t="s">
        <v>29</v>
      </c>
      <c r="O289" s="12">
        <v>49</v>
      </c>
      <c r="P289" s="1">
        <v>42</v>
      </c>
      <c r="Q289" s="12">
        <v>2058</v>
      </c>
      <c r="R289" s="12">
        <v>211.97</v>
      </c>
    </row>
    <row r="290" spans="1:18" x14ac:dyDescent="0.25">
      <c r="A290" s="1"/>
      <c r="B290" s="6">
        <v>1332</v>
      </c>
      <c r="C290" s="7">
        <v>43415</v>
      </c>
      <c r="D290" s="6">
        <v>11</v>
      </c>
      <c r="E290" s="8" t="s">
        <v>83</v>
      </c>
      <c r="F290" s="8" t="s">
        <v>84</v>
      </c>
      <c r="G290" s="8" t="s">
        <v>84</v>
      </c>
      <c r="H290" s="8" t="s">
        <v>70</v>
      </c>
      <c r="I290" s="8" t="s">
        <v>71</v>
      </c>
      <c r="J290" s="6"/>
      <c r="K290" s="8" t="s">
        <v>46</v>
      </c>
      <c r="L290" s="8"/>
      <c r="M290" s="8" t="s">
        <v>76</v>
      </c>
      <c r="N290" s="8" t="s">
        <v>27</v>
      </c>
      <c r="O290" s="9">
        <v>41.86</v>
      </c>
      <c r="P290" s="8">
        <v>100</v>
      </c>
      <c r="Q290" s="9">
        <v>4186</v>
      </c>
      <c r="R290" s="9">
        <v>426.97</v>
      </c>
    </row>
    <row r="291" spans="1:18" x14ac:dyDescent="0.25">
      <c r="A291" s="1"/>
      <c r="B291" s="10">
        <v>1333</v>
      </c>
      <c r="C291" s="11">
        <v>43405</v>
      </c>
      <c r="D291" s="10">
        <v>1</v>
      </c>
      <c r="E291" s="1" t="s">
        <v>85</v>
      </c>
      <c r="F291" s="1" t="s">
        <v>86</v>
      </c>
      <c r="G291" s="1" t="s">
        <v>87</v>
      </c>
      <c r="H291" s="1" t="s">
        <v>44</v>
      </c>
      <c r="I291" s="1" t="s">
        <v>45</v>
      </c>
      <c r="J291" s="10"/>
      <c r="K291" s="1"/>
      <c r="L291" s="1"/>
      <c r="M291" s="1" t="s">
        <v>39</v>
      </c>
      <c r="N291" s="1" t="s">
        <v>27</v>
      </c>
      <c r="O291" s="12">
        <v>252</v>
      </c>
      <c r="P291" s="1">
        <v>42</v>
      </c>
      <c r="Q291" s="12">
        <v>10584</v>
      </c>
      <c r="R291" s="12">
        <v>1068.98</v>
      </c>
    </row>
    <row r="292" spans="1:18" x14ac:dyDescent="0.25">
      <c r="A292" s="1"/>
      <c r="B292" s="6">
        <v>1334</v>
      </c>
      <c r="C292" s="7">
        <v>43405</v>
      </c>
      <c r="D292" s="6">
        <v>1</v>
      </c>
      <c r="E292" s="8" t="s">
        <v>85</v>
      </c>
      <c r="F292" s="8" t="s">
        <v>86</v>
      </c>
      <c r="G292" s="8" t="s">
        <v>87</v>
      </c>
      <c r="H292" s="8" t="s">
        <v>44</v>
      </c>
      <c r="I292" s="8" t="s">
        <v>45</v>
      </c>
      <c r="J292" s="6"/>
      <c r="K292" s="8"/>
      <c r="L292" s="8"/>
      <c r="M292" s="8" t="s">
        <v>40</v>
      </c>
      <c r="N292" s="8" t="s">
        <v>27</v>
      </c>
      <c r="O292" s="9">
        <v>644</v>
      </c>
      <c r="P292" s="8">
        <v>16</v>
      </c>
      <c r="Q292" s="9">
        <v>10304</v>
      </c>
      <c r="R292" s="9">
        <v>989.18</v>
      </c>
    </row>
    <row r="293" spans="1:18" x14ac:dyDescent="0.25">
      <c r="A293" s="1"/>
      <c r="B293" s="10">
        <v>1335</v>
      </c>
      <c r="C293" s="11">
        <v>43405</v>
      </c>
      <c r="D293" s="10">
        <v>1</v>
      </c>
      <c r="E293" s="1" t="s">
        <v>85</v>
      </c>
      <c r="F293" s="1" t="s">
        <v>86</v>
      </c>
      <c r="G293" s="1" t="s">
        <v>87</v>
      </c>
      <c r="H293" s="1" t="s">
        <v>44</v>
      </c>
      <c r="I293" s="1" t="s">
        <v>45</v>
      </c>
      <c r="J293" s="10"/>
      <c r="K293" s="1"/>
      <c r="L293" s="1"/>
      <c r="M293" s="1" t="s">
        <v>76</v>
      </c>
      <c r="N293" s="1" t="s">
        <v>27</v>
      </c>
      <c r="O293" s="12">
        <v>41.86</v>
      </c>
      <c r="P293" s="1">
        <v>22</v>
      </c>
      <c r="Q293" s="12">
        <v>920.92</v>
      </c>
      <c r="R293" s="12">
        <v>89.33</v>
      </c>
    </row>
    <row r="294" spans="1:18" x14ac:dyDescent="0.25">
      <c r="A294" s="1"/>
      <c r="B294" s="6">
        <v>1336</v>
      </c>
      <c r="C294" s="7">
        <v>43432</v>
      </c>
      <c r="D294" s="6">
        <v>28</v>
      </c>
      <c r="E294" s="8" t="s">
        <v>67</v>
      </c>
      <c r="F294" s="8" t="s">
        <v>68</v>
      </c>
      <c r="G294" s="8" t="s">
        <v>69</v>
      </c>
      <c r="H294" s="8" t="s">
        <v>70</v>
      </c>
      <c r="I294" s="8" t="s">
        <v>71</v>
      </c>
      <c r="J294" s="7">
        <v>43434</v>
      </c>
      <c r="K294" s="8" t="s">
        <v>46</v>
      </c>
      <c r="L294" s="8" t="s">
        <v>35</v>
      </c>
      <c r="M294" s="8" t="s">
        <v>59</v>
      </c>
      <c r="N294" s="8" t="s">
        <v>60</v>
      </c>
      <c r="O294" s="9">
        <v>135.1</v>
      </c>
      <c r="P294" s="8">
        <v>46</v>
      </c>
      <c r="Q294" s="9">
        <v>6214.6</v>
      </c>
      <c r="R294" s="9">
        <v>640.1</v>
      </c>
    </row>
    <row r="295" spans="1:18" x14ac:dyDescent="0.25">
      <c r="A295" s="1"/>
      <c r="B295" s="10">
        <v>1337</v>
      </c>
      <c r="C295" s="11">
        <v>43432</v>
      </c>
      <c r="D295" s="10">
        <v>28</v>
      </c>
      <c r="E295" s="1" t="s">
        <v>67</v>
      </c>
      <c r="F295" s="1" t="s">
        <v>68</v>
      </c>
      <c r="G295" s="1" t="s">
        <v>69</v>
      </c>
      <c r="H295" s="1" t="s">
        <v>70</v>
      </c>
      <c r="I295" s="1" t="s">
        <v>71</v>
      </c>
      <c r="J295" s="11">
        <v>43434</v>
      </c>
      <c r="K295" s="1" t="s">
        <v>46</v>
      </c>
      <c r="L295" s="1" t="s">
        <v>35</v>
      </c>
      <c r="M295" s="1" t="s">
        <v>88</v>
      </c>
      <c r="N295" s="1" t="s">
        <v>89</v>
      </c>
      <c r="O295" s="12">
        <v>257.60000000000002</v>
      </c>
      <c r="P295" s="1">
        <v>100</v>
      </c>
      <c r="Q295" s="12">
        <v>25760</v>
      </c>
      <c r="R295" s="12">
        <v>2576</v>
      </c>
    </row>
    <row r="296" spans="1:18" x14ac:dyDescent="0.25">
      <c r="A296" s="1"/>
      <c r="B296" s="6">
        <v>1338</v>
      </c>
      <c r="C296" s="7">
        <v>43413</v>
      </c>
      <c r="D296" s="6">
        <v>9</v>
      </c>
      <c r="E296" s="8" t="s">
        <v>90</v>
      </c>
      <c r="F296" s="8" t="s">
        <v>91</v>
      </c>
      <c r="G296" s="8" t="s">
        <v>51</v>
      </c>
      <c r="H296" s="8" t="s">
        <v>92</v>
      </c>
      <c r="I296" s="8" t="s">
        <v>23</v>
      </c>
      <c r="J296" s="7">
        <v>43415</v>
      </c>
      <c r="K296" s="8" t="s">
        <v>34</v>
      </c>
      <c r="L296" s="8" t="s">
        <v>25</v>
      </c>
      <c r="M296" s="8" t="s">
        <v>93</v>
      </c>
      <c r="N296" s="8" t="s">
        <v>94</v>
      </c>
      <c r="O296" s="9">
        <v>273</v>
      </c>
      <c r="P296" s="8">
        <v>87</v>
      </c>
      <c r="Q296" s="9">
        <v>23751</v>
      </c>
      <c r="R296" s="9">
        <v>2446.35</v>
      </c>
    </row>
    <row r="297" spans="1:18" x14ac:dyDescent="0.25">
      <c r="A297" s="1"/>
      <c r="B297" s="10">
        <v>1339</v>
      </c>
      <c r="C297" s="11">
        <v>43413</v>
      </c>
      <c r="D297" s="10">
        <v>9</v>
      </c>
      <c r="E297" s="1" t="s">
        <v>90</v>
      </c>
      <c r="F297" s="1" t="s">
        <v>91</v>
      </c>
      <c r="G297" s="1" t="s">
        <v>51</v>
      </c>
      <c r="H297" s="1" t="s">
        <v>92</v>
      </c>
      <c r="I297" s="1" t="s">
        <v>23</v>
      </c>
      <c r="J297" s="11">
        <v>43415</v>
      </c>
      <c r="K297" s="1" t="s">
        <v>34</v>
      </c>
      <c r="L297" s="1" t="s">
        <v>25</v>
      </c>
      <c r="M297" s="1" t="s">
        <v>95</v>
      </c>
      <c r="N297" s="1" t="s">
        <v>96</v>
      </c>
      <c r="O297" s="12">
        <v>487.2</v>
      </c>
      <c r="P297" s="1">
        <v>58</v>
      </c>
      <c r="Q297" s="12">
        <v>28257.599999999999</v>
      </c>
      <c r="R297" s="12">
        <v>2882.28</v>
      </c>
    </row>
    <row r="298" spans="1:18" x14ac:dyDescent="0.25">
      <c r="A298" s="1"/>
      <c r="B298" s="6">
        <v>1340</v>
      </c>
      <c r="C298" s="7">
        <v>43410</v>
      </c>
      <c r="D298" s="6">
        <v>6</v>
      </c>
      <c r="E298" s="8" t="s">
        <v>61</v>
      </c>
      <c r="F298" s="8" t="s">
        <v>62</v>
      </c>
      <c r="G298" s="8" t="s">
        <v>63</v>
      </c>
      <c r="H298" s="8" t="s">
        <v>64</v>
      </c>
      <c r="I298" s="8" t="s">
        <v>45</v>
      </c>
      <c r="J298" s="7">
        <v>43412</v>
      </c>
      <c r="K298" s="8" t="s">
        <v>24</v>
      </c>
      <c r="L298" s="8" t="s">
        <v>35</v>
      </c>
      <c r="M298" s="8" t="s">
        <v>26</v>
      </c>
      <c r="N298" s="8" t="s">
        <v>27</v>
      </c>
      <c r="O298" s="9">
        <v>196</v>
      </c>
      <c r="P298" s="8">
        <v>85</v>
      </c>
      <c r="Q298" s="9">
        <v>16660</v>
      </c>
      <c r="R298" s="9">
        <v>1682.66</v>
      </c>
    </row>
    <row r="299" spans="1:18" x14ac:dyDescent="0.25">
      <c r="A299" s="1"/>
      <c r="B299" s="10">
        <v>1341</v>
      </c>
      <c r="C299" s="11">
        <v>43412</v>
      </c>
      <c r="D299" s="10">
        <v>8</v>
      </c>
      <c r="E299" s="1" t="s">
        <v>41</v>
      </c>
      <c r="F299" s="1" t="s">
        <v>42</v>
      </c>
      <c r="G299" s="1" t="s">
        <v>43</v>
      </c>
      <c r="H299" s="1" t="s">
        <v>44</v>
      </c>
      <c r="I299" s="1" t="s">
        <v>45</v>
      </c>
      <c r="J299" s="11">
        <v>43414</v>
      </c>
      <c r="K299" s="1" t="s">
        <v>24</v>
      </c>
      <c r="L299" s="1" t="s">
        <v>25</v>
      </c>
      <c r="M299" s="1" t="s">
        <v>65</v>
      </c>
      <c r="N299" s="1" t="s">
        <v>66</v>
      </c>
      <c r="O299" s="12">
        <v>560</v>
      </c>
      <c r="P299" s="1">
        <v>28</v>
      </c>
      <c r="Q299" s="12">
        <v>15680</v>
      </c>
      <c r="R299" s="12">
        <v>1552.32</v>
      </c>
    </row>
    <row r="300" spans="1:18" x14ac:dyDescent="0.25">
      <c r="A300" s="1"/>
      <c r="B300" s="6">
        <v>1342</v>
      </c>
      <c r="C300" s="7">
        <v>43412</v>
      </c>
      <c r="D300" s="6">
        <v>8</v>
      </c>
      <c r="E300" s="8" t="s">
        <v>41</v>
      </c>
      <c r="F300" s="8" t="s">
        <v>42</v>
      </c>
      <c r="G300" s="8" t="s">
        <v>43</v>
      </c>
      <c r="H300" s="8" t="s">
        <v>44</v>
      </c>
      <c r="I300" s="8" t="s">
        <v>45</v>
      </c>
      <c r="J300" s="7">
        <v>43414</v>
      </c>
      <c r="K300" s="8" t="s">
        <v>24</v>
      </c>
      <c r="L300" s="8" t="s">
        <v>25</v>
      </c>
      <c r="M300" s="8" t="s">
        <v>47</v>
      </c>
      <c r="N300" s="8" t="s">
        <v>48</v>
      </c>
      <c r="O300" s="9">
        <v>128.80000000000001</v>
      </c>
      <c r="P300" s="8">
        <v>19</v>
      </c>
      <c r="Q300" s="9">
        <v>2447.1999999999998</v>
      </c>
      <c r="R300" s="9">
        <v>239.83</v>
      </c>
    </row>
    <row r="301" spans="1:18" x14ac:dyDescent="0.25">
      <c r="A301" s="1"/>
      <c r="B301" s="10">
        <v>1343</v>
      </c>
      <c r="C301" s="11">
        <v>43429</v>
      </c>
      <c r="D301" s="10">
        <v>25</v>
      </c>
      <c r="E301" s="1" t="s">
        <v>99</v>
      </c>
      <c r="F301" s="1" t="s">
        <v>73</v>
      </c>
      <c r="G301" s="1" t="s">
        <v>74</v>
      </c>
      <c r="H301" s="1" t="s">
        <v>75</v>
      </c>
      <c r="I301" s="1" t="s">
        <v>33</v>
      </c>
      <c r="J301" s="11">
        <v>43431</v>
      </c>
      <c r="K301" s="1" t="s">
        <v>34</v>
      </c>
      <c r="L301" s="1" t="s">
        <v>58</v>
      </c>
      <c r="M301" s="1" t="s">
        <v>104</v>
      </c>
      <c r="N301" s="1" t="s">
        <v>48</v>
      </c>
      <c r="O301" s="12">
        <v>140</v>
      </c>
      <c r="P301" s="1">
        <v>99</v>
      </c>
      <c r="Q301" s="12">
        <v>13860</v>
      </c>
      <c r="R301" s="12">
        <v>1441.44</v>
      </c>
    </row>
    <row r="302" spans="1:18" x14ac:dyDescent="0.25">
      <c r="A302" s="1"/>
      <c r="B302" s="6">
        <v>1344</v>
      </c>
      <c r="C302" s="7">
        <v>43430</v>
      </c>
      <c r="D302" s="6">
        <v>26</v>
      </c>
      <c r="E302" s="8" t="s">
        <v>100</v>
      </c>
      <c r="F302" s="8" t="s">
        <v>84</v>
      </c>
      <c r="G302" s="8" t="s">
        <v>84</v>
      </c>
      <c r="H302" s="8" t="s">
        <v>70</v>
      </c>
      <c r="I302" s="8" t="s">
        <v>71</v>
      </c>
      <c r="J302" s="7">
        <v>43432</v>
      </c>
      <c r="K302" s="8" t="s">
        <v>46</v>
      </c>
      <c r="L302" s="8" t="s">
        <v>35</v>
      </c>
      <c r="M302" s="8" t="s">
        <v>105</v>
      </c>
      <c r="N302" s="8" t="s">
        <v>106</v>
      </c>
      <c r="O302" s="9">
        <v>298.89999999999998</v>
      </c>
      <c r="P302" s="8">
        <v>69</v>
      </c>
      <c r="Q302" s="9">
        <v>20624.099999999999</v>
      </c>
      <c r="R302" s="9">
        <v>2144.91</v>
      </c>
    </row>
    <row r="303" spans="1:18" x14ac:dyDescent="0.25">
      <c r="A303" s="1"/>
      <c r="B303" s="10">
        <v>1345</v>
      </c>
      <c r="C303" s="11">
        <v>43430</v>
      </c>
      <c r="D303" s="10">
        <v>26</v>
      </c>
      <c r="E303" s="1" t="s">
        <v>100</v>
      </c>
      <c r="F303" s="1" t="s">
        <v>84</v>
      </c>
      <c r="G303" s="1" t="s">
        <v>84</v>
      </c>
      <c r="H303" s="1" t="s">
        <v>70</v>
      </c>
      <c r="I303" s="1" t="s">
        <v>71</v>
      </c>
      <c r="J303" s="11">
        <v>43432</v>
      </c>
      <c r="K303" s="1" t="s">
        <v>46</v>
      </c>
      <c r="L303" s="1" t="s">
        <v>35</v>
      </c>
      <c r="M303" s="1" t="s">
        <v>59</v>
      </c>
      <c r="N303" s="1" t="s">
        <v>60</v>
      </c>
      <c r="O303" s="12">
        <v>135.1</v>
      </c>
      <c r="P303" s="1">
        <v>37</v>
      </c>
      <c r="Q303" s="12">
        <v>4998.7</v>
      </c>
      <c r="R303" s="12">
        <v>474.88</v>
      </c>
    </row>
    <row r="304" spans="1:18" x14ac:dyDescent="0.25">
      <c r="A304" s="1"/>
      <c r="B304" s="6">
        <v>1346</v>
      </c>
      <c r="C304" s="7">
        <v>43430</v>
      </c>
      <c r="D304" s="6">
        <v>26</v>
      </c>
      <c r="E304" s="8" t="s">
        <v>100</v>
      </c>
      <c r="F304" s="8" t="s">
        <v>84</v>
      </c>
      <c r="G304" s="8" t="s">
        <v>84</v>
      </c>
      <c r="H304" s="8" t="s">
        <v>70</v>
      </c>
      <c r="I304" s="8" t="s">
        <v>71</v>
      </c>
      <c r="J304" s="7">
        <v>43432</v>
      </c>
      <c r="K304" s="8" t="s">
        <v>46</v>
      </c>
      <c r="L304" s="8" t="s">
        <v>35</v>
      </c>
      <c r="M304" s="8" t="s">
        <v>88</v>
      </c>
      <c r="N304" s="8" t="s">
        <v>89</v>
      </c>
      <c r="O304" s="9">
        <v>257.60000000000002</v>
      </c>
      <c r="P304" s="8">
        <v>64</v>
      </c>
      <c r="Q304" s="9">
        <v>16486.400000000001</v>
      </c>
      <c r="R304" s="9">
        <v>1665.13</v>
      </c>
    </row>
    <row r="305" spans="1:18" x14ac:dyDescent="0.25">
      <c r="A305" s="1"/>
      <c r="B305" s="10">
        <v>1347</v>
      </c>
      <c r="C305" s="11">
        <v>43433</v>
      </c>
      <c r="D305" s="10">
        <v>29</v>
      </c>
      <c r="E305" s="1" t="s">
        <v>49</v>
      </c>
      <c r="F305" s="1" t="s">
        <v>50</v>
      </c>
      <c r="G305" s="1" t="s">
        <v>51</v>
      </c>
      <c r="H305" s="1" t="s">
        <v>52</v>
      </c>
      <c r="I305" s="1" t="s">
        <v>23</v>
      </c>
      <c r="J305" s="11">
        <v>43435</v>
      </c>
      <c r="K305" s="1" t="s">
        <v>24</v>
      </c>
      <c r="L305" s="1" t="s">
        <v>25</v>
      </c>
      <c r="M305" s="1" t="s">
        <v>26</v>
      </c>
      <c r="N305" s="1" t="s">
        <v>27</v>
      </c>
      <c r="O305" s="12">
        <v>196</v>
      </c>
      <c r="P305" s="1">
        <v>38</v>
      </c>
      <c r="Q305" s="12">
        <v>7448</v>
      </c>
      <c r="R305" s="12">
        <v>774.59</v>
      </c>
    </row>
    <row r="306" spans="1:18" x14ac:dyDescent="0.25">
      <c r="A306" s="1"/>
      <c r="B306" s="6">
        <v>1348</v>
      </c>
      <c r="C306" s="7">
        <v>43410</v>
      </c>
      <c r="D306" s="6">
        <v>6</v>
      </c>
      <c r="E306" s="8" t="s">
        <v>61</v>
      </c>
      <c r="F306" s="8" t="s">
        <v>62</v>
      </c>
      <c r="G306" s="8" t="s">
        <v>63</v>
      </c>
      <c r="H306" s="8" t="s">
        <v>64</v>
      </c>
      <c r="I306" s="8" t="s">
        <v>45</v>
      </c>
      <c r="J306" s="7">
        <v>43412</v>
      </c>
      <c r="K306" s="8" t="s">
        <v>46</v>
      </c>
      <c r="L306" s="8" t="s">
        <v>25</v>
      </c>
      <c r="M306" s="8" t="s">
        <v>53</v>
      </c>
      <c r="N306" s="8" t="s">
        <v>54</v>
      </c>
      <c r="O306" s="9">
        <v>178.5</v>
      </c>
      <c r="P306" s="8">
        <v>15</v>
      </c>
      <c r="Q306" s="9">
        <v>2677.5</v>
      </c>
      <c r="R306" s="9">
        <v>259.72000000000003</v>
      </c>
    </row>
    <row r="307" spans="1:18" x14ac:dyDescent="0.25">
      <c r="A307" s="1"/>
      <c r="B307" s="10">
        <v>1350</v>
      </c>
      <c r="C307" s="11">
        <v>43408</v>
      </c>
      <c r="D307" s="10">
        <v>4</v>
      </c>
      <c r="E307" s="1" t="s">
        <v>30</v>
      </c>
      <c r="F307" s="1" t="s">
        <v>31</v>
      </c>
      <c r="G307" s="1" t="s">
        <v>31</v>
      </c>
      <c r="H307" s="1" t="s">
        <v>32</v>
      </c>
      <c r="I307" s="1" t="s">
        <v>33</v>
      </c>
      <c r="J307" s="11">
        <v>43410</v>
      </c>
      <c r="K307" s="1" t="s">
        <v>34</v>
      </c>
      <c r="L307" s="1" t="s">
        <v>35</v>
      </c>
      <c r="M307" s="1" t="s">
        <v>107</v>
      </c>
      <c r="N307" s="1" t="s">
        <v>80</v>
      </c>
      <c r="O307" s="12">
        <v>1134</v>
      </c>
      <c r="P307" s="1">
        <v>52</v>
      </c>
      <c r="Q307" s="12">
        <v>58968</v>
      </c>
      <c r="R307" s="12">
        <v>5778.86</v>
      </c>
    </row>
    <row r="308" spans="1:18" x14ac:dyDescent="0.25">
      <c r="A308" s="1"/>
      <c r="B308" s="6">
        <v>1351</v>
      </c>
      <c r="C308" s="7">
        <v>43408</v>
      </c>
      <c r="D308" s="6">
        <v>4</v>
      </c>
      <c r="E308" s="8" t="s">
        <v>30</v>
      </c>
      <c r="F308" s="8" t="s">
        <v>31</v>
      </c>
      <c r="G308" s="8" t="s">
        <v>31</v>
      </c>
      <c r="H308" s="8" t="s">
        <v>32</v>
      </c>
      <c r="I308" s="8" t="s">
        <v>33</v>
      </c>
      <c r="J308" s="7">
        <v>43410</v>
      </c>
      <c r="K308" s="8" t="s">
        <v>34</v>
      </c>
      <c r="L308" s="8" t="s">
        <v>35</v>
      </c>
      <c r="M308" s="8" t="s">
        <v>108</v>
      </c>
      <c r="N308" s="8" t="s">
        <v>109</v>
      </c>
      <c r="O308" s="9">
        <v>98</v>
      </c>
      <c r="P308" s="8">
        <v>37</v>
      </c>
      <c r="Q308" s="9">
        <v>3626</v>
      </c>
      <c r="R308" s="9">
        <v>355.35</v>
      </c>
    </row>
    <row r="309" spans="1:18" x14ac:dyDescent="0.25">
      <c r="A309" s="1"/>
      <c r="B309" s="10">
        <v>1353</v>
      </c>
      <c r="C309" s="11">
        <v>43412</v>
      </c>
      <c r="D309" s="10">
        <v>8</v>
      </c>
      <c r="E309" s="1" t="s">
        <v>41</v>
      </c>
      <c r="F309" s="1" t="s">
        <v>42</v>
      </c>
      <c r="G309" s="1" t="s">
        <v>43</v>
      </c>
      <c r="H309" s="1" t="s">
        <v>44</v>
      </c>
      <c r="I309" s="1" t="s">
        <v>45</v>
      </c>
      <c r="J309" s="11">
        <v>43414</v>
      </c>
      <c r="K309" s="1" t="s">
        <v>46</v>
      </c>
      <c r="L309" s="1" t="s">
        <v>35</v>
      </c>
      <c r="M309" s="1" t="s">
        <v>95</v>
      </c>
      <c r="N309" s="1" t="s">
        <v>96</v>
      </c>
      <c r="O309" s="12">
        <v>487.2</v>
      </c>
      <c r="P309" s="1">
        <v>24</v>
      </c>
      <c r="Q309" s="12">
        <v>11692.8</v>
      </c>
      <c r="R309" s="12">
        <v>1122.51</v>
      </c>
    </row>
    <row r="310" spans="1:18" x14ac:dyDescent="0.25">
      <c r="A310" s="1"/>
      <c r="B310" s="6">
        <v>1356</v>
      </c>
      <c r="C310" s="7">
        <v>43407</v>
      </c>
      <c r="D310" s="6">
        <v>3</v>
      </c>
      <c r="E310" s="8" t="s">
        <v>55</v>
      </c>
      <c r="F310" s="8" t="s">
        <v>56</v>
      </c>
      <c r="G310" s="8" t="s">
        <v>57</v>
      </c>
      <c r="H310" s="8" t="s">
        <v>22</v>
      </c>
      <c r="I310" s="8" t="s">
        <v>23</v>
      </c>
      <c r="J310" s="7">
        <v>43409</v>
      </c>
      <c r="K310" s="8" t="s">
        <v>24</v>
      </c>
      <c r="L310" s="8" t="s">
        <v>58</v>
      </c>
      <c r="M310" s="8" t="s">
        <v>97</v>
      </c>
      <c r="N310" s="8" t="s">
        <v>82</v>
      </c>
      <c r="O310" s="9">
        <v>140</v>
      </c>
      <c r="P310" s="8">
        <v>36</v>
      </c>
      <c r="Q310" s="9">
        <v>5040</v>
      </c>
      <c r="R310" s="9">
        <v>519.12</v>
      </c>
    </row>
    <row r="311" spans="1:18" x14ac:dyDescent="0.25">
      <c r="A311" s="1"/>
      <c r="B311" s="10">
        <v>1357</v>
      </c>
      <c r="C311" s="11">
        <v>43407</v>
      </c>
      <c r="D311" s="10">
        <v>3</v>
      </c>
      <c r="E311" s="1" t="s">
        <v>55</v>
      </c>
      <c r="F311" s="1" t="s">
        <v>56</v>
      </c>
      <c r="G311" s="1" t="s">
        <v>57</v>
      </c>
      <c r="H311" s="1" t="s">
        <v>22</v>
      </c>
      <c r="I311" s="1" t="s">
        <v>23</v>
      </c>
      <c r="J311" s="11">
        <v>43409</v>
      </c>
      <c r="K311" s="1" t="s">
        <v>24</v>
      </c>
      <c r="L311" s="1" t="s">
        <v>58</v>
      </c>
      <c r="M311" s="1" t="s">
        <v>65</v>
      </c>
      <c r="N311" s="1" t="s">
        <v>66</v>
      </c>
      <c r="O311" s="12">
        <v>560</v>
      </c>
      <c r="P311" s="1">
        <v>24</v>
      </c>
      <c r="Q311" s="12">
        <v>13440</v>
      </c>
      <c r="R311" s="12">
        <v>1344</v>
      </c>
    </row>
    <row r="312" spans="1:18" x14ac:dyDescent="0.25">
      <c r="A312" s="1"/>
      <c r="B312" s="6">
        <v>1361</v>
      </c>
      <c r="C312" s="7">
        <v>43414</v>
      </c>
      <c r="D312" s="6">
        <v>10</v>
      </c>
      <c r="E312" s="8" t="s">
        <v>72</v>
      </c>
      <c r="F312" s="8" t="s">
        <v>73</v>
      </c>
      <c r="G312" s="8" t="s">
        <v>74</v>
      </c>
      <c r="H312" s="8" t="s">
        <v>75</v>
      </c>
      <c r="I312" s="8" t="s">
        <v>33</v>
      </c>
      <c r="J312" s="7">
        <v>43416</v>
      </c>
      <c r="K312" s="8" t="s">
        <v>24</v>
      </c>
      <c r="L312" s="8" t="s">
        <v>35</v>
      </c>
      <c r="M312" s="8" t="s">
        <v>98</v>
      </c>
      <c r="N312" s="8" t="s">
        <v>29</v>
      </c>
      <c r="O312" s="9">
        <v>140</v>
      </c>
      <c r="P312" s="8">
        <v>20</v>
      </c>
      <c r="Q312" s="9">
        <v>2800</v>
      </c>
      <c r="R312" s="9">
        <v>280</v>
      </c>
    </row>
    <row r="313" spans="1:18" x14ac:dyDescent="0.25">
      <c r="A313" s="1"/>
      <c r="B313" s="10">
        <v>1363</v>
      </c>
      <c r="C313" s="11">
        <v>43414</v>
      </c>
      <c r="D313" s="10">
        <v>10</v>
      </c>
      <c r="E313" s="1" t="s">
        <v>72</v>
      </c>
      <c r="F313" s="1" t="s">
        <v>73</v>
      </c>
      <c r="G313" s="1" t="s">
        <v>74</v>
      </c>
      <c r="H313" s="1" t="s">
        <v>75</v>
      </c>
      <c r="I313" s="1" t="s">
        <v>33</v>
      </c>
      <c r="J313" s="10"/>
      <c r="K313" s="1" t="s">
        <v>34</v>
      </c>
      <c r="L313" s="1"/>
      <c r="M313" s="1" t="s">
        <v>28</v>
      </c>
      <c r="N313" s="1" t="s">
        <v>29</v>
      </c>
      <c r="O313" s="12">
        <v>49</v>
      </c>
      <c r="P313" s="1">
        <v>11</v>
      </c>
      <c r="Q313" s="12">
        <v>539</v>
      </c>
      <c r="R313" s="12">
        <v>52.28</v>
      </c>
    </row>
    <row r="314" spans="1:18" x14ac:dyDescent="0.25">
      <c r="A314" s="1"/>
      <c r="B314" s="6">
        <v>1364</v>
      </c>
      <c r="C314" s="7">
        <v>43415</v>
      </c>
      <c r="D314" s="6">
        <v>11</v>
      </c>
      <c r="E314" s="8" t="s">
        <v>83</v>
      </c>
      <c r="F314" s="8" t="s">
        <v>84</v>
      </c>
      <c r="G314" s="8" t="s">
        <v>84</v>
      </c>
      <c r="H314" s="8" t="s">
        <v>70</v>
      </c>
      <c r="I314" s="8" t="s">
        <v>71</v>
      </c>
      <c r="J314" s="6"/>
      <c r="K314" s="8" t="s">
        <v>46</v>
      </c>
      <c r="L314" s="8"/>
      <c r="M314" s="8" t="s">
        <v>65</v>
      </c>
      <c r="N314" s="8" t="s">
        <v>66</v>
      </c>
      <c r="O314" s="9">
        <v>560</v>
      </c>
      <c r="P314" s="8">
        <v>78</v>
      </c>
      <c r="Q314" s="9">
        <v>43680</v>
      </c>
      <c r="R314" s="9">
        <v>4193.28</v>
      </c>
    </row>
    <row r="315" spans="1:18" x14ac:dyDescent="0.25">
      <c r="A315" s="1"/>
      <c r="B315" s="10">
        <v>1365</v>
      </c>
      <c r="C315" s="11">
        <v>43405</v>
      </c>
      <c r="D315" s="10">
        <v>1</v>
      </c>
      <c r="E315" s="1" t="s">
        <v>85</v>
      </c>
      <c r="F315" s="1" t="s">
        <v>86</v>
      </c>
      <c r="G315" s="1" t="s">
        <v>87</v>
      </c>
      <c r="H315" s="1" t="s">
        <v>44</v>
      </c>
      <c r="I315" s="1" t="s">
        <v>45</v>
      </c>
      <c r="J315" s="10"/>
      <c r="K315" s="1" t="s">
        <v>46</v>
      </c>
      <c r="L315" s="1"/>
      <c r="M315" s="1" t="s">
        <v>88</v>
      </c>
      <c r="N315" s="1" t="s">
        <v>89</v>
      </c>
      <c r="O315" s="12">
        <v>257.60000000000002</v>
      </c>
      <c r="P315" s="1">
        <v>76</v>
      </c>
      <c r="Q315" s="12">
        <v>19577.599999999999</v>
      </c>
      <c r="R315" s="12">
        <v>2016.49</v>
      </c>
    </row>
    <row r="316" spans="1:18" x14ac:dyDescent="0.25">
      <c r="A316" s="1"/>
      <c r="B316" s="6">
        <v>1366</v>
      </c>
      <c r="C316" s="7">
        <v>43432</v>
      </c>
      <c r="D316" s="6">
        <v>28</v>
      </c>
      <c r="E316" s="8" t="s">
        <v>67</v>
      </c>
      <c r="F316" s="8" t="s">
        <v>68</v>
      </c>
      <c r="G316" s="8" t="s">
        <v>69</v>
      </c>
      <c r="H316" s="8" t="s">
        <v>70</v>
      </c>
      <c r="I316" s="8" t="s">
        <v>71</v>
      </c>
      <c r="J316" s="7">
        <v>43434</v>
      </c>
      <c r="K316" s="8" t="s">
        <v>46</v>
      </c>
      <c r="L316" s="8" t="s">
        <v>35</v>
      </c>
      <c r="M316" s="8" t="s">
        <v>40</v>
      </c>
      <c r="N316" s="8" t="s">
        <v>27</v>
      </c>
      <c r="O316" s="9">
        <v>644</v>
      </c>
      <c r="P316" s="8">
        <v>57</v>
      </c>
      <c r="Q316" s="9">
        <v>36708</v>
      </c>
      <c r="R316" s="9">
        <v>3817.63</v>
      </c>
    </row>
    <row r="317" spans="1:18" x14ac:dyDescent="0.25">
      <c r="A317" s="1"/>
      <c r="B317" s="10">
        <v>1367</v>
      </c>
      <c r="C317" s="11">
        <v>43413</v>
      </c>
      <c r="D317" s="10">
        <v>9</v>
      </c>
      <c r="E317" s="1" t="s">
        <v>90</v>
      </c>
      <c r="F317" s="1" t="s">
        <v>91</v>
      </c>
      <c r="G317" s="1" t="s">
        <v>51</v>
      </c>
      <c r="H317" s="1" t="s">
        <v>92</v>
      </c>
      <c r="I317" s="1" t="s">
        <v>23</v>
      </c>
      <c r="J317" s="11">
        <v>43415</v>
      </c>
      <c r="K317" s="1" t="s">
        <v>34</v>
      </c>
      <c r="L317" s="1" t="s">
        <v>25</v>
      </c>
      <c r="M317" s="1" t="s">
        <v>59</v>
      </c>
      <c r="N317" s="1" t="s">
        <v>60</v>
      </c>
      <c r="O317" s="12">
        <v>135.1</v>
      </c>
      <c r="P317" s="1">
        <v>14</v>
      </c>
      <c r="Q317" s="12">
        <v>1891.4</v>
      </c>
      <c r="R317" s="12">
        <v>181.57</v>
      </c>
    </row>
    <row r="318" spans="1:18" x14ac:dyDescent="0.25">
      <c r="A318" s="1"/>
      <c r="B318" s="6">
        <v>1368</v>
      </c>
      <c r="C318" s="7">
        <v>43461</v>
      </c>
      <c r="D318" s="6">
        <v>27</v>
      </c>
      <c r="E318" s="8" t="s">
        <v>19</v>
      </c>
      <c r="F318" s="8" t="s">
        <v>20</v>
      </c>
      <c r="G318" s="8" t="s">
        <v>21</v>
      </c>
      <c r="H318" s="8" t="s">
        <v>22</v>
      </c>
      <c r="I318" s="8" t="s">
        <v>23</v>
      </c>
      <c r="J318" s="7">
        <v>43463</v>
      </c>
      <c r="K318" s="8" t="s">
        <v>24</v>
      </c>
      <c r="L318" s="8" t="s">
        <v>25</v>
      </c>
      <c r="M318" s="8" t="s">
        <v>26</v>
      </c>
      <c r="N318" s="8" t="s">
        <v>27</v>
      </c>
      <c r="O318" s="9">
        <v>196</v>
      </c>
      <c r="P318" s="8">
        <v>14</v>
      </c>
      <c r="Q318" s="9">
        <v>2744</v>
      </c>
      <c r="R318" s="9">
        <v>277.14</v>
      </c>
    </row>
    <row r="319" spans="1:18" x14ac:dyDescent="0.25">
      <c r="A319" s="1"/>
      <c r="B319" s="10">
        <v>1369</v>
      </c>
      <c r="C319" s="11">
        <v>43461</v>
      </c>
      <c r="D319" s="10">
        <v>27</v>
      </c>
      <c r="E319" s="1" t="s">
        <v>19</v>
      </c>
      <c r="F319" s="1" t="s">
        <v>20</v>
      </c>
      <c r="G319" s="1" t="s">
        <v>21</v>
      </c>
      <c r="H319" s="1" t="s">
        <v>22</v>
      </c>
      <c r="I319" s="1" t="s">
        <v>23</v>
      </c>
      <c r="J319" s="11">
        <v>43463</v>
      </c>
      <c r="K319" s="1" t="s">
        <v>24</v>
      </c>
      <c r="L319" s="1" t="s">
        <v>25</v>
      </c>
      <c r="M319" s="1" t="s">
        <v>28</v>
      </c>
      <c r="N319" s="1" t="s">
        <v>29</v>
      </c>
      <c r="O319" s="12">
        <v>49</v>
      </c>
      <c r="P319" s="1">
        <v>70</v>
      </c>
      <c r="Q319" s="12">
        <v>3430</v>
      </c>
      <c r="R319" s="12">
        <v>353.29</v>
      </c>
    </row>
    <row r="320" spans="1:18" x14ac:dyDescent="0.25">
      <c r="A320" s="1"/>
      <c r="B320" s="6">
        <v>1370</v>
      </c>
      <c r="C320" s="7">
        <v>43438</v>
      </c>
      <c r="D320" s="6">
        <v>4</v>
      </c>
      <c r="E320" s="8" t="s">
        <v>30</v>
      </c>
      <c r="F320" s="8" t="s">
        <v>31</v>
      </c>
      <c r="G320" s="8" t="s">
        <v>31</v>
      </c>
      <c r="H320" s="8" t="s">
        <v>32</v>
      </c>
      <c r="I320" s="8" t="s">
        <v>33</v>
      </c>
      <c r="J320" s="7">
        <v>43440</v>
      </c>
      <c r="K320" s="8" t="s">
        <v>34</v>
      </c>
      <c r="L320" s="8" t="s">
        <v>35</v>
      </c>
      <c r="M320" s="8" t="s">
        <v>36</v>
      </c>
      <c r="N320" s="8" t="s">
        <v>29</v>
      </c>
      <c r="O320" s="9">
        <v>420</v>
      </c>
      <c r="P320" s="8">
        <v>100</v>
      </c>
      <c r="Q320" s="9">
        <v>42000</v>
      </c>
      <c r="R320" s="9">
        <v>4074</v>
      </c>
    </row>
    <row r="321" spans="1:18" x14ac:dyDescent="0.25">
      <c r="A321" s="1"/>
      <c r="B321" s="10">
        <v>1371</v>
      </c>
      <c r="C321" s="11">
        <v>43438</v>
      </c>
      <c r="D321" s="10">
        <v>4</v>
      </c>
      <c r="E321" s="1" t="s">
        <v>30</v>
      </c>
      <c r="F321" s="1" t="s">
        <v>31</v>
      </c>
      <c r="G321" s="1" t="s">
        <v>31</v>
      </c>
      <c r="H321" s="1" t="s">
        <v>32</v>
      </c>
      <c r="I321" s="1" t="s">
        <v>33</v>
      </c>
      <c r="J321" s="11">
        <v>43440</v>
      </c>
      <c r="K321" s="1" t="s">
        <v>34</v>
      </c>
      <c r="L321" s="1" t="s">
        <v>35</v>
      </c>
      <c r="M321" s="1" t="s">
        <v>37</v>
      </c>
      <c r="N321" s="1" t="s">
        <v>29</v>
      </c>
      <c r="O321" s="12">
        <v>742</v>
      </c>
      <c r="P321" s="1">
        <v>27</v>
      </c>
      <c r="Q321" s="12">
        <v>20034</v>
      </c>
      <c r="R321" s="12">
        <v>2003.4</v>
      </c>
    </row>
    <row r="322" spans="1:18" x14ac:dyDescent="0.25">
      <c r="A322" s="1"/>
      <c r="B322" s="6">
        <v>1372</v>
      </c>
      <c r="C322" s="7">
        <v>43438</v>
      </c>
      <c r="D322" s="6">
        <v>4</v>
      </c>
      <c r="E322" s="8" t="s">
        <v>30</v>
      </c>
      <c r="F322" s="8" t="s">
        <v>31</v>
      </c>
      <c r="G322" s="8" t="s">
        <v>31</v>
      </c>
      <c r="H322" s="8" t="s">
        <v>32</v>
      </c>
      <c r="I322" s="8" t="s">
        <v>33</v>
      </c>
      <c r="J322" s="7">
        <v>43440</v>
      </c>
      <c r="K322" s="8" t="s">
        <v>34</v>
      </c>
      <c r="L322" s="8" t="s">
        <v>35</v>
      </c>
      <c r="M322" s="8" t="s">
        <v>28</v>
      </c>
      <c r="N322" s="8" t="s">
        <v>29</v>
      </c>
      <c r="O322" s="9">
        <v>49</v>
      </c>
      <c r="P322" s="8">
        <v>70</v>
      </c>
      <c r="Q322" s="9">
        <v>3430</v>
      </c>
      <c r="R322" s="9">
        <v>336.14</v>
      </c>
    </row>
    <row r="323" spans="1:18" x14ac:dyDescent="0.25">
      <c r="A323" s="1"/>
      <c r="B323" s="10">
        <v>1373</v>
      </c>
      <c r="C323" s="11">
        <v>43446</v>
      </c>
      <c r="D323" s="10">
        <v>12</v>
      </c>
      <c r="E323" s="1" t="s">
        <v>38</v>
      </c>
      <c r="F323" s="1" t="s">
        <v>20</v>
      </c>
      <c r="G323" s="1" t="s">
        <v>21</v>
      </c>
      <c r="H323" s="1" t="s">
        <v>22</v>
      </c>
      <c r="I323" s="1" t="s">
        <v>23</v>
      </c>
      <c r="J323" s="11">
        <v>43448</v>
      </c>
      <c r="K323" s="1" t="s">
        <v>24</v>
      </c>
      <c r="L323" s="1" t="s">
        <v>35</v>
      </c>
      <c r="M323" s="1" t="s">
        <v>39</v>
      </c>
      <c r="N323" s="1" t="s">
        <v>27</v>
      </c>
      <c r="O323" s="12">
        <v>252</v>
      </c>
      <c r="P323" s="1">
        <v>57</v>
      </c>
      <c r="Q323" s="12">
        <v>14364</v>
      </c>
      <c r="R323" s="12">
        <v>1436.4</v>
      </c>
    </row>
    <row r="324" spans="1:18" x14ac:dyDescent="0.25">
      <c r="A324" s="1"/>
      <c r="B324" s="6">
        <v>1374</v>
      </c>
      <c r="C324" s="7">
        <v>43446</v>
      </c>
      <c r="D324" s="6">
        <v>12</v>
      </c>
      <c r="E324" s="8" t="s">
        <v>38</v>
      </c>
      <c r="F324" s="8" t="s">
        <v>20</v>
      </c>
      <c r="G324" s="8" t="s">
        <v>21</v>
      </c>
      <c r="H324" s="8" t="s">
        <v>22</v>
      </c>
      <c r="I324" s="8" t="s">
        <v>23</v>
      </c>
      <c r="J324" s="7">
        <v>43448</v>
      </c>
      <c r="K324" s="8" t="s">
        <v>24</v>
      </c>
      <c r="L324" s="8" t="s">
        <v>35</v>
      </c>
      <c r="M324" s="8" t="s">
        <v>40</v>
      </c>
      <c r="N324" s="8" t="s">
        <v>27</v>
      </c>
      <c r="O324" s="9">
        <v>644</v>
      </c>
      <c r="P324" s="8">
        <v>83</v>
      </c>
      <c r="Q324" s="9">
        <v>53452</v>
      </c>
      <c r="R324" s="9">
        <v>5238.3</v>
      </c>
    </row>
    <row r="325" spans="1:18" x14ac:dyDescent="0.25">
      <c r="A325" s="1"/>
      <c r="B325" s="10">
        <v>1375</v>
      </c>
      <c r="C325" s="11">
        <v>43442</v>
      </c>
      <c r="D325" s="10">
        <v>8</v>
      </c>
      <c r="E325" s="1" t="s">
        <v>41</v>
      </c>
      <c r="F325" s="1" t="s">
        <v>42</v>
      </c>
      <c r="G325" s="1" t="s">
        <v>43</v>
      </c>
      <c r="H325" s="1" t="s">
        <v>44</v>
      </c>
      <c r="I325" s="1" t="s">
        <v>45</v>
      </c>
      <c r="J325" s="11">
        <v>43444</v>
      </c>
      <c r="K325" s="1" t="s">
        <v>46</v>
      </c>
      <c r="L325" s="1" t="s">
        <v>35</v>
      </c>
      <c r="M325" s="1" t="s">
        <v>47</v>
      </c>
      <c r="N325" s="1" t="s">
        <v>48</v>
      </c>
      <c r="O325" s="12">
        <v>128.80000000000001</v>
      </c>
      <c r="P325" s="1">
        <v>76</v>
      </c>
      <c r="Q325" s="12">
        <v>9788.7999999999993</v>
      </c>
      <c r="R325" s="12">
        <v>939.72</v>
      </c>
    </row>
    <row r="326" spans="1:18" x14ac:dyDescent="0.25">
      <c r="A326" s="1"/>
      <c r="B326" s="6">
        <v>1376</v>
      </c>
      <c r="C326" s="7">
        <v>43438</v>
      </c>
      <c r="D326" s="6">
        <v>4</v>
      </c>
      <c r="E326" s="8" t="s">
        <v>30</v>
      </c>
      <c r="F326" s="8" t="s">
        <v>31</v>
      </c>
      <c r="G326" s="8" t="s">
        <v>31</v>
      </c>
      <c r="H326" s="8" t="s">
        <v>32</v>
      </c>
      <c r="I326" s="8" t="s">
        <v>33</v>
      </c>
      <c r="J326" s="7">
        <v>43440</v>
      </c>
      <c r="K326" s="8" t="s">
        <v>46</v>
      </c>
      <c r="L326" s="8" t="s">
        <v>25</v>
      </c>
      <c r="M326" s="8" t="s">
        <v>47</v>
      </c>
      <c r="N326" s="8" t="s">
        <v>48</v>
      </c>
      <c r="O326" s="9">
        <v>128.80000000000001</v>
      </c>
      <c r="P326" s="8">
        <v>80</v>
      </c>
      <c r="Q326" s="9">
        <v>10304</v>
      </c>
      <c r="R326" s="9">
        <v>1020.1</v>
      </c>
    </row>
    <row r="327" spans="1:18" x14ac:dyDescent="0.25">
      <c r="A327" s="1"/>
      <c r="B327" s="10">
        <v>1377</v>
      </c>
      <c r="C327" s="11">
        <v>43463</v>
      </c>
      <c r="D327" s="10">
        <v>29</v>
      </c>
      <c r="E327" s="1" t="s">
        <v>49</v>
      </c>
      <c r="F327" s="1" t="s">
        <v>50</v>
      </c>
      <c r="G327" s="1" t="s">
        <v>51</v>
      </c>
      <c r="H327" s="1" t="s">
        <v>52</v>
      </c>
      <c r="I327" s="1" t="s">
        <v>23</v>
      </c>
      <c r="J327" s="11">
        <v>43465</v>
      </c>
      <c r="K327" s="1" t="s">
        <v>24</v>
      </c>
      <c r="L327" s="1" t="s">
        <v>25</v>
      </c>
      <c r="M327" s="1" t="s">
        <v>53</v>
      </c>
      <c r="N327" s="1" t="s">
        <v>54</v>
      </c>
      <c r="O327" s="12">
        <v>178.5</v>
      </c>
      <c r="P327" s="1">
        <v>47</v>
      </c>
      <c r="Q327" s="12">
        <v>8389.5</v>
      </c>
      <c r="R327" s="12">
        <v>830.56</v>
      </c>
    </row>
    <row r="328" spans="1:18" x14ac:dyDescent="0.25">
      <c r="A328" s="1"/>
      <c r="B328" s="6">
        <v>1378</v>
      </c>
      <c r="C328" s="7">
        <v>43437</v>
      </c>
      <c r="D328" s="6">
        <v>3</v>
      </c>
      <c r="E328" s="8" t="s">
        <v>55</v>
      </c>
      <c r="F328" s="8" t="s">
        <v>56</v>
      </c>
      <c r="G328" s="8" t="s">
        <v>57</v>
      </c>
      <c r="H328" s="8" t="s">
        <v>22</v>
      </c>
      <c r="I328" s="8" t="s">
        <v>23</v>
      </c>
      <c r="J328" s="7">
        <v>43439</v>
      </c>
      <c r="K328" s="8" t="s">
        <v>24</v>
      </c>
      <c r="L328" s="8" t="s">
        <v>58</v>
      </c>
      <c r="M328" s="8" t="s">
        <v>59</v>
      </c>
      <c r="N328" s="8" t="s">
        <v>60</v>
      </c>
      <c r="O328" s="9">
        <v>135.1</v>
      </c>
      <c r="P328" s="8">
        <v>96</v>
      </c>
      <c r="Q328" s="9">
        <v>12969.6</v>
      </c>
      <c r="R328" s="9">
        <v>1322.9</v>
      </c>
    </row>
    <row r="329" spans="1:18" x14ac:dyDescent="0.25">
      <c r="A329" s="1"/>
      <c r="B329" s="10">
        <v>1379</v>
      </c>
      <c r="C329" s="11">
        <v>43440</v>
      </c>
      <c r="D329" s="10">
        <v>6</v>
      </c>
      <c r="E329" s="1" t="s">
        <v>61</v>
      </c>
      <c r="F329" s="1" t="s">
        <v>62</v>
      </c>
      <c r="G329" s="1" t="s">
        <v>63</v>
      </c>
      <c r="H329" s="1" t="s">
        <v>64</v>
      </c>
      <c r="I329" s="1" t="s">
        <v>45</v>
      </c>
      <c r="J329" s="11">
        <v>43442</v>
      </c>
      <c r="K329" s="1" t="s">
        <v>24</v>
      </c>
      <c r="L329" s="1" t="s">
        <v>35</v>
      </c>
      <c r="M329" s="1" t="s">
        <v>65</v>
      </c>
      <c r="N329" s="1" t="s">
        <v>66</v>
      </c>
      <c r="O329" s="12">
        <v>560</v>
      </c>
      <c r="P329" s="1">
        <v>32</v>
      </c>
      <c r="Q329" s="12">
        <v>17920</v>
      </c>
      <c r="R329" s="12">
        <v>1881.6</v>
      </c>
    </row>
    <row r="330" spans="1:18" x14ac:dyDescent="0.25">
      <c r="A330" s="1"/>
      <c r="B330" s="6">
        <v>1380</v>
      </c>
      <c r="C330" s="7">
        <v>43462</v>
      </c>
      <c r="D330" s="6">
        <v>28</v>
      </c>
      <c r="E330" s="8" t="s">
        <v>67</v>
      </c>
      <c r="F330" s="8" t="s">
        <v>68</v>
      </c>
      <c r="G330" s="8" t="s">
        <v>69</v>
      </c>
      <c r="H330" s="8" t="s">
        <v>70</v>
      </c>
      <c r="I330" s="8" t="s">
        <v>71</v>
      </c>
      <c r="J330" s="7">
        <v>43464</v>
      </c>
      <c r="K330" s="8" t="s">
        <v>46</v>
      </c>
      <c r="L330" s="8" t="s">
        <v>25</v>
      </c>
      <c r="M330" s="8" t="s">
        <v>40</v>
      </c>
      <c r="N330" s="8" t="s">
        <v>27</v>
      </c>
      <c r="O330" s="9">
        <v>644</v>
      </c>
      <c r="P330" s="8">
        <v>16</v>
      </c>
      <c r="Q330" s="9">
        <v>10304</v>
      </c>
      <c r="R330" s="9">
        <v>1030.4000000000001</v>
      </c>
    </row>
    <row r="331" spans="1:18" x14ac:dyDescent="0.25">
      <c r="A331" s="1"/>
      <c r="B331" s="10">
        <v>1381</v>
      </c>
      <c r="C331" s="11">
        <v>43442</v>
      </c>
      <c r="D331" s="10">
        <v>8</v>
      </c>
      <c r="E331" s="1" t="s">
        <v>41</v>
      </c>
      <c r="F331" s="1" t="s">
        <v>42</v>
      </c>
      <c r="G331" s="1" t="s">
        <v>43</v>
      </c>
      <c r="H331" s="1" t="s">
        <v>44</v>
      </c>
      <c r="I331" s="1" t="s">
        <v>45</v>
      </c>
      <c r="J331" s="11">
        <v>43444</v>
      </c>
      <c r="K331" s="1" t="s">
        <v>46</v>
      </c>
      <c r="L331" s="1" t="s">
        <v>25</v>
      </c>
      <c r="M331" s="1" t="s">
        <v>53</v>
      </c>
      <c r="N331" s="1" t="s">
        <v>54</v>
      </c>
      <c r="O331" s="12">
        <v>178.5</v>
      </c>
      <c r="P331" s="1">
        <v>41</v>
      </c>
      <c r="Q331" s="12">
        <v>7318.5</v>
      </c>
      <c r="R331" s="12">
        <v>717.21</v>
      </c>
    </row>
    <row r="332" spans="1:18" x14ac:dyDescent="0.25">
      <c r="A332" s="1"/>
      <c r="B332" s="6">
        <v>1382</v>
      </c>
      <c r="C332" s="7">
        <v>43444</v>
      </c>
      <c r="D332" s="6">
        <v>10</v>
      </c>
      <c r="E332" s="8" t="s">
        <v>72</v>
      </c>
      <c r="F332" s="8" t="s">
        <v>73</v>
      </c>
      <c r="G332" s="8" t="s">
        <v>74</v>
      </c>
      <c r="H332" s="8" t="s">
        <v>75</v>
      </c>
      <c r="I332" s="8" t="s">
        <v>33</v>
      </c>
      <c r="J332" s="7">
        <v>43446</v>
      </c>
      <c r="K332" s="8" t="s">
        <v>24</v>
      </c>
      <c r="L332" s="8" t="s">
        <v>35</v>
      </c>
      <c r="M332" s="8" t="s">
        <v>76</v>
      </c>
      <c r="N332" s="8" t="s">
        <v>27</v>
      </c>
      <c r="O332" s="9">
        <v>41.86</v>
      </c>
      <c r="P332" s="8">
        <v>41</v>
      </c>
      <c r="Q332" s="9">
        <v>1716.26</v>
      </c>
      <c r="R332" s="9">
        <v>180.21</v>
      </c>
    </row>
    <row r="333" spans="1:18" x14ac:dyDescent="0.25">
      <c r="A333" s="1"/>
      <c r="B333" s="10">
        <v>1383</v>
      </c>
      <c r="C333" s="11">
        <v>43441</v>
      </c>
      <c r="D333" s="10">
        <v>7</v>
      </c>
      <c r="E333" s="1" t="s">
        <v>77</v>
      </c>
      <c r="F333" s="1" t="s">
        <v>78</v>
      </c>
      <c r="G333" s="1" t="s">
        <v>78</v>
      </c>
      <c r="H333" s="1" t="s">
        <v>44</v>
      </c>
      <c r="I333" s="1" t="s">
        <v>45</v>
      </c>
      <c r="J333" s="10"/>
      <c r="K333" s="1"/>
      <c r="L333" s="1"/>
      <c r="M333" s="1" t="s">
        <v>40</v>
      </c>
      <c r="N333" s="1" t="s">
        <v>27</v>
      </c>
      <c r="O333" s="12">
        <v>644</v>
      </c>
      <c r="P333" s="1">
        <v>41</v>
      </c>
      <c r="Q333" s="12">
        <v>26404</v>
      </c>
      <c r="R333" s="12">
        <v>2719.61</v>
      </c>
    </row>
    <row r="334" spans="1:18" x14ac:dyDescent="0.25">
      <c r="A334" s="1"/>
      <c r="B334" s="6">
        <v>1384</v>
      </c>
      <c r="C334" s="7">
        <v>43444</v>
      </c>
      <c r="D334" s="6">
        <v>10</v>
      </c>
      <c r="E334" s="8" t="s">
        <v>72</v>
      </c>
      <c r="F334" s="8" t="s">
        <v>73</v>
      </c>
      <c r="G334" s="8" t="s">
        <v>74</v>
      </c>
      <c r="H334" s="8" t="s">
        <v>75</v>
      </c>
      <c r="I334" s="8" t="s">
        <v>33</v>
      </c>
      <c r="J334" s="7">
        <v>43446</v>
      </c>
      <c r="K334" s="8" t="s">
        <v>34</v>
      </c>
      <c r="L334" s="8"/>
      <c r="M334" s="8" t="s">
        <v>79</v>
      </c>
      <c r="N334" s="8" t="s">
        <v>80</v>
      </c>
      <c r="O334" s="9">
        <v>350</v>
      </c>
      <c r="P334" s="8">
        <v>94</v>
      </c>
      <c r="Q334" s="9">
        <v>32900</v>
      </c>
      <c r="R334" s="9">
        <v>3290</v>
      </c>
    </row>
    <row r="335" spans="1:18" x14ac:dyDescent="0.25">
      <c r="A335" s="1"/>
      <c r="B335" s="10">
        <v>1385</v>
      </c>
      <c r="C335" s="11">
        <v>43444</v>
      </c>
      <c r="D335" s="10">
        <v>10</v>
      </c>
      <c r="E335" s="1" t="s">
        <v>72</v>
      </c>
      <c r="F335" s="1" t="s">
        <v>73</v>
      </c>
      <c r="G335" s="1" t="s">
        <v>74</v>
      </c>
      <c r="H335" s="1" t="s">
        <v>75</v>
      </c>
      <c r="I335" s="1" t="s">
        <v>33</v>
      </c>
      <c r="J335" s="11">
        <v>43446</v>
      </c>
      <c r="K335" s="1" t="s">
        <v>34</v>
      </c>
      <c r="L335" s="1"/>
      <c r="M335" s="1" t="s">
        <v>81</v>
      </c>
      <c r="N335" s="1" t="s">
        <v>82</v>
      </c>
      <c r="O335" s="12">
        <v>308</v>
      </c>
      <c r="P335" s="1">
        <v>20</v>
      </c>
      <c r="Q335" s="12">
        <v>6160</v>
      </c>
      <c r="R335" s="12">
        <v>646.79999999999995</v>
      </c>
    </row>
    <row r="336" spans="1:18" x14ac:dyDescent="0.25">
      <c r="A336" s="1"/>
      <c r="B336" s="6">
        <v>1386</v>
      </c>
      <c r="C336" s="7">
        <v>43444</v>
      </c>
      <c r="D336" s="6">
        <v>10</v>
      </c>
      <c r="E336" s="8" t="s">
        <v>72</v>
      </c>
      <c r="F336" s="8" t="s">
        <v>73</v>
      </c>
      <c r="G336" s="8" t="s">
        <v>74</v>
      </c>
      <c r="H336" s="8" t="s">
        <v>75</v>
      </c>
      <c r="I336" s="8" t="s">
        <v>33</v>
      </c>
      <c r="J336" s="7">
        <v>43446</v>
      </c>
      <c r="K336" s="8" t="s">
        <v>34</v>
      </c>
      <c r="L336" s="8"/>
      <c r="M336" s="8" t="s">
        <v>47</v>
      </c>
      <c r="N336" s="8" t="s">
        <v>48</v>
      </c>
      <c r="O336" s="9">
        <v>128.80000000000001</v>
      </c>
      <c r="P336" s="8">
        <v>13</v>
      </c>
      <c r="Q336" s="9">
        <v>1674.4</v>
      </c>
      <c r="R336" s="9">
        <v>174.14</v>
      </c>
    </row>
    <row r="337" spans="1:18" x14ac:dyDescent="0.25">
      <c r="A337" s="1"/>
      <c r="B337" s="10">
        <v>1387</v>
      </c>
      <c r="C337" s="11">
        <v>43445</v>
      </c>
      <c r="D337" s="10">
        <v>11</v>
      </c>
      <c r="E337" s="1" t="s">
        <v>83</v>
      </c>
      <c r="F337" s="1" t="s">
        <v>84</v>
      </c>
      <c r="G337" s="1" t="s">
        <v>84</v>
      </c>
      <c r="H337" s="1" t="s">
        <v>70</v>
      </c>
      <c r="I337" s="1" t="s">
        <v>71</v>
      </c>
      <c r="J337" s="10"/>
      <c r="K337" s="1" t="s">
        <v>46</v>
      </c>
      <c r="L337" s="1"/>
      <c r="M337" s="1" t="s">
        <v>28</v>
      </c>
      <c r="N337" s="1" t="s">
        <v>29</v>
      </c>
      <c r="O337" s="12">
        <v>49</v>
      </c>
      <c r="P337" s="1">
        <v>74</v>
      </c>
      <c r="Q337" s="12">
        <v>3626</v>
      </c>
      <c r="R337" s="12">
        <v>377.1</v>
      </c>
    </row>
    <row r="338" spans="1:18" x14ac:dyDescent="0.25">
      <c r="A338" s="1"/>
      <c r="B338" s="6">
        <v>1388</v>
      </c>
      <c r="C338" s="7">
        <v>43445</v>
      </c>
      <c r="D338" s="6">
        <v>11</v>
      </c>
      <c r="E338" s="8" t="s">
        <v>83</v>
      </c>
      <c r="F338" s="8" t="s">
        <v>84</v>
      </c>
      <c r="G338" s="8" t="s">
        <v>84</v>
      </c>
      <c r="H338" s="8" t="s">
        <v>70</v>
      </c>
      <c r="I338" s="8" t="s">
        <v>71</v>
      </c>
      <c r="J338" s="6"/>
      <c r="K338" s="8" t="s">
        <v>46</v>
      </c>
      <c r="L338" s="8"/>
      <c r="M338" s="8" t="s">
        <v>76</v>
      </c>
      <c r="N338" s="8" t="s">
        <v>27</v>
      </c>
      <c r="O338" s="9">
        <v>41.86</v>
      </c>
      <c r="P338" s="8">
        <v>53</v>
      </c>
      <c r="Q338" s="9">
        <v>2218.58</v>
      </c>
      <c r="R338" s="9">
        <v>224.08</v>
      </c>
    </row>
    <row r="339" spans="1:18" x14ac:dyDescent="0.25">
      <c r="A339" s="1"/>
      <c r="B339" s="10">
        <v>1389</v>
      </c>
      <c r="C339" s="11">
        <v>43435</v>
      </c>
      <c r="D339" s="10">
        <v>1</v>
      </c>
      <c r="E339" s="1" t="s">
        <v>85</v>
      </c>
      <c r="F339" s="1" t="s">
        <v>86</v>
      </c>
      <c r="G339" s="1" t="s">
        <v>87</v>
      </c>
      <c r="H339" s="1" t="s">
        <v>44</v>
      </c>
      <c r="I339" s="1" t="s">
        <v>45</v>
      </c>
      <c r="J339" s="10"/>
      <c r="K339" s="1"/>
      <c r="L339" s="1"/>
      <c r="M339" s="1" t="s">
        <v>39</v>
      </c>
      <c r="N339" s="1" t="s">
        <v>27</v>
      </c>
      <c r="O339" s="12">
        <v>252</v>
      </c>
      <c r="P339" s="1">
        <v>99</v>
      </c>
      <c r="Q339" s="12">
        <v>24948</v>
      </c>
      <c r="R339" s="12">
        <v>2444.9</v>
      </c>
    </row>
    <row r="340" spans="1:18" x14ac:dyDescent="0.25">
      <c r="A340" s="1"/>
      <c r="B340" s="6">
        <v>1390</v>
      </c>
      <c r="C340" s="7">
        <v>43435</v>
      </c>
      <c r="D340" s="6">
        <v>1</v>
      </c>
      <c r="E340" s="8" t="s">
        <v>85</v>
      </c>
      <c r="F340" s="8" t="s">
        <v>86</v>
      </c>
      <c r="G340" s="8" t="s">
        <v>87</v>
      </c>
      <c r="H340" s="8" t="s">
        <v>44</v>
      </c>
      <c r="I340" s="8" t="s">
        <v>45</v>
      </c>
      <c r="J340" s="6"/>
      <c r="K340" s="8"/>
      <c r="L340" s="8"/>
      <c r="M340" s="8" t="s">
        <v>40</v>
      </c>
      <c r="N340" s="8" t="s">
        <v>27</v>
      </c>
      <c r="O340" s="9">
        <v>644</v>
      </c>
      <c r="P340" s="8">
        <v>89</v>
      </c>
      <c r="Q340" s="9">
        <v>57316</v>
      </c>
      <c r="R340" s="9">
        <v>5445.02</v>
      </c>
    </row>
    <row r="341" spans="1:18" x14ac:dyDescent="0.25">
      <c r="A341" s="1"/>
      <c r="B341" s="10">
        <v>1391</v>
      </c>
      <c r="C341" s="11">
        <v>43435</v>
      </c>
      <c r="D341" s="10">
        <v>1</v>
      </c>
      <c r="E341" s="1" t="s">
        <v>85</v>
      </c>
      <c r="F341" s="1" t="s">
        <v>86</v>
      </c>
      <c r="G341" s="1" t="s">
        <v>87</v>
      </c>
      <c r="H341" s="1" t="s">
        <v>44</v>
      </c>
      <c r="I341" s="1" t="s">
        <v>45</v>
      </c>
      <c r="J341" s="10"/>
      <c r="K341" s="1"/>
      <c r="L341" s="1"/>
      <c r="M341" s="1" t="s">
        <v>76</v>
      </c>
      <c r="N341" s="1" t="s">
        <v>27</v>
      </c>
      <c r="O341" s="12">
        <v>41.86</v>
      </c>
      <c r="P341" s="1">
        <v>64</v>
      </c>
      <c r="Q341" s="12">
        <v>2679.04</v>
      </c>
      <c r="R341" s="12">
        <v>273.26</v>
      </c>
    </row>
    <row r="342" spans="1:18" x14ac:dyDescent="0.25">
      <c r="A342" s="1"/>
      <c r="B342" s="6">
        <v>1392</v>
      </c>
      <c r="C342" s="7">
        <v>43462</v>
      </c>
      <c r="D342" s="6">
        <v>28</v>
      </c>
      <c r="E342" s="8" t="s">
        <v>67</v>
      </c>
      <c r="F342" s="8" t="s">
        <v>68</v>
      </c>
      <c r="G342" s="8" t="s">
        <v>69</v>
      </c>
      <c r="H342" s="8" t="s">
        <v>70</v>
      </c>
      <c r="I342" s="8" t="s">
        <v>71</v>
      </c>
      <c r="J342" s="7">
        <v>43464</v>
      </c>
      <c r="K342" s="8" t="s">
        <v>46</v>
      </c>
      <c r="L342" s="8" t="s">
        <v>35</v>
      </c>
      <c r="M342" s="8" t="s">
        <v>59</v>
      </c>
      <c r="N342" s="8" t="s">
        <v>60</v>
      </c>
      <c r="O342" s="9">
        <v>135.1</v>
      </c>
      <c r="P342" s="8">
        <v>98</v>
      </c>
      <c r="Q342" s="9">
        <v>13239.8</v>
      </c>
      <c r="R342" s="9">
        <v>1350.46</v>
      </c>
    </row>
    <row r="343" spans="1:18" x14ac:dyDescent="0.25">
      <c r="A343" s="1"/>
      <c r="B343" s="10">
        <v>1393</v>
      </c>
      <c r="C343" s="11">
        <v>43462</v>
      </c>
      <c r="D343" s="10">
        <v>28</v>
      </c>
      <c r="E343" s="1" t="s">
        <v>67</v>
      </c>
      <c r="F343" s="1" t="s">
        <v>68</v>
      </c>
      <c r="G343" s="1" t="s">
        <v>69</v>
      </c>
      <c r="H343" s="1" t="s">
        <v>70</v>
      </c>
      <c r="I343" s="1" t="s">
        <v>71</v>
      </c>
      <c r="J343" s="11">
        <v>43464</v>
      </c>
      <c r="K343" s="1" t="s">
        <v>46</v>
      </c>
      <c r="L343" s="1" t="s">
        <v>35</v>
      </c>
      <c r="M343" s="1" t="s">
        <v>88</v>
      </c>
      <c r="N343" s="1" t="s">
        <v>89</v>
      </c>
      <c r="O343" s="12">
        <v>257.60000000000002</v>
      </c>
      <c r="P343" s="1">
        <v>86</v>
      </c>
      <c r="Q343" s="12">
        <v>22153.599999999999</v>
      </c>
      <c r="R343" s="12">
        <v>2171.0500000000002</v>
      </c>
    </row>
    <row r="344" spans="1:18" x14ac:dyDescent="0.25">
      <c r="A344" s="1"/>
      <c r="B344" s="6">
        <v>1394</v>
      </c>
      <c r="C344" s="7">
        <v>43443</v>
      </c>
      <c r="D344" s="6">
        <v>9</v>
      </c>
      <c r="E344" s="8" t="s">
        <v>90</v>
      </c>
      <c r="F344" s="8" t="s">
        <v>91</v>
      </c>
      <c r="G344" s="8" t="s">
        <v>51</v>
      </c>
      <c r="H344" s="8" t="s">
        <v>92</v>
      </c>
      <c r="I344" s="8" t="s">
        <v>23</v>
      </c>
      <c r="J344" s="7">
        <v>43445</v>
      </c>
      <c r="K344" s="8" t="s">
        <v>34</v>
      </c>
      <c r="L344" s="8" t="s">
        <v>25</v>
      </c>
      <c r="M344" s="8" t="s">
        <v>93</v>
      </c>
      <c r="N344" s="8" t="s">
        <v>94</v>
      </c>
      <c r="O344" s="9">
        <v>273</v>
      </c>
      <c r="P344" s="8">
        <v>20</v>
      </c>
      <c r="Q344" s="9">
        <v>5460</v>
      </c>
      <c r="R344" s="9">
        <v>573.29999999999995</v>
      </c>
    </row>
    <row r="345" spans="1:18" x14ac:dyDescent="0.25">
      <c r="A345" s="1"/>
      <c r="B345" s="10">
        <v>1395</v>
      </c>
      <c r="C345" s="11">
        <v>43443</v>
      </c>
      <c r="D345" s="10">
        <v>9</v>
      </c>
      <c r="E345" s="1" t="s">
        <v>90</v>
      </c>
      <c r="F345" s="1" t="s">
        <v>91</v>
      </c>
      <c r="G345" s="1" t="s">
        <v>51</v>
      </c>
      <c r="H345" s="1" t="s">
        <v>92</v>
      </c>
      <c r="I345" s="1" t="s">
        <v>23</v>
      </c>
      <c r="J345" s="11">
        <v>43445</v>
      </c>
      <c r="K345" s="1" t="s">
        <v>34</v>
      </c>
      <c r="L345" s="1" t="s">
        <v>25</v>
      </c>
      <c r="M345" s="1" t="s">
        <v>95</v>
      </c>
      <c r="N345" s="1" t="s">
        <v>96</v>
      </c>
      <c r="O345" s="12">
        <v>487.2</v>
      </c>
      <c r="P345" s="1">
        <v>69</v>
      </c>
      <c r="Q345" s="12">
        <v>33616.800000000003</v>
      </c>
      <c r="R345" s="12">
        <v>3361.68</v>
      </c>
    </row>
    <row r="346" spans="1:18" x14ac:dyDescent="0.25">
      <c r="A346" s="1"/>
      <c r="B346" s="6">
        <v>1396</v>
      </c>
      <c r="C346" s="7">
        <v>43440</v>
      </c>
      <c r="D346" s="6">
        <v>6</v>
      </c>
      <c r="E346" s="8" t="s">
        <v>61</v>
      </c>
      <c r="F346" s="8" t="s">
        <v>62</v>
      </c>
      <c r="G346" s="8" t="s">
        <v>63</v>
      </c>
      <c r="H346" s="8" t="s">
        <v>64</v>
      </c>
      <c r="I346" s="8" t="s">
        <v>45</v>
      </c>
      <c r="J346" s="7">
        <v>43442</v>
      </c>
      <c r="K346" s="8" t="s">
        <v>24</v>
      </c>
      <c r="L346" s="8" t="s">
        <v>35</v>
      </c>
      <c r="M346" s="8" t="s">
        <v>26</v>
      </c>
      <c r="N346" s="8" t="s">
        <v>27</v>
      </c>
      <c r="O346" s="9">
        <v>196</v>
      </c>
      <c r="P346" s="8">
        <v>68</v>
      </c>
      <c r="Q346" s="9">
        <v>13328</v>
      </c>
      <c r="R346" s="9">
        <v>1279.49</v>
      </c>
    </row>
    <row r="347" spans="1:18" x14ac:dyDescent="0.25">
      <c r="A347" s="1"/>
      <c r="B347" s="10">
        <v>1397</v>
      </c>
      <c r="C347" s="11">
        <v>43442</v>
      </c>
      <c r="D347" s="10">
        <v>8</v>
      </c>
      <c r="E347" s="1" t="s">
        <v>41</v>
      </c>
      <c r="F347" s="1" t="s">
        <v>42</v>
      </c>
      <c r="G347" s="1" t="s">
        <v>43</v>
      </c>
      <c r="H347" s="1" t="s">
        <v>44</v>
      </c>
      <c r="I347" s="1" t="s">
        <v>45</v>
      </c>
      <c r="J347" s="11">
        <v>43444</v>
      </c>
      <c r="K347" s="1" t="s">
        <v>24</v>
      </c>
      <c r="L347" s="1" t="s">
        <v>25</v>
      </c>
      <c r="M347" s="1" t="s">
        <v>65</v>
      </c>
      <c r="N347" s="1" t="s">
        <v>66</v>
      </c>
      <c r="O347" s="12">
        <v>560</v>
      </c>
      <c r="P347" s="1">
        <v>52</v>
      </c>
      <c r="Q347" s="12">
        <v>29120</v>
      </c>
      <c r="R347" s="12">
        <v>2853.76</v>
      </c>
    </row>
    <row r="348" spans="1:18" x14ac:dyDescent="0.25">
      <c r="A348" s="1"/>
      <c r="B348" s="6">
        <v>1398</v>
      </c>
      <c r="C348" s="7">
        <v>43442</v>
      </c>
      <c r="D348" s="6">
        <v>8</v>
      </c>
      <c r="E348" s="8" t="s">
        <v>41</v>
      </c>
      <c r="F348" s="8" t="s">
        <v>42</v>
      </c>
      <c r="G348" s="8" t="s">
        <v>43</v>
      </c>
      <c r="H348" s="8" t="s">
        <v>44</v>
      </c>
      <c r="I348" s="8" t="s">
        <v>45</v>
      </c>
      <c r="J348" s="7">
        <v>43444</v>
      </c>
      <c r="K348" s="8" t="s">
        <v>24</v>
      </c>
      <c r="L348" s="8" t="s">
        <v>25</v>
      </c>
      <c r="M348" s="8" t="s">
        <v>47</v>
      </c>
      <c r="N348" s="8" t="s">
        <v>48</v>
      </c>
      <c r="O348" s="9">
        <v>128.80000000000001</v>
      </c>
      <c r="P348" s="8">
        <v>40</v>
      </c>
      <c r="Q348" s="9">
        <v>5152</v>
      </c>
      <c r="R348" s="9">
        <v>540.96</v>
      </c>
    </row>
    <row r="349" spans="1:18" x14ac:dyDescent="0.25">
      <c r="A349" s="1"/>
      <c r="B349" s="10">
        <v>1399</v>
      </c>
      <c r="C349" s="11">
        <v>43459</v>
      </c>
      <c r="D349" s="10">
        <v>25</v>
      </c>
      <c r="E349" s="1" t="s">
        <v>99</v>
      </c>
      <c r="F349" s="1" t="s">
        <v>73</v>
      </c>
      <c r="G349" s="1" t="s">
        <v>74</v>
      </c>
      <c r="H349" s="1" t="s">
        <v>75</v>
      </c>
      <c r="I349" s="1" t="s">
        <v>33</v>
      </c>
      <c r="J349" s="11">
        <v>43461</v>
      </c>
      <c r="K349" s="1" t="s">
        <v>34</v>
      </c>
      <c r="L349" s="1" t="s">
        <v>58</v>
      </c>
      <c r="M349" s="1" t="s">
        <v>104</v>
      </c>
      <c r="N349" s="1" t="s">
        <v>48</v>
      </c>
      <c r="O349" s="12">
        <v>140</v>
      </c>
      <c r="P349" s="1">
        <v>100</v>
      </c>
      <c r="Q349" s="12">
        <v>14000</v>
      </c>
      <c r="R349" s="12">
        <v>1372</v>
      </c>
    </row>
    <row r="350" spans="1:18" x14ac:dyDescent="0.25">
      <c r="A350" s="1"/>
      <c r="B350" s="6">
        <v>1400</v>
      </c>
      <c r="C350" s="7">
        <v>43460</v>
      </c>
      <c r="D350" s="6">
        <v>26</v>
      </c>
      <c r="E350" s="8" t="s">
        <v>100</v>
      </c>
      <c r="F350" s="8" t="s">
        <v>84</v>
      </c>
      <c r="G350" s="8" t="s">
        <v>84</v>
      </c>
      <c r="H350" s="8" t="s">
        <v>70</v>
      </c>
      <c r="I350" s="8" t="s">
        <v>71</v>
      </c>
      <c r="J350" s="7">
        <v>43462</v>
      </c>
      <c r="K350" s="8" t="s">
        <v>46</v>
      </c>
      <c r="L350" s="8" t="s">
        <v>35</v>
      </c>
      <c r="M350" s="8" t="s">
        <v>105</v>
      </c>
      <c r="N350" s="8" t="s">
        <v>106</v>
      </c>
      <c r="O350" s="9">
        <v>298.89999999999998</v>
      </c>
      <c r="P350" s="8">
        <v>88</v>
      </c>
      <c r="Q350" s="9">
        <v>26303.200000000001</v>
      </c>
      <c r="R350" s="9">
        <v>2577.71</v>
      </c>
    </row>
    <row r="351" spans="1:18" x14ac:dyDescent="0.25">
      <c r="A351" s="1"/>
      <c r="B351" s="10">
        <v>1401</v>
      </c>
      <c r="C351" s="11">
        <v>43460</v>
      </c>
      <c r="D351" s="10">
        <v>26</v>
      </c>
      <c r="E351" s="1" t="s">
        <v>100</v>
      </c>
      <c r="F351" s="1" t="s">
        <v>84</v>
      </c>
      <c r="G351" s="1" t="s">
        <v>84</v>
      </c>
      <c r="H351" s="1" t="s">
        <v>70</v>
      </c>
      <c r="I351" s="1" t="s">
        <v>71</v>
      </c>
      <c r="J351" s="11">
        <v>43462</v>
      </c>
      <c r="K351" s="1" t="s">
        <v>46</v>
      </c>
      <c r="L351" s="1" t="s">
        <v>35</v>
      </c>
      <c r="M351" s="1" t="s">
        <v>59</v>
      </c>
      <c r="N351" s="1" t="s">
        <v>60</v>
      </c>
      <c r="O351" s="12">
        <v>135.1</v>
      </c>
      <c r="P351" s="1">
        <v>46</v>
      </c>
      <c r="Q351" s="12">
        <v>6214.6</v>
      </c>
      <c r="R351" s="12">
        <v>596.6</v>
      </c>
    </row>
    <row r="352" spans="1:18" x14ac:dyDescent="0.25">
      <c r="A352" s="1"/>
      <c r="B352" s="6">
        <v>1402</v>
      </c>
      <c r="C352" s="7">
        <v>43460</v>
      </c>
      <c r="D352" s="6">
        <v>26</v>
      </c>
      <c r="E352" s="8" t="s">
        <v>100</v>
      </c>
      <c r="F352" s="8" t="s">
        <v>84</v>
      </c>
      <c r="G352" s="8" t="s">
        <v>84</v>
      </c>
      <c r="H352" s="8" t="s">
        <v>70</v>
      </c>
      <c r="I352" s="8" t="s">
        <v>71</v>
      </c>
      <c r="J352" s="7">
        <v>43462</v>
      </c>
      <c r="K352" s="8" t="s">
        <v>46</v>
      </c>
      <c r="L352" s="8" t="s">
        <v>35</v>
      </c>
      <c r="M352" s="8" t="s">
        <v>88</v>
      </c>
      <c r="N352" s="8" t="s">
        <v>89</v>
      </c>
      <c r="O352" s="9">
        <v>257.60000000000002</v>
      </c>
      <c r="P352" s="8">
        <v>93</v>
      </c>
      <c r="Q352" s="9">
        <v>23956.799999999999</v>
      </c>
      <c r="R352" s="9">
        <v>2347.77</v>
      </c>
    </row>
    <row r="353" spans="1:18" x14ac:dyDescent="0.25">
      <c r="A353" s="1"/>
      <c r="B353" s="10">
        <v>1403</v>
      </c>
      <c r="C353" s="11">
        <v>43463</v>
      </c>
      <c r="D353" s="10">
        <v>29</v>
      </c>
      <c r="E353" s="1" t="s">
        <v>49</v>
      </c>
      <c r="F353" s="1" t="s">
        <v>50</v>
      </c>
      <c r="G353" s="1" t="s">
        <v>51</v>
      </c>
      <c r="H353" s="1" t="s">
        <v>52</v>
      </c>
      <c r="I353" s="1" t="s">
        <v>23</v>
      </c>
      <c r="J353" s="11">
        <v>43465</v>
      </c>
      <c r="K353" s="1" t="s">
        <v>24</v>
      </c>
      <c r="L353" s="1" t="s">
        <v>25</v>
      </c>
      <c r="M353" s="1" t="s">
        <v>26</v>
      </c>
      <c r="N353" s="1" t="s">
        <v>27</v>
      </c>
      <c r="O353" s="12">
        <v>196</v>
      </c>
      <c r="P353" s="1">
        <v>96</v>
      </c>
      <c r="Q353" s="12">
        <v>18816</v>
      </c>
      <c r="R353" s="12">
        <v>1975.68</v>
      </c>
    </row>
    <row r="354" spans="1:18" x14ac:dyDescent="0.25">
      <c r="A354" s="1"/>
      <c r="B354" s="6">
        <v>1404</v>
      </c>
      <c r="C354" s="7">
        <v>43440</v>
      </c>
      <c r="D354" s="6">
        <v>6</v>
      </c>
      <c r="E354" s="8" t="s">
        <v>61</v>
      </c>
      <c r="F354" s="8" t="s">
        <v>62</v>
      </c>
      <c r="G354" s="8" t="s">
        <v>63</v>
      </c>
      <c r="H354" s="8" t="s">
        <v>64</v>
      </c>
      <c r="I354" s="8" t="s">
        <v>45</v>
      </c>
      <c r="J354" s="7">
        <v>43442</v>
      </c>
      <c r="K354" s="8" t="s">
        <v>46</v>
      </c>
      <c r="L354" s="8" t="s">
        <v>25</v>
      </c>
      <c r="M354" s="8" t="s">
        <v>53</v>
      </c>
      <c r="N354" s="8" t="s">
        <v>54</v>
      </c>
      <c r="O354" s="9">
        <v>178.5</v>
      </c>
      <c r="P354" s="8">
        <v>12</v>
      </c>
      <c r="Q354" s="9">
        <v>2142</v>
      </c>
      <c r="R354" s="9">
        <v>224.91</v>
      </c>
    </row>
    <row r="355" spans="1:18" x14ac:dyDescent="0.25">
      <c r="A355" s="1"/>
      <c r="B355" s="10">
        <v>1406</v>
      </c>
      <c r="C355" s="11">
        <v>43438</v>
      </c>
      <c r="D355" s="10">
        <v>4</v>
      </c>
      <c r="E355" s="1" t="s">
        <v>30</v>
      </c>
      <c r="F355" s="1" t="s">
        <v>31</v>
      </c>
      <c r="G355" s="1" t="s">
        <v>31</v>
      </c>
      <c r="H355" s="1" t="s">
        <v>32</v>
      </c>
      <c r="I355" s="1" t="s">
        <v>33</v>
      </c>
      <c r="J355" s="11">
        <v>43440</v>
      </c>
      <c r="K355" s="1" t="s">
        <v>34</v>
      </c>
      <c r="L355" s="1" t="s">
        <v>35</v>
      </c>
      <c r="M355" s="1" t="s">
        <v>107</v>
      </c>
      <c r="N355" s="1" t="s">
        <v>80</v>
      </c>
      <c r="O355" s="12">
        <v>1134</v>
      </c>
      <c r="P355" s="1">
        <v>38</v>
      </c>
      <c r="Q355" s="12">
        <v>43092</v>
      </c>
      <c r="R355" s="12">
        <v>4093.74</v>
      </c>
    </row>
    <row r="356" spans="1:18" x14ac:dyDescent="0.25">
      <c r="A356" s="1"/>
      <c r="B356" s="6">
        <v>1407</v>
      </c>
      <c r="C356" s="7">
        <v>43438</v>
      </c>
      <c r="D356" s="6">
        <v>4</v>
      </c>
      <c r="E356" s="8" t="s">
        <v>30</v>
      </c>
      <c r="F356" s="8" t="s">
        <v>31</v>
      </c>
      <c r="G356" s="8" t="s">
        <v>31</v>
      </c>
      <c r="H356" s="8" t="s">
        <v>32</v>
      </c>
      <c r="I356" s="8" t="s">
        <v>33</v>
      </c>
      <c r="J356" s="7">
        <v>43440</v>
      </c>
      <c r="K356" s="8" t="s">
        <v>34</v>
      </c>
      <c r="L356" s="8" t="s">
        <v>35</v>
      </c>
      <c r="M356" s="8" t="s">
        <v>108</v>
      </c>
      <c r="N356" s="8" t="s">
        <v>109</v>
      </c>
      <c r="O356" s="9">
        <v>98</v>
      </c>
      <c r="P356" s="8">
        <v>42</v>
      </c>
      <c r="Q356" s="9">
        <v>4116</v>
      </c>
      <c r="R356" s="9">
        <v>407.48</v>
      </c>
    </row>
    <row r="357" spans="1:18" x14ac:dyDescent="0.25">
      <c r="A357" s="1"/>
      <c r="B357" s="10">
        <v>1409</v>
      </c>
      <c r="C357" s="11">
        <v>43442</v>
      </c>
      <c r="D357" s="10">
        <v>8</v>
      </c>
      <c r="E357" s="1" t="s">
        <v>41</v>
      </c>
      <c r="F357" s="1" t="s">
        <v>42</v>
      </c>
      <c r="G357" s="1" t="s">
        <v>43</v>
      </c>
      <c r="H357" s="1" t="s">
        <v>44</v>
      </c>
      <c r="I357" s="1" t="s">
        <v>45</v>
      </c>
      <c r="J357" s="11">
        <v>43444</v>
      </c>
      <c r="K357" s="1" t="s">
        <v>46</v>
      </c>
      <c r="L357" s="1" t="s">
        <v>35</v>
      </c>
      <c r="M357" s="1" t="s">
        <v>95</v>
      </c>
      <c r="N357" s="1" t="s">
        <v>96</v>
      </c>
      <c r="O357" s="12">
        <v>487.2</v>
      </c>
      <c r="P357" s="1">
        <v>100</v>
      </c>
      <c r="Q357" s="12">
        <v>48720</v>
      </c>
      <c r="R357" s="12">
        <v>4823.28</v>
      </c>
    </row>
    <row r="358" spans="1:18" x14ac:dyDescent="0.25">
      <c r="A358" s="1"/>
      <c r="B358" s="6">
        <v>1412</v>
      </c>
      <c r="C358" s="7">
        <v>43437</v>
      </c>
      <c r="D358" s="6">
        <v>3</v>
      </c>
      <c r="E358" s="8" t="s">
        <v>55</v>
      </c>
      <c r="F358" s="8" t="s">
        <v>56</v>
      </c>
      <c r="G358" s="8" t="s">
        <v>57</v>
      </c>
      <c r="H358" s="8" t="s">
        <v>22</v>
      </c>
      <c r="I358" s="8" t="s">
        <v>23</v>
      </c>
      <c r="J358" s="7">
        <v>43439</v>
      </c>
      <c r="K358" s="8" t="s">
        <v>24</v>
      </c>
      <c r="L358" s="8" t="s">
        <v>58</v>
      </c>
      <c r="M358" s="8" t="s">
        <v>97</v>
      </c>
      <c r="N358" s="8" t="s">
        <v>82</v>
      </c>
      <c r="O358" s="9">
        <v>140</v>
      </c>
      <c r="P358" s="8">
        <v>89</v>
      </c>
      <c r="Q358" s="9">
        <v>12460</v>
      </c>
      <c r="R358" s="9">
        <v>1221.08</v>
      </c>
    </row>
    <row r="359" spans="1:18" x14ac:dyDescent="0.25">
      <c r="A359" s="1"/>
      <c r="B359" s="10">
        <v>1413</v>
      </c>
      <c r="C359" s="11">
        <v>43437</v>
      </c>
      <c r="D359" s="10">
        <v>3</v>
      </c>
      <c r="E359" s="1" t="s">
        <v>55</v>
      </c>
      <c r="F359" s="1" t="s">
        <v>56</v>
      </c>
      <c r="G359" s="1" t="s">
        <v>57</v>
      </c>
      <c r="H359" s="1" t="s">
        <v>22</v>
      </c>
      <c r="I359" s="1" t="s">
        <v>23</v>
      </c>
      <c r="J359" s="11">
        <v>43439</v>
      </c>
      <c r="K359" s="1" t="s">
        <v>24</v>
      </c>
      <c r="L359" s="1" t="s">
        <v>58</v>
      </c>
      <c r="M359" s="1" t="s">
        <v>65</v>
      </c>
      <c r="N359" s="1" t="s">
        <v>66</v>
      </c>
      <c r="O359" s="12">
        <v>560</v>
      </c>
      <c r="P359" s="1">
        <v>12</v>
      </c>
      <c r="Q359" s="12">
        <v>6720</v>
      </c>
      <c r="R359" s="12">
        <v>651.84</v>
      </c>
    </row>
    <row r="360" spans="1:18" x14ac:dyDescent="0.25">
      <c r="A360" s="1"/>
      <c r="B360" s="6">
        <v>1417</v>
      </c>
      <c r="C360" s="7">
        <v>43444</v>
      </c>
      <c r="D360" s="6">
        <v>10</v>
      </c>
      <c r="E360" s="8" t="s">
        <v>72</v>
      </c>
      <c r="F360" s="8" t="s">
        <v>73</v>
      </c>
      <c r="G360" s="8" t="s">
        <v>74</v>
      </c>
      <c r="H360" s="8" t="s">
        <v>75</v>
      </c>
      <c r="I360" s="8" t="s">
        <v>33</v>
      </c>
      <c r="J360" s="7">
        <v>43446</v>
      </c>
      <c r="K360" s="8" t="s">
        <v>24</v>
      </c>
      <c r="L360" s="8" t="s">
        <v>35</v>
      </c>
      <c r="M360" s="8" t="s">
        <v>98</v>
      </c>
      <c r="N360" s="8" t="s">
        <v>29</v>
      </c>
      <c r="O360" s="9">
        <v>140</v>
      </c>
      <c r="P360" s="8">
        <v>97</v>
      </c>
      <c r="Q360" s="9">
        <v>13580</v>
      </c>
      <c r="R360" s="9">
        <v>1412.32</v>
      </c>
    </row>
    <row r="361" spans="1:18" x14ac:dyDescent="0.25">
      <c r="A361" s="1"/>
      <c r="B361" s="10">
        <v>1419</v>
      </c>
      <c r="C361" s="11">
        <v>43444</v>
      </c>
      <c r="D361" s="10">
        <v>10</v>
      </c>
      <c r="E361" s="1" t="s">
        <v>72</v>
      </c>
      <c r="F361" s="1" t="s">
        <v>73</v>
      </c>
      <c r="G361" s="1" t="s">
        <v>74</v>
      </c>
      <c r="H361" s="1" t="s">
        <v>75</v>
      </c>
      <c r="I361" s="1" t="s">
        <v>33</v>
      </c>
      <c r="J361" s="10"/>
      <c r="K361" s="1" t="s">
        <v>34</v>
      </c>
      <c r="L361" s="1"/>
      <c r="M361" s="1" t="s">
        <v>28</v>
      </c>
      <c r="N361" s="1" t="s">
        <v>29</v>
      </c>
      <c r="O361" s="12">
        <v>49</v>
      </c>
      <c r="P361" s="1">
        <v>53</v>
      </c>
      <c r="Q361" s="12">
        <v>2597</v>
      </c>
      <c r="R361" s="12">
        <v>246.72</v>
      </c>
    </row>
    <row r="362" spans="1:18" x14ac:dyDescent="0.25">
      <c r="A362" s="1"/>
      <c r="B362" s="6">
        <v>1420</v>
      </c>
      <c r="C362" s="7">
        <v>43445</v>
      </c>
      <c r="D362" s="6">
        <v>11</v>
      </c>
      <c r="E362" s="8" t="s">
        <v>83</v>
      </c>
      <c r="F362" s="8" t="s">
        <v>84</v>
      </c>
      <c r="G362" s="8" t="s">
        <v>84</v>
      </c>
      <c r="H362" s="8" t="s">
        <v>70</v>
      </c>
      <c r="I362" s="8" t="s">
        <v>71</v>
      </c>
      <c r="J362" s="6"/>
      <c r="K362" s="8" t="s">
        <v>46</v>
      </c>
      <c r="L362" s="8"/>
      <c r="M362" s="8" t="s">
        <v>65</v>
      </c>
      <c r="N362" s="8" t="s">
        <v>66</v>
      </c>
      <c r="O362" s="9">
        <v>560</v>
      </c>
      <c r="P362" s="8">
        <v>61</v>
      </c>
      <c r="Q362" s="9">
        <v>34160</v>
      </c>
      <c r="R362" s="9">
        <v>3484.32</v>
      </c>
    </row>
    <row r="363" spans="1:18" x14ac:dyDescent="0.25">
      <c r="A363" s="1"/>
      <c r="B363" s="10">
        <v>1421</v>
      </c>
      <c r="C363" s="11">
        <v>43435</v>
      </c>
      <c r="D363" s="10">
        <v>1</v>
      </c>
      <c r="E363" s="1" t="s">
        <v>85</v>
      </c>
      <c r="F363" s="1" t="s">
        <v>86</v>
      </c>
      <c r="G363" s="1" t="s">
        <v>87</v>
      </c>
      <c r="H363" s="1" t="s">
        <v>44</v>
      </c>
      <c r="I363" s="1" t="s">
        <v>45</v>
      </c>
      <c r="J363" s="10"/>
      <c r="K363" s="1" t="s">
        <v>46</v>
      </c>
      <c r="L363" s="1"/>
      <c r="M363" s="1" t="s">
        <v>88</v>
      </c>
      <c r="N363" s="1" t="s">
        <v>89</v>
      </c>
      <c r="O363" s="12">
        <v>257.60000000000002</v>
      </c>
      <c r="P363" s="1">
        <v>45</v>
      </c>
      <c r="Q363" s="12">
        <v>11592</v>
      </c>
      <c r="R363" s="12">
        <v>1136.02</v>
      </c>
    </row>
    <row r="364" spans="1:18" x14ac:dyDescent="0.25">
      <c r="A364" s="1"/>
      <c r="B364" s="6">
        <v>1422</v>
      </c>
      <c r="C364" s="7">
        <v>43462</v>
      </c>
      <c r="D364" s="6">
        <v>28</v>
      </c>
      <c r="E364" s="8" t="s">
        <v>67</v>
      </c>
      <c r="F364" s="8" t="s">
        <v>68</v>
      </c>
      <c r="G364" s="8" t="s">
        <v>69</v>
      </c>
      <c r="H364" s="8" t="s">
        <v>70</v>
      </c>
      <c r="I364" s="8" t="s">
        <v>71</v>
      </c>
      <c r="J364" s="7">
        <v>43464</v>
      </c>
      <c r="K364" s="8" t="s">
        <v>46</v>
      </c>
      <c r="L364" s="8" t="s">
        <v>35</v>
      </c>
      <c r="M364" s="8" t="s">
        <v>40</v>
      </c>
      <c r="N364" s="8" t="s">
        <v>27</v>
      </c>
      <c r="O364" s="9">
        <v>644</v>
      </c>
      <c r="P364" s="8">
        <v>43</v>
      </c>
      <c r="Q364" s="9">
        <v>27692</v>
      </c>
      <c r="R364" s="9">
        <v>2769.2</v>
      </c>
    </row>
    <row r="365" spans="1:18" x14ac:dyDescent="0.25">
      <c r="A365" s="1"/>
      <c r="B365" s="10">
        <v>1423</v>
      </c>
      <c r="C365" s="11">
        <v>43443</v>
      </c>
      <c r="D365" s="10">
        <v>9</v>
      </c>
      <c r="E365" s="1" t="s">
        <v>90</v>
      </c>
      <c r="F365" s="1" t="s">
        <v>91</v>
      </c>
      <c r="G365" s="1" t="s">
        <v>51</v>
      </c>
      <c r="H365" s="1" t="s">
        <v>92</v>
      </c>
      <c r="I365" s="1" t="s">
        <v>23</v>
      </c>
      <c r="J365" s="11">
        <v>43445</v>
      </c>
      <c r="K365" s="1" t="s">
        <v>34</v>
      </c>
      <c r="L365" s="1" t="s">
        <v>25</v>
      </c>
      <c r="M365" s="1" t="s">
        <v>59</v>
      </c>
      <c r="N365" s="1" t="s">
        <v>60</v>
      </c>
      <c r="O365" s="12">
        <v>135.1</v>
      </c>
      <c r="P365" s="1">
        <v>18</v>
      </c>
      <c r="Q365" s="12">
        <v>2431.8000000000002</v>
      </c>
      <c r="R365" s="12">
        <v>231.02</v>
      </c>
    </row>
    <row r="366" spans="1:18" x14ac:dyDescent="0.25">
      <c r="A366" s="1"/>
      <c r="B366" s="6">
        <v>1424</v>
      </c>
      <c r="C366" s="7">
        <v>43440</v>
      </c>
      <c r="D366" s="6">
        <v>6</v>
      </c>
      <c r="E366" s="8" t="s">
        <v>61</v>
      </c>
      <c r="F366" s="8" t="s">
        <v>62</v>
      </c>
      <c r="G366" s="8" t="s">
        <v>63</v>
      </c>
      <c r="H366" s="8" t="s">
        <v>64</v>
      </c>
      <c r="I366" s="8" t="s">
        <v>45</v>
      </c>
      <c r="J366" s="7">
        <v>43442</v>
      </c>
      <c r="K366" s="8" t="s">
        <v>24</v>
      </c>
      <c r="L366" s="8" t="s">
        <v>35</v>
      </c>
      <c r="M366" s="8" t="s">
        <v>53</v>
      </c>
      <c r="N366" s="8" t="s">
        <v>54</v>
      </c>
      <c r="O366" s="9">
        <v>178.5</v>
      </c>
      <c r="P366" s="8">
        <v>41</v>
      </c>
      <c r="Q366" s="9">
        <v>7318.5</v>
      </c>
      <c r="R366" s="9">
        <v>709.89</v>
      </c>
    </row>
    <row r="367" spans="1:18" x14ac:dyDescent="0.25">
      <c r="A367" s="1"/>
      <c r="B367" s="10">
        <v>1425</v>
      </c>
      <c r="C367" s="11">
        <v>43442</v>
      </c>
      <c r="D367" s="10">
        <v>8</v>
      </c>
      <c r="E367" s="1" t="s">
        <v>41</v>
      </c>
      <c r="F367" s="1" t="s">
        <v>42</v>
      </c>
      <c r="G367" s="1" t="s">
        <v>43</v>
      </c>
      <c r="H367" s="1" t="s">
        <v>44</v>
      </c>
      <c r="I367" s="1" t="s">
        <v>45</v>
      </c>
      <c r="J367" s="11">
        <v>43444</v>
      </c>
      <c r="K367" s="1" t="s">
        <v>24</v>
      </c>
      <c r="L367" s="1" t="s">
        <v>25</v>
      </c>
      <c r="M367" s="1" t="s">
        <v>53</v>
      </c>
      <c r="N367" s="1" t="s">
        <v>54</v>
      </c>
      <c r="O367" s="12">
        <v>178.5</v>
      </c>
      <c r="P367" s="1">
        <v>19</v>
      </c>
      <c r="Q367" s="12">
        <v>3391.5</v>
      </c>
      <c r="R367" s="12">
        <v>335.76</v>
      </c>
    </row>
    <row r="368" spans="1:18" x14ac:dyDescent="0.25">
      <c r="A368" s="1"/>
      <c r="B368" s="6">
        <v>1426</v>
      </c>
      <c r="C368" s="7">
        <v>43459</v>
      </c>
      <c r="D368" s="6">
        <v>25</v>
      </c>
      <c r="E368" s="8" t="s">
        <v>99</v>
      </c>
      <c r="F368" s="8" t="s">
        <v>73</v>
      </c>
      <c r="G368" s="8" t="s">
        <v>74</v>
      </c>
      <c r="H368" s="8" t="s">
        <v>75</v>
      </c>
      <c r="I368" s="8" t="s">
        <v>33</v>
      </c>
      <c r="J368" s="7">
        <v>43461</v>
      </c>
      <c r="K368" s="8" t="s">
        <v>34</v>
      </c>
      <c r="L368" s="8" t="s">
        <v>58</v>
      </c>
      <c r="M368" s="8" t="s">
        <v>81</v>
      </c>
      <c r="N368" s="8" t="s">
        <v>82</v>
      </c>
      <c r="O368" s="9">
        <v>308</v>
      </c>
      <c r="P368" s="8">
        <v>65</v>
      </c>
      <c r="Q368" s="9">
        <v>20020</v>
      </c>
      <c r="R368" s="9">
        <v>1941.94</v>
      </c>
    </row>
    <row r="369" spans="1:18" x14ac:dyDescent="0.25">
      <c r="A369" s="1"/>
      <c r="B369" s="10">
        <v>1427</v>
      </c>
      <c r="C369" s="11">
        <v>43460</v>
      </c>
      <c r="D369" s="10">
        <v>26</v>
      </c>
      <c r="E369" s="1" t="s">
        <v>100</v>
      </c>
      <c r="F369" s="1" t="s">
        <v>84</v>
      </c>
      <c r="G369" s="1" t="s">
        <v>84</v>
      </c>
      <c r="H369" s="1" t="s">
        <v>70</v>
      </c>
      <c r="I369" s="1" t="s">
        <v>71</v>
      </c>
      <c r="J369" s="11">
        <v>43462</v>
      </c>
      <c r="K369" s="1" t="s">
        <v>46</v>
      </c>
      <c r="L369" s="1" t="s">
        <v>35</v>
      </c>
      <c r="M369" s="1" t="s">
        <v>79</v>
      </c>
      <c r="N369" s="1" t="s">
        <v>80</v>
      </c>
      <c r="O369" s="12">
        <v>350</v>
      </c>
      <c r="P369" s="1">
        <v>13</v>
      </c>
      <c r="Q369" s="12">
        <v>4550</v>
      </c>
      <c r="R369" s="12">
        <v>450.45</v>
      </c>
    </row>
    <row r="370" spans="1:18" x14ac:dyDescent="0.25">
      <c r="A370" s="1"/>
      <c r="B370" s="6">
        <v>1428</v>
      </c>
      <c r="C370" s="7">
        <v>43463</v>
      </c>
      <c r="D370" s="6">
        <v>29</v>
      </c>
      <c r="E370" s="8" t="s">
        <v>49</v>
      </c>
      <c r="F370" s="8" t="s">
        <v>50</v>
      </c>
      <c r="G370" s="8" t="s">
        <v>51</v>
      </c>
      <c r="H370" s="8" t="s">
        <v>52</v>
      </c>
      <c r="I370" s="8" t="s">
        <v>23</v>
      </c>
      <c r="J370" s="7">
        <v>43465</v>
      </c>
      <c r="K370" s="8" t="s">
        <v>24</v>
      </c>
      <c r="L370" s="8" t="s">
        <v>25</v>
      </c>
      <c r="M370" s="8" t="s">
        <v>101</v>
      </c>
      <c r="N370" s="8" t="s">
        <v>102</v>
      </c>
      <c r="O370" s="9">
        <v>546</v>
      </c>
      <c r="P370" s="8">
        <v>54</v>
      </c>
      <c r="Q370" s="9">
        <v>29484</v>
      </c>
      <c r="R370" s="9">
        <v>3007.37</v>
      </c>
    </row>
    <row r="371" spans="1:18" x14ac:dyDescent="0.25">
      <c r="A371" s="1"/>
      <c r="B371" s="10">
        <v>1429</v>
      </c>
      <c r="C371" s="11">
        <v>43440</v>
      </c>
      <c r="D371" s="10">
        <v>6</v>
      </c>
      <c r="E371" s="1" t="s">
        <v>61</v>
      </c>
      <c r="F371" s="1" t="s">
        <v>62</v>
      </c>
      <c r="G371" s="1" t="s">
        <v>63</v>
      </c>
      <c r="H371" s="1" t="s">
        <v>64</v>
      </c>
      <c r="I371" s="1" t="s">
        <v>45</v>
      </c>
      <c r="J371" s="11">
        <v>43442</v>
      </c>
      <c r="K371" s="1" t="s">
        <v>46</v>
      </c>
      <c r="L371" s="1" t="s">
        <v>25</v>
      </c>
      <c r="M371" s="1" t="s">
        <v>36</v>
      </c>
      <c r="N371" s="1" t="s">
        <v>29</v>
      </c>
      <c r="O371" s="12">
        <v>420</v>
      </c>
      <c r="P371" s="1">
        <v>33</v>
      </c>
      <c r="Q371" s="12">
        <v>13860</v>
      </c>
      <c r="R371" s="12">
        <v>1330.56</v>
      </c>
    </row>
    <row r="372" spans="1:18" x14ac:dyDescent="0.25">
      <c r="A372" s="1"/>
      <c r="B372" s="6">
        <v>1430</v>
      </c>
      <c r="C372" s="7">
        <v>43440</v>
      </c>
      <c r="D372" s="6">
        <v>6</v>
      </c>
      <c r="E372" s="8" t="s">
        <v>61</v>
      </c>
      <c r="F372" s="8" t="s">
        <v>62</v>
      </c>
      <c r="G372" s="8" t="s">
        <v>63</v>
      </c>
      <c r="H372" s="8" t="s">
        <v>64</v>
      </c>
      <c r="I372" s="8" t="s">
        <v>45</v>
      </c>
      <c r="J372" s="7">
        <v>43442</v>
      </c>
      <c r="K372" s="8" t="s">
        <v>46</v>
      </c>
      <c r="L372" s="8" t="s">
        <v>25</v>
      </c>
      <c r="M372" s="8" t="s">
        <v>37</v>
      </c>
      <c r="N372" s="8" t="s">
        <v>29</v>
      </c>
      <c r="O372" s="9">
        <v>742</v>
      </c>
      <c r="P372" s="8">
        <v>34</v>
      </c>
      <c r="Q372" s="9">
        <v>25228</v>
      </c>
      <c r="R372" s="9">
        <v>2598.48</v>
      </c>
    </row>
    <row r="373" spans="1:18" x14ac:dyDescent="0.25">
      <c r="A373" s="1"/>
      <c r="B373" s="10">
        <v>1431</v>
      </c>
      <c r="C373" s="11">
        <v>43438</v>
      </c>
      <c r="D373" s="10">
        <v>4</v>
      </c>
      <c r="E373" s="1" t="s">
        <v>30</v>
      </c>
      <c r="F373" s="1" t="s">
        <v>31</v>
      </c>
      <c r="G373" s="1" t="s">
        <v>31</v>
      </c>
      <c r="H373" s="1" t="s">
        <v>32</v>
      </c>
      <c r="I373" s="1" t="s">
        <v>33</v>
      </c>
      <c r="J373" s="10"/>
      <c r="K373" s="1"/>
      <c r="L373" s="1"/>
      <c r="M373" s="1" t="s">
        <v>103</v>
      </c>
      <c r="N373" s="1" t="s">
        <v>94</v>
      </c>
      <c r="O373" s="12">
        <v>532</v>
      </c>
      <c r="P373" s="1">
        <v>59</v>
      </c>
      <c r="Q373" s="12">
        <v>31388</v>
      </c>
      <c r="R373" s="12">
        <v>3170.19</v>
      </c>
    </row>
    <row r="374" spans="1:18" x14ac:dyDescent="0.25">
      <c r="A374" s="1"/>
      <c r="B374" s="6">
        <v>1432</v>
      </c>
      <c r="C374" s="7">
        <v>43437</v>
      </c>
      <c r="D374" s="6">
        <v>3</v>
      </c>
      <c r="E374" s="8" t="s">
        <v>55</v>
      </c>
      <c r="F374" s="8" t="s">
        <v>56</v>
      </c>
      <c r="G374" s="8" t="s">
        <v>57</v>
      </c>
      <c r="H374" s="8" t="s">
        <v>22</v>
      </c>
      <c r="I374" s="8" t="s">
        <v>23</v>
      </c>
      <c r="J374" s="6"/>
      <c r="K374" s="8"/>
      <c r="L374" s="8"/>
      <c r="M374" s="8" t="s">
        <v>76</v>
      </c>
      <c r="N374" s="8" t="s">
        <v>27</v>
      </c>
      <c r="O374" s="9">
        <v>41.86</v>
      </c>
      <c r="P374" s="8">
        <v>24</v>
      </c>
      <c r="Q374" s="9">
        <v>1004.64</v>
      </c>
      <c r="R374" s="9">
        <v>99.46</v>
      </c>
    </row>
  </sheetData>
  <mergeCells count="2">
    <mergeCell ref="A1:B1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TablasDinamicas</vt:lpstr>
      <vt:lpstr>Dashboard</vt:lpstr>
      <vt:lpstr>OrdenesDeCompra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Elemental HD</cp:lastModifiedBy>
  <dcterms:created xsi:type="dcterms:W3CDTF">2025-04-05T02:24:52Z</dcterms:created>
  <dcterms:modified xsi:type="dcterms:W3CDTF">2025-05-30T00:39:11Z</dcterms:modified>
</cp:coreProperties>
</file>