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dot\jRPG-Attempt\design documents\"/>
    </mc:Choice>
  </mc:AlternateContent>
  <xr:revisionPtr revIDLastSave="0" documentId="13_ncr:1_{89F9910A-605C-4747-8E26-5DEEF17DA54E}" xr6:coauthVersionLast="47" xr6:coauthVersionMax="47" xr10:uidLastSave="{00000000-0000-0000-0000-000000000000}"/>
  <bookViews>
    <workbookView xWindow="-120" yWindow="-120" windowWidth="29040" windowHeight="15720" firstSheet="5" activeTab="9" xr2:uid="{B20A1628-0B43-4A65-B110-26A0C753EEB6}"/>
  </bookViews>
  <sheets>
    <sheet name="Linear" sheetId="1" state="hidden" r:id="rId1"/>
    <sheet name="Log(10)" sheetId="2" state="hidden" r:id="rId2"/>
    <sheet name="Log(5)" sheetId="3" state="hidden" r:id="rId3"/>
    <sheet name="Log(2)" sheetId="4" state="hidden" r:id="rId4"/>
    <sheet name="Log(3)" sheetId="5" state="hidden" r:id="rId5"/>
    <sheet name="Stat Progression &amp; Growth Rates" sheetId="6" r:id="rId6"/>
    <sheet name="Stats (Old)" sheetId="7" state="hidden" r:id="rId7"/>
    <sheet name="Stats (New)" sheetId="9" r:id="rId8"/>
    <sheet name="Archetypes Scratchsheet" sheetId="8" r:id="rId9"/>
    <sheet name="What Is A Weapon" sheetId="10" r:id="rId10"/>
  </sheets>
  <definedNames>
    <definedName name="StatsByGrowthRateAndLevel">'Stat Progression &amp; Growth Rates'!$F$2:$Q$103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G20" i="8"/>
  <c r="G21" i="8"/>
  <c r="G22" i="8"/>
  <c r="G18" i="8"/>
  <c r="F19" i="8"/>
  <c r="F20" i="8"/>
  <c r="F21" i="8"/>
  <c r="F22" i="8"/>
  <c r="F18" i="8"/>
  <c r="H7" i="8"/>
  <c r="E7" i="8"/>
  <c r="F46" i="9"/>
  <c r="G46" i="9" s="1"/>
  <c r="F45" i="9"/>
  <c r="G45" i="9" s="1"/>
  <c r="F44" i="9"/>
  <c r="G44" i="9" s="1"/>
  <c r="K44" i="9" s="1"/>
  <c r="F43" i="9"/>
  <c r="G43" i="9" s="1"/>
  <c r="I43" i="9" s="1"/>
  <c r="F42" i="9"/>
  <c r="G42" i="9" s="1"/>
  <c r="K42" i="9" s="1"/>
  <c r="F41" i="9"/>
  <c r="G41" i="9" s="1"/>
  <c r="K41" i="9" s="1"/>
  <c r="F40" i="9"/>
  <c r="G40" i="9" s="1"/>
  <c r="K40" i="9" s="1"/>
  <c r="F39" i="9"/>
  <c r="G39" i="9" s="1"/>
  <c r="I39" i="9" s="1"/>
  <c r="F38" i="9"/>
  <c r="G38" i="9" s="1"/>
  <c r="K38" i="9" s="1"/>
  <c r="F37" i="9"/>
  <c r="G37" i="9" s="1"/>
  <c r="K37" i="9" s="1"/>
  <c r="F36" i="9"/>
  <c r="G36" i="9" s="1"/>
  <c r="K36" i="9" s="1"/>
  <c r="F64" i="9"/>
  <c r="G64" i="9" s="1"/>
  <c r="F63" i="9"/>
  <c r="G63" i="9" s="1"/>
  <c r="F62" i="9"/>
  <c r="G62" i="9" s="1"/>
  <c r="F61" i="9"/>
  <c r="G61" i="9" s="1"/>
  <c r="F60" i="9"/>
  <c r="G60" i="9" s="1"/>
  <c r="F59" i="9"/>
  <c r="G59" i="9" s="1"/>
  <c r="F58" i="9"/>
  <c r="G58" i="9" s="1"/>
  <c r="F57" i="9"/>
  <c r="G57" i="9" s="1"/>
  <c r="F56" i="9"/>
  <c r="G56" i="9" s="1"/>
  <c r="F55" i="9"/>
  <c r="G55" i="9" s="1"/>
  <c r="F54" i="9"/>
  <c r="G54" i="9" s="1"/>
  <c r="G1" i="6"/>
  <c r="H1" i="6"/>
  <c r="I1" i="6"/>
  <c r="J1" i="6"/>
  <c r="K1" i="6"/>
  <c r="L1" i="6"/>
  <c r="M1" i="6"/>
  <c r="N1" i="6"/>
  <c r="O1" i="6"/>
  <c r="P1" i="6"/>
  <c r="G102" i="6"/>
  <c r="H102" i="6"/>
  <c r="I102" i="6"/>
  <c r="J102" i="6"/>
  <c r="K102" i="6"/>
  <c r="L102" i="6"/>
  <c r="M102" i="6"/>
  <c r="N102" i="6"/>
  <c r="O102" i="6"/>
  <c r="P102" i="6"/>
  <c r="Q102" i="6"/>
  <c r="G103" i="6"/>
  <c r="H103" i="6"/>
  <c r="I103" i="6"/>
  <c r="J103" i="6"/>
  <c r="K103" i="6"/>
  <c r="L103" i="6"/>
  <c r="M103" i="6"/>
  <c r="N103" i="6"/>
  <c r="O103" i="6"/>
  <c r="P103" i="6"/>
  <c r="Q103" i="6"/>
  <c r="G74" i="6"/>
  <c r="H74" i="6"/>
  <c r="I74" i="6"/>
  <c r="J74" i="6"/>
  <c r="K74" i="6"/>
  <c r="L74" i="6"/>
  <c r="M74" i="6"/>
  <c r="N74" i="6"/>
  <c r="O74" i="6"/>
  <c r="P74" i="6"/>
  <c r="Q74" i="6"/>
  <c r="G75" i="6"/>
  <c r="H75" i="6"/>
  <c r="I75" i="6"/>
  <c r="J75" i="6"/>
  <c r="K75" i="6"/>
  <c r="L75" i="6"/>
  <c r="M75" i="6"/>
  <c r="N75" i="6"/>
  <c r="O75" i="6"/>
  <c r="P75" i="6"/>
  <c r="Q75" i="6"/>
  <c r="G76" i="6"/>
  <c r="H76" i="6"/>
  <c r="I76" i="6"/>
  <c r="J76" i="6"/>
  <c r="K76" i="6"/>
  <c r="L76" i="6"/>
  <c r="M76" i="6"/>
  <c r="N76" i="6"/>
  <c r="O76" i="6"/>
  <c r="P76" i="6"/>
  <c r="Q76" i="6"/>
  <c r="G77" i="6"/>
  <c r="H77" i="6"/>
  <c r="I77" i="6"/>
  <c r="J77" i="6"/>
  <c r="K77" i="6"/>
  <c r="L77" i="6"/>
  <c r="M77" i="6"/>
  <c r="N77" i="6"/>
  <c r="O77" i="6"/>
  <c r="P77" i="6"/>
  <c r="Q77" i="6"/>
  <c r="G78" i="6"/>
  <c r="H78" i="6"/>
  <c r="I78" i="6"/>
  <c r="J78" i="6"/>
  <c r="K78" i="6"/>
  <c r="L78" i="6"/>
  <c r="M78" i="6"/>
  <c r="N78" i="6"/>
  <c r="O78" i="6"/>
  <c r="P78" i="6"/>
  <c r="Q78" i="6"/>
  <c r="G79" i="6"/>
  <c r="H79" i="6"/>
  <c r="I79" i="6"/>
  <c r="J79" i="6"/>
  <c r="K79" i="6"/>
  <c r="L79" i="6"/>
  <c r="M79" i="6"/>
  <c r="N79" i="6"/>
  <c r="O79" i="6"/>
  <c r="P79" i="6"/>
  <c r="Q79" i="6"/>
  <c r="G80" i="6"/>
  <c r="H80" i="6"/>
  <c r="I80" i="6"/>
  <c r="J80" i="6"/>
  <c r="K80" i="6"/>
  <c r="L80" i="6"/>
  <c r="M80" i="6"/>
  <c r="N80" i="6"/>
  <c r="O80" i="6"/>
  <c r="P80" i="6"/>
  <c r="Q80" i="6"/>
  <c r="G81" i="6"/>
  <c r="H81" i="6"/>
  <c r="I81" i="6"/>
  <c r="J81" i="6"/>
  <c r="K81" i="6"/>
  <c r="L81" i="6"/>
  <c r="M81" i="6"/>
  <c r="N81" i="6"/>
  <c r="O81" i="6"/>
  <c r="P81" i="6"/>
  <c r="Q81" i="6"/>
  <c r="G82" i="6"/>
  <c r="H82" i="6"/>
  <c r="I82" i="6"/>
  <c r="J82" i="6"/>
  <c r="K82" i="6"/>
  <c r="L82" i="6"/>
  <c r="M82" i="6"/>
  <c r="N82" i="6"/>
  <c r="O82" i="6"/>
  <c r="P82" i="6"/>
  <c r="Q82" i="6"/>
  <c r="G83" i="6"/>
  <c r="H83" i="6"/>
  <c r="I83" i="6"/>
  <c r="J83" i="6"/>
  <c r="K83" i="6"/>
  <c r="L83" i="6"/>
  <c r="M83" i="6"/>
  <c r="N83" i="6"/>
  <c r="O83" i="6"/>
  <c r="P83" i="6"/>
  <c r="Q83" i="6"/>
  <c r="G84" i="6"/>
  <c r="H84" i="6"/>
  <c r="I84" i="6"/>
  <c r="J84" i="6"/>
  <c r="K84" i="6"/>
  <c r="L84" i="6"/>
  <c r="M84" i="6"/>
  <c r="N84" i="6"/>
  <c r="O84" i="6"/>
  <c r="P84" i="6"/>
  <c r="Q84" i="6"/>
  <c r="G85" i="6"/>
  <c r="H85" i="6"/>
  <c r="I85" i="6"/>
  <c r="J85" i="6"/>
  <c r="K85" i="6"/>
  <c r="L85" i="6"/>
  <c r="M85" i="6"/>
  <c r="N85" i="6"/>
  <c r="O85" i="6"/>
  <c r="P85" i="6"/>
  <c r="Q85" i="6"/>
  <c r="G86" i="6"/>
  <c r="H86" i="6"/>
  <c r="I86" i="6"/>
  <c r="J86" i="6"/>
  <c r="K86" i="6"/>
  <c r="L86" i="6"/>
  <c r="M86" i="6"/>
  <c r="N86" i="6"/>
  <c r="O86" i="6"/>
  <c r="P86" i="6"/>
  <c r="Q86" i="6"/>
  <c r="G87" i="6"/>
  <c r="H87" i="6"/>
  <c r="I87" i="6"/>
  <c r="J87" i="6"/>
  <c r="K87" i="6"/>
  <c r="L87" i="6"/>
  <c r="M87" i="6"/>
  <c r="N87" i="6"/>
  <c r="O87" i="6"/>
  <c r="P87" i="6"/>
  <c r="Q87" i="6"/>
  <c r="G88" i="6"/>
  <c r="H88" i="6"/>
  <c r="I88" i="6"/>
  <c r="J88" i="6"/>
  <c r="K88" i="6"/>
  <c r="L88" i="6"/>
  <c r="M88" i="6"/>
  <c r="N88" i="6"/>
  <c r="O88" i="6"/>
  <c r="P88" i="6"/>
  <c r="Q88" i="6"/>
  <c r="G89" i="6"/>
  <c r="H89" i="6"/>
  <c r="I89" i="6"/>
  <c r="J89" i="6"/>
  <c r="K89" i="6"/>
  <c r="L89" i="6"/>
  <c r="M89" i="6"/>
  <c r="N89" i="6"/>
  <c r="O89" i="6"/>
  <c r="P89" i="6"/>
  <c r="Q89" i="6"/>
  <c r="G90" i="6"/>
  <c r="H90" i="6"/>
  <c r="I90" i="6"/>
  <c r="J90" i="6"/>
  <c r="K90" i="6"/>
  <c r="L90" i="6"/>
  <c r="M90" i="6"/>
  <c r="N90" i="6"/>
  <c r="O90" i="6"/>
  <c r="P90" i="6"/>
  <c r="Q90" i="6"/>
  <c r="G91" i="6"/>
  <c r="H91" i="6"/>
  <c r="I91" i="6"/>
  <c r="J91" i="6"/>
  <c r="K91" i="6"/>
  <c r="L91" i="6"/>
  <c r="M91" i="6"/>
  <c r="N91" i="6"/>
  <c r="O91" i="6"/>
  <c r="P91" i="6"/>
  <c r="Q91" i="6"/>
  <c r="G92" i="6"/>
  <c r="H92" i="6"/>
  <c r="I92" i="6"/>
  <c r="J92" i="6"/>
  <c r="K92" i="6"/>
  <c r="L92" i="6"/>
  <c r="M92" i="6"/>
  <c r="N92" i="6"/>
  <c r="O92" i="6"/>
  <c r="P92" i="6"/>
  <c r="Q92" i="6"/>
  <c r="G93" i="6"/>
  <c r="H93" i="6"/>
  <c r="I93" i="6"/>
  <c r="J93" i="6"/>
  <c r="K93" i="6"/>
  <c r="L93" i="6"/>
  <c r="M93" i="6"/>
  <c r="N93" i="6"/>
  <c r="O93" i="6"/>
  <c r="P93" i="6"/>
  <c r="Q93" i="6"/>
  <c r="G94" i="6"/>
  <c r="H94" i="6"/>
  <c r="I94" i="6"/>
  <c r="J94" i="6"/>
  <c r="K94" i="6"/>
  <c r="L94" i="6"/>
  <c r="M94" i="6"/>
  <c r="N94" i="6"/>
  <c r="O94" i="6"/>
  <c r="P94" i="6"/>
  <c r="Q94" i="6"/>
  <c r="G95" i="6"/>
  <c r="H95" i="6"/>
  <c r="I95" i="6"/>
  <c r="J95" i="6"/>
  <c r="K95" i="6"/>
  <c r="L95" i="6"/>
  <c r="M95" i="6"/>
  <c r="N95" i="6"/>
  <c r="O95" i="6"/>
  <c r="P95" i="6"/>
  <c r="Q95" i="6"/>
  <c r="G96" i="6"/>
  <c r="H96" i="6"/>
  <c r="I96" i="6"/>
  <c r="J96" i="6"/>
  <c r="K96" i="6"/>
  <c r="L96" i="6"/>
  <c r="M96" i="6"/>
  <c r="N96" i="6"/>
  <c r="O96" i="6"/>
  <c r="P96" i="6"/>
  <c r="Q96" i="6"/>
  <c r="G97" i="6"/>
  <c r="H97" i="6"/>
  <c r="I97" i="6"/>
  <c r="J97" i="6"/>
  <c r="K97" i="6"/>
  <c r="L97" i="6"/>
  <c r="M97" i="6"/>
  <c r="N97" i="6"/>
  <c r="O97" i="6"/>
  <c r="P97" i="6"/>
  <c r="Q97" i="6"/>
  <c r="G98" i="6"/>
  <c r="H98" i="6"/>
  <c r="I98" i="6"/>
  <c r="J98" i="6"/>
  <c r="K98" i="6"/>
  <c r="L98" i="6"/>
  <c r="M98" i="6"/>
  <c r="N98" i="6"/>
  <c r="O98" i="6"/>
  <c r="P98" i="6"/>
  <c r="Q98" i="6"/>
  <c r="G99" i="6"/>
  <c r="H99" i="6"/>
  <c r="I99" i="6"/>
  <c r="J99" i="6"/>
  <c r="K99" i="6"/>
  <c r="L99" i="6"/>
  <c r="M99" i="6"/>
  <c r="N99" i="6"/>
  <c r="O99" i="6"/>
  <c r="P99" i="6"/>
  <c r="Q99" i="6"/>
  <c r="G100" i="6"/>
  <c r="H100" i="6"/>
  <c r="I100" i="6"/>
  <c r="J100" i="6"/>
  <c r="K100" i="6"/>
  <c r="L100" i="6"/>
  <c r="M100" i="6"/>
  <c r="N100" i="6"/>
  <c r="O100" i="6"/>
  <c r="P100" i="6"/>
  <c r="Q100" i="6"/>
  <c r="G101" i="6"/>
  <c r="H101" i="6"/>
  <c r="I101" i="6"/>
  <c r="J101" i="6"/>
  <c r="K101" i="6"/>
  <c r="L101" i="6"/>
  <c r="M101" i="6"/>
  <c r="N101" i="6"/>
  <c r="O101" i="6"/>
  <c r="P101" i="6"/>
  <c r="Q101" i="6"/>
  <c r="G34" i="6"/>
  <c r="H34" i="6"/>
  <c r="I34" i="6"/>
  <c r="J34" i="6"/>
  <c r="K34" i="6"/>
  <c r="L34" i="6"/>
  <c r="M34" i="6"/>
  <c r="N34" i="6"/>
  <c r="O34" i="6"/>
  <c r="P34" i="6"/>
  <c r="Q34" i="6"/>
  <c r="G35" i="6"/>
  <c r="H35" i="6"/>
  <c r="I35" i="6"/>
  <c r="J35" i="6"/>
  <c r="K35" i="6"/>
  <c r="L35" i="6"/>
  <c r="M35" i="6"/>
  <c r="N35" i="6"/>
  <c r="O35" i="6"/>
  <c r="P35" i="6"/>
  <c r="Q35" i="6"/>
  <c r="G36" i="6"/>
  <c r="H36" i="6"/>
  <c r="I36" i="6"/>
  <c r="J36" i="6"/>
  <c r="K36" i="6"/>
  <c r="L36" i="6"/>
  <c r="M36" i="6"/>
  <c r="N36" i="6"/>
  <c r="O36" i="6"/>
  <c r="P36" i="6"/>
  <c r="Q36" i="6"/>
  <c r="G37" i="6"/>
  <c r="H37" i="6"/>
  <c r="I37" i="6"/>
  <c r="J37" i="6"/>
  <c r="K37" i="6"/>
  <c r="L37" i="6"/>
  <c r="M37" i="6"/>
  <c r="N37" i="6"/>
  <c r="O37" i="6"/>
  <c r="P37" i="6"/>
  <c r="Q37" i="6"/>
  <c r="G38" i="6"/>
  <c r="H38" i="6"/>
  <c r="I38" i="6"/>
  <c r="J38" i="6"/>
  <c r="K38" i="6"/>
  <c r="L38" i="6"/>
  <c r="M38" i="6"/>
  <c r="N38" i="6"/>
  <c r="O38" i="6"/>
  <c r="P38" i="6"/>
  <c r="Q38" i="6"/>
  <c r="G39" i="6"/>
  <c r="H39" i="6"/>
  <c r="I39" i="6"/>
  <c r="J39" i="6"/>
  <c r="K39" i="6"/>
  <c r="L39" i="6"/>
  <c r="M39" i="6"/>
  <c r="N39" i="6"/>
  <c r="O39" i="6"/>
  <c r="P39" i="6"/>
  <c r="Q39" i="6"/>
  <c r="G40" i="6"/>
  <c r="H40" i="6"/>
  <c r="I40" i="6"/>
  <c r="J40" i="6"/>
  <c r="K40" i="6"/>
  <c r="L40" i="6"/>
  <c r="M40" i="6"/>
  <c r="N40" i="6"/>
  <c r="O40" i="6"/>
  <c r="P40" i="6"/>
  <c r="Q40" i="6"/>
  <c r="G41" i="6"/>
  <c r="H41" i="6"/>
  <c r="I41" i="6"/>
  <c r="J41" i="6"/>
  <c r="K41" i="6"/>
  <c r="L41" i="6"/>
  <c r="M41" i="6"/>
  <c r="N41" i="6"/>
  <c r="O41" i="6"/>
  <c r="P41" i="6"/>
  <c r="Q41" i="6"/>
  <c r="G42" i="6"/>
  <c r="H42" i="6"/>
  <c r="I42" i="6"/>
  <c r="J42" i="6"/>
  <c r="K42" i="6"/>
  <c r="L42" i="6"/>
  <c r="M42" i="6"/>
  <c r="N42" i="6"/>
  <c r="O42" i="6"/>
  <c r="P42" i="6"/>
  <c r="Q42" i="6"/>
  <c r="G43" i="6"/>
  <c r="H43" i="6"/>
  <c r="I43" i="6"/>
  <c r="J43" i="6"/>
  <c r="K43" i="6"/>
  <c r="L43" i="6"/>
  <c r="M43" i="6"/>
  <c r="N43" i="6"/>
  <c r="O43" i="6"/>
  <c r="P43" i="6"/>
  <c r="Q43" i="6"/>
  <c r="G44" i="6"/>
  <c r="H44" i="6"/>
  <c r="I44" i="6"/>
  <c r="J44" i="6"/>
  <c r="K44" i="6"/>
  <c r="L44" i="6"/>
  <c r="M44" i="6"/>
  <c r="N44" i="6"/>
  <c r="O44" i="6"/>
  <c r="P44" i="6"/>
  <c r="Q44" i="6"/>
  <c r="G45" i="6"/>
  <c r="H45" i="6"/>
  <c r="I45" i="6"/>
  <c r="J45" i="6"/>
  <c r="K45" i="6"/>
  <c r="L45" i="6"/>
  <c r="M45" i="6"/>
  <c r="N45" i="6"/>
  <c r="O45" i="6"/>
  <c r="P45" i="6"/>
  <c r="Q45" i="6"/>
  <c r="G46" i="6"/>
  <c r="H46" i="6"/>
  <c r="I46" i="6"/>
  <c r="J46" i="6"/>
  <c r="K46" i="6"/>
  <c r="L46" i="6"/>
  <c r="M46" i="6"/>
  <c r="N46" i="6"/>
  <c r="O46" i="6"/>
  <c r="P46" i="6"/>
  <c r="Q46" i="6"/>
  <c r="G47" i="6"/>
  <c r="H47" i="6"/>
  <c r="I47" i="6"/>
  <c r="J47" i="6"/>
  <c r="K47" i="6"/>
  <c r="L47" i="6"/>
  <c r="M47" i="6"/>
  <c r="N47" i="6"/>
  <c r="O47" i="6"/>
  <c r="P47" i="6"/>
  <c r="Q47" i="6"/>
  <c r="G48" i="6"/>
  <c r="H48" i="6"/>
  <c r="I48" i="6"/>
  <c r="J48" i="6"/>
  <c r="K48" i="6"/>
  <c r="L48" i="6"/>
  <c r="M48" i="6"/>
  <c r="N48" i="6"/>
  <c r="O48" i="6"/>
  <c r="P48" i="6"/>
  <c r="Q48" i="6"/>
  <c r="G49" i="6"/>
  <c r="H49" i="6"/>
  <c r="I49" i="6"/>
  <c r="J49" i="6"/>
  <c r="K49" i="6"/>
  <c r="L49" i="6"/>
  <c r="M49" i="6"/>
  <c r="N49" i="6"/>
  <c r="O49" i="6"/>
  <c r="P49" i="6"/>
  <c r="Q49" i="6"/>
  <c r="G50" i="6"/>
  <c r="H50" i="6"/>
  <c r="I50" i="6"/>
  <c r="J50" i="6"/>
  <c r="K50" i="6"/>
  <c r="L50" i="6"/>
  <c r="M50" i="6"/>
  <c r="N50" i="6"/>
  <c r="O50" i="6"/>
  <c r="P50" i="6"/>
  <c r="Q50" i="6"/>
  <c r="G51" i="6"/>
  <c r="H51" i="6"/>
  <c r="I51" i="6"/>
  <c r="J51" i="6"/>
  <c r="K51" i="6"/>
  <c r="L51" i="6"/>
  <c r="M51" i="6"/>
  <c r="N51" i="6"/>
  <c r="O51" i="6"/>
  <c r="P51" i="6"/>
  <c r="Q51" i="6"/>
  <c r="G52" i="6"/>
  <c r="H52" i="6"/>
  <c r="I52" i="6"/>
  <c r="J52" i="6"/>
  <c r="K52" i="6"/>
  <c r="L52" i="6"/>
  <c r="M52" i="6"/>
  <c r="N52" i="6"/>
  <c r="O52" i="6"/>
  <c r="P52" i="6"/>
  <c r="Q52" i="6"/>
  <c r="G53" i="6"/>
  <c r="H53" i="6"/>
  <c r="I53" i="6"/>
  <c r="J53" i="6"/>
  <c r="K53" i="6"/>
  <c r="L53" i="6"/>
  <c r="M53" i="6"/>
  <c r="N53" i="6"/>
  <c r="O53" i="6"/>
  <c r="P53" i="6"/>
  <c r="Q53" i="6"/>
  <c r="G54" i="6"/>
  <c r="H54" i="6"/>
  <c r="I54" i="6"/>
  <c r="J54" i="6"/>
  <c r="K54" i="6"/>
  <c r="L54" i="6"/>
  <c r="M54" i="6"/>
  <c r="N54" i="6"/>
  <c r="O54" i="6"/>
  <c r="P54" i="6"/>
  <c r="Q54" i="6"/>
  <c r="G55" i="6"/>
  <c r="H55" i="6"/>
  <c r="I55" i="6"/>
  <c r="J55" i="6"/>
  <c r="K55" i="6"/>
  <c r="L55" i="6"/>
  <c r="M55" i="6"/>
  <c r="N55" i="6"/>
  <c r="O55" i="6"/>
  <c r="P55" i="6"/>
  <c r="Q55" i="6"/>
  <c r="G56" i="6"/>
  <c r="H56" i="6"/>
  <c r="I56" i="6"/>
  <c r="J56" i="6"/>
  <c r="K56" i="6"/>
  <c r="L56" i="6"/>
  <c r="M56" i="6"/>
  <c r="N56" i="6"/>
  <c r="O56" i="6"/>
  <c r="P56" i="6"/>
  <c r="Q56" i="6"/>
  <c r="G57" i="6"/>
  <c r="H57" i="6"/>
  <c r="I57" i="6"/>
  <c r="J57" i="6"/>
  <c r="K57" i="6"/>
  <c r="L57" i="6"/>
  <c r="M57" i="6"/>
  <c r="N57" i="6"/>
  <c r="O57" i="6"/>
  <c r="P57" i="6"/>
  <c r="Q57" i="6"/>
  <c r="G58" i="6"/>
  <c r="H58" i="6"/>
  <c r="I58" i="6"/>
  <c r="J58" i="6"/>
  <c r="K58" i="6"/>
  <c r="L58" i="6"/>
  <c r="M58" i="6"/>
  <c r="N58" i="6"/>
  <c r="O58" i="6"/>
  <c r="P58" i="6"/>
  <c r="Q58" i="6"/>
  <c r="G59" i="6"/>
  <c r="H59" i="6"/>
  <c r="I59" i="6"/>
  <c r="J59" i="6"/>
  <c r="K59" i="6"/>
  <c r="L59" i="6"/>
  <c r="M59" i="6"/>
  <c r="N59" i="6"/>
  <c r="O59" i="6"/>
  <c r="P59" i="6"/>
  <c r="Q59" i="6"/>
  <c r="G60" i="6"/>
  <c r="H60" i="6"/>
  <c r="I60" i="6"/>
  <c r="J60" i="6"/>
  <c r="K60" i="6"/>
  <c r="L60" i="6"/>
  <c r="M60" i="6"/>
  <c r="N60" i="6"/>
  <c r="O60" i="6"/>
  <c r="P60" i="6"/>
  <c r="Q60" i="6"/>
  <c r="G61" i="6"/>
  <c r="H61" i="6"/>
  <c r="I61" i="6"/>
  <c r="J61" i="6"/>
  <c r="K61" i="6"/>
  <c r="L61" i="6"/>
  <c r="M61" i="6"/>
  <c r="N61" i="6"/>
  <c r="O61" i="6"/>
  <c r="P61" i="6"/>
  <c r="Q61" i="6"/>
  <c r="G62" i="6"/>
  <c r="H62" i="6"/>
  <c r="I62" i="6"/>
  <c r="J62" i="6"/>
  <c r="K62" i="6"/>
  <c r="L62" i="6"/>
  <c r="M62" i="6"/>
  <c r="N62" i="6"/>
  <c r="O62" i="6"/>
  <c r="P62" i="6"/>
  <c r="Q62" i="6"/>
  <c r="G63" i="6"/>
  <c r="H63" i="6"/>
  <c r="I63" i="6"/>
  <c r="J63" i="6"/>
  <c r="K63" i="6"/>
  <c r="L63" i="6"/>
  <c r="M63" i="6"/>
  <c r="N63" i="6"/>
  <c r="O63" i="6"/>
  <c r="P63" i="6"/>
  <c r="Q63" i="6"/>
  <c r="G64" i="6"/>
  <c r="H64" i="6"/>
  <c r="I64" i="6"/>
  <c r="J64" i="6"/>
  <c r="K64" i="6"/>
  <c r="L64" i="6"/>
  <c r="M64" i="6"/>
  <c r="N64" i="6"/>
  <c r="O64" i="6"/>
  <c r="P64" i="6"/>
  <c r="Q64" i="6"/>
  <c r="G65" i="6"/>
  <c r="H65" i="6"/>
  <c r="I65" i="6"/>
  <c r="J65" i="6"/>
  <c r="K65" i="6"/>
  <c r="L65" i="6"/>
  <c r="M65" i="6"/>
  <c r="N65" i="6"/>
  <c r="O65" i="6"/>
  <c r="P65" i="6"/>
  <c r="Q65" i="6"/>
  <c r="G66" i="6"/>
  <c r="H66" i="6"/>
  <c r="I66" i="6"/>
  <c r="J66" i="6"/>
  <c r="K66" i="6"/>
  <c r="L66" i="6"/>
  <c r="M66" i="6"/>
  <c r="N66" i="6"/>
  <c r="O66" i="6"/>
  <c r="P66" i="6"/>
  <c r="Q66" i="6"/>
  <c r="G67" i="6"/>
  <c r="H67" i="6"/>
  <c r="I67" i="6"/>
  <c r="J67" i="6"/>
  <c r="K67" i="6"/>
  <c r="L67" i="6"/>
  <c r="M67" i="6"/>
  <c r="N67" i="6"/>
  <c r="O67" i="6"/>
  <c r="P67" i="6"/>
  <c r="Q67" i="6"/>
  <c r="G68" i="6"/>
  <c r="H68" i="6"/>
  <c r="I68" i="6"/>
  <c r="J68" i="6"/>
  <c r="K68" i="6"/>
  <c r="L68" i="6"/>
  <c r="M68" i="6"/>
  <c r="N68" i="6"/>
  <c r="O68" i="6"/>
  <c r="P68" i="6"/>
  <c r="Q68" i="6"/>
  <c r="G69" i="6"/>
  <c r="H69" i="6"/>
  <c r="I69" i="6"/>
  <c r="J69" i="6"/>
  <c r="K69" i="6"/>
  <c r="L69" i="6"/>
  <c r="M69" i="6"/>
  <c r="N69" i="6"/>
  <c r="O69" i="6"/>
  <c r="P69" i="6"/>
  <c r="Q69" i="6"/>
  <c r="G70" i="6"/>
  <c r="H70" i="6"/>
  <c r="I70" i="6"/>
  <c r="J70" i="6"/>
  <c r="K70" i="6"/>
  <c r="L70" i="6"/>
  <c r="M70" i="6"/>
  <c r="N70" i="6"/>
  <c r="O70" i="6"/>
  <c r="P70" i="6"/>
  <c r="Q70" i="6"/>
  <c r="G71" i="6"/>
  <c r="H71" i="6"/>
  <c r="I71" i="6"/>
  <c r="J71" i="6"/>
  <c r="K71" i="6"/>
  <c r="L71" i="6"/>
  <c r="M71" i="6"/>
  <c r="N71" i="6"/>
  <c r="O71" i="6"/>
  <c r="P71" i="6"/>
  <c r="Q71" i="6"/>
  <c r="G72" i="6"/>
  <c r="H72" i="6"/>
  <c r="I72" i="6"/>
  <c r="J72" i="6"/>
  <c r="K72" i="6"/>
  <c r="L72" i="6"/>
  <c r="M72" i="6"/>
  <c r="N72" i="6"/>
  <c r="O72" i="6"/>
  <c r="P72" i="6"/>
  <c r="Q72" i="6"/>
  <c r="G73" i="6"/>
  <c r="H73" i="6"/>
  <c r="I73" i="6"/>
  <c r="J73" i="6"/>
  <c r="K73" i="6"/>
  <c r="L73" i="6"/>
  <c r="M73" i="6"/>
  <c r="N73" i="6"/>
  <c r="O73" i="6"/>
  <c r="P73" i="6"/>
  <c r="Q73" i="6"/>
  <c r="G9" i="9"/>
  <c r="G15" i="9"/>
  <c r="G14" i="9"/>
  <c r="G13" i="9"/>
  <c r="G12" i="9"/>
  <c r="G11" i="9"/>
  <c r="G10" i="9"/>
  <c r="G8" i="9"/>
  <c r="G7" i="9"/>
  <c r="G6" i="9"/>
  <c r="G5" i="9"/>
  <c r="D7" i="8"/>
  <c r="C7" i="8"/>
  <c r="B7" i="8"/>
  <c r="G6" i="7"/>
  <c r="G7" i="7"/>
  <c r="G8" i="7"/>
  <c r="G9" i="7"/>
  <c r="G10" i="7"/>
  <c r="G11" i="7"/>
  <c r="G12" i="7"/>
  <c r="G13" i="7"/>
  <c r="G14" i="7"/>
  <c r="G15" i="7"/>
  <c r="G5" i="7"/>
  <c r="G19" i="6"/>
  <c r="H19" i="6"/>
  <c r="I19" i="6"/>
  <c r="J19" i="6"/>
  <c r="K19" i="6"/>
  <c r="L19" i="6"/>
  <c r="M19" i="6"/>
  <c r="N19" i="6"/>
  <c r="O19" i="6"/>
  <c r="P19" i="6"/>
  <c r="Q19" i="6"/>
  <c r="G20" i="6"/>
  <c r="H20" i="6"/>
  <c r="I20" i="6"/>
  <c r="J20" i="6"/>
  <c r="K20" i="6"/>
  <c r="L20" i="6"/>
  <c r="M20" i="6"/>
  <c r="N20" i="6"/>
  <c r="O20" i="6"/>
  <c r="P20" i="6"/>
  <c r="Q20" i="6"/>
  <c r="G21" i="6"/>
  <c r="H21" i="6"/>
  <c r="I21" i="6"/>
  <c r="J21" i="6"/>
  <c r="K21" i="6"/>
  <c r="L21" i="6"/>
  <c r="M21" i="6"/>
  <c r="N21" i="6"/>
  <c r="O21" i="6"/>
  <c r="P21" i="6"/>
  <c r="Q21" i="6"/>
  <c r="G22" i="6"/>
  <c r="H22" i="6"/>
  <c r="I22" i="6"/>
  <c r="J22" i="6"/>
  <c r="K22" i="6"/>
  <c r="L22" i="6"/>
  <c r="M22" i="6"/>
  <c r="N22" i="6"/>
  <c r="O22" i="6"/>
  <c r="P22" i="6"/>
  <c r="Q22" i="6"/>
  <c r="G23" i="6"/>
  <c r="H23" i="6"/>
  <c r="I23" i="6"/>
  <c r="J23" i="6"/>
  <c r="K23" i="6"/>
  <c r="L23" i="6"/>
  <c r="M23" i="6"/>
  <c r="N23" i="6"/>
  <c r="O23" i="6"/>
  <c r="P23" i="6"/>
  <c r="Q23" i="6"/>
  <c r="G24" i="6"/>
  <c r="H24" i="6"/>
  <c r="I24" i="6"/>
  <c r="J24" i="6"/>
  <c r="K24" i="6"/>
  <c r="L24" i="6"/>
  <c r="M24" i="6"/>
  <c r="N24" i="6"/>
  <c r="O24" i="6"/>
  <c r="P24" i="6"/>
  <c r="Q24" i="6"/>
  <c r="G25" i="6"/>
  <c r="H25" i="6"/>
  <c r="I25" i="6"/>
  <c r="J25" i="6"/>
  <c r="K25" i="6"/>
  <c r="L25" i="6"/>
  <c r="M25" i="6"/>
  <c r="N25" i="6"/>
  <c r="O25" i="6"/>
  <c r="P25" i="6"/>
  <c r="Q25" i="6"/>
  <c r="G26" i="6"/>
  <c r="H26" i="6"/>
  <c r="I26" i="6"/>
  <c r="J26" i="6"/>
  <c r="K26" i="6"/>
  <c r="L26" i="6"/>
  <c r="M26" i="6"/>
  <c r="N26" i="6"/>
  <c r="O26" i="6"/>
  <c r="P26" i="6"/>
  <c r="Q26" i="6"/>
  <c r="G27" i="6"/>
  <c r="H27" i="6"/>
  <c r="I27" i="6"/>
  <c r="J27" i="6"/>
  <c r="K27" i="6"/>
  <c r="L27" i="6"/>
  <c r="M27" i="6"/>
  <c r="N27" i="6"/>
  <c r="O27" i="6"/>
  <c r="P27" i="6"/>
  <c r="Q27" i="6"/>
  <c r="G28" i="6"/>
  <c r="H28" i="6"/>
  <c r="I28" i="6"/>
  <c r="J28" i="6"/>
  <c r="K28" i="6"/>
  <c r="L28" i="6"/>
  <c r="M28" i="6"/>
  <c r="N28" i="6"/>
  <c r="O28" i="6"/>
  <c r="P28" i="6"/>
  <c r="Q28" i="6"/>
  <c r="G29" i="6"/>
  <c r="H29" i="6"/>
  <c r="I29" i="6"/>
  <c r="J29" i="6"/>
  <c r="K29" i="6"/>
  <c r="L29" i="6"/>
  <c r="M29" i="6"/>
  <c r="N29" i="6"/>
  <c r="O29" i="6"/>
  <c r="P29" i="6"/>
  <c r="Q29" i="6"/>
  <c r="G30" i="6"/>
  <c r="H30" i="6"/>
  <c r="I30" i="6"/>
  <c r="J30" i="6"/>
  <c r="K30" i="6"/>
  <c r="L30" i="6"/>
  <c r="M30" i="6"/>
  <c r="N30" i="6"/>
  <c r="O30" i="6"/>
  <c r="P30" i="6"/>
  <c r="Q30" i="6"/>
  <c r="G31" i="6"/>
  <c r="H31" i="6"/>
  <c r="I31" i="6"/>
  <c r="J31" i="6"/>
  <c r="K31" i="6"/>
  <c r="L31" i="6"/>
  <c r="M31" i="6"/>
  <c r="N31" i="6"/>
  <c r="O31" i="6"/>
  <c r="P31" i="6"/>
  <c r="Q31" i="6"/>
  <c r="G32" i="6"/>
  <c r="H32" i="6"/>
  <c r="I32" i="6"/>
  <c r="J32" i="6"/>
  <c r="K32" i="6"/>
  <c r="L32" i="6"/>
  <c r="M32" i="6"/>
  <c r="N32" i="6"/>
  <c r="O32" i="6"/>
  <c r="P32" i="6"/>
  <c r="Q32" i="6"/>
  <c r="G33" i="6"/>
  <c r="H33" i="6"/>
  <c r="I33" i="6"/>
  <c r="J33" i="6"/>
  <c r="K33" i="6"/>
  <c r="L33" i="6"/>
  <c r="M33" i="6"/>
  <c r="N33" i="6"/>
  <c r="O33" i="6"/>
  <c r="P33" i="6"/>
  <c r="Q33" i="6"/>
  <c r="Q113" i="6"/>
  <c r="P113" i="6"/>
  <c r="O113" i="6"/>
  <c r="N113" i="6"/>
  <c r="M113" i="6"/>
  <c r="L113" i="6"/>
  <c r="K113" i="6"/>
  <c r="J113" i="6"/>
  <c r="I113" i="6"/>
  <c r="H113" i="6"/>
  <c r="G113" i="6"/>
  <c r="G18" i="6"/>
  <c r="H18" i="6"/>
  <c r="I18" i="6"/>
  <c r="J18" i="6"/>
  <c r="K18" i="6"/>
  <c r="L18" i="6"/>
  <c r="M18" i="6"/>
  <c r="N18" i="6"/>
  <c r="O18" i="6"/>
  <c r="P18" i="6"/>
  <c r="Q18" i="6"/>
  <c r="G17" i="6"/>
  <c r="H17" i="6"/>
  <c r="I17" i="6"/>
  <c r="J17" i="6"/>
  <c r="K17" i="6"/>
  <c r="L17" i="6"/>
  <c r="M17" i="6"/>
  <c r="N17" i="6"/>
  <c r="O17" i="6"/>
  <c r="P17" i="6"/>
  <c r="Q17" i="6"/>
  <c r="G16" i="6"/>
  <c r="H16" i="6"/>
  <c r="I16" i="6"/>
  <c r="J16" i="6"/>
  <c r="K16" i="6"/>
  <c r="L16" i="6"/>
  <c r="M16" i="6"/>
  <c r="N16" i="6"/>
  <c r="O16" i="6"/>
  <c r="P16" i="6"/>
  <c r="Q16" i="6"/>
  <c r="G15" i="6"/>
  <c r="H15" i="6"/>
  <c r="I15" i="6"/>
  <c r="J15" i="6"/>
  <c r="K15" i="6"/>
  <c r="L15" i="6"/>
  <c r="M15" i="6"/>
  <c r="N15" i="6"/>
  <c r="O15" i="6"/>
  <c r="P15" i="6"/>
  <c r="Q15" i="6"/>
  <c r="G14" i="6"/>
  <c r="H14" i="6"/>
  <c r="I14" i="6"/>
  <c r="J14" i="6"/>
  <c r="K14" i="6"/>
  <c r="L14" i="6"/>
  <c r="M14" i="6"/>
  <c r="N14" i="6"/>
  <c r="O14" i="6"/>
  <c r="P14" i="6"/>
  <c r="Q14" i="6"/>
  <c r="G13" i="6"/>
  <c r="H13" i="6"/>
  <c r="I13" i="6"/>
  <c r="J13" i="6"/>
  <c r="K13" i="6"/>
  <c r="L13" i="6"/>
  <c r="M13" i="6"/>
  <c r="N13" i="6"/>
  <c r="O13" i="6"/>
  <c r="P13" i="6"/>
  <c r="Q13" i="6"/>
  <c r="G12" i="6"/>
  <c r="H12" i="6"/>
  <c r="I12" i="6"/>
  <c r="J12" i="6"/>
  <c r="K12" i="6"/>
  <c r="L12" i="6"/>
  <c r="M12" i="6"/>
  <c r="N12" i="6"/>
  <c r="O12" i="6"/>
  <c r="P12" i="6"/>
  <c r="Q12" i="6"/>
  <c r="G11" i="6"/>
  <c r="H11" i="6"/>
  <c r="I11" i="6"/>
  <c r="J11" i="6"/>
  <c r="K11" i="6"/>
  <c r="L11" i="6"/>
  <c r="M11" i="6"/>
  <c r="N11" i="6"/>
  <c r="O11" i="6"/>
  <c r="P11" i="6"/>
  <c r="Q11" i="6"/>
  <c r="G10" i="6"/>
  <c r="H10" i="6"/>
  <c r="I10" i="6"/>
  <c r="J10" i="6"/>
  <c r="K10" i="6"/>
  <c r="L10" i="6"/>
  <c r="M10" i="6"/>
  <c r="N10" i="6"/>
  <c r="O10" i="6"/>
  <c r="P10" i="6"/>
  <c r="Q10" i="6"/>
  <c r="H4" i="6"/>
  <c r="I4" i="6"/>
  <c r="J4" i="6"/>
  <c r="K4" i="6"/>
  <c r="L4" i="6"/>
  <c r="M4" i="6"/>
  <c r="N4" i="6"/>
  <c r="O4" i="6"/>
  <c r="P4" i="6"/>
  <c r="Q4" i="6"/>
  <c r="H5" i="6"/>
  <c r="I5" i="6"/>
  <c r="J5" i="6"/>
  <c r="K5" i="6"/>
  <c r="L5" i="6"/>
  <c r="M5" i="6"/>
  <c r="N5" i="6"/>
  <c r="O5" i="6"/>
  <c r="P5" i="6"/>
  <c r="Q5" i="6"/>
  <c r="H6" i="6"/>
  <c r="I6" i="6"/>
  <c r="J6" i="6"/>
  <c r="K6" i="6"/>
  <c r="L6" i="6"/>
  <c r="M6" i="6"/>
  <c r="N6" i="6"/>
  <c r="O6" i="6"/>
  <c r="P6" i="6"/>
  <c r="Q6" i="6"/>
  <c r="H7" i="6"/>
  <c r="I7" i="6"/>
  <c r="J7" i="6"/>
  <c r="K7" i="6"/>
  <c r="L7" i="6"/>
  <c r="M7" i="6"/>
  <c r="N7" i="6"/>
  <c r="O7" i="6"/>
  <c r="P7" i="6"/>
  <c r="Q7" i="6"/>
  <c r="H8" i="6"/>
  <c r="I8" i="6"/>
  <c r="J8" i="6"/>
  <c r="K8" i="6"/>
  <c r="L8" i="6"/>
  <c r="M8" i="6"/>
  <c r="N8" i="6"/>
  <c r="O8" i="6"/>
  <c r="P8" i="6"/>
  <c r="Q8" i="6"/>
  <c r="H9" i="6"/>
  <c r="I9" i="6"/>
  <c r="J9" i="6"/>
  <c r="K9" i="6"/>
  <c r="L9" i="6"/>
  <c r="M9" i="6"/>
  <c r="N9" i="6"/>
  <c r="O9" i="6"/>
  <c r="P9" i="6"/>
  <c r="Q9" i="6"/>
  <c r="G5" i="6"/>
  <c r="G6" i="6"/>
  <c r="G7" i="6"/>
  <c r="G8" i="6"/>
  <c r="G9" i="6"/>
  <c r="G4" i="6"/>
  <c r="J6" i="5"/>
  <c r="K6" i="5"/>
  <c r="L6" i="5"/>
  <c r="L26" i="5" s="1"/>
  <c r="M6" i="5"/>
  <c r="N6" i="5"/>
  <c r="O6" i="5"/>
  <c r="P6" i="5"/>
  <c r="Q6" i="5"/>
  <c r="R6" i="5"/>
  <c r="S6" i="5"/>
  <c r="S26" i="5" s="1"/>
  <c r="J7" i="5"/>
  <c r="J27" i="5" s="1"/>
  <c r="K7" i="5"/>
  <c r="L7" i="5"/>
  <c r="L27" i="5" s="1"/>
  <c r="M7" i="5"/>
  <c r="N7" i="5"/>
  <c r="O7" i="5"/>
  <c r="P7" i="5"/>
  <c r="Q7" i="5"/>
  <c r="R7" i="5"/>
  <c r="S7" i="5"/>
  <c r="S27" i="5" s="1"/>
  <c r="J8" i="5"/>
  <c r="J28" i="5" s="1"/>
  <c r="K8" i="5"/>
  <c r="K28" i="5" s="1"/>
  <c r="L8" i="5"/>
  <c r="M8" i="5"/>
  <c r="N8" i="5"/>
  <c r="O8" i="5"/>
  <c r="P8" i="5"/>
  <c r="P28" i="5" s="1"/>
  <c r="Q8" i="5"/>
  <c r="R8" i="5"/>
  <c r="S8" i="5"/>
  <c r="J9" i="5"/>
  <c r="K9" i="5"/>
  <c r="L9" i="5"/>
  <c r="M9" i="5"/>
  <c r="M29" i="5" s="1"/>
  <c r="N9" i="5"/>
  <c r="N29" i="5" s="1"/>
  <c r="O9" i="5"/>
  <c r="O29" i="5" s="1"/>
  <c r="P9" i="5"/>
  <c r="Q9" i="5"/>
  <c r="R9" i="5"/>
  <c r="R29" i="5" s="1"/>
  <c r="S9" i="5"/>
  <c r="J10" i="5"/>
  <c r="K10" i="5"/>
  <c r="L10" i="5"/>
  <c r="M10" i="5"/>
  <c r="N10" i="5"/>
  <c r="N30" i="5" s="1"/>
  <c r="O10" i="5"/>
  <c r="O30" i="5" s="1"/>
  <c r="P10" i="5"/>
  <c r="P30" i="5" s="1"/>
  <c r="Q10" i="5"/>
  <c r="R10" i="5"/>
  <c r="S10" i="5"/>
  <c r="J11" i="5"/>
  <c r="J31" i="5" s="1"/>
  <c r="K11" i="5"/>
  <c r="L11" i="5"/>
  <c r="M11" i="5"/>
  <c r="M31" i="5" s="1"/>
  <c r="N11" i="5"/>
  <c r="O11" i="5"/>
  <c r="P11" i="5"/>
  <c r="P31" i="5" s="1"/>
  <c r="Q11" i="5"/>
  <c r="R11" i="5"/>
  <c r="R31" i="5" s="1"/>
  <c r="S11" i="5"/>
  <c r="S31" i="5" s="1"/>
  <c r="J12" i="5"/>
  <c r="K12" i="5"/>
  <c r="L12" i="5"/>
  <c r="M12" i="5"/>
  <c r="N12" i="5"/>
  <c r="O12" i="5"/>
  <c r="P12" i="5"/>
  <c r="Q12" i="5"/>
  <c r="R12" i="5"/>
  <c r="R32" i="5" s="1"/>
  <c r="S12" i="5"/>
  <c r="S32" i="5" s="1"/>
  <c r="J13" i="5"/>
  <c r="J33" i="5" s="1"/>
  <c r="K13" i="5"/>
  <c r="K33" i="5" s="1"/>
  <c r="L13" i="5"/>
  <c r="M13" i="5"/>
  <c r="N13" i="5"/>
  <c r="N33" i="5" s="1"/>
  <c r="O13" i="5"/>
  <c r="P13" i="5"/>
  <c r="Q13" i="5"/>
  <c r="R13" i="5"/>
  <c r="R33" i="5" s="1"/>
  <c r="S13" i="5"/>
  <c r="J14" i="5"/>
  <c r="J34" i="5" s="1"/>
  <c r="K14" i="5"/>
  <c r="K34" i="5" s="1"/>
  <c r="L14" i="5"/>
  <c r="L34" i="5" s="1"/>
  <c r="M14" i="5"/>
  <c r="M34" i="5" s="1"/>
  <c r="N14" i="5"/>
  <c r="O14" i="5"/>
  <c r="P14" i="5"/>
  <c r="P34" i="5" s="1"/>
  <c r="Q14" i="5"/>
  <c r="R14" i="5"/>
  <c r="S14" i="5"/>
  <c r="J15" i="5"/>
  <c r="K15" i="5"/>
  <c r="L15" i="5"/>
  <c r="M15" i="5"/>
  <c r="M35" i="5" s="1"/>
  <c r="N15" i="5"/>
  <c r="N35" i="5" s="1"/>
  <c r="O15" i="5"/>
  <c r="P15" i="5"/>
  <c r="Q15" i="5"/>
  <c r="R15" i="5"/>
  <c r="R35" i="5" s="1"/>
  <c r="S15" i="5"/>
  <c r="J16" i="5"/>
  <c r="K16" i="5"/>
  <c r="L16" i="5"/>
  <c r="M16" i="5"/>
  <c r="M36" i="5" s="1"/>
  <c r="N16" i="5"/>
  <c r="N36" i="5" s="1"/>
  <c r="O16" i="5"/>
  <c r="O36" i="5" s="1"/>
  <c r="P16" i="5"/>
  <c r="P36" i="5" s="1"/>
  <c r="Q16" i="5"/>
  <c r="Q36" i="5" s="1"/>
  <c r="R16" i="5"/>
  <c r="S16" i="5"/>
  <c r="J17" i="5"/>
  <c r="J37" i="5" s="1"/>
  <c r="K17" i="5"/>
  <c r="L17" i="5"/>
  <c r="M17" i="5"/>
  <c r="M37" i="5" s="1"/>
  <c r="N17" i="5"/>
  <c r="O17" i="5"/>
  <c r="P17" i="5"/>
  <c r="Q17" i="5"/>
  <c r="Q37" i="5" s="1"/>
  <c r="R17" i="5"/>
  <c r="R37" i="5" s="1"/>
  <c r="S17" i="5"/>
  <c r="S37" i="5" s="1"/>
  <c r="J18" i="5"/>
  <c r="K18" i="5"/>
  <c r="L18" i="5"/>
  <c r="L38" i="5" s="1"/>
  <c r="M18" i="5"/>
  <c r="N18" i="5"/>
  <c r="O18" i="5"/>
  <c r="P18" i="5"/>
  <c r="Q18" i="5"/>
  <c r="R18" i="5"/>
  <c r="S18" i="5"/>
  <c r="J19" i="5"/>
  <c r="J39" i="5" s="1"/>
  <c r="K19" i="5"/>
  <c r="L19" i="5"/>
  <c r="M19" i="5"/>
  <c r="N19" i="5"/>
  <c r="N39" i="5" s="1"/>
  <c r="O19" i="5"/>
  <c r="P19" i="5"/>
  <c r="Q19" i="5"/>
  <c r="R19" i="5"/>
  <c r="S19" i="5"/>
  <c r="S39" i="5" s="1"/>
  <c r="J20" i="5"/>
  <c r="J40" i="5" s="1"/>
  <c r="K20" i="5"/>
  <c r="K40" i="5" s="1"/>
  <c r="L20" i="5"/>
  <c r="L40" i="5" s="1"/>
  <c r="M20" i="5"/>
  <c r="M40" i="5" s="1"/>
  <c r="N20" i="5"/>
  <c r="O20" i="5"/>
  <c r="P20" i="5"/>
  <c r="P40" i="5" s="1"/>
  <c r="Q20" i="5"/>
  <c r="R20" i="5"/>
  <c r="S20" i="5"/>
  <c r="J21" i="5"/>
  <c r="K21" i="5"/>
  <c r="L21" i="5"/>
  <c r="L41" i="5" s="1"/>
  <c r="M21" i="5"/>
  <c r="M41" i="5" s="1"/>
  <c r="N21" i="5"/>
  <c r="N41" i="5" s="1"/>
  <c r="O21" i="5"/>
  <c r="P21" i="5"/>
  <c r="Q21" i="5"/>
  <c r="R21" i="5"/>
  <c r="S21" i="5"/>
  <c r="I7" i="5"/>
  <c r="I8" i="5"/>
  <c r="I9" i="5"/>
  <c r="I10" i="5"/>
  <c r="I11" i="5"/>
  <c r="I31" i="5" s="1"/>
  <c r="I12" i="5"/>
  <c r="I13" i="5"/>
  <c r="I14" i="5"/>
  <c r="I15" i="5"/>
  <c r="I16" i="5"/>
  <c r="I17" i="5"/>
  <c r="I37" i="5" s="1"/>
  <c r="I18" i="5"/>
  <c r="I38" i="5" s="1"/>
  <c r="I19" i="5"/>
  <c r="I20" i="5"/>
  <c r="I21" i="5"/>
  <c r="I6" i="5"/>
  <c r="K27" i="5"/>
  <c r="M27" i="5"/>
  <c r="O27" i="5"/>
  <c r="M28" i="5"/>
  <c r="Q29" i="5"/>
  <c r="S29" i="5"/>
  <c r="K30" i="5"/>
  <c r="Q30" i="5"/>
  <c r="O31" i="5"/>
  <c r="K32" i="5"/>
  <c r="M32" i="5"/>
  <c r="O33" i="5"/>
  <c r="O34" i="5"/>
  <c r="O35" i="5"/>
  <c r="Q35" i="5"/>
  <c r="S35" i="5"/>
  <c r="K36" i="5"/>
  <c r="K38" i="5"/>
  <c r="M38" i="5"/>
  <c r="P38" i="5"/>
  <c r="Q38" i="5"/>
  <c r="S38" i="5"/>
  <c r="K39" i="5"/>
  <c r="M39" i="5"/>
  <c r="Q40" i="5"/>
  <c r="S40" i="5"/>
  <c r="J41" i="5"/>
  <c r="O41" i="5"/>
  <c r="I30" i="5"/>
  <c r="I32" i="5"/>
  <c r="I35" i="5"/>
  <c r="I36" i="5"/>
  <c r="I41" i="5"/>
  <c r="N40" i="5"/>
  <c r="I40" i="5"/>
  <c r="R39" i="5"/>
  <c r="L39" i="5"/>
  <c r="R38" i="5"/>
  <c r="J38" i="5"/>
  <c r="P37" i="5"/>
  <c r="K37" i="5"/>
  <c r="J36" i="5"/>
  <c r="P35" i="5"/>
  <c r="S34" i="5"/>
  <c r="R34" i="5"/>
  <c r="N34" i="5"/>
  <c r="S33" i="5"/>
  <c r="Q33" i="5"/>
  <c r="M33" i="5"/>
  <c r="L33" i="5"/>
  <c r="Q32" i="5"/>
  <c r="P32" i="5"/>
  <c r="L32" i="5"/>
  <c r="Q31" i="5"/>
  <c r="L31" i="5"/>
  <c r="K31" i="5"/>
  <c r="J30" i="5"/>
  <c r="J29" i="5"/>
  <c r="I29" i="5"/>
  <c r="S28" i="5"/>
  <c r="N28" i="5"/>
  <c r="L28" i="5"/>
  <c r="I28" i="5"/>
  <c r="R27" i="5"/>
  <c r="R26" i="5"/>
  <c r="Q26" i="5"/>
  <c r="K26" i="5"/>
  <c r="J26" i="5"/>
  <c r="S41" i="5"/>
  <c r="R41" i="5"/>
  <c r="Q41" i="5"/>
  <c r="P41" i="5"/>
  <c r="K41" i="5"/>
  <c r="R40" i="5"/>
  <c r="O40" i="5"/>
  <c r="Q39" i="5"/>
  <c r="P39" i="5"/>
  <c r="O39" i="5"/>
  <c r="I39" i="5"/>
  <c r="O38" i="5"/>
  <c r="N38" i="5"/>
  <c r="O37" i="5"/>
  <c r="N37" i="5"/>
  <c r="L37" i="5"/>
  <c r="S36" i="5"/>
  <c r="R36" i="5"/>
  <c r="L36" i="5"/>
  <c r="L35" i="5"/>
  <c r="K35" i="5"/>
  <c r="J35" i="5"/>
  <c r="Q34" i="5"/>
  <c r="I34" i="5"/>
  <c r="P33" i="5"/>
  <c r="I33" i="5"/>
  <c r="O32" i="5"/>
  <c r="N32" i="5"/>
  <c r="J32" i="5"/>
  <c r="N31" i="5"/>
  <c r="S30" i="5"/>
  <c r="R30" i="5"/>
  <c r="M30" i="5"/>
  <c r="L30" i="5"/>
  <c r="P29" i="5"/>
  <c r="L29" i="5"/>
  <c r="K29" i="5"/>
  <c r="R28" i="5"/>
  <c r="Q28" i="5"/>
  <c r="O28" i="5"/>
  <c r="Q27" i="5"/>
  <c r="P27" i="5"/>
  <c r="N27" i="5"/>
  <c r="I27" i="5"/>
  <c r="P26" i="5"/>
  <c r="O26" i="5"/>
  <c r="N26" i="5"/>
  <c r="M26" i="5"/>
  <c r="I26" i="5"/>
  <c r="J6" i="2"/>
  <c r="K6" i="2"/>
  <c r="L6" i="2"/>
  <c r="M6" i="2"/>
  <c r="N6" i="2"/>
  <c r="O6" i="2"/>
  <c r="P6" i="2"/>
  <c r="Q6" i="2"/>
  <c r="R6" i="2"/>
  <c r="S6" i="2"/>
  <c r="J7" i="2"/>
  <c r="K7" i="2"/>
  <c r="K27" i="2" s="1"/>
  <c r="L7" i="2"/>
  <c r="M7" i="2"/>
  <c r="N7" i="2"/>
  <c r="O7" i="2"/>
  <c r="P7" i="2"/>
  <c r="Q7" i="2"/>
  <c r="R7" i="2"/>
  <c r="S7" i="2"/>
  <c r="J8" i="2"/>
  <c r="K8" i="2"/>
  <c r="L8" i="2"/>
  <c r="M8" i="2"/>
  <c r="M28" i="2" s="1"/>
  <c r="N8" i="2"/>
  <c r="O8" i="2"/>
  <c r="P8" i="2"/>
  <c r="Q8" i="2"/>
  <c r="R8" i="2"/>
  <c r="S8" i="2"/>
  <c r="J9" i="2"/>
  <c r="K9" i="2"/>
  <c r="L9" i="2"/>
  <c r="M9" i="2"/>
  <c r="N9" i="2"/>
  <c r="O9" i="2"/>
  <c r="O29" i="2" s="1"/>
  <c r="P9" i="2"/>
  <c r="Q9" i="2"/>
  <c r="R9" i="2"/>
  <c r="S9" i="2"/>
  <c r="J10" i="2"/>
  <c r="K10" i="2"/>
  <c r="L10" i="2"/>
  <c r="M10" i="2"/>
  <c r="N10" i="2"/>
  <c r="O10" i="2"/>
  <c r="P10" i="2"/>
  <c r="Q10" i="2"/>
  <c r="Q30" i="2" s="1"/>
  <c r="R10" i="2"/>
  <c r="S10" i="2"/>
  <c r="J11" i="2"/>
  <c r="K11" i="2"/>
  <c r="L11" i="2"/>
  <c r="M11" i="2"/>
  <c r="N11" i="2"/>
  <c r="O11" i="2"/>
  <c r="P11" i="2"/>
  <c r="Q11" i="2"/>
  <c r="R11" i="2"/>
  <c r="S11" i="2"/>
  <c r="S31" i="2" s="1"/>
  <c r="J12" i="2"/>
  <c r="K12" i="2"/>
  <c r="L12" i="2"/>
  <c r="M12" i="2"/>
  <c r="N12" i="2"/>
  <c r="O12" i="2"/>
  <c r="P12" i="2"/>
  <c r="Q12" i="2"/>
  <c r="R12" i="2"/>
  <c r="S12" i="2"/>
  <c r="J13" i="2"/>
  <c r="K13" i="2"/>
  <c r="K33" i="2" s="1"/>
  <c r="L13" i="2"/>
  <c r="M13" i="2"/>
  <c r="N13" i="2"/>
  <c r="O13" i="2"/>
  <c r="P13" i="2"/>
  <c r="Q13" i="2"/>
  <c r="R13" i="2"/>
  <c r="S13" i="2"/>
  <c r="J14" i="2"/>
  <c r="K14" i="2"/>
  <c r="L14" i="2"/>
  <c r="M14" i="2"/>
  <c r="M34" i="2" s="1"/>
  <c r="N14" i="2"/>
  <c r="O14" i="2"/>
  <c r="P14" i="2"/>
  <c r="Q14" i="2"/>
  <c r="R14" i="2"/>
  <c r="S14" i="2"/>
  <c r="J15" i="2"/>
  <c r="K15" i="2"/>
  <c r="L15" i="2"/>
  <c r="M15" i="2"/>
  <c r="N15" i="2"/>
  <c r="O15" i="2"/>
  <c r="O35" i="2" s="1"/>
  <c r="P15" i="2"/>
  <c r="Q15" i="2"/>
  <c r="R15" i="2"/>
  <c r="S15" i="2"/>
  <c r="J16" i="2"/>
  <c r="K16" i="2"/>
  <c r="L16" i="2"/>
  <c r="M16" i="2"/>
  <c r="N16" i="2"/>
  <c r="O16" i="2"/>
  <c r="P16" i="2"/>
  <c r="Q16" i="2"/>
  <c r="Q36" i="2" s="1"/>
  <c r="R16" i="2"/>
  <c r="S16" i="2"/>
  <c r="J17" i="2"/>
  <c r="K17" i="2"/>
  <c r="L17" i="2"/>
  <c r="M17" i="2"/>
  <c r="N17" i="2"/>
  <c r="O17" i="2"/>
  <c r="P17" i="2"/>
  <c r="Q17" i="2"/>
  <c r="R17" i="2"/>
  <c r="S17" i="2"/>
  <c r="S37" i="2" s="1"/>
  <c r="J18" i="2"/>
  <c r="K18" i="2"/>
  <c r="L18" i="2"/>
  <c r="M18" i="2"/>
  <c r="N18" i="2"/>
  <c r="O18" i="2"/>
  <c r="P18" i="2"/>
  <c r="Q18" i="2"/>
  <c r="R18" i="2"/>
  <c r="S18" i="2"/>
  <c r="J19" i="2"/>
  <c r="K19" i="2"/>
  <c r="K39" i="2" s="1"/>
  <c r="L19" i="2"/>
  <c r="M19" i="2"/>
  <c r="N19" i="2"/>
  <c r="O19" i="2"/>
  <c r="P19" i="2"/>
  <c r="Q19" i="2"/>
  <c r="R19" i="2"/>
  <c r="S19" i="2"/>
  <c r="J20" i="2"/>
  <c r="K20" i="2"/>
  <c r="L20" i="2"/>
  <c r="M20" i="2"/>
  <c r="M40" i="2" s="1"/>
  <c r="N20" i="2"/>
  <c r="O20" i="2"/>
  <c r="P20" i="2"/>
  <c r="Q20" i="2"/>
  <c r="R20" i="2"/>
  <c r="S20" i="2"/>
  <c r="J21" i="2"/>
  <c r="K21" i="2"/>
  <c r="L21" i="2"/>
  <c r="M21" i="2"/>
  <c r="N21" i="2"/>
  <c r="O21" i="2"/>
  <c r="O41" i="2" s="1"/>
  <c r="P21" i="2"/>
  <c r="Q21" i="2"/>
  <c r="R21" i="2"/>
  <c r="S21" i="2"/>
  <c r="I7" i="2"/>
  <c r="I8" i="2"/>
  <c r="I9" i="2"/>
  <c r="I10" i="2"/>
  <c r="I30" i="2" s="1"/>
  <c r="I11" i="2"/>
  <c r="I12" i="2"/>
  <c r="I13" i="2"/>
  <c r="I14" i="2"/>
  <c r="I15" i="2"/>
  <c r="I16" i="2"/>
  <c r="I17" i="2"/>
  <c r="I18" i="2"/>
  <c r="I38" i="2" s="1"/>
  <c r="I19" i="2"/>
  <c r="I20" i="2"/>
  <c r="I21" i="2"/>
  <c r="I6" i="2"/>
  <c r="K6" i="4"/>
  <c r="L6" i="4"/>
  <c r="M6" i="4"/>
  <c r="N6" i="4"/>
  <c r="O6" i="4"/>
  <c r="P6" i="4"/>
  <c r="Q6" i="4"/>
  <c r="R6" i="4"/>
  <c r="S6" i="4"/>
  <c r="S26" i="4" s="1"/>
  <c r="K7" i="4"/>
  <c r="L7" i="4"/>
  <c r="M7" i="4"/>
  <c r="M27" i="4" s="1"/>
  <c r="N7" i="4"/>
  <c r="O7" i="4"/>
  <c r="P7" i="4"/>
  <c r="Q7" i="4"/>
  <c r="R7" i="4"/>
  <c r="S7" i="4"/>
  <c r="K8" i="4"/>
  <c r="L8" i="4"/>
  <c r="M8" i="4"/>
  <c r="M28" i="4" s="1"/>
  <c r="N8" i="4"/>
  <c r="O8" i="4"/>
  <c r="P8" i="4"/>
  <c r="P28" i="4" s="1"/>
  <c r="Q8" i="4"/>
  <c r="R8" i="4"/>
  <c r="S8" i="4"/>
  <c r="K9" i="4"/>
  <c r="K29" i="4" s="1"/>
  <c r="L9" i="4"/>
  <c r="M9" i="4"/>
  <c r="N9" i="4"/>
  <c r="O9" i="4"/>
  <c r="O29" i="4" s="1"/>
  <c r="P9" i="4"/>
  <c r="Q9" i="4"/>
  <c r="Q29" i="4" s="1"/>
  <c r="R9" i="4"/>
  <c r="S9" i="4"/>
  <c r="S29" i="4" s="1"/>
  <c r="K10" i="4"/>
  <c r="L10" i="4"/>
  <c r="M10" i="4"/>
  <c r="N10" i="4"/>
  <c r="O10" i="4"/>
  <c r="O30" i="4" s="1"/>
  <c r="P10" i="4"/>
  <c r="Q10" i="4"/>
  <c r="R10" i="4"/>
  <c r="S10" i="4"/>
  <c r="S30" i="4" s="1"/>
  <c r="K11" i="4"/>
  <c r="L11" i="4"/>
  <c r="M11" i="4"/>
  <c r="M31" i="4" s="1"/>
  <c r="N11" i="4"/>
  <c r="O11" i="4"/>
  <c r="P11" i="4"/>
  <c r="Q11" i="4"/>
  <c r="Q31" i="4" s="1"/>
  <c r="R11" i="4"/>
  <c r="S11" i="4"/>
  <c r="K12" i="4"/>
  <c r="L12" i="4"/>
  <c r="M12" i="4"/>
  <c r="M32" i="4" s="1"/>
  <c r="N12" i="4"/>
  <c r="O12" i="4"/>
  <c r="P12" i="4"/>
  <c r="P32" i="4" s="1"/>
  <c r="Q12" i="4"/>
  <c r="R12" i="4"/>
  <c r="S12" i="4"/>
  <c r="S32" i="4" s="1"/>
  <c r="K13" i="4"/>
  <c r="L13" i="4"/>
  <c r="M13" i="4"/>
  <c r="N13" i="4"/>
  <c r="O13" i="4"/>
  <c r="P13" i="4"/>
  <c r="P33" i="4" s="1"/>
  <c r="Q13" i="4"/>
  <c r="Q33" i="4" s="1"/>
  <c r="R13" i="4"/>
  <c r="R33" i="4" s="1"/>
  <c r="S13" i="4"/>
  <c r="S33" i="4" s="1"/>
  <c r="K14" i="4"/>
  <c r="L14" i="4"/>
  <c r="L34" i="4" s="1"/>
  <c r="M14" i="4"/>
  <c r="N14" i="4"/>
  <c r="N34" i="4" s="1"/>
  <c r="O14" i="4"/>
  <c r="O34" i="4" s="1"/>
  <c r="P14" i="4"/>
  <c r="Q14" i="4"/>
  <c r="R14" i="4"/>
  <c r="S14" i="4"/>
  <c r="S34" i="4" s="1"/>
  <c r="K15" i="4"/>
  <c r="L15" i="4"/>
  <c r="L35" i="4" s="1"/>
  <c r="M15" i="4"/>
  <c r="M35" i="4" s="1"/>
  <c r="N15" i="4"/>
  <c r="O15" i="4"/>
  <c r="O35" i="4" s="1"/>
  <c r="P15" i="4"/>
  <c r="Q15" i="4"/>
  <c r="Q35" i="4" s="1"/>
  <c r="R15" i="4"/>
  <c r="S15" i="4"/>
  <c r="K16" i="4"/>
  <c r="L16" i="4"/>
  <c r="M16" i="4"/>
  <c r="N16" i="4"/>
  <c r="N36" i="4" s="1"/>
  <c r="O16" i="4"/>
  <c r="P16" i="4"/>
  <c r="P36" i="4" s="1"/>
  <c r="Q16" i="4"/>
  <c r="R16" i="4"/>
  <c r="R36" i="4" s="1"/>
  <c r="S16" i="4"/>
  <c r="K17" i="4"/>
  <c r="K37" i="4" s="1"/>
  <c r="L17" i="4"/>
  <c r="M17" i="4"/>
  <c r="N17" i="4"/>
  <c r="O17" i="4"/>
  <c r="P17" i="4"/>
  <c r="P37" i="4" s="1"/>
  <c r="Q17" i="4"/>
  <c r="Q37" i="4" s="1"/>
  <c r="R17" i="4"/>
  <c r="R37" i="4" s="1"/>
  <c r="S17" i="4"/>
  <c r="S37" i="4" s="1"/>
  <c r="K18" i="4"/>
  <c r="L18" i="4"/>
  <c r="M18" i="4"/>
  <c r="N18" i="4"/>
  <c r="O18" i="4"/>
  <c r="P18" i="4"/>
  <c r="Q18" i="4"/>
  <c r="Q38" i="4" s="1"/>
  <c r="R18" i="4"/>
  <c r="S18" i="4"/>
  <c r="S38" i="4" s="1"/>
  <c r="K19" i="4"/>
  <c r="L19" i="4"/>
  <c r="M19" i="4"/>
  <c r="M39" i="4" s="1"/>
  <c r="N19" i="4"/>
  <c r="O19" i="4"/>
  <c r="O39" i="4" s="1"/>
  <c r="P19" i="4"/>
  <c r="Q19" i="4"/>
  <c r="Q39" i="4" s="1"/>
  <c r="R19" i="4"/>
  <c r="S19" i="4"/>
  <c r="K20" i="4"/>
  <c r="K40" i="4" s="1"/>
  <c r="L20" i="4"/>
  <c r="M20" i="4"/>
  <c r="M40" i="4" s="1"/>
  <c r="N20" i="4"/>
  <c r="O20" i="4"/>
  <c r="P20" i="4"/>
  <c r="P40" i="4" s="1"/>
  <c r="Q20" i="4"/>
  <c r="R20" i="4"/>
  <c r="S20" i="4"/>
  <c r="K21" i="4"/>
  <c r="K41" i="4" s="1"/>
  <c r="L21" i="4"/>
  <c r="M21" i="4"/>
  <c r="M41" i="4" s="1"/>
  <c r="N21" i="4"/>
  <c r="O21" i="4"/>
  <c r="O41" i="4" s="1"/>
  <c r="P21" i="4"/>
  <c r="P41" i="4" s="1"/>
  <c r="Q21" i="4"/>
  <c r="Q41" i="4" s="1"/>
  <c r="R21" i="4"/>
  <c r="S21" i="4"/>
  <c r="S41" i="4" s="1"/>
  <c r="J7" i="4"/>
  <c r="J8" i="4"/>
  <c r="J9" i="4"/>
  <c r="J29" i="4" s="1"/>
  <c r="J10" i="4"/>
  <c r="J11" i="4"/>
  <c r="J31" i="4" s="1"/>
  <c r="J12" i="4"/>
  <c r="J32" i="4" s="1"/>
  <c r="J13" i="4"/>
  <c r="J33" i="4" s="1"/>
  <c r="J14" i="4"/>
  <c r="J34" i="4" s="1"/>
  <c r="J15" i="4"/>
  <c r="J35" i="4" s="1"/>
  <c r="J16" i="4"/>
  <c r="J36" i="4" s="1"/>
  <c r="J17" i="4"/>
  <c r="J18" i="4"/>
  <c r="J38" i="4" s="1"/>
  <c r="J19" i="4"/>
  <c r="J20" i="4"/>
  <c r="J21" i="4"/>
  <c r="J6" i="4"/>
  <c r="N41" i="4"/>
  <c r="L41" i="4"/>
  <c r="J41" i="4"/>
  <c r="I41" i="4"/>
  <c r="S40" i="4"/>
  <c r="N40" i="4"/>
  <c r="L40" i="4"/>
  <c r="I40" i="4"/>
  <c r="S39" i="4"/>
  <c r="R39" i="4"/>
  <c r="L39" i="4"/>
  <c r="K39" i="4"/>
  <c r="J39" i="4"/>
  <c r="R38" i="4"/>
  <c r="L38" i="4"/>
  <c r="K38" i="4"/>
  <c r="I38" i="4"/>
  <c r="J37" i="4"/>
  <c r="I37" i="4"/>
  <c r="S36" i="4"/>
  <c r="Q36" i="4"/>
  <c r="O36" i="4"/>
  <c r="I36" i="4"/>
  <c r="S35" i="4"/>
  <c r="R35" i="4"/>
  <c r="P35" i="4"/>
  <c r="N35" i="4"/>
  <c r="I35" i="4"/>
  <c r="R34" i="4"/>
  <c r="Q34" i="4"/>
  <c r="M34" i="4"/>
  <c r="N33" i="4"/>
  <c r="M33" i="4"/>
  <c r="L33" i="4"/>
  <c r="R32" i="4"/>
  <c r="Q32" i="4"/>
  <c r="O32" i="4"/>
  <c r="L32" i="4"/>
  <c r="K32" i="4"/>
  <c r="P31" i="4"/>
  <c r="O31" i="4"/>
  <c r="N31" i="4"/>
  <c r="L31" i="4"/>
  <c r="K31" i="4"/>
  <c r="P30" i="4"/>
  <c r="N30" i="4"/>
  <c r="M30" i="4"/>
  <c r="K30" i="4"/>
  <c r="J30" i="4"/>
  <c r="I30" i="4"/>
  <c r="N29" i="4"/>
  <c r="M29" i="4"/>
  <c r="I29" i="4"/>
  <c r="S28" i="4"/>
  <c r="N28" i="4"/>
  <c r="L28" i="4"/>
  <c r="K28" i="4"/>
  <c r="I28" i="4"/>
  <c r="S27" i="4"/>
  <c r="R27" i="4"/>
  <c r="L27" i="4"/>
  <c r="K27" i="4"/>
  <c r="R26" i="4"/>
  <c r="Q26" i="4"/>
  <c r="L26" i="4"/>
  <c r="K26" i="4"/>
  <c r="J26" i="4"/>
  <c r="R41" i="4"/>
  <c r="I21" i="4"/>
  <c r="R40" i="4"/>
  <c r="Q40" i="4"/>
  <c r="O40" i="4"/>
  <c r="J40" i="4"/>
  <c r="I20" i="4"/>
  <c r="P39" i="4"/>
  <c r="N39" i="4"/>
  <c r="I19" i="4"/>
  <c r="I39" i="4" s="1"/>
  <c r="P38" i="4"/>
  <c r="O38" i="4"/>
  <c r="N38" i="4"/>
  <c r="M38" i="4"/>
  <c r="I18" i="4"/>
  <c r="O37" i="4"/>
  <c r="N37" i="4"/>
  <c r="M37" i="4"/>
  <c r="L37" i="4"/>
  <c r="I17" i="4"/>
  <c r="M36" i="4"/>
  <c r="L36" i="4"/>
  <c r="K36" i="4"/>
  <c r="I16" i="4"/>
  <c r="K35" i="4"/>
  <c r="I15" i="4"/>
  <c r="P34" i="4"/>
  <c r="K34" i="4"/>
  <c r="I14" i="4"/>
  <c r="I34" i="4" s="1"/>
  <c r="O33" i="4"/>
  <c r="K33" i="4"/>
  <c r="I13" i="4"/>
  <c r="I33" i="4" s="1"/>
  <c r="N32" i="4"/>
  <c r="I12" i="4"/>
  <c r="I32" i="4" s="1"/>
  <c r="S31" i="4"/>
  <c r="R31" i="4"/>
  <c r="I11" i="4"/>
  <c r="I31" i="4" s="1"/>
  <c r="R30" i="4"/>
  <c r="Q30" i="4"/>
  <c r="L30" i="4"/>
  <c r="I10" i="4"/>
  <c r="R29" i="4"/>
  <c r="P29" i="4"/>
  <c r="L29" i="4"/>
  <c r="I9" i="4"/>
  <c r="R28" i="4"/>
  <c r="Q28" i="4"/>
  <c r="O28" i="4"/>
  <c r="J28" i="4"/>
  <c r="I8" i="4"/>
  <c r="Q27" i="4"/>
  <c r="P27" i="4"/>
  <c r="O27" i="4"/>
  <c r="N27" i="4"/>
  <c r="J27" i="4"/>
  <c r="I7" i="4"/>
  <c r="I27" i="4" s="1"/>
  <c r="P26" i="4"/>
  <c r="O26" i="4"/>
  <c r="N26" i="4"/>
  <c r="M26" i="4"/>
  <c r="I6" i="4"/>
  <c r="I26" i="4" s="1"/>
  <c r="B23" i="2"/>
  <c r="K6" i="3"/>
  <c r="K26" i="3" s="1"/>
  <c r="L6" i="3"/>
  <c r="L26" i="3" s="1"/>
  <c r="M6" i="3"/>
  <c r="N6" i="3"/>
  <c r="O6" i="3"/>
  <c r="P6" i="3"/>
  <c r="Q6" i="3"/>
  <c r="R6" i="3"/>
  <c r="S6" i="3"/>
  <c r="K7" i="3"/>
  <c r="L7" i="3"/>
  <c r="M7" i="3"/>
  <c r="M27" i="3" s="1"/>
  <c r="N7" i="3"/>
  <c r="N27" i="3" s="1"/>
  <c r="O7" i="3"/>
  <c r="O27" i="3" s="1"/>
  <c r="P7" i="3"/>
  <c r="Q7" i="3"/>
  <c r="R7" i="3"/>
  <c r="S7" i="3"/>
  <c r="S27" i="3" s="1"/>
  <c r="K8" i="3"/>
  <c r="L8" i="3"/>
  <c r="M8" i="3"/>
  <c r="N8" i="3"/>
  <c r="N28" i="3" s="1"/>
  <c r="O8" i="3"/>
  <c r="P8" i="3"/>
  <c r="P28" i="3" s="1"/>
  <c r="Q8" i="3"/>
  <c r="Q28" i="3" s="1"/>
  <c r="R8" i="3"/>
  <c r="R28" i="3" s="1"/>
  <c r="S8" i="3"/>
  <c r="K9" i="3"/>
  <c r="L9" i="3"/>
  <c r="M9" i="3"/>
  <c r="M29" i="3" s="1"/>
  <c r="N9" i="3"/>
  <c r="O9" i="3"/>
  <c r="P9" i="3"/>
  <c r="P29" i="3" s="1"/>
  <c r="Q9" i="3"/>
  <c r="R9" i="3"/>
  <c r="S9" i="3"/>
  <c r="K10" i="3"/>
  <c r="K30" i="3" s="1"/>
  <c r="L10" i="3"/>
  <c r="L30" i="3" s="1"/>
  <c r="M10" i="3"/>
  <c r="N10" i="3"/>
  <c r="O10" i="3"/>
  <c r="P10" i="3"/>
  <c r="P30" i="3" s="1"/>
  <c r="Q10" i="3"/>
  <c r="R10" i="3"/>
  <c r="S10" i="3"/>
  <c r="K11" i="3"/>
  <c r="K31" i="3" s="1"/>
  <c r="L11" i="3"/>
  <c r="L31" i="3" s="1"/>
  <c r="M11" i="3"/>
  <c r="N11" i="3"/>
  <c r="N31" i="3" s="1"/>
  <c r="O11" i="3"/>
  <c r="O31" i="3" s="1"/>
  <c r="P11" i="3"/>
  <c r="Q11" i="3"/>
  <c r="R11" i="3"/>
  <c r="S11" i="3"/>
  <c r="K12" i="3"/>
  <c r="L12" i="3"/>
  <c r="M12" i="3"/>
  <c r="N12" i="3"/>
  <c r="O12" i="3"/>
  <c r="P12" i="3"/>
  <c r="P32" i="3" s="1"/>
  <c r="Q12" i="3"/>
  <c r="Q32" i="3" s="1"/>
  <c r="R12" i="3"/>
  <c r="R32" i="3" s="1"/>
  <c r="S12" i="3"/>
  <c r="K13" i="3"/>
  <c r="L13" i="3"/>
  <c r="M13" i="3"/>
  <c r="M33" i="3" s="1"/>
  <c r="N13" i="3"/>
  <c r="O13" i="3"/>
  <c r="P13" i="3"/>
  <c r="Q13" i="3"/>
  <c r="R13" i="3"/>
  <c r="R33" i="3" s="1"/>
  <c r="S13" i="3"/>
  <c r="S33" i="3" s="1"/>
  <c r="K14" i="3"/>
  <c r="K34" i="3" s="1"/>
  <c r="L14" i="3"/>
  <c r="L34" i="3" s="1"/>
  <c r="M14" i="3"/>
  <c r="N14" i="3"/>
  <c r="O14" i="3"/>
  <c r="P14" i="3"/>
  <c r="P34" i="3" s="1"/>
  <c r="Q14" i="3"/>
  <c r="R14" i="3"/>
  <c r="S14" i="3"/>
  <c r="K15" i="3"/>
  <c r="L15" i="3"/>
  <c r="M15" i="3"/>
  <c r="M35" i="3" s="1"/>
  <c r="N15" i="3"/>
  <c r="N35" i="3" s="1"/>
  <c r="O15" i="3"/>
  <c r="O35" i="3" s="1"/>
  <c r="P15" i="3"/>
  <c r="Q15" i="3"/>
  <c r="R15" i="3"/>
  <c r="S15" i="3"/>
  <c r="S35" i="3" s="1"/>
  <c r="K16" i="3"/>
  <c r="K36" i="3" s="1"/>
  <c r="L16" i="3"/>
  <c r="M16" i="3"/>
  <c r="M36" i="3" s="1"/>
  <c r="N16" i="3"/>
  <c r="N36" i="3" s="1"/>
  <c r="O16" i="3"/>
  <c r="O36" i="3" s="1"/>
  <c r="P16" i="3"/>
  <c r="P36" i="3" s="1"/>
  <c r="Q16" i="3"/>
  <c r="R16" i="3"/>
  <c r="R36" i="3" s="1"/>
  <c r="S16" i="3"/>
  <c r="K17" i="3"/>
  <c r="L17" i="3"/>
  <c r="M17" i="3"/>
  <c r="N17" i="3"/>
  <c r="N37" i="3" s="1"/>
  <c r="O17" i="3"/>
  <c r="P17" i="3"/>
  <c r="P37" i="3" s="1"/>
  <c r="Q17" i="3"/>
  <c r="R17" i="3"/>
  <c r="R37" i="3" s="1"/>
  <c r="S17" i="3"/>
  <c r="S37" i="3" s="1"/>
  <c r="K18" i="3"/>
  <c r="K38" i="3" s="1"/>
  <c r="L18" i="3"/>
  <c r="L38" i="3" s="1"/>
  <c r="M18" i="3"/>
  <c r="N18" i="3"/>
  <c r="O18" i="3"/>
  <c r="P18" i="3"/>
  <c r="Q18" i="3"/>
  <c r="Q38" i="3" s="1"/>
  <c r="R18" i="3"/>
  <c r="S18" i="3"/>
  <c r="K19" i="3"/>
  <c r="L19" i="3"/>
  <c r="L39" i="3" s="1"/>
  <c r="M19" i="3"/>
  <c r="M39" i="3" s="1"/>
  <c r="N19" i="3"/>
  <c r="N39" i="3" s="1"/>
  <c r="O19" i="3"/>
  <c r="O39" i="3" s="1"/>
  <c r="P19" i="3"/>
  <c r="Q19" i="3"/>
  <c r="R19" i="3"/>
  <c r="R39" i="3" s="1"/>
  <c r="S19" i="3"/>
  <c r="S39" i="3" s="1"/>
  <c r="K20" i="3"/>
  <c r="L20" i="3"/>
  <c r="M20" i="3"/>
  <c r="N20" i="3"/>
  <c r="O20" i="3"/>
  <c r="O40" i="3" s="1"/>
  <c r="P20" i="3"/>
  <c r="P40" i="3" s="1"/>
  <c r="Q20" i="3"/>
  <c r="R20" i="3"/>
  <c r="R40" i="3" s="1"/>
  <c r="S20" i="3"/>
  <c r="K21" i="3"/>
  <c r="L21" i="3"/>
  <c r="M21" i="3"/>
  <c r="N21" i="3"/>
  <c r="N41" i="3" s="1"/>
  <c r="O21" i="3"/>
  <c r="O41" i="3" s="1"/>
  <c r="P21" i="3"/>
  <c r="Q21" i="3"/>
  <c r="Q41" i="3" s="1"/>
  <c r="R21" i="3"/>
  <c r="R41" i="3" s="1"/>
  <c r="S21" i="3"/>
  <c r="S41" i="3" s="1"/>
  <c r="J7" i="3"/>
  <c r="J8" i="3"/>
  <c r="J9" i="3"/>
  <c r="J10" i="3"/>
  <c r="J30" i="3" s="1"/>
  <c r="J11" i="3"/>
  <c r="J12" i="3"/>
  <c r="J13" i="3"/>
  <c r="J14" i="3"/>
  <c r="J15" i="3"/>
  <c r="J16" i="3"/>
  <c r="J36" i="3" s="1"/>
  <c r="J17" i="3"/>
  <c r="J37" i="3" s="1"/>
  <c r="J18" i="3"/>
  <c r="J38" i="3" s="1"/>
  <c r="J19" i="3"/>
  <c r="J20" i="3"/>
  <c r="J21" i="3"/>
  <c r="J6" i="3"/>
  <c r="M41" i="3"/>
  <c r="L41" i="3"/>
  <c r="I41" i="3"/>
  <c r="S40" i="3"/>
  <c r="N40" i="3"/>
  <c r="M40" i="3"/>
  <c r="L40" i="3"/>
  <c r="K40" i="3"/>
  <c r="K39" i="3"/>
  <c r="J39" i="3"/>
  <c r="R38" i="3"/>
  <c r="I38" i="3"/>
  <c r="Q37" i="3"/>
  <c r="K37" i="3"/>
  <c r="S36" i="3"/>
  <c r="I36" i="3"/>
  <c r="R35" i="3"/>
  <c r="I35" i="3"/>
  <c r="S34" i="3"/>
  <c r="Q34" i="3"/>
  <c r="N34" i="3"/>
  <c r="M34" i="3"/>
  <c r="P33" i="3"/>
  <c r="L33" i="3"/>
  <c r="O32" i="3"/>
  <c r="L32" i="3"/>
  <c r="K32" i="3"/>
  <c r="Q31" i="3"/>
  <c r="P31" i="3"/>
  <c r="J31" i="3"/>
  <c r="O30" i="3"/>
  <c r="M30" i="3"/>
  <c r="I30" i="3"/>
  <c r="O29" i="3"/>
  <c r="N29" i="3"/>
  <c r="L29" i="3"/>
  <c r="I29" i="3"/>
  <c r="S28" i="3"/>
  <c r="M28" i="3"/>
  <c r="K28" i="3"/>
  <c r="R27" i="3"/>
  <c r="L27" i="3"/>
  <c r="J27" i="3"/>
  <c r="R26" i="3"/>
  <c r="Q26" i="3"/>
  <c r="I26" i="3"/>
  <c r="P41" i="3"/>
  <c r="K41" i="3"/>
  <c r="J41" i="3"/>
  <c r="I21" i="3"/>
  <c r="Q40" i="3"/>
  <c r="J40" i="3"/>
  <c r="I20" i="3"/>
  <c r="I40" i="3" s="1"/>
  <c r="Q39" i="3"/>
  <c r="P39" i="3"/>
  <c r="I19" i="3"/>
  <c r="I39" i="3" s="1"/>
  <c r="S38" i="3"/>
  <c r="P38" i="3"/>
  <c r="O38" i="3"/>
  <c r="N38" i="3"/>
  <c r="M38" i="3"/>
  <c r="I18" i="3"/>
  <c r="O37" i="3"/>
  <c r="M37" i="3"/>
  <c r="L37" i="3"/>
  <c r="I17" i="3"/>
  <c r="I37" i="3" s="1"/>
  <c r="Q36" i="3"/>
  <c r="L36" i="3"/>
  <c r="I16" i="3"/>
  <c r="Q35" i="3"/>
  <c r="P35" i="3"/>
  <c r="L35" i="3"/>
  <c r="K35" i="3"/>
  <c r="J35" i="3"/>
  <c r="I15" i="3"/>
  <c r="R34" i="3"/>
  <c r="O34" i="3"/>
  <c r="J34" i="3"/>
  <c r="I14" i="3"/>
  <c r="I34" i="3" s="1"/>
  <c r="Q33" i="3"/>
  <c r="O33" i="3"/>
  <c r="N33" i="3"/>
  <c r="K33" i="3"/>
  <c r="J33" i="3"/>
  <c r="I13" i="3"/>
  <c r="I33" i="3" s="1"/>
  <c r="S32" i="3"/>
  <c r="N32" i="3"/>
  <c r="M32" i="3"/>
  <c r="J32" i="3"/>
  <c r="I12" i="3"/>
  <c r="I32" i="3" s="1"/>
  <c r="S31" i="3"/>
  <c r="R31" i="3"/>
  <c r="M31" i="3"/>
  <c r="I11" i="3"/>
  <c r="I31" i="3" s="1"/>
  <c r="S30" i="3"/>
  <c r="R30" i="3"/>
  <c r="Q30" i="3"/>
  <c r="N30" i="3"/>
  <c r="I10" i="3"/>
  <c r="S29" i="3"/>
  <c r="R29" i="3"/>
  <c r="Q29" i="3"/>
  <c r="K29" i="3"/>
  <c r="J29" i="3"/>
  <c r="I9" i="3"/>
  <c r="O28" i="3"/>
  <c r="L28" i="3"/>
  <c r="J28" i="3"/>
  <c r="I8" i="3"/>
  <c r="I28" i="3" s="1"/>
  <c r="Q27" i="3"/>
  <c r="P27" i="3"/>
  <c r="K27" i="3"/>
  <c r="I7" i="3"/>
  <c r="I27" i="3" s="1"/>
  <c r="S26" i="3"/>
  <c r="P26" i="3"/>
  <c r="O26" i="3"/>
  <c r="N26" i="3"/>
  <c r="M26" i="3"/>
  <c r="J26" i="3"/>
  <c r="I6" i="3"/>
  <c r="J26" i="2"/>
  <c r="K26" i="2"/>
  <c r="L26" i="2"/>
  <c r="M26" i="2"/>
  <c r="N26" i="2"/>
  <c r="O26" i="2"/>
  <c r="P26" i="2"/>
  <c r="Q26" i="2"/>
  <c r="R26" i="2"/>
  <c r="S26" i="2"/>
  <c r="J27" i="2"/>
  <c r="L27" i="2"/>
  <c r="M27" i="2"/>
  <c r="N27" i="2"/>
  <c r="O27" i="2"/>
  <c r="P27" i="2"/>
  <c r="Q27" i="2"/>
  <c r="R27" i="2"/>
  <c r="S27" i="2"/>
  <c r="J28" i="2"/>
  <c r="K28" i="2"/>
  <c r="L28" i="2"/>
  <c r="N28" i="2"/>
  <c r="O28" i="2"/>
  <c r="P28" i="2"/>
  <c r="Q28" i="2"/>
  <c r="R28" i="2"/>
  <c r="S28" i="2"/>
  <c r="J29" i="2"/>
  <c r="K29" i="2"/>
  <c r="L29" i="2"/>
  <c r="M29" i="2"/>
  <c r="N29" i="2"/>
  <c r="P29" i="2"/>
  <c r="Q29" i="2"/>
  <c r="R29" i="2"/>
  <c r="S29" i="2"/>
  <c r="J30" i="2"/>
  <c r="K30" i="2"/>
  <c r="L30" i="2"/>
  <c r="M30" i="2"/>
  <c r="N30" i="2"/>
  <c r="O30" i="2"/>
  <c r="P30" i="2"/>
  <c r="R30" i="2"/>
  <c r="S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S32" i="2"/>
  <c r="J33" i="2"/>
  <c r="L33" i="2"/>
  <c r="M33" i="2"/>
  <c r="N33" i="2"/>
  <c r="O33" i="2"/>
  <c r="P33" i="2"/>
  <c r="Q33" i="2"/>
  <c r="R33" i="2"/>
  <c r="S33" i="2"/>
  <c r="J34" i="2"/>
  <c r="K34" i="2"/>
  <c r="L34" i="2"/>
  <c r="N34" i="2"/>
  <c r="O34" i="2"/>
  <c r="P34" i="2"/>
  <c r="Q34" i="2"/>
  <c r="R34" i="2"/>
  <c r="S34" i="2"/>
  <c r="J35" i="2"/>
  <c r="K35" i="2"/>
  <c r="L35" i="2"/>
  <c r="M35" i="2"/>
  <c r="N35" i="2"/>
  <c r="P35" i="2"/>
  <c r="Q35" i="2"/>
  <c r="R35" i="2"/>
  <c r="S35" i="2"/>
  <c r="J36" i="2"/>
  <c r="K36" i="2"/>
  <c r="L36" i="2"/>
  <c r="M36" i="2"/>
  <c r="N36" i="2"/>
  <c r="O36" i="2"/>
  <c r="P36" i="2"/>
  <c r="R36" i="2"/>
  <c r="S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S38" i="2"/>
  <c r="J39" i="2"/>
  <c r="L39" i="2"/>
  <c r="M39" i="2"/>
  <c r="N39" i="2"/>
  <c r="O39" i="2"/>
  <c r="P39" i="2"/>
  <c r="Q39" i="2"/>
  <c r="R39" i="2"/>
  <c r="S39" i="2"/>
  <c r="J40" i="2"/>
  <c r="K40" i="2"/>
  <c r="L40" i="2"/>
  <c r="N40" i="2"/>
  <c r="O40" i="2"/>
  <c r="P40" i="2"/>
  <c r="Q40" i="2"/>
  <c r="R40" i="2"/>
  <c r="S40" i="2"/>
  <c r="J41" i="2"/>
  <c r="K41" i="2"/>
  <c r="L41" i="2"/>
  <c r="M41" i="2"/>
  <c r="N41" i="2"/>
  <c r="P41" i="2"/>
  <c r="Q41" i="2"/>
  <c r="R41" i="2"/>
  <c r="S41" i="2"/>
  <c r="I27" i="2"/>
  <c r="I28" i="2"/>
  <c r="I29" i="2"/>
  <c r="I31" i="2"/>
  <c r="I32" i="2"/>
  <c r="I33" i="2"/>
  <c r="I34" i="2"/>
  <c r="I35" i="2"/>
  <c r="I36" i="2"/>
  <c r="I37" i="2"/>
  <c r="I39" i="2"/>
  <c r="I40" i="2"/>
  <c r="I41" i="2"/>
  <c r="I26" i="2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J6" i="1"/>
  <c r="K6" i="1"/>
  <c r="L6" i="1"/>
  <c r="M6" i="1"/>
  <c r="N6" i="1"/>
  <c r="O6" i="1"/>
  <c r="P6" i="1"/>
  <c r="Q6" i="1"/>
  <c r="R6" i="1"/>
  <c r="S6" i="1"/>
  <c r="I6" i="1"/>
  <c r="H18" i="8" l="1"/>
  <c r="I18" i="8" s="1"/>
  <c r="H22" i="8"/>
  <c r="I22" i="8" s="1"/>
  <c r="H21" i="8"/>
  <c r="I21" i="8" s="1"/>
  <c r="H20" i="8"/>
  <c r="I20" i="8" s="1"/>
  <c r="H19" i="8"/>
  <c r="I19" i="8" s="1"/>
  <c r="J39" i="9"/>
  <c r="K39" i="9"/>
  <c r="J43" i="9"/>
  <c r="K43" i="9"/>
  <c r="K45" i="9"/>
  <c r="J45" i="9"/>
  <c r="I45" i="9"/>
  <c r="K46" i="9"/>
  <c r="J46" i="9"/>
  <c r="I46" i="9"/>
  <c r="I36" i="9"/>
  <c r="I40" i="9"/>
  <c r="I44" i="9"/>
  <c r="J36" i="9"/>
  <c r="J40" i="9"/>
  <c r="J44" i="9"/>
  <c r="I37" i="9"/>
  <c r="I41" i="9"/>
  <c r="J37" i="9"/>
  <c r="J41" i="9"/>
  <c r="I38" i="9"/>
  <c r="I42" i="9"/>
  <c r="J38" i="9"/>
  <c r="J42" i="9"/>
  <c r="J55" i="9"/>
  <c r="J57" i="9"/>
  <c r="I59" i="9"/>
  <c r="J61" i="9"/>
  <c r="J60" i="9"/>
  <c r="J54" i="9"/>
  <c r="I58" i="9"/>
  <c r="J62" i="9"/>
  <c r="J63" i="9"/>
  <c r="I64" i="9"/>
  <c r="J56" i="9"/>
  <c r="I56" i="9"/>
  <c r="K64" i="9"/>
  <c r="K59" i="9"/>
  <c r="J59" i="9"/>
  <c r="K58" i="9"/>
  <c r="I54" i="9"/>
  <c r="J64" i="9"/>
  <c r="J58" i="9"/>
  <c r="K63" i="9"/>
  <c r="K57" i="9"/>
  <c r="I63" i="9"/>
  <c r="I62" i="9"/>
  <c r="K62" i="9"/>
  <c r="K56" i="9"/>
  <c r="I61" i="9"/>
  <c r="I60" i="9"/>
  <c r="K61" i="9"/>
  <c r="K60" i="9"/>
  <c r="K54" i="9"/>
  <c r="I55" i="9" l="1"/>
  <c r="K55" i="9"/>
  <c r="I57" i="9"/>
</calcChain>
</file>

<file path=xl/sharedStrings.xml><?xml version="1.0" encoding="utf-8"?>
<sst xmlns="http://schemas.openxmlformats.org/spreadsheetml/2006/main" count="205" uniqueCount="99">
  <si>
    <t xml:space="preserve">LOG of </t>
  </si>
  <si>
    <t>Max Score</t>
  </si>
  <si>
    <t>…and</t>
  </si>
  <si>
    <t>STARS</t>
  </si>
  <si>
    <t>MATH</t>
  </si>
  <si>
    <t>PC stat growth</t>
  </si>
  <si>
    <t>measured in stars</t>
  </si>
  <si>
    <t>a PC has two archetypes, and that combines to determine their stats - IE, (Fighter + Barbarian), (Black Mage + White Mage).</t>
  </si>
  <si>
    <t>I want to make monsters in such a way that they are level-agnostic. I can say "this monster has lots of Strength", and that will be true whether it's fought at Lv. 10 or Lv. 99.</t>
  </si>
  <si>
    <t>I think I want stats to go up, as you level up. There's something fun about getting a new point of STR, and then seeing your li'l dude hit a bit harder in their next random encounter. (As opposed to using Level in calculations more, which would still mean 'you hit harder after a level up' but lacks the oomph of seeing that on your stats screen.)</t>
  </si>
  <si>
    <t>I want stat growth to be mostly linear, but with noticable bumps every, say, 5 levels. That gives you a clearer goal to aim for when grinding up levels: when you get to the next 5th level, that's a larger boost.</t>
  </si>
  <si>
    <t>Rather than having singleton predetermined character archetypes, I want to mix-n-match them. Each PC can have two archetypes. Thus, a PC might be (Fighter + Black Mage), and have pretty good Strength and Knowledge - or be a (Fighter + Barbarian) with even better Strength, but far worse Knowledge. And so on.</t>
  </si>
  <si>
    <t>A low-growth character with 1 star in a stat should have about half the stat points in a stat that a max-growth character has. So, a (Black Mage + White Mage) with 1.0 growth in Strength might have 10 points, and a (Fighter + Barbarian) with 5.0 stars might have 20 points.</t>
  </si>
  <si>
    <t>The absolute highest value a stat can get to, at Lv. 100, is 255. This is because it feels right to me, as an old-school player, and this is kinda meant to emulate those kinds of games.</t>
  </si>
  <si>
    <t>Level</t>
  </si>
  <si>
    <t>Experience Points</t>
  </si>
  <si>
    <t>Agility</t>
  </si>
  <si>
    <t>Charisma</t>
  </si>
  <si>
    <t>How often you dodge attacks and effects.</t>
  </si>
  <si>
    <t>Initiative</t>
  </si>
  <si>
    <t>Knowledge</t>
  </si>
  <si>
    <t>Perception</t>
  </si>
  <si>
    <t>Skill</t>
  </si>
  <si>
    <t>Spirit</t>
  </si>
  <si>
    <t>Strength</t>
  </si>
  <si>
    <t>Vitality</t>
  </si>
  <si>
    <t>Willpower</t>
  </si>
  <si>
    <t>HP</t>
  </si>
  <si>
    <t>MP</t>
  </si>
  <si>
    <t>SP</t>
  </si>
  <si>
    <t>Personality</t>
  </si>
  <si>
    <t>Offense</t>
  </si>
  <si>
    <t>Defense</t>
  </si>
  <si>
    <t>Social</t>
  </si>
  <si>
    <t>Physical</t>
  </si>
  <si>
    <t>Magical</t>
  </si>
  <si>
    <t>Accuracy</t>
  </si>
  <si>
    <t>-</t>
  </si>
  <si>
    <t>Resilience</t>
  </si>
  <si>
    <t>Status</t>
  </si>
  <si>
    <t>Affects the power of your social attacks / abilities.</t>
  </si>
  <si>
    <t>How fast you move in combat. Higher Initiative = maybe getting more turns</t>
  </si>
  <si>
    <t>How much damage you deal with magical attacks.</t>
  </si>
  <si>
    <t>How often you land your attacks.</t>
  </si>
  <si>
    <t>Affects how often you are struck by status effects and critical hits.</t>
  </si>
  <si>
    <t>Affects the range on normal and critical damage, and how often you apply status effects.</t>
  </si>
  <si>
    <t>Affects how much damage you receive from social attacks.</t>
  </si>
  <si>
    <t>How much damage you deal with physical attacks.</t>
  </si>
  <si>
    <t>Affects how much damage you receive from physical attacks.</t>
  </si>
  <si>
    <t>Affects how much damage you receive from magical attacks.</t>
  </si>
  <si>
    <t>ARCHETYPE</t>
  </si>
  <si>
    <t>Barbarian</t>
  </si>
  <si>
    <t>Total</t>
  </si>
  <si>
    <t>Fighter</t>
  </si>
  <si>
    <t>Black Mage</t>
  </si>
  <si>
    <t>Damage, Inflicting</t>
  </si>
  <si>
    <t>Damage, Reducing</t>
  </si>
  <si>
    <t>Effect, Dodging</t>
  </si>
  <si>
    <t>Effect, Causing</t>
  </si>
  <si>
    <t>It involves your Level, your Vitality, and maybe Passives from the Archetypes.</t>
  </si>
  <si>
    <t>Growth Rate</t>
  </si>
  <si>
    <t>Total HP</t>
  </si>
  <si>
    <t>Passive Boost (%)</t>
  </si>
  <si>
    <t>Stat for Level</t>
  </si>
  <si>
    <t>ORIG MATH NUMBERS</t>
  </si>
  <si>
    <t>(Change from Higher Math)</t>
  </si>
  <si>
    <t>Control Panel</t>
  </si>
  <si>
    <t>And let's play with MP.</t>
  </si>
  <si>
    <t>It involves your Level, your Willpower, and maybe Passives from the Archetypes.</t>
  </si>
  <si>
    <t>Total MP</t>
  </si>
  <si>
    <t>And that's how many…</t>
  </si>
  <si>
    <t>…MP spells</t>
  </si>
  <si>
    <t>Level Power</t>
  </si>
  <si>
    <t>Stat Power</t>
  </si>
  <si>
    <t>Level Multiplier</t>
  </si>
  <si>
    <t>Stat Multiplier</t>
  </si>
  <si>
    <t>damage hits.</t>
  </si>
  <si>
    <t>Let's play with HP.</t>
  </si>
  <si>
    <t>White Mage</t>
  </si>
  <si>
    <t>STATS</t>
  </si>
  <si>
    <t>TOTAL GROWTH</t>
  </si>
  <si>
    <t>Stats At Level</t>
  </si>
  <si>
    <t>Weapons have a Rarity and a Level.</t>
  </si>
  <si>
    <t>At baseline, a weapon's damage is equal to STR of a character with (Rarity) Growth, at that Level.</t>
  </si>
  <si>
    <t>Thus, a character's total attack damage is something like STR + Weapon Damage.</t>
  </si>
  <si>
    <t>Maybe reduce it by a bit for every additional passive it has.</t>
  </si>
  <si>
    <t>That's why a Dagger helps you move faster but hits not-as-hard.</t>
  </si>
  <si>
    <t>Or an Axe hits very hard but isn't as accurate.</t>
  </si>
  <si>
    <t>Different weapon types have different built-in passives.</t>
  </si>
  <si>
    <t>That kind of thing.</t>
  </si>
  <si>
    <t>So…</t>
  </si>
  <si>
    <t>WEAPON NAME</t>
  </si>
  <si>
    <t>Type (Sword, Dagger, Etc.)</t>
  </si>
  <si>
    <t>Rarity</t>
  </si>
  <si>
    <t>Attack Power</t>
  </si>
  <si>
    <t>Additional Passives and Effects</t>
  </si>
  <si>
    <t>Cost</t>
  </si>
  <si>
    <t>Icon</t>
  </si>
  <si>
    <t>Color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</si>
</sst>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4" fillId="3" borderId="0" xfId="0" applyFont="1" applyFill="1"/>
    <xf numFmtId="164" fontId="4" fillId="3" borderId="0" xfId="1" applyNumberFormat="1" applyFont="1" applyFill="1"/>
    <xf numFmtId="0" fontId="4" fillId="4" borderId="0" xfId="0" applyFont="1" applyFill="1"/>
    <xf numFmtId="164" fontId="4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0" fillId="6" borderId="0" xfId="0" applyFill="1"/>
    <xf numFmtId="164" fontId="0" fillId="6" borderId="0" xfId="1" applyNumberFormat="1" applyFont="1" applyFill="1"/>
    <xf numFmtId="0" fontId="4" fillId="7" borderId="0" xfId="0" applyFont="1" applyFill="1"/>
    <xf numFmtId="164" fontId="4" fillId="7" borderId="0" xfId="1" applyNumberFormat="1" applyFont="1" applyFill="1"/>
    <xf numFmtId="0" fontId="4" fillId="2" borderId="0" xfId="0" applyFont="1" applyFill="1"/>
    <xf numFmtId="164" fontId="4" fillId="2" borderId="0" xfId="1" applyNumberFormat="1" applyFont="1" applyFill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01606-F80E-4EA2-98BA-7659994D9D51}" name="ArchetypeGrowths" displayName="ArchetypeGrowths" ref="A1:E7" totalsRowCount="1">
  <autoFilter ref="A1:E6" xr:uid="{E1A01606-F80E-4EA2-98BA-7659994D9D51}"/>
  <tableColumns count="5">
    <tableColumn id="1" xr3:uid="{486137BA-44D5-40FB-89BE-88D888F85C59}" name="ARCHETYPE" totalsRowLabel="Total"/>
    <tableColumn id="2" xr3:uid="{3C66E523-A125-4DFA-AFF7-0FDFA1E549B3}" name="Barbarian" totalsRowFunction="sum"/>
    <tableColumn id="3" xr3:uid="{28418343-CB19-4C77-A015-C8A25697DBB5}" name="Fighter" totalsRowFunction="sum"/>
    <tableColumn id="4" xr3:uid="{65BE661D-3CBD-4918-9156-F6B9DE1C8EB9}" name="Black Mage" totalsRowFunction="sum"/>
    <tableColumn id="5" xr3:uid="{5379A794-E875-4A4D-8C1F-59547D6CD2E9}" name="White Mag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C4E3-838B-47BF-B5E5-9DD56D186894}">
  <dimension ref="H5:S21"/>
  <sheetViews>
    <sheetView workbookViewId="0">
      <selection activeCell="I6" sqref="I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I$5*$H6</f>
        <v>0</v>
      </c>
      <c r="J6">
        <f t="shared" ref="J6:S21" si="0">J$5*$H6</f>
        <v>0.5</v>
      </c>
      <c r="K6">
        <f t="shared" si="0"/>
        <v>1</v>
      </c>
      <c r="L6">
        <f t="shared" si="0"/>
        <v>1.5</v>
      </c>
      <c r="M6">
        <f t="shared" si="0"/>
        <v>2</v>
      </c>
      <c r="N6">
        <f t="shared" si="0"/>
        <v>2.5</v>
      </c>
      <c r="O6">
        <f t="shared" si="0"/>
        <v>3</v>
      </c>
      <c r="P6">
        <f t="shared" si="0"/>
        <v>3.5</v>
      </c>
      <c r="Q6">
        <f t="shared" si="0"/>
        <v>4</v>
      </c>
      <c r="R6">
        <f t="shared" si="0"/>
        <v>4.5</v>
      </c>
      <c r="S6">
        <f t="shared" si="0"/>
        <v>5</v>
      </c>
    </row>
    <row r="7" spans="8:19" x14ac:dyDescent="0.25">
      <c r="H7">
        <v>5</v>
      </c>
      <c r="I7">
        <f t="shared" ref="I7:I21" si="1">I$5*$H7</f>
        <v>0</v>
      </c>
      <c r="J7">
        <f t="shared" si="0"/>
        <v>2.5</v>
      </c>
      <c r="K7">
        <f t="shared" si="0"/>
        <v>5</v>
      </c>
      <c r="L7">
        <f t="shared" si="0"/>
        <v>7.5</v>
      </c>
      <c r="M7">
        <f t="shared" si="0"/>
        <v>10</v>
      </c>
      <c r="N7">
        <f t="shared" si="0"/>
        <v>12.5</v>
      </c>
      <c r="O7">
        <f t="shared" si="0"/>
        <v>15</v>
      </c>
      <c r="P7">
        <f t="shared" si="0"/>
        <v>17.5</v>
      </c>
      <c r="Q7">
        <f t="shared" si="0"/>
        <v>20</v>
      </c>
      <c r="R7">
        <f t="shared" si="0"/>
        <v>22.5</v>
      </c>
      <c r="S7">
        <f t="shared" si="0"/>
        <v>25</v>
      </c>
    </row>
    <row r="8" spans="8:19" x14ac:dyDescent="0.25">
      <c r="H8">
        <v>10</v>
      </c>
      <c r="I8">
        <f t="shared" si="1"/>
        <v>0</v>
      </c>
      <c r="J8">
        <f t="shared" si="0"/>
        <v>5</v>
      </c>
      <c r="K8">
        <f t="shared" si="0"/>
        <v>10</v>
      </c>
      <c r="L8">
        <f t="shared" si="0"/>
        <v>15</v>
      </c>
      <c r="M8">
        <f t="shared" si="0"/>
        <v>20</v>
      </c>
      <c r="N8">
        <f t="shared" si="0"/>
        <v>25</v>
      </c>
      <c r="O8">
        <f t="shared" si="0"/>
        <v>30</v>
      </c>
      <c r="P8">
        <f t="shared" si="0"/>
        <v>35</v>
      </c>
      <c r="Q8">
        <f t="shared" si="0"/>
        <v>40</v>
      </c>
      <c r="R8">
        <f t="shared" si="0"/>
        <v>45</v>
      </c>
      <c r="S8">
        <f t="shared" si="0"/>
        <v>50</v>
      </c>
    </row>
    <row r="9" spans="8:19" x14ac:dyDescent="0.25">
      <c r="H9">
        <v>15</v>
      </c>
      <c r="I9">
        <f t="shared" si="1"/>
        <v>0</v>
      </c>
      <c r="J9">
        <f t="shared" si="0"/>
        <v>7.5</v>
      </c>
      <c r="K9">
        <f t="shared" si="0"/>
        <v>15</v>
      </c>
      <c r="L9">
        <f t="shared" si="0"/>
        <v>22.5</v>
      </c>
      <c r="M9">
        <f t="shared" si="0"/>
        <v>30</v>
      </c>
      <c r="N9">
        <f t="shared" si="0"/>
        <v>37.5</v>
      </c>
      <c r="O9">
        <f t="shared" si="0"/>
        <v>45</v>
      </c>
      <c r="P9">
        <f t="shared" si="0"/>
        <v>52.5</v>
      </c>
      <c r="Q9">
        <f t="shared" si="0"/>
        <v>60</v>
      </c>
      <c r="R9">
        <f t="shared" si="0"/>
        <v>67.5</v>
      </c>
      <c r="S9">
        <f t="shared" si="0"/>
        <v>75</v>
      </c>
    </row>
    <row r="10" spans="8:19" x14ac:dyDescent="0.25">
      <c r="H10">
        <v>20</v>
      </c>
      <c r="I10">
        <f t="shared" si="1"/>
        <v>0</v>
      </c>
      <c r="J10">
        <f t="shared" si="0"/>
        <v>10</v>
      </c>
      <c r="K10">
        <f t="shared" si="0"/>
        <v>20</v>
      </c>
      <c r="L10">
        <f t="shared" si="0"/>
        <v>30</v>
      </c>
      <c r="M10">
        <f t="shared" si="0"/>
        <v>40</v>
      </c>
      <c r="N10">
        <f t="shared" si="0"/>
        <v>50</v>
      </c>
      <c r="O10">
        <f t="shared" si="0"/>
        <v>60</v>
      </c>
      <c r="P10">
        <f t="shared" si="0"/>
        <v>70</v>
      </c>
      <c r="Q10">
        <f t="shared" si="0"/>
        <v>80</v>
      </c>
      <c r="R10">
        <f t="shared" si="0"/>
        <v>90</v>
      </c>
      <c r="S10">
        <f t="shared" si="0"/>
        <v>100</v>
      </c>
    </row>
    <row r="11" spans="8:19" x14ac:dyDescent="0.25">
      <c r="H11">
        <v>25</v>
      </c>
      <c r="I11">
        <f t="shared" si="1"/>
        <v>0</v>
      </c>
      <c r="J11">
        <f t="shared" si="0"/>
        <v>12.5</v>
      </c>
      <c r="K11">
        <f t="shared" si="0"/>
        <v>25</v>
      </c>
      <c r="L11">
        <f t="shared" si="0"/>
        <v>37.5</v>
      </c>
      <c r="M11">
        <f t="shared" si="0"/>
        <v>50</v>
      </c>
      <c r="N11">
        <f t="shared" si="0"/>
        <v>62.5</v>
      </c>
      <c r="O11">
        <f t="shared" si="0"/>
        <v>75</v>
      </c>
      <c r="P11">
        <f t="shared" si="0"/>
        <v>87.5</v>
      </c>
      <c r="Q11">
        <f t="shared" si="0"/>
        <v>100</v>
      </c>
      <c r="R11">
        <f t="shared" si="0"/>
        <v>112.5</v>
      </c>
      <c r="S11">
        <f t="shared" si="0"/>
        <v>125</v>
      </c>
    </row>
    <row r="12" spans="8:19" x14ac:dyDescent="0.25">
      <c r="H12">
        <v>30</v>
      </c>
      <c r="I12">
        <f t="shared" si="1"/>
        <v>0</v>
      </c>
      <c r="J12">
        <f t="shared" si="0"/>
        <v>15</v>
      </c>
      <c r="K12">
        <f t="shared" si="0"/>
        <v>30</v>
      </c>
      <c r="L12">
        <f t="shared" si="0"/>
        <v>45</v>
      </c>
      <c r="M12">
        <f t="shared" si="0"/>
        <v>60</v>
      </c>
      <c r="N12">
        <f t="shared" si="0"/>
        <v>75</v>
      </c>
      <c r="O12">
        <f t="shared" si="0"/>
        <v>90</v>
      </c>
      <c r="P12">
        <f t="shared" si="0"/>
        <v>105</v>
      </c>
      <c r="Q12">
        <f t="shared" si="0"/>
        <v>120</v>
      </c>
      <c r="R12">
        <f t="shared" si="0"/>
        <v>135</v>
      </c>
      <c r="S12">
        <f t="shared" si="0"/>
        <v>150</v>
      </c>
    </row>
    <row r="13" spans="8:19" x14ac:dyDescent="0.25">
      <c r="H13">
        <v>35</v>
      </c>
      <c r="I13">
        <f t="shared" si="1"/>
        <v>0</v>
      </c>
      <c r="J13">
        <f t="shared" si="0"/>
        <v>17.5</v>
      </c>
      <c r="K13">
        <f t="shared" si="0"/>
        <v>35</v>
      </c>
      <c r="L13">
        <f t="shared" si="0"/>
        <v>52.5</v>
      </c>
      <c r="M13">
        <f t="shared" si="0"/>
        <v>70</v>
      </c>
      <c r="N13">
        <f t="shared" si="0"/>
        <v>87.5</v>
      </c>
      <c r="O13">
        <f t="shared" si="0"/>
        <v>105</v>
      </c>
      <c r="P13">
        <f t="shared" si="0"/>
        <v>122.5</v>
      </c>
      <c r="Q13">
        <f t="shared" si="0"/>
        <v>140</v>
      </c>
      <c r="R13">
        <f t="shared" si="0"/>
        <v>157.5</v>
      </c>
      <c r="S13">
        <f t="shared" si="0"/>
        <v>175</v>
      </c>
    </row>
    <row r="14" spans="8:19" x14ac:dyDescent="0.25">
      <c r="H14">
        <v>40</v>
      </c>
      <c r="I14">
        <f t="shared" si="1"/>
        <v>0</v>
      </c>
      <c r="J14">
        <f t="shared" si="0"/>
        <v>20</v>
      </c>
      <c r="K14">
        <f t="shared" si="0"/>
        <v>40</v>
      </c>
      <c r="L14">
        <f t="shared" si="0"/>
        <v>60</v>
      </c>
      <c r="M14">
        <f t="shared" si="0"/>
        <v>80</v>
      </c>
      <c r="N14">
        <f t="shared" si="0"/>
        <v>100</v>
      </c>
      <c r="O14">
        <f t="shared" si="0"/>
        <v>120</v>
      </c>
      <c r="P14">
        <f t="shared" si="0"/>
        <v>140</v>
      </c>
      <c r="Q14">
        <f t="shared" si="0"/>
        <v>160</v>
      </c>
      <c r="R14">
        <f t="shared" si="0"/>
        <v>180</v>
      </c>
      <c r="S14">
        <f t="shared" si="0"/>
        <v>200</v>
      </c>
    </row>
    <row r="15" spans="8:19" x14ac:dyDescent="0.25">
      <c r="H15">
        <v>45</v>
      </c>
      <c r="I15">
        <f t="shared" si="1"/>
        <v>0</v>
      </c>
      <c r="J15">
        <f t="shared" si="0"/>
        <v>22.5</v>
      </c>
      <c r="K15">
        <f t="shared" si="0"/>
        <v>45</v>
      </c>
      <c r="L15">
        <f t="shared" si="0"/>
        <v>67.5</v>
      </c>
      <c r="M15">
        <f t="shared" si="0"/>
        <v>90</v>
      </c>
      <c r="N15">
        <f t="shared" si="0"/>
        <v>112.5</v>
      </c>
      <c r="O15">
        <f t="shared" si="0"/>
        <v>135</v>
      </c>
      <c r="P15">
        <f t="shared" si="0"/>
        <v>157.5</v>
      </c>
      <c r="Q15">
        <f t="shared" si="0"/>
        <v>180</v>
      </c>
      <c r="R15">
        <f t="shared" si="0"/>
        <v>202.5</v>
      </c>
      <c r="S15">
        <f t="shared" si="0"/>
        <v>225</v>
      </c>
    </row>
    <row r="16" spans="8:19" x14ac:dyDescent="0.25">
      <c r="H16">
        <v>50</v>
      </c>
      <c r="I16">
        <f t="shared" si="1"/>
        <v>0</v>
      </c>
      <c r="J16">
        <f t="shared" si="0"/>
        <v>25</v>
      </c>
      <c r="K16">
        <f t="shared" si="0"/>
        <v>50</v>
      </c>
      <c r="L16">
        <f t="shared" si="0"/>
        <v>75</v>
      </c>
      <c r="M16">
        <f t="shared" si="0"/>
        <v>100</v>
      </c>
      <c r="N16">
        <f t="shared" si="0"/>
        <v>125</v>
      </c>
      <c r="O16">
        <f t="shared" si="0"/>
        <v>150</v>
      </c>
      <c r="P16">
        <f t="shared" si="0"/>
        <v>175</v>
      </c>
      <c r="Q16">
        <f t="shared" si="0"/>
        <v>200</v>
      </c>
      <c r="R16">
        <f t="shared" si="0"/>
        <v>225</v>
      </c>
      <c r="S16">
        <f t="shared" si="0"/>
        <v>250</v>
      </c>
    </row>
    <row r="17" spans="8:19" x14ac:dyDescent="0.25">
      <c r="H17">
        <v>60</v>
      </c>
      <c r="I17">
        <f t="shared" si="1"/>
        <v>0</v>
      </c>
      <c r="J17">
        <f t="shared" si="0"/>
        <v>30</v>
      </c>
      <c r="K17">
        <f t="shared" si="0"/>
        <v>60</v>
      </c>
      <c r="L17">
        <f t="shared" si="0"/>
        <v>90</v>
      </c>
      <c r="M17">
        <f t="shared" si="0"/>
        <v>120</v>
      </c>
      <c r="N17">
        <f t="shared" si="0"/>
        <v>150</v>
      </c>
      <c r="O17">
        <f t="shared" si="0"/>
        <v>180</v>
      </c>
      <c r="P17">
        <f t="shared" si="0"/>
        <v>210</v>
      </c>
      <c r="Q17">
        <f t="shared" si="0"/>
        <v>240</v>
      </c>
      <c r="R17">
        <f t="shared" si="0"/>
        <v>270</v>
      </c>
      <c r="S17">
        <f t="shared" si="0"/>
        <v>300</v>
      </c>
    </row>
    <row r="18" spans="8:19" x14ac:dyDescent="0.25">
      <c r="H18">
        <v>70</v>
      </c>
      <c r="I18">
        <f t="shared" si="1"/>
        <v>0</v>
      </c>
      <c r="J18">
        <f t="shared" si="0"/>
        <v>35</v>
      </c>
      <c r="K18">
        <f t="shared" si="0"/>
        <v>70</v>
      </c>
      <c r="L18">
        <f t="shared" si="0"/>
        <v>105</v>
      </c>
      <c r="M18">
        <f t="shared" si="0"/>
        <v>140</v>
      </c>
      <c r="N18">
        <f t="shared" si="0"/>
        <v>175</v>
      </c>
      <c r="O18">
        <f t="shared" si="0"/>
        <v>210</v>
      </c>
      <c r="P18">
        <f t="shared" si="0"/>
        <v>245</v>
      </c>
      <c r="Q18">
        <f t="shared" si="0"/>
        <v>280</v>
      </c>
      <c r="R18">
        <f t="shared" si="0"/>
        <v>315</v>
      </c>
      <c r="S18">
        <f t="shared" si="0"/>
        <v>350</v>
      </c>
    </row>
    <row r="19" spans="8:19" x14ac:dyDescent="0.25">
      <c r="H19">
        <v>80</v>
      </c>
      <c r="I19">
        <f t="shared" si="1"/>
        <v>0</v>
      </c>
      <c r="J19">
        <f t="shared" si="0"/>
        <v>40</v>
      </c>
      <c r="K19">
        <f t="shared" si="0"/>
        <v>80</v>
      </c>
      <c r="L19">
        <f t="shared" si="0"/>
        <v>120</v>
      </c>
      <c r="M19">
        <f t="shared" si="0"/>
        <v>160</v>
      </c>
      <c r="N19">
        <f t="shared" si="0"/>
        <v>200</v>
      </c>
      <c r="O19">
        <f t="shared" si="0"/>
        <v>240</v>
      </c>
      <c r="P19">
        <f t="shared" si="0"/>
        <v>280</v>
      </c>
      <c r="Q19">
        <f t="shared" si="0"/>
        <v>320</v>
      </c>
      <c r="R19">
        <f t="shared" si="0"/>
        <v>360</v>
      </c>
      <c r="S19">
        <f t="shared" si="0"/>
        <v>400</v>
      </c>
    </row>
    <row r="20" spans="8:19" x14ac:dyDescent="0.25">
      <c r="H20">
        <v>90</v>
      </c>
      <c r="I20">
        <f t="shared" si="1"/>
        <v>0</v>
      </c>
      <c r="J20">
        <f t="shared" si="0"/>
        <v>45</v>
      </c>
      <c r="K20">
        <f t="shared" si="0"/>
        <v>90</v>
      </c>
      <c r="L20">
        <f t="shared" si="0"/>
        <v>135</v>
      </c>
      <c r="M20">
        <f t="shared" si="0"/>
        <v>180</v>
      </c>
      <c r="N20">
        <f t="shared" si="0"/>
        <v>225</v>
      </c>
      <c r="O20">
        <f t="shared" si="0"/>
        <v>270</v>
      </c>
      <c r="P20">
        <f t="shared" si="0"/>
        <v>315</v>
      </c>
      <c r="Q20">
        <f t="shared" si="0"/>
        <v>360</v>
      </c>
      <c r="R20">
        <f t="shared" si="0"/>
        <v>405</v>
      </c>
      <c r="S20">
        <f t="shared" si="0"/>
        <v>450</v>
      </c>
    </row>
    <row r="21" spans="8:19" x14ac:dyDescent="0.25">
      <c r="H21">
        <v>100</v>
      </c>
      <c r="I21">
        <f t="shared" si="1"/>
        <v>0</v>
      </c>
      <c r="J21">
        <f t="shared" si="0"/>
        <v>50</v>
      </c>
      <c r="K21">
        <f t="shared" si="0"/>
        <v>100</v>
      </c>
      <c r="L21">
        <f t="shared" si="0"/>
        <v>150</v>
      </c>
      <c r="M21">
        <f t="shared" si="0"/>
        <v>200</v>
      </c>
      <c r="N21">
        <f t="shared" si="0"/>
        <v>250</v>
      </c>
      <c r="O21">
        <f t="shared" si="0"/>
        <v>300</v>
      </c>
      <c r="P21">
        <f t="shared" si="0"/>
        <v>350</v>
      </c>
      <c r="Q21">
        <f t="shared" si="0"/>
        <v>400</v>
      </c>
      <c r="R21">
        <f t="shared" si="0"/>
        <v>450</v>
      </c>
      <c r="S21">
        <f t="shared" si="0"/>
        <v>500</v>
      </c>
    </row>
  </sheetData>
  <conditionalFormatting sqref="I6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6FF6-5183-478B-AB66-71586CA9F359}">
  <dimension ref="D2:D22"/>
  <sheetViews>
    <sheetView tabSelected="1" workbookViewId="0">
      <selection activeCell="D23" sqref="D23"/>
    </sheetView>
  </sheetViews>
  <sheetFormatPr defaultRowHeight="15" x14ac:dyDescent="0.25"/>
  <sheetData>
    <row r="2" spans="4:4" x14ac:dyDescent="0.25">
      <c r="D2" t="s">
        <v>82</v>
      </c>
    </row>
    <row r="3" spans="4:4" x14ac:dyDescent="0.25">
      <c r="D3" t="s">
        <v>83</v>
      </c>
    </row>
    <row r="4" spans="4:4" x14ac:dyDescent="0.25">
      <c r="D4" t="s">
        <v>85</v>
      </c>
    </row>
    <row r="6" spans="4:4" x14ac:dyDescent="0.25">
      <c r="D6" t="s">
        <v>84</v>
      </c>
    </row>
    <row r="8" spans="4:4" x14ac:dyDescent="0.25">
      <c r="D8" t="s">
        <v>88</v>
      </c>
    </row>
    <row r="9" spans="4:4" x14ac:dyDescent="0.25">
      <c r="D9" t="s">
        <v>86</v>
      </c>
    </row>
    <row r="10" spans="4:4" x14ac:dyDescent="0.25">
      <c r="D10" t="s">
        <v>87</v>
      </c>
    </row>
    <row r="11" spans="4:4" x14ac:dyDescent="0.25">
      <c r="D11" t="s">
        <v>89</v>
      </c>
    </row>
    <row r="13" spans="4:4" x14ac:dyDescent="0.25">
      <c r="D13" t="s">
        <v>90</v>
      </c>
    </row>
    <row r="14" spans="4:4" x14ac:dyDescent="0.25">
      <c r="D14" t="s">
        <v>91</v>
      </c>
    </row>
    <row r="15" spans="4:4" x14ac:dyDescent="0.25">
      <c r="D15" t="s">
        <v>92</v>
      </c>
    </row>
    <row r="16" spans="4:4" x14ac:dyDescent="0.25">
      <c r="D16" t="s">
        <v>93</v>
      </c>
    </row>
    <row r="17" spans="4:4" x14ac:dyDescent="0.25">
      <c r="D17" t="s">
        <v>14</v>
      </c>
    </row>
    <row r="18" spans="4:4" x14ac:dyDescent="0.25">
      <c r="D18" t="s">
        <v>94</v>
      </c>
    </row>
    <row r="19" spans="4:4" x14ac:dyDescent="0.25">
      <c r="D19" t="s">
        <v>95</v>
      </c>
    </row>
    <row r="20" spans="4:4" x14ac:dyDescent="0.25">
      <c r="D20" t="s">
        <v>96</v>
      </c>
    </row>
    <row r="21" spans="4:4" x14ac:dyDescent="0.25">
      <c r="D21" t="s">
        <v>97</v>
      </c>
    </row>
    <row r="22" spans="4:4" x14ac:dyDescent="0.25">
      <c r="D2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B701-6211-4913-A6E5-62A20A5B14C8}">
  <dimension ref="B5:S41"/>
  <sheetViews>
    <sheetView topLeftCell="A7" workbookViewId="0">
      <selection activeCell="K32" sqref="K32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LOG(I$5*$H6+1)</f>
        <v>0</v>
      </c>
      <c r="J6">
        <f t="shared" ref="J6:S6" si="0">LOG(J$5*$H6+1)</f>
        <v>0.17609125905568124</v>
      </c>
      <c r="K6">
        <f t="shared" si="0"/>
        <v>0.3010299956639812</v>
      </c>
      <c r="L6">
        <f t="shared" si="0"/>
        <v>0.3979400086720376</v>
      </c>
      <c r="M6">
        <f t="shared" si="0"/>
        <v>0.47712125471966244</v>
      </c>
      <c r="N6">
        <f t="shared" si="0"/>
        <v>0.54406804435027567</v>
      </c>
      <c r="O6">
        <f t="shared" si="0"/>
        <v>0.6020599913279624</v>
      </c>
      <c r="P6">
        <f t="shared" si="0"/>
        <v>0.65321251377534373</v>
      </c>
      <c r="Q6">
        <f t="shared" si="0"/>
        <v>0.69897000433601886</v>
      </c>
      <c r="R6">
        <f t="shared" si="0"/>
        <v>0.74036268949424389</v>
      </c>
      <c r="S6">
        <f t="shared" si="0"/>
        <v>0.77815125038364363</v>
      </c>
    </row>
    <row r="7" spans="8:19" x14ac:dyDescent="0.25">
      <c r="H7">
        <v>5</v>
      </c>
      <c r="I7">
        <f t="shared" ref="I7:S21" si="1">LOG(I$5*$H7+1)</f>
        <v>0</v>
      </c>
      <c r="J7">
        <f t="shared" si="1"/>
        <v>0.54406804435027567</v>
      </c>
      <c r="K7">
        <f t="shared" si="1"/>
        <v>0.77815125038364363</v>
      </c>
      <c r="L7">
        <f t="shared" si="1"/>
        <v>0.92941892571429274</v>
      </c>
      <c r="M7">
        <f t="shared" si="1"/>
        <v>1.0413926851582251</v>
      </c>
      <c r="N7">
        <f t="shared" si="1"/>
        <v>1.1303337684950061</v>
      </c>
      <c r="O7">
        <f t="shared" si="1"/>
        <v>1.2041199826559248</v>
      </c>
      <c r="P7">
        <f t="shared" si="1"/>
        <v>1.2671717284030137</v>
      </c>
      <c r="Q7">
        <f t="shared" si="1"/>
        <v>1.3222192947339193</v>
      </c>
      <c r="R7">
        <f t="shared" si="1"/>
        <v>1.3710678622717363</v>
      </c>
      <c r="S7">
        <f t="shared" si="1"/>
        <v>1.414973347970818</v>
      </c>
    </row>
    <row r="8" spans="8:19" x14ac:dyDescent="0.25">
      <c r="H8">
        <v>10</v>
      </c>
      <c r="I8">
        <f t="shared" si="1"/>
        <v>0</v>
      </c>
      <c r="J8">
        <f t="shared" si="1"/>
        <v>0.77815125038364363</v>
      </c>
      <c r="K8">
        <f t="shared" si="1"/>
        <v>1.0413926851582251</v>
      </c>
      <c r="L8">
        <f t="shared" si="1"/>
        <v>1.2041199826559248</v>
      </c>
      <c r="M8">
        <f t="shared" si="1"/>
        <v>1.3222192947339193</v>
      </c>
      <c r="N8">
        <f t="shared" si="1"/>
        <v>1.414973347970818</v>
      </c>
      <c r="O8">
        <f t="shared" si="1"/>
        <v>1.4913616938342726</v>
      </c>
      <c r="P8">
        <f t="shared" si="1"/>
        <v>1.5563025007672873</v>
      </c>
      <c r="Q8">
        <f t="shared" si="1"/>
        <v>1.6127838567197355</v>
      </c>
      <c r="R8">
        <f t="shared" si="1"/>
        <v>1.6627578316815741</v>
      </c>
      <c r="S8">
        <f t="shared" si="1"/>
        <v>1.7075701760979363</v>
      </c>
    </row>
    <row r="9" spans="8:19" x14ac:dyDescent="0.25">
      <c r="H9">
        <v>15</v>
      </c>
      <c r="I9">
        <f t="shared" si="1"/>
        <v>0</v>
      </c>
      <c r="J9">
        <f t="shared" si="1"/>
        <v>0.92941892571429274</v>
      </c>
      <c r="K9">
        <f t="shared" si="1"/>
        <v>1.2041199826559248</v>
      </c>
      <c r="L9">
        <f t="shared" si="1"/>
        <v>1.3710678622717363</v>
      </c>
      <c r="M9">
        <f t="shared" si="1"/>
        <v>1.4913616938342726</v>
      </c>
      <c r="N9">
        <f t="shared" si="1"/>
        <v>1.5854607295085006</v>
      </c>
      <c r="O9">
        <f t="shared" si="1"/>
        <v>1.6627578316815741</v>
      </c>
      <c r="P9">
        <f t="shared" si="1"/>
        <v>1.7283537820212285</v>
      </c>
      <c r="Q9">
        <f t="shared" si="1"/>
        <v>1.7853298350107671</v>
      </c>
      <c r="R9">
        <f t="shared" si="1"/>
        <v>1.8356905714924256</v>
      </c>
      <c r="S9">
        <f t="shared" si="1"/>
        <v>1.8808135922807914</v>
      </c>
    </row>
    <row r="10" spans="8:19" x14ac:dyDescent="0.25">
      <c r="H10">
        <v>20</v>
      </c>
      <c r="I10">
        <f t="shared" si="1"/>
        <v>0</v>
      </c>
      <c r="J10">
        <f t="shared" si="1"/>
        <v>1.0413926851582251</v>
      </c>
      <c r="K10">
        <f t="shared" si="1"/>
        <v>1.3222192947339193</v>
      </c>
      <c r="L10">
        <f t="shared" si="1"/>
        <v>1.4913616938342726</v>
      </c>
      <c r="M10">
        <f t="shared" si="1"/>
        <v>1.6127838567197355</v>
      </c>
      <c r="N10">
        <f t="shared" si="1"/>
        <v>1.7075701760979363</v>
      </c>
      <c r="O10">
        <f t="shared" si="1"/>
        <v>1.7853298350107671</v>
      </c>
      <c r="P10">
        <f t="shared" si="1"/>
        <v>1.8512583487190752</v>
      </c>
      <c r="Q10">
        <f t="shared" si="1"/>
        <v>1.9084850188786497</v>
      </c>
      <c r="R10">
        <f t="shared" si="1"/>
        <v>1.9590413923210936</v>
      </c>
      <c r="S10">
        <f t="shared" si="1"/>
        <v>2.0043213737826426</v>
      </c>
    </row>
    <row r="11" spans="8:19" x14ac:dyDescent="0.25">
      <c r="H11">
        <v>25</v>
      </c>
      <c r="I11">
        <f t="shared" si="1"/>
        <v>0</v>
      </c>
      <c r="J11">
        <f t="shared" si="1"/>
        <v>1.1303337684950061</v>
      </c>
      <c r="K11">
        <f t="shared" si="1"/>
        <v>1.414973347970818</v>
      </c>
      <c r="L11">
        <f t="shared" si="1"/>
        <v>1.5854607295085006</v>
      </c>
      <c r="M11">
        <f t="shared" si="1"/>
        <v>1.7075701760979363</v>
      </c>
      <c r="N11">
        <f t="shared" si="1"/>
        <v>1.8027737252919758</v>
      </c>
      <c r="O11">
        <f t="shared" si="1"/>
        <v>1.8808135922807914</v>
      </c>
      <c r="P11">
        <f t="shared" si="1"/>
        <v>1.9469432706978254</v>
      </c>
      <c r="Q11">
        <f t="shared" si="1"/>
        <v>2.0043213737826426</v>
      </c>
      <c r="R11">
        <f t="shared" si="1"/>
        <v>2.0549958615291417</v>
      </c>
      <c r="S11">
        <f t="shared" si="1"/>
        <v>2.1003705451175629</v>
      </c>
    </row>
    <row r="12" spans="8:19" x14ac:dyDescent="0.25">
      <c r="H12">
        <v>30</v>
      </c>
      <c r="I12">
        <f t="shared" si="1"/>
        <v>0</v>
      </c>
      <c r="J12">
        <f t="shared" si="1"/>
        <v>1.2041199826559248</v>
      </c>
      <c r="K12">
        <f t="shared" si="1"/>
        <v>1.4913616938342726</v>
      </c>
      <c r="L12">
        <f t="shared" si="1"/>
        <v>1.6627578316815741</v>
      </c>
      <c r="M12">
        <f t="shared" si="1"/>
        <v>1.7853298350107671</v>
      </c>
      <c r="N12">
        <f t="shared" si="1"/>
        <v>1.8808135922807914</v>
      </c>
      <c r="O12">
        <f t="shared" si="1"/>
        <v>1.9590413923210936</v>
      </c>
      <c r="P12">
        <f t="shared" si="1"/>
        <v>2.0253058652647704</v>
      </c>
      <c r="Q12">
        <f t="shared" si="1"/>
        <v>2.0827853703164503</v>
      </c>
      <c r="R12">
        <f t="shared" si="1"/>
        <v>2.1335389083702174</v>
      </c>
      <c r="S12">
        <f t="shared" si="1"/>
        <v>2.1789769472931693</v>
      </c>
    </row>
    <row r="13" spans="8:19" x14ac:dyDescent="0.25">
      <c r="H13">
        <v>35</v>
      </c>
      <c r="I13">
        <f t="shared" si="1"/>
        <v>0</v>
      </c>
      <c r="J13">
        <f t="shared" si="1"/>
        <v>1.2671717284030137</v>
      </c>
      <c r="K13">
        <f t="shared" si="1"/>
        <v>1.5563025007672873</v>
      </c>
      <c r="L13">
        <f t="shared" si="1"/>
        <v>1.7283537820212285</v>
      </c>
      <c r="M13">
        <f t="shared" si="1"/>
        <v>1.8512583487190752</v>
      </c>
      <c r="N13">
        <f t="shared" si="1"/>
        <v>1.9469432706978254</v>
      </c>
      <c r="O13">
        <f t="shared" si="1"/>
        <v>2.0253058652647704</v>
      </c>
      <c r="P13">
        <f t="shared" si="1"/>
        <v>2.0916669575956846</v>
      </c>
      <c r="Q13">
        <f t="shared" si="1"/>
        <v>2.1492191126553797</v>
      </c>
      <c r="R13">
        <f t="shared" si="1"/>
        <v>2.2000292665537704</v>
      </c>
      <c r="S13">
        <f t="shared" si="1"/>
        <v>2.2455126678141499</v>
      </c>
    </row>
    <row r="14" spans="8:19" x14ac:dyDescent="0.25">
      <c r="H14">
        <v>40</v>
      </c>
      <c r="I14">
        <f t="shared" si="1"/>
        <v>0</v>
      </c>
      <c r="J14">
        <f t="shared" si="1"/>
        <v>1.3222192947339193</v>
      </c>
      <c r="K14">
        <f t="shared" si="1"/>
        <v>1.6127838567197355</v>
      </c>
      <c r="L14">
        <f t="shared" si="1"/>
        <v>1.7853298350107671</v>
      </c>
      <c r="M14">
        <f t="shared" si="1"/>
        <v>1.9084850188786497</v>
      </c>
      <c r="N14">
        <f t="shared" si="1"/>
        <v>2.0043213737826426</v>
      </c>
      <c r="O14">
        <f t="shared" si="1"/>
        <v>2.0827853703164503</v>
      </c>
      <c r="P14">
        <f t="shared" si="1"/>
        <v>2.1492191126553797</v>
      </c>
      <c r="Q14">
        <f t="shared" si="1"/>
        <v>2.2068258760318495</v>
      </c>
      <c r="R14">
        <f t="shared" si="1"/>
        <v>2.2576785748691846</v>
      </c>
      <c r="S14">
        <f t="shared" si="1"/>
        <v>2.3031960574204891</v>
      </c>
    </row>
    <row r="15" spans="8:19" x14ac:dyDescent="0.25">
      <c r="H15">
        <v>45</v>
      </c>
      <c r="I15">
        <f t="shared" si="1"/>
        <v>0</v>
      </c>
      <c r="J15">
        <f t="shared" si="1"/>
        <v>1.3710678622717363</v>
      </c>
      <c r="K15">
        <f t="shared" si="1"/>
        <v>1.6627578316815741</v>
      </c>
      <c r="L15">
        <f t="shared" si="1"/>
        <v>1.8356905714924256</v>
      </c>
      <c r="M15">
        <f t="shared" si="1"/>
        <v>1.9590413923210936</v>
      </c>
      <c r="N15">
        <f t="shared" si="1"/>
        <v>2.0549958615291417</v>
      </c>
      <c r="O15">
        <f t="shared" si="1"/>
        <v>2.1335389083702174</v>
      </c>
      <c r="P15">
        <f t="shared" si="1"/>
        <v>2.2000292665537704</v>
      </c>
      <c r="Q15">
        <f t="shared" si="1"/>
        <v>2.2576785748691846</v>
      </c>
      <c r="R15">
        <f t="shared" si="1"/>
        <v>2.3085644135612386</v>
      </c>
      <c r="S15">
        <f t="shared" si="1"/>
        <v>2.3541084391474008</v>
      </c>
    </row>
    <row r="16" spans="8:19" x14ac:dyDescent="0.25">
      <c r="H16">
        <v>50</v>
      </c>
      <c r="I16">
        <f t="shared" si="1"/>
        <v>0</v>
      </c>
      <c r="J16">
        <f t="shared" si="1"/>
        <v>1.414973347970818</v>
      </c>
      <c r="K16">
        <f t="shared" si="1"/>
        <v>1.7075701760979363</v>
      </c>
      <c r="L16">
        <f t="shared" si="1"/>
        <v>1.8808135922807914</v>
      </c>
      <c r="M16">
        <f t="shared" si="1"/>
        <v>2.0043213737826426</v>
      </c>
      <c r="N16">
        <f t="shared" si="1"/>
        <v>2.1003705451175629</v>
      </c>
      <c r="O16">
        <f t="shared" si="1"/>
        <v>2.1789769472931693</v>
      </c>
      <c r="P16">
        <f t="shared" si="1"/>
        <v>2.2455126678141499</v>
      </c>
      <c r="Q16">
        <f t="shared" si="1"/>
        <v>2.3031960574204891</v>
      </c>
      <c r="R16">
        <f t="shared" si="1"/>
        <v>2.3541084391474008</v>
      </c>
      <c r="S16">
        <f t="shared" si="1"/>
        <v>2.399673721481038</v>
      </c>
    </row>
    <row r="17" spans="2:19" x14ac:dyDescent="0.25">
      <c r="H17">
        <v>60</v>
      </c>
      <c r="I17">
        <f t="shared" si="1"/>
        <v>0</v>
      </c>
      <c r="J17">
        <f t="shared" si="1"/>
        <v>1.4913616938342726</v>
      </c>
      <c r="K17">
        <f t="shared" si="1"/>
        <v>1.7853298350107671</v>
      </c>
      <c r="L17">
        <f t="shared" si="1"/>
        <v>1.9590413923210936</v>
      </c>
      <c r="M17">
        <f t="shared" si="1"/>
        <v>2.0827853703164503</v>
      </c>
      <c r="N17">
        <f t="shared" si="1"/>
        <v>2.1789769472931693</v>
      </c>
      <c r="O17">
        <f t="shared" si="1"/>
        <v>2.2576785748691846</v>
      </c>
      <c r="P17">
        <f t="shared" si="1"/>
        <v>2.3242824552976926</v>
      </c>
      <c r="Q17">
        <f t="shared" si="1"/>
        <v>2.3820170425748683</v>
      </c>
      <c r="R17">
        <f t="shared" si="1"/>
        <v>2.4329692908744058</v>
      </c>
      <c r="S17">
        <f t="shared" si="1"/>
        <v>2.4785664955938436</v>
      </c>
    </row>
    <row r="18" spans="2:19" x14ac:dyDescent="0.25">
      <c r="H18">
        <v>70</v>
      </c>
      <c r="I18">
        <f t="shared" si="1"/>
        <v>0</v>
      </c>
      <c r="J18">
        <f t="shared" si="1"/>
        <v>1.5563025007672873</v>
      </c>
      <c r="K18">
        <f t="shared" si="1"/>
        <v>1.8512583487190752</v>
      </c>
      <c r="L18">
        <f t="shared" si="1"/>
        <v>2.0253058652647704</v>
      </c>
      <c r="M18">
        <f t="shared" si="1"/>
        <v>2.1492191126553797</v>
      </c>
      <c r="N18">
        <f t="shared" si="1"/>
        <v>2.2455126678141499</v>
      </c>
      <c r="O18">
        <f t="shared" si="1"/>
        <v>2.3242824552976926</v>
      </c>
      <c r="P18">
        <f t="shared" si="1"/>
        <v>2.3909351071033793</v>
      </c>
      <c r="Q18">
        <f t="shared" si="1"/>
        <v>2.4487063199050798</v>
      </c>
      <c r="R18">
        <f t="shared" si="1"/>
        <v>2.4996870826184039</v>
      </c>
      <c r="S18">
        <f t="shared" si="1"/>
        <v>2.5453071164658239</v>
      </c>
    </row>
    <row r="19" spans="2:19" x14ac:dyDescent="0.25">
      <c r="H19">
        <v>80</v>
      </c>
      <c r="I19">
        <f t="shared" si="1"/>
        <v>0</v>
      </c>
      <c r="J19">
        <f t="shared" si="1"/>
        <v>1.6127838567197355</v>
      </c>
      <c r="K19">
        <f t="shared" si="1"/>
        <v>1.9084850188786497</v>
      </c>
      <c r="L19">
        <f t="shared" si="1"/>
        <v>2.0827853703164503</v>
      </c>
      <c r="M19">
        <f t="shared" si="1"/>
        <v>2.2068258760318495</v>
      </c>
      <c r="N19">
        <f t="shared" si="1"/>
        <v>2.3031960574204891</v>
      </c>
      <c r="O19">
        <f t="shared" si="1"/>
        <v>2.3820170425748683</v>
      </c>
      <c r="P19">
        <f t="shared" si="1"/>
        <v>2.4487063199050798</v>
      </c>
      <c r="Q19">
        <f t="shared" si="1"/>
        <v>2.5065050324048719</v>
      </c>
      <c r="R19">
        <f t="shared" si="1"/>
        <v>2.5575072019056577</v>
      </c>
      <c r="S19">
        <f t="shared" si="1"/>
        <v>2.6031443726201822</v>
      </c>
    </row>
    <row r="20" spans="2:19" x14ac:dyDescent="0.25">
      <c r="H20">
        <v>90</v>
      </c>
      <c r="I20">
        <f t="shared" si="1"/>
        <v>0</v>
      </c>
      <c r="J20">
        <f t="shared" si="1"/>
        <v>1.6627578316815741</v>
      </c>
      <c r="K20">
        <f t="shared" si="1"/>
        <v>1.9590413923210936</v>
      </c>
      <c r="L20">
        <f t="shared" si="1"/>
        <v>2.1335389083702174</v>
      </c>
      <c r="M20">
        <f t="shared" si="1"/>
        <v>2.2576785748691846</v>
      </c>
      <c r="N20">
        <f t="shared" si="1"/>
        <v>2.3541084391474008</v>
      </c>
      <c r="O20">
        <f t="shared" si="1"/>
        <v>2.4329692908744058</v>
      </c>
      <c r="P20">
        <f t="shared" si="1"/>
        <v>2.4996870826184039</v>
      </c>
      <c r="Q20">
        <f t="shared" si="1"/>
        <v>2.5575072019056577</v>
      </c>
      <c r="R20">
        <f t="shared" si="1"/>
        <v>2.6085260335771943</v>
      </c>
      <c r="S20">
        <f t="shared" si="1"/>
        <v>2.6541765418779604</v>
      </c>
    </row>
    <row r="21" spans="2:19" x14ac:dyDescent="0.25">
      <c r="H21">
        <v>100</v>
      </c>
      <c r="I21">
        <f t="shared" si="1"/>
        <v>0</v>
      </c>
      <c r="J21">
        <f t="shared" si="1"/>
        <v>1.7075701760979363</v>
      </c>
      <c r="K21">
        <f t="shared" si="1"/>
        <v>2.0043213737826426</v>
      </c>
      <c r="L21">
        <f t="shared" si="1"/>
        <v>2.1789769472931693</v>
      </c>
      <c r="M21">
        <f t="shared" si="1"/>
        <v>2.3031960574204891</v>
      </c>
      <c r="N21">
        <f t="shared" si="1"/>
        <v>2.399673721481038</v>
      </c>
      <c r="O21">
        <f t="shared" si="1"/>
        <v>2.4785664955938436</v>
      </c>
      <c r="P21">
        <f t="shared" si="1"/>
        <v>2.5453071164658239</v>
      </c>
      <c r="Q21">
        <f t="shared" si="1"/>
        <v>2.6031443726201822</v>
      </c>
      <c r="R21">
        <f t="shared" si="1"/>
        <v>2.6541765418779604</v>
      </c>
      <c r="S21">
        <f t="shared" si="1"/>
        <v>2.6998377258672459</v>
      </c>
    </row>
    <row r="23" spans="2:19" x14ac:dyDescent="0.25">
      <c r="B23">
        <f>SQRT(256)</f>
        <v>16</v>
      </c>
    </row>
    <row r="25" spans="2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2:19" x14ac:dyDescent="0.25">
      <c r="H26">
        <v>1</v>
      </c>
      <c r="I26">
        <f>I6*$H26</f>
        <v>0</v>
      </c>
      <c r="J26">
        <f t="shared" ref="J26:S26" si="2">J6*$H26</f>
        <v>0.17609125905568124</v>
      </c>
      <c r="K26">
        <f t="shared" si="2"/>
        <v>0.3010299956639812</v>
      </c>
      <c r="L26">
        <f t="shared" si="2"/>
        <v>0.3979400086720376</v>
      </c>
      <c r="M26">
        <f t="shared" si="2"/>
        <v>0.47712125471966244</v>
      </c>
      <c r="N26">
        <f t="shared" si="2"/>
        <v>0.54406804435027567</v>
      </c>
      <c r="O26">
        <f t="shared" si="2"/>
        <v>0.6020599913279624</v>
      </c>
      <c r="P26">
        <f t="shared" si="2"/>
        <v>0.65321251377534373</v>
      </c>
      <c r="Q26">
        <f t="shared" si="2"/>
        <v>0.69897000433601886</v>
      </c>
      <c r="R26">
        <f t="shared" si="2"/>
        <v>0.74036268949424389</v>
      </c>
      <c r="S26">
        <f t="shared" si="2"/>
        <v>0.77815125038364363</v>
      </c>
    </row>
    <row r="27" spans="2:19" x14ac:dyDescent="0.25">
      <c r="H27">
        <v>5</v>
      </c>
      <c r="I27">
        <f t="shared" ref="I27:S41" si="3">I7*$H27</f>
        <v>0</v>
      </c>
      <c r="J27">
        <f t="shared" si="3"/>
        <v>2.7203402217513784</v>
      </c>
      <c r="K27">
        <f t="shared" si="3"/>
        <v>3.8907562519182184</v>
      </c>
      <c r="L27">
        <f t="shared" si="3"/>
        <v>4.6470946285714634</v>
      </c>
      <c r="M27">
        <f t="shared" si="3"/>
        <v>5.2069634257911259</v>
      </c>
      <c r="N27">
        <f t="shared" si="3"/>
        <v>5.651668842475031</v>
      </c>
      <c r="O27">
        <f t="shared" si="3"/>
        <v>6.0205999132796242</v>
      </c>
      <c r="P27">
        <f t="shared" si="3"/>
        <v>6.3358586420150687</v>
      </c>
      <c r="Q27">
        <f t="shared" si="3"/>
        <v>6.6110964736695967</v>
      </c>
      <c r="R27">
        <f t="shared" si="3"/>
        <v>6.8553393113586818</v>
      </c>
      <c r="S27">
        <f t="shared" si="3"/>
        <v>7.0748667398540901</v>
      </c>
    </row>
    <row r="28" spans="2:19" x14ac:dyDescent="0.25">
      <c r="H28">
        <v>10</v>
      </c>
      <c r="I28">
        <f t="shared" si="3"/>
        <v>0</v>
      </c>
      <c r="J28">
        <f t="shared" si="3"/>
        <v>7.7815125038364368</v>
      </c>
      <c r="K28">
        <f t="shared" si="3"/>
        <v>10.413926851582252</v>
      </c>
      <c r="L28">
        <f t="shared" si="3"/>
        <v>12.041199826559248</v>
      </c>
      <c r="M28">
        <f t="shared" si="3"/>
        <v>13.222192947339193</v>
      </c>
      <c r="N28">
        <f t="shared" si="3"/>
        <v>14.14973347970818</v>
      </c>
      <c r="O28">
        <f t="shared" si="3"/>
        <v>14.913616938342727</v>
      </c>
      <c r="P28">
        <f t="shared" si="3"/>
        <v>15.563025007672874</v>
      </c>
      <c r="Q28">
        <f t="shared" si="3"/>
        <v>16.127838567197355</v>
      </c>
      <c r="R28">
        <f t="shared" si="3"/>
        <v>16.62757831681574</v>
      </c>
      <c r="S28">
        <f t="shared" si="3"/>
        <v>17.075701760979364</v>
      </c>
    </row>
    <row r="29" spans="2:19" x14ac:dyDescent="0.25">
      <c r="H29">
        <v>15</v>
      </c>
      <c r="I29">
        <f t="shared" si="3"/>
        <v>0</v>
      </c>
      <c r="J29">
        <f t="shared" si="3"/>
        <v>13.941283885714391</v>
      </c>
      <c r="K29">
        <f t="shared" si="3"/>
        <v>18.061799739838872</v>
      </c>
      <c r="L29">
        <f t="shared" si="3"/>
        <v>20.566017934076044</v>
      </c>
      <c r="M29">
        <f t="shared" si="3"/>
        <v>22.370425407514091</v>
      </c>
      <c r="N29">
        <f t="shared" si="3"/>
        <v>23.781910942627508</v>
      </c>
      <c r="O29">
        <f t="shared" si="3"/>
        <v>24.941367475223611</v>
      </c>
      <c r="P29">
        <f t="shared" si="3"/>
        <v>25.925306730318425</v>
      </c>
      <c r="Q29">
        <f t="shared" si="3"/>
        <v>26.779947525161507</v>
      </c>
      <c r="R29">
        <f t="shared" si="3"/>
        <v>27.535358572386386</v>
      </c>
      <c r="S29">
        <f t="shared" si="3"/>
        <v>28.212203884211871</v>
      </c>
    </row>
    <row r="30" spans="2:19" x14ac:dyDescent="0.25">
      <c r="H30">
        <v>20</v>
      </c>
      <c r="I30">
        <f t="shared" si="3"/>
        <v>0</v>
      </c>
      <c r="J30">
        <f t="shared" si="3"/>
        <v>20.827853703164504</v>
      </c>
      <c r="K30">
        <f t="shared" si="3"/>
        <v>26.444385894678387</v>
      </c>
      <c r="L30">
        <f t="shared" si="3"/>
        <v>29.827233876685455</v>
      </c>
      <c r="M30">
        <f t="shared" si="3"/>
        <v>32.255677134394709</v>
      </c>
      <c r="N30">
        <f t="shared" si="3"/>
        <v>34.151403521958727</v>
      </c>
      <c r="O30">
        <f t="shared" si="3"/>
        <v>35.706596700215343</v>
      </c>
      <c r="P30">
        <f t="shared" si="3"/>
        <v>37.025166974381506</v>
      </c>
      <c r="Q30">
        <f t="shared" si="3"/>
        <v>38.169700377572994</v>
      </c>
      <c r="R30">
        <f t="shared" si="3"/>
        <v>39.18082784642187</v>
      </c>
      <c r="S30">
        <f t="shared" si="3"/>
        <v>40.086427475652854</v>
      </c>
    </row>
    <row r="31" spans="2:19" x14ac:dyDescent="0.25">
      <c r="H31">
        <v>25</v>
      </c>
      <c r="I31">
        <f t="shared" si="3"/>
        <v>0</v>
      </c>
      <c r="J31">
        <f t="shared" si="3"/>
        <v>28.258344212375153</v>
      </c>
      <c r="K31">
        <f t="shared" si="3"/>
        <v>35.374333699270451</v>
      </c>
      <c r="L31">
        <f t="shared" si="3"/>
        <v>39.636518237712515</v>
      </c>
      <c r="M31">
        <f t="shared" si="3"/>
        <v>42.689254402448405</v>
      </c>
      <c r="N31">
        <f t="shared" si="3"/>
        <v>45.069343132299394</v>
      </c>
      <c r="O31">
        <f t="shared" si="3"/>
        <v>47.020339807019781</v>
      </c>
      <c r="P31">
        <f t="shared" si="3"/>
        <v>48.673581767445633</v>
      </c>
      <c r="Q31">
        <f t="shared" si="3"/>
        <v>50.108034344566065</v>
      </c>
      <c r="R31">
        <f t="shared" si="3"/>
        <v>51.374896538228541</v>
      </c>
      <c r="S31">
        <f t="shared" si="3"/>
        <v>52.50926362793907</v>
      </c>
    </row>
    <row r="32" spans="2:19" x14ac:dyDescent="0.25">
      <c r="H32">
        <v>30</v>
      </c>
      <c r="I32">
        <f t="shared" si="3"/>
        <v>0</v>
      </c>
      <c r="J32">
        <f t="shared" si="3"/>
        <v>36.123599479677743</v>
      </c>
      <c r="K32">
        <f t="shared" si="3"/>
        <v>44.740850815028182</v>
      </c>
      <c r="L32">
        <f t="shared" si="3"/>
        <v>49.882734950447222</v>
      </c>
      <c r="M32">
        <f t="shared" si="3"/>
        <v>53.559895050323014</v>
      </c>
      <c r="N32">
        <f t="shared" si="3"/>
        <v>56.424407768423741</v>
      </c>
      <c r="O32">
        <f t="shared" si="3"/>
        <v>58.771241769632809</v>
      </c>
      <c r="P32">
        <f t="shared" si="3"/>
        <v>60.759175957943114</v>
      </c>
      <c r="Q32">
        <f t="shared" si="3"/>
        <v>62.483561109493508</v>
      </c>
      <c r="R32">
        <f t="shared" si="3"/>
        <v>64.006167251106518</v>
      </c>
      <c r="S32">
        <f t="shared" si="3"/>
        <v>65.369308418795072</v>
      </c>
    </row>
    <row r="33" spans="8:19" x14ac:dyDescent="0.25">
      <c r="H33">
        <v>35</v>
      </c>
      <c r="I33">
        <f t="shared" si="3"/>
        <v>0</v>
      </c>
      <c r="J33">
        <f t="shared" si="3"/>
        <v>44.351010494105481</v>
      </c>
      <c r="K33">
        <f t="shared" si="3"/>
        <v>54.470587526855056</v>
      </c>
      <c r="L33">
        <f t="shared" si="3"/>
        <v>60.492382370742995</v>
      </c>
      <c r="M33">
        <f t="shared" si="3"/>
        <v>64.794042205167628</v>
      </c>
      <c r="N33">
        <f t="shared" si="3"/>
        <v>68.143014474423893</v>
      </c>
      <c r="O33">
        <f t="shared" si="3"/>
        <v>70.885705284266962</v>
      </c>
      <c r="P33">
        <f t="shared" si="3"/>
        <v>73.208343515848952</v>
      </c>
      <c r="Q33">
        <f t="shared" si="3"/>
        <v>75.222668942938284</v>
      </c>
      <c r="R33">
        <f t="shared" si="3"/>
        <v>77.001024329381963</v>
      </c>
      <c r="S33">
        <f t="shared" si="3"/>
        <v>78.592943373495245</v>
      </c>
    </row>
    <row r="34" spans="8:19" x14ac:dyDescent="0.25">
      <c r="H34">
        <v>40</v>
      </c>
      <c r="I34">
        <f t="shared" si="3"/>
        <v>0</v>
      </c>
      <c r="J34">
        <f t="shared" si="3"/>
        <v>52.888771789356774</v>
      </c>
      <c r="K34">
        <f t="shared" si="3"/>
        <v>64.511354268789418</v>
      </c>
      <c r="L34">
        <f t="shared" si="3"/>
        <v>71.413193400430686</v>
      </c>
      <c r="M34">
        <f t="shared" si="3"/>
        <v>76.339400755145988</v>
      </c>
      <c r="N34">
        <f t="shared" si="3"/>
        <v>80.172854951305709</v>
      </c>
      <c r="O34">
        <f t="shared" si="3"/>
        <v>83.311414812658015</v>
      </c>
      <c r="P34">
        <f t="shared" si="3"/>
        <v>85.968764506215194</v>
      </c>
      <c r="Q34">
        <f t="shared" si="3"/>
        <v>88.273035041273985</v>
      </c>
      <c r="R34">
        <f t="shared" si="3"/>
        <v>90.307142994767389</v>
      </c>
      <c r="S34">
        <f t="shared" si="3"/>
        <v>92.127842296819566</v>
      </c>
    </row>
    <row r="35" spans="8:19" x14ac:dyDescent="0.25">
      <c r="H35">
        <v>45</v>
      </c>
      <c r="I35">
        <f t="shared" si="3"/>
        <v>0</v>
      </c>
      <c r="J35">
        <f t="shared" si="3"/>
        <v>61.698053802228131</v>
      </c>
      <c r="K35">
        <f t="shared" si="3"/>
        <v>74.82410242567083</v>
      </c>
      <c r="L35">
        <f t="shared" si="3"/>
        <v>82.606075717159158</v>
      </c>
      <c r="M35">
        <f t="shared" si="3"/>
        <v>88.156862654449213</v>
      </c>
      <c r="N35">
        <f t="shared" si="3"/>
        <v>92.474813768811373</v>
      </c>
      <c r="O35">
        <f t="shared" si="3"/>
        <v>96.009250876659777</v>
      </c>
      <c r="P35">
        <f t="shared" si="3"/>
        <v>99.001316994919662</v>
      </c>
      <c r="Q35">
        <f t="shared" si="3"/>
        <v>101.59553586911331</v>
      </c>
      <c r="R35">
        <f t="shared" si="3"/>
        <v>103.88539861025573</v>
      </c>
      <c r="S35">
        <f t="shared" si="3"/>
        <v>105.93487976163303</v>
      </c>
    </row>
    <row r="36" spans="8:19" x14ac:dyDescent="0.25">
      <c r="H36">
        <v>50</v>
      </c>
      <c r="I36">
        <f t="shared" si="3"/>
        <v>0</v>
      </c>
      <c r="J36">
        <f t="shared" si="3"/>
        <v>70.748667398540903</v>
      </c>
      <c r="K36">
        <f t="shared" si="3"/>
        <v>85.378508804896811</v>
      </c>
      <c r="L36">
        <f t="shared" si="3"/>
        <v>94.040679614039561</v>
      </c>
      <c r="M36">
        <f t="shared" si="3"/>
        <v>100.21606868913213</v>
      </c>
      <c r="N36">
        <f t="shared" si="3"/>
        <v>105.01852725587814</v>
      </c>
      <c r="O36">
        <f t="shared" si="3"/>
        <v>108.94884736465846</v>
      </c>
      <c r="P36">
        <f t="shared" si="3"/>
        <v>112.2756333907075</v>
      </c>
      <c r="Q36">
        <f t="shared" si="3"/>
        <v>115.15980287102445</v>
      </c>
      <c r="R36">
        <f t="shared" si="3"/>
        <v>117.70542195737004</v>
      </c>
      <c r="S36">
        <f t="shared" si="3"/>
        <v>119.9836860740519</v>
      </c>
    </row>
    <row r="37" spans="8:19" x14ac:dyDescent="0.25">
      <c r="H37">
        <v>60</v>
      </c>
      <c r="I37">
        <f t="shared" si="3"/>
        <v>0</v>
      </c>
      <c r="J37">
        <f t="shared" si="3"/>
        <v>89.481701630056364</v>
      </c>
      <c r="K37">
        <f t="shared" si="3"/>
        <v>107.11979010064603</v>
      </c>
      <c r="L37">
        <f t="shared" si="3"/>
        <v>117.54248353926562</v>
      </c>
      <c r="M37">
        <f t="shared" si="3"/>
        <v>124.96712221898702</v>
      </c>
      <c r="N37">
        <f t="shared" si="3"/>
        <v>130.73861683759014</v>
      </c>
      <c r="O37">
        <f t="shared" si="3"/>
        <v>135.46071449215108</v>
      </c>
      <c r="P37">
        <f t="shared" si="3"/>
        <v>139.45694731786156</v>
      </c>
      <c r="Q37">
        <f t="shared" si="3"/>
        <v>142.92102255449211</v>
      </c>
      <c r="R37">
        <f t="shared" si="3"/>
        <v>145.97815745246436</v>
      </c>
      <c r="S37">
        <f t="shared" si="3"/>
        <v>148.71398973563061</v>
      </c>
    </row>
    <row r="38" spans="8:19" x14ac:dyDescent="0.25">
      <c r="H38">
        <v>70</v>
      </c>
      <c r="I38">
        <f t="shared" si="3"/>
        <v>0</v>
      </c>
      <c r="J38">
        <f t="shared" si="3"/>
        <v>108.94117505371011</v>
      </c>
      <c r="K38">
        <f t="shared" si="3"/>
        <v>129.58808441033526</v>
      </c>
      <c r="L38">
        <f t="shared" si="3"/>
        <v>141.77141056853392</v>
      </c>
      <c r="M38">
        <f t="shared" si="3"/>
        <v>150.44533788587657</v>
      </c>
      <c r="N38">
        <f t="shared" si="3"/>
        <v>157.18588674699049</v>
      </c>
      <c r="O38">
        <f t="shared" si="3"/>
        <v>162.69977187083848</v>
      </c>
      <c r="P38">
        <f t="shared" si="3"/>
        <v>167.36545749723655</v>
      </c>
      <c r="Q38">
        <f t="shared" si="3"/>
        <v>171.40944239335559</v>
      </c>
      <c r="R38">
        <f t="shared" si="3"/>
        <v>174.97809578328827</v>
      </c>
      <c r="S38">
        <f t="shared" si="3"/>
        <v>178.17149815260768</v>
      </c>
    </row>
    <row r="39" spans="8:19" x14ac:dyDescent="0.25">
      <c r="H39">
        <v>80</v>
      </c>
      <c r="I39">
        <f t="shared" si="3"/>
        <v>0</v>
      </c>
      <c r="J39">
        <f t="shared" si="3"/>
        <v>129.02270853757884</v>
      </c>
      <c r="K39">
        <f t="shared" si="3"/>
        <v>152.67880151029198</v>
      </c>
      <c r="L39">
        <f t="shared" si="3"/>
        <v>166.62282962531603</v>
      </c>
      <c r="M39">
        <f t="shared" si="3"/>
        <v>176.54607008254797</v>
      </c>
      <c r="N39">
        <f t="shared" si="3"/>
        <v>184.25568459363913</v>
      </c>
      <c r="O39">
        <f t="shared" si="3"/>
        <v>190.56136340598948</v>
      </c>
      <c r="P39">
        <f t="shared" si="3"/>
        <v>195.89650559240638</v>
      </c>
      <c r="Q39">
        <f t="shared" si="3"/>
        <v>200.52040259238976</v>
      </c>
      <c r="R39">
        <f t="shared" si="3"/>
        <v>204.60057615245262</v>
      </c>
      <c r="S39">
        <f t="shared" si="3"/>
        <v>208.25154980961457</v>
      </c>
    </row>
    <row r="40" spans="8:19" x14ac:dyDescent="0.25">
      <c r="H40">
        <v>90</v>
      </c>
      <c r="I40">
        <f t="shared" si="3"/>
        <v>0</v>
      </c>
      <c r="J40">
        <f t="shared" si="3"/>
        <v>149.64820485134166</v>
      </c>
      <c r="K40">
        <f t="shared" si="3"/>
        <v>176.31372530889843</v>
      </c>
      <c r="L40">
        <f t="shared" si="3"/>
        <v>192.01850175331955</v>
      </c>
      <c r="M40">
        <f t="shared" si="3"/>
        <v>203.19107173822661</v>
      </c>
      <c r="N40">
        <f t="shared" si="3"/>
        <v>211.86975952326605</v>
      </c>
      <c r="O40">
        <f t="shared" si="3"/>
        <v>218.96723617869654</v>
      </c>
      <c r="P40">
        <f t="shared" si="3"/>
        <v>224.97183743565634</v>
      </c>
      <c r="Q40">
        <f t="shared" si="3"/>
        <v>230.17564817150918</v>
      </c>
      <c r="R40">
        <f t="shared" si="3"/>
        <v>234.76734302194748</v>
      </c>
      <c r="S40">
        <f t="shared" si="3"/>
        <v>238.87588876901643</v>
      </c>
    </row>
    <row r="41" spans="8:19" x14ac:dyDescent="0.25">
      <c r="H41">
        <v>100</v>
      </c>
      <c r="I41">
        <f t="shared" si="3"/>
        <v>0</v>
      </c>
      <c r="J41">
        <f t="shared" si="3"/>
        <v>170.75701760979362</v>
      </c>
      <c r="K41">
        <f t="shared" si="3"/>
        <v>200.43213737826426</v>
      </c>
      <c r="L41">
        <f t="shared" si="3"/>
        <v>217.89769472931692</v>
      </c>
      <c r="M41">
        <f t="shared" si="3"/>
        <v>230.31960574204891</v>
      </c>
      <c r="N41">
        <f t="shared" si="3"/>
        <v>239.96737214810381</v>
      </c>
      <c r="O41">
        <f t="shared" si="3"/>
        <v>247.85664955938435</v>
      </c>
      <c r="P41">
        <f t="shared" si="3"/>
        <v>254.53071164658238</v>
      </c>
      <c r="Q41">
        <f t="shared" si="3"/>
        <v>260.3144372620182</v>
      </c>
      <c r="R41">
        <f t="shared" si="3"/>
        <v>265.41765418779602</v>
      </c>
      <c r="S41">
        <f t="shared" si="3"/>
        <v>269.98377258672457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D0E9-8DE2-426D-9C78-E34A38C3CA5C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LOG(J$5*$H6,5)</f>
        <v>-0.43067655807339306</v>
      </c>
      <c r="K6">
        <f t="shared" ref="K6:S6" si="0">LOG(K$5*$H6,5)</f>
        <v>0</v>
      </c>
      <c r="L6">
        <f t="shared" si="0"/>
        <v>0.25192963641259225</v>
      </c>
      <c r="M6">
        <f t="shared" si="0"/>
        <v>0.43067655807339306</v>
      </c>
      <c r="N6">
        <f t="shared" si="0"/>
        <v>0.569323441926607</v>
      </c>
      <c r="O6">
        <f t="shared" si="0"/>
        <v>0.68260619448598536</v>
      </c>
      <c r="P6">
        <f t="shared" si="0"/>
        <v>0.77838539704877463</v>
      </c>
      <c r="Q6">
        <f t="shared" si="0"/>
        <v>0.86135311614678611</v>
      </c>
      <c r="R6">
        <f t="shared" si="0"/>
        <v>0.93453583089857761</v>
      </c>
      <c r="S6">
        <f t="shared" si="0"/>
        <v>1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LOG(J$5*$H7,5)</f>
        <v>0.569323441926607</v>
      </c>
      <c r="K7">
        <f t="shared" si="2"/>
        <v>1</v>
      </c>
      <c r="L7">
        <f t="shared" si="2"/>
        <v>1.2519296364125923</v>
      </c>
      <c r="M7">
        <f t="shared" si="2"/>
        <v>1.4306765580733933</v>
      </c>
      <c r="N7">
        <f t="shared" si="2"/>
        <v>1.5693234419266071</v>
      </c>
      <c r="O7">
        <f t="shared" si="2"/>
        <v>1.6826061944859854</v>
      </c>
      <c r="P7">
        <f t="shared" si="2"/>
        <v>1.7783853970487746</v>
      </c>
      <c r="Q7">
        <f t="shared" si="2"/>
        <v>1.8613531161467862</v>
      </c>
      <c r="R7">
        <f t="shared" si="2"/>
        <v>1.9345358308985776</v>
      </c>
      <c r="S7">
        <f t="shared" si="2"/>
        <v>2</v>
      </c>
    </row>
    <row r="8" spans="8:19" x14ac:dyDescent="0.25">
      <c r="H8">
        <v>10</v>
      </c>
      <c r="I8" t="e">
        <f t="shared" si="1"/>
        <v>#NUM!</v>
      </c>
      <c r="J8">
        <f t="shared" si="2"/>
        <v>1</v>
      </c>
      <c r="K8">
        <f t="shared" si="2"/>
        <v>1.4306765580733933</v>
      </c>
      <c r="L8">
        <f t="shared" si="2"/>
        <v>1.6826061944859854</v>
      </c>
      <c r="M8">
        <f t="shared" si="2"/>
        <v>1.8613531161467862</v>
      </c>
      <c r="N8">
        <f t="shared" si="2"/>
        <v>2</v>
      </c>
      <c r="O8">
        <f t="shared" si="2"/>
        <v>2.1132827525593787</v>
      </c>
      <c r="P8">
        <f t="shared" si="2"/>
        <v>2.2090619551221677</v>
      </c>
      <c r="Q8">
        <f t="shared" si="2"/>
        <v>2.2920296742201791</v>
      </c>
      <c r="R8">
        <f t="shared" si="2"/>
        <v>2.3652123889719707</v>
      </c>
      <c r="S8">
        <f t="shared" si="2"/>
        <v>2.4306765580733933</v>
      </c>
    </row>
    <row r="9" spans="8:19" x14ac:dyDescent="0.25">
      <c r="H9">
        <v>15</v>
      </c>
      <c r="I9" t="e">
        <f t="shared" si="1"/>
        <v>#NUM!</v>
      </c>
      <c r="J9">
        <f t="shared" si="2"/>
        <v>1.2519296364125923</v>
      </c>
      <c r="K9">
        <f t="shared" si="2"/>
        <v>1.6826061944859854</v>
      </c>
      <c r="L9">
        <f t="shared" si="2"/>
        <v>1.9345358308985776</v>
      </c>
      <c r="M9">
        <f t="shared" si="2"/>
        <v>2.1132827525593787</v>
      </c>
      <c r="N9">
        <f t="shared" si="2"/>
        <v>2.2519296364125925</v>
      </c>
      <c r="O9">
        <f t="shared" si="2"/>
        <v>2.3652123889719707</v>
      </c>
      <c r="P9">
        <f t="shared" si="2"/>
        <v>2.4609915915347598</v>
      </c>
      <c r="Q9">
        <f t="shared" si="2"/>
        <v>2.5439593106327716</v>
      </c>
      <c r="R9">
        <f t="shared" si="2"/>
        <v>2.6171420253845632</v>
      </c>
      <c r="S9">
        <f t="shared" si="2"/>
        <v>2.6826061944859854</v>
      </c>
    </row>
    <row r="10" spans="8:19" x14ac:dyDescent="0.25">
      <c r="H10">
        <v>20</v>
      </c>
      <c r="I10" t="e">
        <f t="shared" si="1"/>
        <v>#NUM!</v>
      </c>
      <c r="J10">
        <f t="shared" si="2"/>
        <v>1.4306765580733933</v>
      </c>
      <c r="K10">
        <f t="shared" si="2"/>
        <v>1.8613531161467862</v>
      </c>
      <c r="L10">
        <f t="shared" si="2"/>
        <v>2.1132827525593787</v>
      </c>
      <c r="M10">
        <f t="shared" si="2"/>
        <v>2.2920296742201791</v>
      </c>
      <c r="N10">
        <f t="shared" si="2"/>
        <v>2.4306765580733933</v>
      </c>
      <c r="O10">
        <f t="shared" si="2"/>
        <v>2.5439593106327716</v>
      </c>
      <c r="P10">
        <f t="shared" si="2"/>
        <v>2.6397385131955611</v>
      </c>
      <c r="Q10">
        <f t="shared" si="2"/>
        <v>2.722706232293572</v>
      </c>
      <c r="R10">
        <f t="shared" si="2"/>
        <v>2.7958889470453636</v>
      </c>
      <c r="S10">
        <f t="shared" si="2"/>
        <v>2.8613531161467867</v>
      </c>
    </row>
    <row r="11" spans="8:19" x14ac:dyDescent="0.25">
      <c r="H11">
        <v>25</v>
      </c>
      <c r="I11" t="e">
        <f t="shared" si="1"/>
        <v>#NUM!</v>
      </c>
      <c r="J11">
        <f t="shared" si="2"/>
        <v>1.5693234419266071</v>
      </c>
      <c r="K11">
        <f t="shared" si="2"/>
        <v>2</v>
      </c>
      <c r="L11">
        <f t="shared" si="2"/>
        <v>2.2519296364125925</v>
      </c>
      <c r="M11">
        <f t="shared" si="2"/>
        <v>2.4306765580733933</v>
      </c>
      <c r="N11">
        <f t="shared" si="2"/>
        <v>2.5693234419266071</v>
      </c>
      <c r="O11">
        <f t="shared" si="2"/>
        <v>2.6826061944859854</v>
      </c>
      <c r="P11">
        <f t="shared" si="2"/>
        <v>2.7783853970487749</v>
      </c>
      <c r="Q11">
        <f t="shared" si="2"/>
        <v>2.8613531161467867</v>
      </c>
      <c r="R11">
        <f t="shared" si="2"/>
        <v>2.9345358308985778</v>
      </c>
      <c r="S11">
        <f t="shared" si="2"/>
        <v>3.0000000000000004</v>
      </c>
    </row>
    <row r="12" spans="8:19" x14ac:dyDescent="0.25">
      <c r="H12">
        <v>30</v>
      </c>
      <c r="I12" t="e">
        <f t="shared" si="1"/>
        <v>#NUM!</v>
      </c>
      <c r="J12">
        <f t="shared" si="2"/>
        <v>1.6826061944859854</v>
      </c>
      <c r="K12">
        <f t="shared" si="2"/>
        <v>2.1132827525593787</v>
      </c>
      <c r="L12">
        <f t="shared" si="2"/>
        <v>2.3652123889719707</v>
      </c>
      <c r="M12">
        <f t="shared" si="2"/>
        <v>2.5439593106327716</v>
      </c>
      <c r="N12">
        <f t="shared" si="2"/>
        <v>2.6826061944859854</v>
      </c>
      <c r="O12">
        <f t="shared" si="2"/>
        <v>2.7958889470453636</v>
      </c>
      <c r="P12">
        <f t="shared" si="2"/>
        <v>2.8916681496081527</v>
      </c>
      <c r="Q12">
        <f t="shared" si="2"/>
        <v>2.9746358687061645</v>
      </c>
      <c r="R12">
        <f t="shared" si="2"/>
        <v>3.0478185834579561</v>
      </c>
      <c r="S12">
        <f t="shared" si="2"/>
        <v>3.1132827525593783</v>
      </c>
    </row>
    <row r="13" spans="8:19" x14ac:dyDescent="0.25">
      <c r="H13">
        <v>35</v>
      </c>
      <c r="I13" t="e">
        <f t="shared" si="1"/>
        <v>#NUM!</v>
      </c>
      <c r="J13">
        <f t="shared" si="2"/>
        <v>1.7783853970487746</v>
      </c>
      <c r="K13">
        <f t="shared" si="2"/>
        <v>2.2090619551221677</v>
      </c>
      <c r="L13">
        <f t="shared" si="2"/>
        <v>2.4609915915347598</v>
      </c>
      <c r="M13">
        <f t="shared" si="2"/>
        <v>2.6397385131955611</v>
      </c>
      <c r="N13">
        <f t="shared" si="2"/>
        <v>2.7783853970487749</v>
      </c>
      <c r="O13">
        <f t="shared" si="2"/>
        <v>2.8916681496081527</v>
      </c>
      <c r="P13">
        <f t="shared" si="2"/>
        <v>2.9874473521709426</v>
      </c>
      <c r="Q13">
        <f t="shared" si="2"/>
        <v>3.0704150712689535</v>
      </c>
      <c r="R13">
        <f t="shared" si="2"/>
        <v>3.1435977860207451</v>
      </c>
      <c r="S13">
        <f t="shared" si="2"/>
        <v>3.2090619551221682</v>
      </c>
    </row>
    <row r="14" spans="8:19" x14ac:dyDescent="0.25">
      <c r="H14">
        <v>40</v>
      </c>
      <c r="I14" t="e">
        <f t="shared" si="1"/>
        <v>#NUM!</v>
      </c>
      <c r="J14">
        <f t="shared" si="2"/>
        <v>1.8613531161467862</v>
      </c>
      <c r="K14">
        <f t="shared" si="2"/>
        <v>2.2920296742201791</v>
      </c>
      <c r="L14">
        <f t="shared" si="2"/>
        <v>2.5439593106327716</v>
      </c>
      <c r="M14">
        <f t="shared" si="2"/>
        <v>2.722706232293572</v>
      </c>
      <c r="N14">
        <f t="shared" si="2"/>
        <v>2.8613531161467867</v>
      </c>
      <c r="O14">
        <f t="shared" si="2"/>
        <v>2.9746358687061645</v>
      </c>
      <c r="P14">
        <f t="shared" si="2"/>
        <v>3.0704150712689535</v>
      </c>
      <c r="Q14">
        <f t="shared" si="2"/>
        <v>3.1533827903669653</v>
      </c>
      <c r="R14">
        <f t="shared" si="2"/>
        <v>3.2265655051187569</v>
      </c>
      <c r="S14">
        <f t="shared" si="2"/>
        <v>3.2920296742201791</v>
      </c>
    </row>
    <row r="15" spans="8:19" x14ac:dyDescent="0.25">
      <c r="H15">
        <v>45</v>
      </c>
      <c r="I15" t="e">
        <f t="shared" si="1"/>
        <v>#NUM!</v>
      </c>
      <c r="J15">
        <f t="shared" si="2"/>
        <v>1.9345358308985776</v>
      </c>
      <c r="K15">
        <f t="shared" si="2"/>
        <v>2.3652123889719707</v>
      </c>
      <c r="L15">
        <f t="shared" si="2"/>
        <v>2.6171420253845632</v>
      </c>
      <c r="M15">
        <f t="shared" si="2"/>
        <v>2.7958889470453636</v>
      </c>
      <c r="N15">
        <f t="shared" si="2"/>
        <v>2.9345358308985778</v>
      </c>
      <c r="O15">
        <f t="shared" si="2"/>
        <v>3.0478185834579561</v>
      </c>
      <c r="P15">
        <f t="shared" si="2"/>
        <v>3.1435977860207451</v>
      </c>
      <c r="Q15">
        <f t="shared" si="2"/>
        <v>3.2265655051187569</v>
      </c>
      <c r="R15">
        <f t="shared" si="2"/>
        <v>3.2997482198705486</v>
      </c>
      <c r="S15">
        <f t="shared" si="2"/>
        <v>3.3652123889719707</v>
      </c>
    </row>
    <row r="16" spans="8:19" x14ac:dyDescent="0.25">
      <c r="H16">
        <v>50</v>
      </c>
      <c r="I16" t="e">
        <f t="shared" si="1"/>
        <v>#NUM!</v>
      </c>
      <c r="J16">
        <f t="shared" si="2"/>
        <v>2</v>
      </c>
      <c r="K16">
        <f t="shared" si="2"/>
        <v>2.4306765580733933</v>
      </c>
      <c r="L16">
        <f t="shared" si="2"/>
        <v>2.6826061944859854</v>
      </c>
      <c r="M16">
        <f t="shared" si="2"/>
        <v>2.8613531161467867</v>
      </c>
      <c r="N16">
        <f t="shared" si="2"/>
        <v>3.0000000000000004</v>
      </c>
      <c r="O16">
        <f t="shared" si="2"/>
        <v>3.1132827525593783</v>
      </c>
      <c r="P16">
        <f t="shared" si="2"/>
        <v>3.2090619551221682</v>
      </c>
      <c r="Q16">
        <f t="shared" si="2"/>
        <v>3.2920296742201791</v>
      </c>
      <c r="R16">
        <f t="shared" si="2"/>
        <v>3.3652123889719707</v>
      </c>
      <c r="S16">
        <f t="shared" si="2"/>
        <v>3.4306765580733929</v>
      </c>
    </row>
    <row r="17" spans="8:19" x14ac:dyDescent="0.25">
      <c r="H17">
        <v>60</v>
      </c>
      <c r="I17" t="e">
        <f t="shared" si="1"/>
        <v>#NUM!</v>
      </c>
      <c r="J17">
        <f t="shared" si="2"/>
        <v>2.1132827525593787</v>
      </c>
      <c r="K17">
        <f t="shared" si="2"/>
        <v>2.5439593106327716</v>
      </c>
      <c r="L17">
        <f t="shared" si="2"/>
        <v>2.7958889470453636</v>
      </c>
      <c r="M17">
        <f t="shared" si="2"/>
        <v>2.9746358687061645</v>
      </c>
      <c r="N17">
        <f t="shared" si="2"/>
        <v>3.1132827525593783</v>
      </c>
      <c r="O17">
        <f t="shared" si="2"/>
        <v>3.2265655051187569</v>
      </c>
      <c r="P17">
        <f t="shared" si="2"/>
        <v>3.322344707681546</v>
      </c>
      <c r="Q17">
        <f t="shared" si="2"/>
        <v>3.4053124267795578</v>
      </c>
      <c r="R17">
        <f t="shared" si="2"/>
        <v>3.4784951415313494</v>
      </c>
      <c r="S17">
        <f t="shared" si="2"/>
        <v>3.5439593106327716</v>
      </c>
    </row>
    <row r="18" spans="8:19" x14ac:dyDescent="0.25">
      <c r="H18">
        <v>70</v>
      </c>
      <c r="I18" t="e">
        <f t="shared" si="1"/>
        <v>#NUM!</v>
      </c>
      <c r="J18">
        <f t="shared" si="2"/>
        <v>2.2090619551221677</v>
      </c>
      <c r="K18">
        <f t="shared" si="2"/>
        <v>2.6397385131955611</v>
      </c>
      <c r="L18">
        <f t="shared" si="2"/>
        <v>2.8916681496081527</v>
      </c>
      <c r="M18">
        <f t="shared" si="2"/>
        <v>3.0704150712689535</v>
      </c>
      <c r="N18">
        <f t="shared" si="2"/>
        <v>3.2090619551221682</v>
      </c>
      <c r="O18">
        <f t="shared" si="2"/>
        <v>3.322344707681546</v>
      </c>
      <c r="P18">
        <f t="shared" si="2"/>
        <v>3.4181239102443355</v>
      </c>
      <c r="Q18">
        <f t="shared" si="2"/>
        <v>3.5010916293423469</v>
      </c>
      <c r="R18">
        <f t="shared" si="2"/>
        <v>3.5742743440941385</v>
      </c>
      <c r="S18">
        <f t="shared" si="2"/>
        <v>3.6397385131955606</v>
      </c>
    </row>
    <row r="19" spans="8:19" x14ac:dyDescent="0.25">
      <c r="H19">
        <v>80</v>
      </c>
      <c r="I19" t="e">
        <f t="shared" si="1"/>
        <v>#NUM!</v>
      </c>
      <c r="J19">
        <f t="shared" si="2"/>
        <v>2.2920296742201791</v>
      </c>
      <c r="K19">
        <f t="shared" si="2"/>
        <v>2.722706232293572</v>
      </c>
      <c r="L19">
        <f t="shared" si="2"/>
        <v>2.9746358687061645</v>
      </c>
      <c r="M19">
        <f t="shared" si="2"/>
        <v>3.1533827903669653</v>
      </c>
      <c r="N19">
        <f t="shared" si="2"/>
        <v>3.2920296742201791</v>
      </c>
      <c r="O19">
        <f t="shared" si="2"/>
        <v>3.4053124267795578</v>
      </c>
      <c r="P19">
        <f t="shared" si="2"/>
        <v>3.5010916293423469</v>
      </c>
      <c r="Q19">
        <f t="shared" si="2"/>
        <v>3.5840593484403582</v>
      </c>
      <c r="R19">
        <f t="shared" si="2"/>
        <v>3.6572420631921498</v>
      </c>
      <c r="S19">
        <f t="shared" si="2"/>
        <v>3.7227062322935724</v>
      </c>
    </row>
    <row r="20" spans="8:19" x14ac:dyDescent="0.25">
      <c r="H20">
        <v>90</v>
      </c>
      <c r="I20" t="e">
        <f t="shared" si="1"/>
        <v>#NUM!</v>
      </c>
      <c r="J20">
        <f t="shared" si="2"/>
        <v>2.3652123889719707</v>
      </c>
      <c r="K20">
        <f t="shared" si="2"/>
        <v>2.7958889470453636</v>
      </c>
      <c r="L20">
        <f t="shared" si="2"/>
        <v>3.0478185834579561</v>
      </c>
      <c r="M20">
        <f t="shared" si="2"/>
        <v>3.2265655051187569</v>
      </c>
      <c r="N20">
        <f t="shared" si="2"/>
        <v>3.3652123889719707</v>
      </c>
      <c r="O20">
        <f t="shared" si="2"/>
        <v>3.4784951415313494</v>
      </c>
      <c r="P20">
        <f t="shared" si="2"/>
        <v>3.5742743440941385</v>
      </c>
      <c r="Q20">
        <f t="shared" si="2"/>
        <v>3.6572420631921498</v>
      </c>
      <c r="R20">
        <f t="shared" si="2"/>
        <v>3.730424777943941</v>
      </c>
      <c r="S20">
        <f t="shared" si="2"/>
        <v>3.7958889470453641</v>
      </c>
    </row>
    <row r="21" spans="8:19" x14ac:dyDescent="0.25">
      <c r="H21">
        <v>100</v>
      </c>
      <c r="I21" t="e">
        <f t="shared" si="1"/>
        <v>#NUM!</v>
      </c>
      <c r="J21">
        <f t="shared" si="2"/>
        <v>2.4306765580733933</v>
      </c>
      <c r="K21">
        <f t="shared" si="2"/>
        <v>2.8613531161467867</v>
      </c>
      <c r="L21">
        <f t="shared" si="2"/>
        <v>3.1132827525593783</v>
      </c>
      <c r="M21">
        <f t="shared" si="2"/>
        <v>3.2920296742201791</v>
      </c>
      <c r="N21">
        <f t="shared" si="2"/>
        <v>3.4306765580733929</v>
      </c>
      <c r="O21">
        <f t="shared" si="2"/>
        <v>3.5439593106327716</v>
      </c>
      <c r="P21">
        <f t="shared" si="2"/>
        <v>3.6397385131955606</v>
      </c>
      <c r="Q21">
        <f t="shared" si="2"/>
        <v>3.7227062322935724</v>
      </c>
      <c r="R21">
        <f t="shared" si="2"/>
        <v>3.7958889470453641</v>
      </c>
      <c r="S21">
        <f t="shared" si="2"/>
        <v>3.8613531161467862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-0.43067655807339306</v>
      </c>
      <c r="K26">
        <f t="shared" si="3"/>
        <v>0</v>
      </c>
      <c r="L26">
        <f t="shared" si="3"/>
        <v>0.25192963641259225</v>
      </c>
      <c r="M26">
        <f t="shared" si="3"/>
        <v>0.43067655807339306</v>
      </c>
      <c r="N26">
        <f t="shared" si="3"/>
        <v>0.569323441926607</v>
      </c>
      <c r="O26">
        <f t="shared" si="3"/>
        <v>0.68260619448598536</v>
      </c>
      <c r="P26">
        <f t="shared" si="3"/>
        <v>0.77838539704877463</v>
      </c>
      <c r="Q26">
        <f t="shared" si="3"/>
        <v>0.86135311614678611</v>
      </c>
      <c r="R26">
        <f t="shared" si="3"/>
        <v>0.93453583089857761</v>
      </c>
      <c r="S26">
        <f t="shared" si="3"/>
        <v>1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2.8466172096330351</v>
      </c>
      <c r="K27">
        <f t="shared" si="4"/>
        <v>5</v>
      </c>
      <c r="L27">
        <f t="shared" si="4"/>
        <v>6.2596481820629615</v>
      </c>
      <c r="M27">
        <f t="shared" si="4"/>
        <v>7.1533827903669671</v>
      </c>
      <c r="N27">
        <f t="shared" si="4"/>
        <v>7.8466172096330356</v>
      </c>
      <c r="O27">
        <f t="shared" si="4"/>
        <v>8.4130309724299259</v>
      </c>
      <c r="P27">
        <f t="shared" si="4"/>
        <v>8.8919269852438738</v>
      </c>
      <c r="Q27">
        <f t="shared" si="4"/>
        <v>9.3067655807339307</v>
      </c>
      <c r="R27">
        <f t="shared" si="4"/>
        <v>9.6726791544928883</v>
      </c>
      <c r="S27">
        <f t="shared" si="4"/>
        <v>10</v>
      </c>
    </row>
    <row r="28" spans="8:19" x14ac:dyDescent="0.25">
      <c r="H28">
        <v>10</v>
      </c>
      <c r="I28" t="e">
        <f t="shared" si="4"/>
        <v>#NUM!</v>
      </c>
      <c r="J28">
        <f t="shared" si="4"/>
        <v>10</v>
      </c>
      <c r="K28">
        <f t="shared" si="4"/>
        <v>14.306765580733934</v>
      </c>
      <c r="L28">
        <f t="shared" si="4"/>
        <v>16.826061944859852</v>
      </c>
      <c r="M28">
        <f t="shared" si="4"/>
        <v>18.613531161467861</v>
      </c>
      <c r="N28">
        <f t="shared" si="4"/>
        <v>20</v>
      </c>
      <c r="O28">
        <f t="shared" si="4"/>
        <v>21.132827525593786</v>
      </c>
      <c r="P28">
        <f t="shared" si="4"/>
        <v>22.090619551221678</v>
      </c>
      <c r="Q28">
        <f t="shared" si="4"/>
        <v>22.920296742201792</v>
      </c>
      <c r="R28">
        <f t="shared" si="4"/>
        <v>23.652123889719707</v>
      </c>
      <c r="S28">
        <f t="shared" si="4"/>
        <v>24.306765580733934</v>
      </c>
    </row>
    <row r="29" spans="8:19" x14ac:dyDescent="0.25">
      <c r="H29">
        <v>15</v>
      </c>
      <c r="I29" t="e">
        <f t="shared" si="4"/>
        <v>#NUM!</v>
      </c>
      <c r="J29">
        <f t="shared" si="4"/>
        <v>18.778944546188885</v>
      </c>
      <c r="K29">
        <f t="shared" si="4"/>
        <v>25.239092917289781</v>
      </c>
      <c r="L29">
        <f t="shared" si="4"/>
        <v>29.018037463478663</v>
      </c>
      <c r="M29">
        <f t="shared" si="4"/>
        <v>31.699241288390681</v>
      </c>
      <c r="N29">
        <f t="shared" si="4"/>
        <v>33.778944546188889</v>
      </c>
      <c r="O29">
        <f t="shared" si="4"/>
        <v>35.478185834579563</v>
      </c>
      <c r="P29">
        <f t="shared" si="4"/>
        <v>36.914873873021399</v>
      </c>
      <c r="Q29">
        <f t="shared" si="4"/>
        <v>38.159389659491573</v>
      </c>
      <c r="R29">
        <f t="shared" si="4"/>
        <v>39.257130380768444</v>
      </c>
      <c r="S29">
        <f t="shared" si="4"/>
        <v>40.239092917289781</v>
      </c>
    </row>
    <row r="30" spans="8:19" x14ac:dyDescent="0.25">
      <c r="H30">
        <v>20</v>
      </c>
      <c r="I30" t="e">
        <f t="shared" si="4"/>
        <v>#NUM!</v>
      </c>
      <c r="J30">
        <f t="shared" si="4"/>
        <v>28.613531161467868</v>
      </c>
      <c r="K30">
        <f t="shared" si="4"/>
        <v>37.227062322935723</v>
      </c>
      <c r="L30">
        <f t="shared" si="4"/>
        <v>42.265655051187572</v>
      </c>
      <c r="M30">
        <f t="shared" si="4"/>
        <v>45.840593484403584</v>
      </c>
      <c r="N30">
        <f t="shared" si="4"/>
        <v>48.613531161467868</v>
      </c>
      <c r="O30">
        <f t="shared" si="4"/>
        <v>50.879186212655434</v>
      </c>
      <c r="P30">
        <f t="shared" si="4"/>
        <v>52.794770263911218</v>
      </c>
      <c r="Q30">
        <f t="shared" si="4"/>
        <v>54.454124645871438</v>
      </c>
      <c r="R30">
        <f t="shared" si="4"/>
        <v>55.917778940907269</v>
      </c>
      <c r="S30">
        <f t="shared" si="4"/>
        <v>57.227062322935737</v>
      </c>
    </row>
    <row r="31" spans="8:19" x14ac:dyDescent="0.25">
      <c r="H31">
        <v>25</v>
      </c>
      <c r="I31" t="e">
        <f t="shared" si="4"/>
        <v>#NUM!</v>
      </c>
      <c r="J31">
        <f t="shared" si="4"/>
        <v>39.233086048165177</v>
      </c>
      <c r="K31">
        <f t="shared" si="4"/>
        <v>50</v>
      </c>
      <c r="L31">
        <f t="shared" si="4"/>
        <v>56.29824091031481</v>
      </c>
      <c r="M31">
        <f t="shared" si="4"/>
        <v>60.76691395183483</v>
      </c>
      <c r="N31">
        <f t="shared" si="4"/>
        <v>64.233086048165177</v>
      </c>
      <c r="O31">
        <f t="shared" si="4"/>
        <v>67.06515486214964</v>
      </c>
      <c r="P31">
        <f t="shared" si="4"/>
        <v>69.459634926219366</v>
      </c>
      <c r="Q31">
        <f t="shared" si="4"/>
        <v>71.53382790366966</v>
      </c>
      <c r="R31">
        <f t="shared" si="4"/>
        <v>73.363395772464443</v>
      </c>
      <c r="S31">
        <f t="shared" si="4"/>
        <v>75.000000000000014</v>
      </c>
    </row>
    <row r="32" spans="8:19" x14ac:dyDescent="0.25">
      <c r="H32">
        <v>30</v>
      </c>
      <c r="I32" t="e">
        <f t="shared" si="4"/>
        <v>#NUM!</v>
      </c>
      <c r="J32">
        <f t="shared" si="4"/>
        <v>50.478185834579563</v>
      </c>
      <c r="K32">
        <f t="shared" si="4"/>
        <v>63.398482576781362</v>
      </c>
      <c r="L32">
        <f t="shared" si="4"/>
        <v>70.956371669159125</v>
      </c>
      <c r="M32">
        <f t="shared" si="4"/>
        <v>76.318779318983147</v>
      </c>
      <c r="N32">
        <f t="shared" si="4"/>
        <v>80.478185834579563</v>
      </c>
      <c r="O32">
        <f t="shared" si="4"/>
        <v>83.87666841136091</v>
      </c>
      <c r="P32">
        <f t="shared" si="4"/>
        <v>86.750044488244583</v>
      </c>
      <c r="Q32">
        <f t="shared" si="4"/>
        <v>89.239076061184932</v>
      </c>
      <c r="R32">
        <f t="shared" si="4"/>
        <v>91.434557503738688</v>
      </c>
      <c r="S32">
        <f t="shared" si="4"/>
        <v>93.398482576781348</v>
      </c>
    </row>
    <row r="33" spans="8:19" x14ac:dyDescent="0.25">
      <c r="H33">
        <v>35</v>
      </c>
      <c r="I33" t="e">
        <f t="shared" si="4"/>
        <v>#NUM!</v>
      </c>
      <c r="J33">
        <f t="shared" si="4"/>
        <v>62.243488896707113</v>
      </c>
      <c r="K33">
        <f t="shared" si="4"/>
        <v>77.317168429275867</v>
      </c>
      <c r="L33">
        <f t="shared" si="4"/>
        <v>86.134705703716591</v>
      </c>
      <c r="M33">
        <f t="shared" si="4"/>
        <v>92.390847961844642</v>
      </c>
      <c r="N33">
        <f t="shared" si="4"/>
        <v>97.24348889670712</v>
      </c>
      <c r="O33">
        <f t="shared" si="4"/>
        <v>101.20838523628534</v>
      </c>
      <c r="P33">
        <f t="shared" si="4"/>
        <v>104.56065732598299</v>
      </c>
      <c r="Q33">
        <f t="shared" si="4"/>
        <v>107.46452749441337</v>
      </c>
      <c r="R33">
        <f t="shared" si="4"/>
        <v>110.02592251072608</v>
      </c>
      <c r="S33">
        <f t="shared" si="4"/>
        <v>112.31716842927588</v>
      </c>
    </row>
    <row r="34" spans="8:19" x14ac:dyDescent="0.25">
      <c r="H34">
        <v>40</v>
      </c>
      <c r="I34" t="e">
        <f t="shared" si="4"/>
        <v>#NUM!</v>
      </c>
      <c r="J34">
        <f t="shared" si="4"/>
        <v>74.454124645871445</v>
      </c>
      <c r="K34">
        <f t="shared" si="4"/>
        <v>91.681186968807168</v>
      </c>
      <c r="L34">
        <f t="shared" si="4"/>
        <v>101.75837242531087</v>
      </c>
      <c r="M34">
        <f t="shared" si="4"/>
        <v>108.90824929174288</v>
      </c>
      <c r="N34">
        <f t="shared" si="4"/>
        <v>114.45412464587147</v>
      </c>
      <c r="O34">
        <f t="shared" si="4"/>
        <v>118.98543474824658</v>
      </c>
      <c r="P34">
        <f t="shared" si="4"/>
        <v>122.81660285075814</v>
      </c>
      <c r="Q34">
        <f t="shared" si="4"/>
        <v>126.13531161467861</v>
      </c>
      <c r="R34">
        <f t="shared" si="4"/>
        <v>129.06262020475029</v>
      </c>
      <c r="S34">
        <f t="shared" si="4"/>
        <v>131.68118696880717</v>
      </c>
    </row>
    <row r="35" spans="8:19" x14ac:dyDescent="0.25">
      <c r="H35">
        <v>45</v>
      </c>
      <c r="I35" t="e">
        <f t="shared" si="4"/>
        <v>#NUM!</v>
      </c>
      <c r="J35">
        <f t="shared" si="4"/>
        <v>87.054112390435989</v>
      </c>
      <c r="K35">
        <f t="shared" si="4"/>
        <v>106.43455750373869</v>
      </c>
      <c r="L35">
        <f t="shared" si="4"/>
        <v>117.77139114230535</v>
      </c>
      <c r="M35">
        <f t="shared" si="4"/>
        <v>125.81500261704136</v>
      </c>
      <c r="N35">
        <f t="shared" si="4"/>
        <v>132.05411239043599</v>
      </c>
      <c r="O35">
        <f t="shared" si="4"/>
        <v>137.15183625560803</v>
      </c>
      <c r="P35">
        <f t="shared" si="4"/>
        <v>141.46190037093353</v>
      </c>
      <c r="Q35">
        <f t="shared" si="4"/>
        <v>145.19544773034406</v>
      </c>
      <c r="R35">
        <f t="shared" si="4"/>
        <v>148.48866989417468</v>
      </c>
      <c r="S35">
        <f t="shared" si="4"/>
        <v>151.43455750373869</v>
      </c>
    </row>
    <row r="36" spans="8:19" x14ac:dyDescent="0.25">
      <c r="H36">
        <v>50</v>
      </c>
      <c r="I36" t="e">
        <f t="shared" si="4"/>
        <v>#NUM!</v>
      </c>
      <c r="J36">
        <f t="shared" si="4"/>
        <v>100</v>
      </c>
      <c r="K36">
        <f t="shared" si="4"/>
        <v>121.53382790366966</v>
      </c>
      <c r="L36">
        <f t="shared" si="4"/>
        <v>134.13030972429928</v>
      </c>
      <c r="M36">
        <f t="shared" si="4"/>
        <v>143.06765580733932</v>
      </c>
      <c r="N36">
        <f t="shared" si="4"/>
        <v>150.00000000000003</v>
      </c>
      <c r="O36">
        <f t="shared" si="4"/>
        <v>155.6641376279689</v>
      </c>
      <c r="P36">
        <f t="shared" si="4"/>
        <v>160.45309775610841</v>
      </c>
      <c r="Q36">
        <f t="shared" si="4"/>
        <v>164.60148371100897</v>
      </c>
      <c r="R36">
        <f t="shared" si="4"/>
        <v>168.26061944859853</v>
      </c>
      <c r="S36">
        <f t="shared" si="4"/>
        <v>171.53382790366965</v>
      </c>
    </row>
    <row r="37" spans="8:19" x14ac:dyDescent="0.25">
      <c r="H37">
        <v>60</v>
      </c>
      <c r="I37" t="e">
        <f t="shared" si="4"/>
        <v>#NUM!</v>
      </c>
      <c r="J37">
        <f t="shared" si="4"/>
        <v>126.79696515356272</v>
      </c>
      <c r="K37">
        <f t="shared" si="4"/>
        <v>152.63755863796629</v>
      </c>
      <c r="L37">
        <f t="shared" si="4"/>
        <v>167.75333682272182</v>
      </c>
      <c r="M37">
        <f t="shared" si="4"/>
        <v>178.47815212236986</v>
      </c>
      <c r="N37">
        <f t="shared" si="4"/>
        <v>186.7969651535627</v>
      </c>
      <c r="O37">
        <f t="shared" si="4"/>
        <v>193.59393030712542</v>
      </c>
      <c r="P37">
        <f t="shared" si="4"/>
        <v>199.34068246089276</v>
      </c>
      <c r="Q37">
        <f t="shared" si="4"/>
        <v>204.31874560677346</v>
      </c>
      <c r="R37">
        <f t="shared" si="4"/>
        <v>208.70970849188097</v>
      </c>
      <c r="S37">
        <f t="shared" si="4"/>
        <v>212.63755863796629</v>
      </c>
    </row>
    <row r="38" spans="8:19" x14ac:dyDescent="0.25">
      <c r="H38">
        <v>70</v>
      </c>
      <c r="I38" t="e">
        <f t="shared" si="4"/>
        <v>#NUM!</v>
      </c>
      <c r="J38">
        <f t="shared" si="4"/>
        <v>154.63433685855173</v>
      </c>
      <c r="K38">
        <f t="shared" si="4"/>
        <v>184.78169592368928</v>
      </c>
      <c r="L38">
        <f t="shared" si="4"/>
        <v>202.41677047257068</v>
      </c>
      <c r="M38">
        <f t="shared" si="4"/>
        <v>214.92905498882675</v>
      </c>
      <c r="N38">
        <f t="shared" si="4"/>
        <v>224.63433685855176</v>
      </c>
      <c r="O38">
        <f t="shared" si="4"/>
        <v>232.56412953770823</v>
      </c>
      <c r="P38">
        <f t="shared" si="4"/>
        <v>239.2686737171035</v>
      </c>
      <c r="Q38">
        <f t="shared" si="4"/>
        <v>245.07641405396427</v>
      </c>
      <c r="R38">
        <f t="shared" si="4"/>
        <v>250.1992040865897</v>
      </c>
      <c r="S38">
        <f t="shared" si="4"/>
        <v>254.78169592368926</v>
      </c>
    </row>
    <row r="39" spans="8:19" x14ac:dyDescent="0.25">
      <c r="H39">
        <v>80</v>
      </c>
      <c r="I39" t="e">
        <f t="shared" si="4"/>
        <v>#NUM!</v>
      </c>
      <c r="J39">
        <f t="shared" si="4"/>
        <v>183.36237393761434</v>
      </c>
      <c r="K39">
        <f t="shared" si="4"/>
        <v>217.81649858348575</v>
      </c>
      <c r="L39">
        <f t="shared" si="4"/>
        <v>237.97086949649315</v>
      </c>
      <c r="M39">
        <f t="shared" si="4"/>
        <v>252.27062322935723</v>
      </c>
      <c r="N39">
        <f t="shared" si="4"/>
        <v>263.36237393761434</v>
      </c>
      <c r="O39">
        <f t="shared" si="4"/>
        <v>272.42499414236465</v>
      </c>
      <c r="P39">
        <f t="shared" si="4"/>
        <v>280.08733034738776</v>
      </c>
      <c r="Q39">
        <f t="shared" si="4"/>
        <v>286.72474787522867</v>
      </c>
      <c r="R39">
        <f t="shared" si="4"/>
        <v>292.57936505537197</v>
      </c>
      <c r="S39">
        <f t="shared" si="4"/>
        <v>297.81649858348578</v>
      </c>
    </row>
    <row r="40" spans="8:19" x14ac:dyDescent="0.25">
      <c r="H40">
        <v>90</v>
      </c>
      <c r="I40" t="e">
        <f t="shared" si="4"/>
        <v>#NUM!</v>
      </c>
      <c r="J40">
        <f t="shared" si="4"/>
        <v>212.86911500747738</v>
      </c>
      <c r="K40">
        <f t="shared" si="4"/>
        <v>251.63000523408272</v>
      </c>
      <c r="L40">
        <f t="shared" si="4"/>
        <v>274.30367251121606</v>
      </c>
      <c r="M40">
        <f t="shared" si="4"/>
        <v>290.39089546068811</v>
      </c>
      <c r="N40">
        <f t="shared" si="4"/>
        <v>302.86911500747738</v>
      </c>
      <c r="O40">
        <f t="shared" si="4"/>
        <v>313.06456273782146</v>
      </c>
      <c r="P40">
        <f t="shared" si="4"/>
        <v>321.68469096847247</v>
      </c>
      <c r="Q40">
        <f t="shared" si="4"/>
        <v>329.15178568729351</v>
      </c>
      <c r="R40">
        <f t="shared" si="4"/>
        <v>335.73823001495469</v>
      </c>
      <c r="S40">
        <f t="shared" si="4"/>
        <v>341.63000523408277</v>
      </c>
    </row>
    <row r="41" spans="8:19" x14ac:dyDescent="0.25">
      <c r="H41">
        <v>100</v>
      </c>
      <c r="I41" t="e">
        <f t="shared" si="4"/>
        <v>#NUM!</v>
      </c>
      <c r="J41">
        <f t="shared" si="4"/>
        <v>243.06765580733932</v>
      </c>
      <c r="K41">
        <f t="shared" si="4"/>
        <v>286.13531161467864</v>
      </c>
      <c r="L41">
        <f t="shared" si="4"/>
        <v>311.3282752559378</v>
      </c>
      <c r="M41">
        <f t="shared" si="4"/>
        <v>329.20296742201793</v>
      </c>
      <c r="N41">
        <f t="shared" si="4"/>
        <v>343.06765580733929</v>
      </c>
      <c r="O41">
        <f t="shared" si="4"/>
        <v>354.39593106327715</v>
      </c>
      <c r="P41">
        <f t="shared" si="4"/>
        <v>363.97385131955605</v>
      </c>
      <c r="Q41">
        <f t="shared" si="4"/>
        <v>372.27062322935723</v>
      </c>
      <c r="R41">
        <f t="shared" si="4"/>
        <v>379.58889470453641</v>
      </c>
      <c r="S41">
        <f t="shared" si="4"/>
        <v>386.13531161467864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6F24-4837-4E9D-93EB-27C9124558C5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LOG(J$5*$H6,2)</f>
        <v>-1</v>
      </c>
      <c r="K6">
        <f t="shared" ref="K6:S6" si="0">LOG(K$5*$H6,2)</f>
        <v>0</v>
      </c>
      <c r="L6">
        <f t="shared" si="0"/>
        <v>0.58496250072115619</v>
      </c>
      <c r="M6">
        <f t="shared" si="0"/>
        <v>1</v>
      </c>
      <c r="N6">
        <f t="shared" si="0"/>
        <v>1.3219280948873624</v>
      </c>
      <c r="O6">
        <f t="shared" si="0"/>
        <v>1.5849625007211563</v>
      </c>
      <c r="P6">
        <f t="shared" si="0"/>
        <v>1.8073549220576042</v>
      </c>
      <c r="Q6">
        <f t="shared" si="0"/>
        <v>2</v>
      </c>
      <c r="R6">
        <f t="shared" si="0"/>
        <v>2.1699250014423126</v>
      </c>
      <c r="S6">
        <f t="shared" si="0"/>
        <v>2.3219280948873622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LOG(J$5*$H7,2)</f>
        <v>1.3219280948873624</v>
      </c>
      <c r="K7">
        <f t="shared" si="2"/>
        <v>2.3219280948873622</v>
      </c>
      <c r="L7">
        <f t="shared" si="2"/>
        <v>2.9068905956085187</v>
      </c>
      <c r="M7">
        <f t="shared" si="2"/>
        <v>3.3219280948873626</v>
      </c>
      <c r="N7">
        <f t="shared" si="2"/>
        <v>3.6438561897747253</v>
      </c>
      <c r="O7">
        <f t="shared" si="2"/>
        <v>3.9068905956085187</v>
      </c>
      <c r="P7">
        <f t="shared" si="2"/>
        <v>4.1292830169449672</v>
      </c>
      <c r="Q7">
        <f t="shared" si="2"/>
        <v>4.3219280948873626</v>
      </c>
      <c r="R7">
        <f t="shared" si="2"/>
        <v>4.4918530963296748</v>
      </c>
      <c r="S7">
        <f t="shared" si="2"/>
        <v>4.6438561897747244</v>
      </c>
    </row>
    <row r="8" spans="8:19" x14ac:dyDescent="0.25">
      <c r="H8">
        <v>10</v>
      </c>
      <c r="I8" t="e">
        <f t="shared" si="1"/>
        <v>#NUM!</v>
      </c>
      <c r="J8">
        <f t="shared" si="2"/>
        <v>2.3219280948873622</v>
      </c>
      <c r="K8">
        <f t="shared" si="2"/>
        <v>3.3219280948873626</v>
      </c>
      <c r="L8">
        <f t="shared" si="2"/>
        <v>3.9068905956085187</v>
      </c>
      <c r="M8">
        <f t="shared" si="2"/>
        <v>4.3219280948873626</v>
      </c>
      <c r="N8">
        <f t="shared" si="2"/>
        <v>4.6438561897747244</v>
      </c>
      <c r="O8">
        <f t="shared" si="2"/>
        <v>4.9068905956085187</v>
      </c>
      <c r="P8">
        <f t="shared" si="2"/>
        <v>5.1292830169449664</v>
      </c>
      <c r="Q8">
        <f t="shared" si="2"/>
        <v>5.3219280948873626</v>
      </c>
      <c r="R8">
        <f t="shared" si="2"/>
        <v>5.4918530963296748</v>
      </c>
      <c r="S8">
        <f t="shared" si="2"/>
        <v>5.6438561897747244</v>
      </c>
    </row>
    <row r="9" spans="8:19" x14ac:dyDescent="0.25">
      <c r="H9">
        <v>15</v>
      </c>
      <c r="I9" t="e">
        <f t="shared" si="1"/>
        <v>#NUM!</v>
      </c>
      <c r="J9">
        <f t="shared" si="2"/>
        <v>2.9068905956085187</v>
      </c>
      <c r="K9">
        <f t="shared" si="2"/>
        <v>3.9068905956085187</v>
      </c>
      <c r="L9">
        <f t="shared" si="2"/>
        <v>4.4918530963296748</v>
      </c>
      <c r="M9">
        <f t="shared" si="2"/>
        <v>4.9068905956085187</v>
      </c>
      <c r="N9">
        <f t="shared" si="2"/>
        <v>5.2288186904958813</v>
      </c>
      <c r="O9">
        <f t="shared" si="2"/>
        <v>5.4918530963296748</v>
      </c>
      <c r="P9">
        <f t="shared" si="2"/>
        <v>5.7142455176661233</v>
      </c>
      <c r="Q9">
        <f t="shared" si="2"/>
        <v>5.9068905956085187</v>
      </c>
      <c r="R9">
        <f t="shared" si="2"/>
        <v>6.0768155970508309</v>
      </c>
      <c r="S9">
        <f t="shared" si="2"/>
        <v>6.2288186904958804</v>
      </c>
    </row>
    <row r="10" spans="8:19" x14ac:dyDescent="0.25">
      <c r="H10">
        <v>20</v>
      </c>
      <c r="I10" t="e">
        <f t="shared" si="1"/>
        <v>#NUM!</v>
      </c>
      <c r="J10">
        <f t="shared" si="2"/>
        <v>3.3219280948873626</v>
      </c>
      <c r="K10">
        <f t="shared" si="2"/>
        <v>4.3219280948873626</v>
      </c>
      <c r="L10">
        <f t="shared" si="2"/>
        <v>4.9068905956085187</v>
      </c>
      <c r="M10">
        <f t="shared" si="2"/>
        <v>5.3219280948873626</v>
      </c>
      <c r="N10">
        <f t="shared" si="2"/>
        <v>5.6438561897747244</v>
      </c>
      <c r="O10">
        <f t="shared" si="2"/>
        <v>5.9068905956085187</v>
      </c>
      <c r="P10">
        <f t="shared" si="2"/>
        <v>6.1292830169449672</v>
      </c>
      <c r="Q10">
        <f t="shared" si="2"/>
        <v>6.3219280948873617</v>
      </c>
      <c r="R10">
        <f t="shared" si="2"/>
        <v>6.4918530963296748</v>
      </c>
      <c r="S10">
        <f t="shared" si="2"/>
        <v>6.6438561897747253</v>
      </c>
    </row>
    <row r="11" spans="8:19" x14ac:dyDescent="0.25">
      <c r="H11">
        <v>25</v>
      </c>
      <c r="I11" t="e">
        <f t="shared" si="1"/>
        <v>#NUM!</v>
      </c>
      <c r="J11">
        <f t="shared" si="2"/>
        <v>3.6438561897747253</v>
      </c>
      <c r="K11">
        <f t="shared" si="2"/>
        <v>4.6438561897747244</v>
      </c>
      <c r="L11">
        <f t="shared" si="2"/>
        <v>5.2288186904958813</v>
      </c>
      <c r="M11">
        <f t="shared" si="2"/>
        <v>5.6438561897747244</v>
      </c>
      <c r="N11">
        <f t="shared" si="2"/>
        <v>5.9657842846620879</v>
      </c>
      <c r="O11">
        <f t="shared" si="2"/>
        <v>6.2288186904958804</v>
      </c>
      <c r="P11">
        <f t="shared" si="2"/>
        <v>6.4512111118323299</v>
      </c>
      <c r="Q11">
        <f t="shared" si="2"/>
        <v>6.6438561897747253</v>
      </c>
      <c r="R11">
        <f t="shared" si="2"/>
        <v>6.8137811912170374</v>
      </c>
      <c r="S11">
        <f t="shared" si="2"/>
        <v>6.9657842846620879</v>
      </c>
    </row>
    <row r="12" spans="8:19" x14ac:dyDescent="0.25">
      <c r="H12">
        <v>30</v>
      </c>
      <c r="I12" t="e">
        <f t="shared" si="1"/>
        <v>#NUM!</v>
      </c>
      <c r="J12">
        <f t="shared" si="2"/>
        <v>3.9068905956085187</v>
      </c>
      <c r="K12">
        <f t="shared" si="2"/>
        <v>4.9068905956085187</v>
      </c>
      <c r="L12">
        <f t="shared" si="2"/>
        <v>5.4918530963296748</v>
      </c>
      <c r="M12">
        <f t="shared" si="2"/>
        <v>5.9068905956085187</v>
      </c>
      <c r="N12">
        <f t="shared" si="2"/>
        <v>6.2288186904958804</v>
      </c>
      <c r="O12">
        <f t="shared" si="2"/>
        <v>6.4918530963296748</v>
      </c>
      <c r="P12">
        <f t="shared" si="2"/>
        <v>6.7142455176661224</v>
      </c>
      <c r="Q12">
        <f t="shared" si="2"/>
        <v>6.9068905956085187</v>
      </c>
      <c r="R12">
        <f t="shared" si="2"/>
        <v>7.0768155970508317</v>
      </c>
      <c r="S12">
        <f t="shared" si="2"/>
        <v>7.2288186904958804</v>
      </c>
    </row>
    <row r="13" spans="8:19" x14ac:dyDescent="0.25">
      <c r="H13">
        <v>35</v>
      </c>
      <c r="I13" t="e">
        <f t="shared" si="1"/>
        <v>#NUM!</v>
      </c>
      <c r="J13">
        <f t="shared" si="2"/>
        <v>4.1292830169449672</v>
      </c>
      <c r="K13">
        <f t="shared" si="2"/>
        <v>5.1292830169449664</v>
      </c>
      <c r="L13">
        <f t="shared" si="2"/>
        <v>5.7142455176661233</v>
      </c>
      <c r="M13">
        <f t="shared" si="2"/>
        <v>6.1292830169449672</v>
      </c>
      <c r="N13">
        <f t="shared" si="2"/>
        <v>6.4512111118323299</v>
      </c>
      <c r="O13">
        <f t="shared" si="2"/>
        <v>6.7142455176661224</v>
      </c>
      <c r="P13">
        <f t="shared" si="2"/>
        <v>6.936637939002571</v>
      </c>
      <c r="Q13">
        <f t="shared" si="2"/>
        <v>7.1292830169449664</v>
      </c>
      <c r="R13">
        <f t="shared" si="2"/>
        <v>7.2992080183872794</v>
      </c>
      <c r="S13">
        <f t="shared" si="2"/>
        <v>7.4512111118323299</v>
      </c>
    </row>
    <row r="14" spans="8:19" x14ac:dyDescent="0.25">
      <c r="H14">
        <v>40</v>
      </c>
      <c r="I14" t="e">
        <f t="shared" si="1"/>
        <v>#NUM!</v>
      </c>
      <c r="J14">
        <f t="shared" si="2"/>
        <v>4.3219280948873626</v>
      </c>
      <c r="K14">
        <f t="shared" si="2"/>
        <v>5.3219280948873626</v>
      </c>
      <c r="L14">
        <f t="shared" si="2"/>
        <v>5.9068905956085187</v>
      </c>
      <c r="M14">
        <f t="shared" si="2"/>
        <v>6.3219280948873617</v>
      </c>
      <c r="N14">
        <f t="shared" si="2"/>
        <v>6.6438561897747253</v>
      </c>
      <c r="O14">
        <f t="shared" si="2"/>
        <v>6.9068905956085187</v>
      </c>
      <c r="P14">
        <f t="shared" si="2"/>
        <v>7.1292830169449664</v>
      </c>
      <c r="Q14">
        <f t="shared" si="2"/>
        <v>7.3219280948873617</v>
      </c>
      <c r="R14">
        <f t="shared" si="2"/>
        <v>7.4918530963296748</v>
      </c>
      <c r="S14">
        <f t="shared" si="2"/>
        <v>7.6438561897747244</v>
      </c>
    </row>
    <row r="15" spans="8:19" x14ac:dyDescent="0.25">
      <c r="H15">
        <v>45</v>
      </c>
      <c r="I15" t="e">
        <f t="shared" si="1"/>
        <v>#NUM!</v>
      </c>
      <c r="J15">
        <f t="shared" si="2"/>
        <v>4.4918530963296748</v>
      </c>
      <c r="K15">
        <f t="shared" si="2"/>
        <v>5.4918530963296748</v>
      </c>
      <c r="L15">
        <f t="shared" si="2"/>
        <v>6.0768155970508309</v>
      </c>
      <c r="M15">
        <f t="shared" si="2"/>
        <v>6.4918530963296748</v>
      </c>
      <c r="N15">
        <f t="shared" si="2"/>
        <v>6.8137811912170374</v>
      </c>
      <c r="O15">
        <f t="shared" si="2"/>
        <v>7.0768155970508317</v>
      </c>
      <c r="P15">
        <f t="shared" si="2"/>
        <v>7.2992080183872794</v>
      </c>
      <c r="Q15">
        <f t="shared" si="2"/>
        <v>7.4918530963296748</v>
      </c>
      <c r="R15">
        <f t="shared" si="2"/>
        <v>7.6617780977719878</v>
      </c>
      <c r="S15">
        <f t="shared" si="2"/>
        <v>7.8137811912170374</v>
      </c>
    </row>
    <row r="16" spans="8:19" x14ac:dyDescent="0.25">
      <c r="H16">
        <v>50</v>
      </c>
      <c r="I16" t="e">
        <f t="shared" si="1"/>
        <v>#NUM!</v>
      </c>
      <c r="J16">
        <f t="shared" si="2"/>
        <v>4.6438561897747244</v>
      </c>
      <c r="K16">
        <f t="shared" si="2"/>
        <v>5.6438561897747244</v>
      </c>
      <c r="L16">
        <f t="shared" si="2"/>
        <v>6.2288186904958804</v>
      </c>
      <c r="M16">
        <f t="shared" si="2"/>
        <v>6.6438561897747253</v>
      </c>
      <c r="N16">
        <f t="shared" si="2"/>
        <v>6.9657842846620879</v>
      </c>
      <c r="O16">
        <f t="shared" si="2"/>
        <v>7.2288186904958804</v>
      </c>
      <c r="P16">
        <f t="shared" si="2"/>
        <v>7.4512111118323299</v>
      </c>
      <c r="Q16">
        <f t="shared" si="2"/>
        <v>7.6438561897747244</v>
      </c>
      <c r="R16">
        <f t="shared" si="2"/>
        <v>7.8137811912170374</v>
      </c>
      <c r="S16">
        <f t="shared" si="2"/>
        <v>7.965784284662087</v>
      </c>
    </row>
    <row r="17" spans="8:19" x14ac:dyDescent="0.25">
      <c r="H17">
        <v>60</v>
      </c>
      <c r="I17" t="e">
        <f t="shared" si="1"/>
        <v>#NUM!</v>
      </c>
      <c r="J17">
        <f t="shared" si="2"/>
        <v>4.9068905956085187</v>
      </c>
      <c r="K17">
        <f t="shared" si="2"/>
        <v>5.9068905956085187</v>
      </c>
      <c r="L17">
        <f t="shared" si="2"/>
        <v>6.4918530963296748</v>
      </c>
      <c r="M17">
        <f t="shared" si="2"/>
        <v>6.9068905956085187</v>
      </c>
      <c r="N17">
        <f t="shared" si="2"/>
        <v>7.2288186904958804</v>
      </c>
      <c r="O17">
        <f t="shared" si="2"/>
        <v>7.4918530963296748</v>
      </c>
      <c r="P17">
        <f t="shared" si="2"/>
        <v>7.7142455176661224</v>
      </c>
      <c r="Q17">
        <f t="shared" si="2"/>
        <v>7.9068905956085187</v>
      </c>
      <c r="R17">
        <f t="shared" si="2"/>
        <v>8.0768155970508317</v>
      </c>
      <c r="S17">
        <f t="shared" si="2"/>
        <v>8.2288186904958813</v>
      </c>
    </row>
    <row r="18" spans="8:19" x14ac:dyDescent="0.25">
      <c r="H18">
        <v>70</v>
      </c>
      <c r="I18" t="e">
        <f t="shared" si="1"/>
        <v>#NUM!</v>
      </c>
      <c r="J18">
        <f t="shared" si="2"/>
        <v>5.1292830169449664</v>
      </c>
      <c r="K18">
        <f t="shared" si="2"/>
        <v>6.1292830169449672</v>
      </c>
      <c r="L18">
        <f t="shared" si="2"/>
        <v>6.7142455176661224</v>
      </c>
      <c r="M18">
        <f t="shared" si="2"/>
        <v>7.1292830169449664</v>
      </c>
      <c r="N18">
        <f t="shared" si="2"/>
        <v>7.4512111118323299</v>
      </c>
      <c r="O18">
        <f t="shared" si="2"/>
        <v>7.7142455176661224</v>
      </c>
      <c r="P18">
        <f t="shared" si="2"/>
        <v>7.9366379390025719</v>
      </c>
      <c r="Q18">
        <f t="shared" si="2"/>
        <v>8.1292830169449655</v>
      </c>
      <c r="R18">
        <f t="shared" si="2"/>
        <v>8.2992080183872794</v>
      </c>
      <c r="S18">
        <f t="shared" si="2"/>
        <v>8.451211111832329</v>
      </c>
    </row>
    <row r="19" spans="8:19" x14ac:dyDescent="0.25">
      <c r="H19">
        <v>80</v>
      </c>
      <c r="I19" t="e">
        <f t="shared" si="1"/>
        <v>#NUM!</v>
      </c>
      <c r="J19">
        <f t="shared" si="2"/>
        <v>5.3219280948873626</v>
      </c>
      <c r="K19">
        <f t="shared" si="2"/>
        <v>6.3219280948873617</v>
      </c>
      <c r="L19">
        <f t="shared" si="2"/>
        <v>6.9068905956085187</v>
      </c>
      <c r="M19">
        <f t="shared" si="2"/>
        <v>7.3219280948873617</v>
      </c>
      <c r="N19">
        <f t="shared" si="2"/>
        <v>7.6438561897747244</v>
      </c>
      <c r="O19">
        <f t="shared" si="2"/>
        <v>7.9068905956085187</v>
      </c>
      <c r="P19">
        <f t="shared" si="2"/>
        <v>8.1292830169449655</v>
      </c>
      <c r="Q19">
        <f t="shared" si="2"/>
        <v>8.3219280948873617</v>
      </c>
      <c r="R19">
        <f t="shared" si="2"/>
        <v>8.4918530963296757</v>
      </c>
      <c r="S19">
        <f t="shared" si="2"/>
        <v>8.6438561897747253</v>
      </c>
    </row>
    <row r="20" spans="8:19" x14ac:dyDescent="0.25">
      <c r="H20">
        <v>90</v>
      </c>
      <c r="I20" t="e">
        <f t="shared" si="1"/>
        <v>#NUM!</v>
      </c>
      <c r="J20">
        <f t="shared" si="2"/>
        <v>5.4918530963296748</v>
      </c>
      <c r="K20">
        <f t="shared" si="2"/>
        <v>6.4918530963296748</v>
      </c>
      <c r="L20">
        <f t="shared" si="2"/>
        <v>7.0768155970508317</v>
      </c>
      <c r="M20">
        <f t="shared" si="2"/>
        <v>7.4918530963296748</v>
      </c>
      <c r="N20">
        <f t="shared" si="2"/>
        <v>7.8137811912170374</v>
      </c>
      <c r="O20">
        <f t="shared" si="2"/>
        <v>8.0768155970508317</v>
      </c>
      <c r="P20">
        <f t="shared" si="2"/>
        <v>8.2992080183872794</v>
      </c>
      <c r="Q20">
        <f t="shared" si="2"/>
        <v>8.4918530963296757</v>
      </c>
      <c r="R20">
        <f t="shared" si="2"/>
        <v>8.661778097771986</v>
      </c>
      <c r="S20">
        <f t="shared" si="2"/>
        <v>8.8137811912170374</v>
      </c>
    </row>
    <row r="21" spans="8:19" x14ac:dyDescent="0.25">
      <c r="H21">
        <v>100</v>
      </c>
      <c r="I21" t="e">
        <f t="shared" si="1"/>
        <v>#NUM!</v>
      </c>
      <c r="J21">
        <f t="shared" si="2"/>
        <v>5.6438561897747244</v>
      </c>
      <c r="K21">
        <f t="shared" si="2"/>
        <v>6.6438561897747253</v>
      </c>
      <c r="L21">
        <f t="shared" si="2"/>
        <v>7.2288186904958804</v>
      </c>
      <c r="M21">
        <f t="shared" si="2"/>
        <v>7.6438561897747244</v>
      </c>
      <c r="N21">
        <f t="shared" si="2"/>
        <v>7.965784284662087</v>
      </c>
      <c r="O21">
        <f t="shared" si="2"/>
        <v>8.2288186904958813</v>
      </c>
      <c r="P21">
        <f t="shared" si="2"/>
        <v>8.451211111832329</v>
      </c>
      <c r="Q21">
        <f t="shared" si="2"/>
        <v>8.6438561897747253</v>
      </c>
      <c r="R21">
        <f t="shared" si="2"/>
        <v>8.8137811912170374</v>
      </c>
      <c r="S21">
        <f t="shared" si="2"/>
        <v>8.965784284662087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-1</v>
      </c>
      <c r="K26">
        <f t="shared" si="3"/>
        <v>0</v>
      </c>
      <c r="L26">
        <f t="shared" si="3"/>
        <v>0.58496250072115619</v>
      </c>
      <c r="M26">
        <f t="shared" si="3"/>
        <v>1</v>
      </c>
      <c r="N26">
        <f t="shared" si="3"/>
        <v>1.3219280948873624</v>
      </c>
      <c r="O26">
        <f t="shared" si="3"/>
        <v>1.5849625007211563</v>
      </c>
      <c r="P26">
        <f t="shared" si="3"/>
        <v>1.8073549220576042</v>
      </c>
      <c r="Q26">
        <f t="shared" si="3"/>
        <v>2</v>
      </c>
      <c r="R26">
        <f t="shared" si="3"/>
        <v>2.1699250014423126</v>
      </c>
      <c r="S26">
        <f t="shared" si="3"/>
        <v>2.3219280948873622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6.6096404744368122</v>
      </c>
      <c r="K27">
        <f t="shared" si="4"/>
        <v>11.60964047443681</v>
      </c>
      <c r="L27">
        <f t="shared" si="4"/>
        <v>14.534452978042594</v>
      </c>
      <c r="M27">
        <f t="shared" si="4"/>
        <v>16.609640474436812</v>
      </c>
      <c r="N27">
        <f t="shared" si="4"/>
        <v>18.219280948873624</v>
      </c>
      <c r="O27">
        <f t="shared" si="4"/>
        <v>19.534452978042594</v>
      </c>
      <c r="P27">
        <f t="shared" si="4"/>
        <v>20.646415084724836</v>
      </c>
      <c r="Q27">
        <f t="shared" si="4"/>
        <v>21.609640474436812</v>
      </c>
      <c r="R27">
        <f t="shared" si="4"/>
        <v>22.459265481648373</v>
      </c>
      <c r="S27">
        <f t="shared" si="4"/>
        <v>23.219280948873621</v>
      </c>
    </row>
    <row r="28" spans="8:19" x14ac:dyDescent="0.25">
      <c r="H28">
        <v>10</v>
      </c>
      <c r="I28" t="e">
        <f t="shared" si="4"/>
        <v>#NUM!</v>
      </c>
      <c r="J28">
        <f t="shared" si="4"/>
        <v>23.219280948873621</v>
      </c>
      <c r="K28">
        <f t="shared" si="4"/>
        <v>33.219280948873624</v>
      </c>
      <c r="L28">
        <f t="shared" si="4"/>
        <v>39.068905956085189</v>
      </c>
      <c r="M28">
        <f t="shared" si="4"/>
        <v>43.219280948873624</v>
      </c>
      <c r="N28">
        <f t="shared" si="4"/>
        <v>46.438561897747242</v>
      </c>
      <c r="O28">
        <f t="shared" si="4"/>
        <v>49.068905956085189</v>
      </c>
      <c r="P28">
        <f t="shared" si="4"/>
        <v>51.292830169449665</v>
      </c>
      <c r="Q28">
        <f t="shared" si="4"/>
        <v>53.219280948873624</v>
      </c>
      <c r="R28">
        <f t="shared" si="4"/>
        <v>54.918530963296746</v>
      </c>
      <c r="S28">
        <f t="shared" si="4"/>
        <v>56.438561897747242</v>
      </c>
    </row>
    <row r="29" spans="8:19" x14ac:dyDescent="0.25">
      <c r="H29">
        <v>15</v>
      </c>
      <c r="I29" t="e">
        <f t="shared" si="4"/>
        <v>#NUM!</v>
      </c>
      <c r="J29">
        <f t="shared" si="4"/>
        <v>43.603358934127783</v>
      </c>
      <c r="K29">
        <f t="shared" si="4"/>
        <v>58.603358934127783</v>
      </c>
      <c r="L29">
        <f t="shared" si="4"/>
        <v>67.377796444945119</v>
      </c>
      <c r="M29">
        <f t="shared" si="4"/>
        <v>73.603358934127783</v>
      </c>
      <c r="N29">
        <f t="shared" si="4"/>
        <v>78.432280357438216</v>
      </c>
      <c r="O29">
        <f t="shared" si="4"/>
        <v>82.377796444945119</v>
      </c>
      <c r="P29">
        <f t="shared" si="4"/>
        <v>85.713682764991844</v>
      </c>
      <c r="Q29">
        <f t="shared" si="4"/>
        <v>88.603358934127783</v>
      </c>
      <c r="R29">
        <f t="shared" si="4"/>
        <v>91.152233955762469</v>
      </c>
      <c r="S29">
        <f t="shared" si="4"/>
        <v>93.432280357438202</v>
      </c>
    </row>
    <row r="30" spans="8:19" x14ac:dyDescent="0.25">
      <c r="H30">
        <v>20</v>
      </c>
      <c r="I30" t="e">
        <f t="shared" si="4"/>
        <v>#NUM!</v>
      </c>
      <c r="J30">
        <f t="shared" si="4"/>
        <v>66.438561897747249</v>
      </c>
      <c r="K30">
        <f t="shared" si="4"/>
        <v>86.438561897747249</v>
      </c>
      <c r="L30">
        <f t="shared" si="4"/>
        <v>98.137811912170378</v>
      </c>
      <c r="M30">
        <f t="shared" si="4"/>
        <v>106.43856189774725</v>
      </c>
      <c r="N30">
        <f t="shared" si="4"/>
        <v>112.87712379549448</v>
      </c>
      <c r="O30">
        <f t="shared" si="4"/>
        <v>118.13781191217038</v>
      </c>
      <c r="P30">
        <f t="shared" si="4"/>
        <v>122.58566033889934</v>
      </c>
      <c r="Q30">
        <f t="shared" si="4"/>
        <v>126.43856189774723</v>
      </c>
      <c r="R30">
        <f t="shared" si="4"/>
        <v>129.83706192659349</v>
      </c>
      <c r="S30">
        <f t="shared" si="4"/>
        <v>132.8771237954945</v>
      </c>
    </row>
    <row r="31" spans="8:19" x14ac:dyDescent="0.25">
      <c r="H31">
        <v>25</v>
      </c>
      <c r="I31" t="e">
        <f t="shared" si="4"/>
        <v>#NUM!</v>
      </c>
      <c r="J31">
        <f t="shared" si="4"/>
        <v>91.09640474436813</v>
      </c>
      <c r="K31">
        <f t="shared" si="4"/>
        <v>116.09640474436812</v>
      </c>
      <c r="L31">
        <f t="shared" si="4"/>
        <v>130.72046726239702</v>
      </c>
      <c r="M31">
        <f t="shared" si="4"/>
        <v>141.0964047443681</v>
      </c>
      <c r="N31">
        <f t="shared" si="4"/>
        <v>149.14460711655221</v>
      </c>
      <c r="O31">
        <f t="shared" si="4"/>
        <v>155.72046726239702</v>
      </c>
      <c r="P31">
        <f t="shared" si="4"/>
        <v>161.28027779580825</v>
      </c>
      <c r="Q31">
        <f t="shared" si="4"/>
        <v>166.09640474436813</v>
      </c>
      <c r="R31">
        <f t="shared" si="4"/>
        <v>170.34452978042594</v>
      </c>
      <c r="S31">
        <f t="shared" si="4"/>
        <v>174.14460711655221</v>
      </c>
    </row>
    <row r="32" spans="8:19" x14ac:dyDescent="0.25">
      <c r="H32">
        <v>30</v>
      </c>
      <c r="I32" t="e">
        <f t="shared" si="4"/>
        <v>#NUM!</v>
      </c>
      <c r="J32">
        <f t="shared" si="4"/>
        <v>117.20671786825557</v>
      </c>
      <c r="K32">
        <f t="shared" si="4"/>
        <v>147.20671786825557</v>
      </c>
      <c r="L32">
        <f t="shared" si="4"/>
        <v>164.75559288989024</v>
      </c>
      <c r="M32">
        <f t="shared" si="4"/>
        <v>177.20671786825557</v>
      </c>
      <c r="N32">
        <f t="shared" si="4"/>
        <v>186.8645607148764</v>
      </c>
      <c r="O32">
        <f t="shared" si="4"/>
        <v>194.75559288989024</v>
      </c>
      <c r="P32">
        <f t="shared" si="4"/>
        <v>201.42736552998366</v>
      </c>
      <c r="Q32">
        <f t="shared" si="4"/>
        <v>207.20671786825557</v>
      </c>
      <c r="R32">
        <f t="shared" si="4"/>
        <v>212.30446791152497</v>
      </c>
      <c r="S32">
        <f t="shared" si="4"/>
        <v>216.8645607148764</v>
      </c>
    </row>
    <row r="33" spans="8:19" x14ac:dyDescent="0.25">
      <c r="H33">
        <v>35</v>
      </c>
      <c r="I33" t="e">
        <f t="shared" si="4"/>
        <v>#NUM!</v>
      </c>
      <c r="J33">
        <f t="shared" si="4"/>
        <v>144.52490559307387</v>
      </c>
      <c r="K33">
        <f t="shared" si="4"/>
        <v>179.52490559307381</v>
      </c>
      <c r="L33">
        <f t="shared" si="4"/>
        <v>199.99859311831432</v>
      </c>
      <c r="M33">
        <f t="shared" si="4"/>
        <v>214.52490559307387</v>
      </c>
      <c r="N33">
        <f t="shared" si="4"/>
        <v>225.79238891413155</v>
      </c>
      <c r="O33">
        <f t="shared" si="4"/>
        <v>234.99859311831429</v>
      </c>
      <c r="P33">
        <f t="shared" si="4"/>
        <v>242.78232786509</v>
      </c>
      <c r="Q33">
        <f t="shared" si="4"/>
        <v>249.52490559307381</v>
      </c>
      <c r="R33">
        <f t="shared" si="4"/>
        <v>255.47228064355477</v>
      </c>
      <c r="S33">
        <f t="shared" si="4"/>
        <v>260.79238891413155</v>
      </c>
    </row>
    <row r="34" spans="8:19" x14ac:dyDescent="0.25">
      <c r="H34">
        <v>40</v>
      </c>
      <c r="I34" t="e">
        <f t="shared" si="4"/>
        <v>#NUM!</v>
      </c>
      <c r="J34">
        <f t="shared" si="4"/>
        <v>172.8771237954945</v>
      </c>
      <c r="K34">
        <f t="shared" si="4"/>
        <v>212.8771237954945</v>
      </c>
      <c r="L34">
        <f t="shared" si="4"/>
        <v>236.27562382434076</v>
      </c>
      <c r="M34">
        <f t="shared" si="4"/>
        <v>252.87712379549447</v>
      </c>
      <c r="N34">
        <f t="shared" si="4"/>
        <v>265.754247590989</v>
      </c>
      <c r="O34">
        <f t="shared" si="4"/>
        <v>276.27562382434076</v>
      </c>
      <c r="P34">
        <f t="shared" si="4"/>
        <v>285.17132067779863</v>
      </c>
      <c r="Q34">
        <f t="shared" si="4"/>
        <v>292.87712379549447</v>
      </c>
      <c r="R34">
        <f t="shared" si="4"/>
        <v>299.67412385318698</v>
      </c>
      <c r="S34">
        <f t="shared" si="4"/>
        <v>305.754247590989</v>
      </c>
    </row>
    <row r="35" spans="8:19" x14ac:dyDescent="0.25">
      <c r="H35">
        <v>45</v>
      </c>
      <c r="I35" t="e">
        <f t="shared" si="4"/>
        <v>#NUM!</v>
      </c>
      <c r="J35">
        <f t="shared" si="4"/>
        <v>202.13338933483536</v>
      </c>
      <c r="K35">
        <f t="shared" si="4"/>
        <v>247.13338933483536</v>
      </c>
      <c r="L35">
        <f t="shared" si="4"/>
        <v>273.45670186728739</v>
      </c>
      <c r="M35">
        <f t="shared" si="4"/>
        <v>292.13338933483539</v>
      </c>
      <c r="N35">
        <f t="shared" si="4"/>
        <v>306.6201536047667</v>
      </c>
      <c r="O35">
        <f t="shared" si="4"/>
        <v>318.45670186728745</v>
      </c>
      <c r="P35">
        <f t="shared" si="4"/>
        <v>328.46436082742758</v>
      </c>
      <c r="Q35">
        <f t="shared" si="4"/>
        <v>337.13338933483539</v>
      </c>
      <c r="R35">
        <f t="shared" si="4"/>
        <v>344.78001439973946</v>
      </c>
      <c r="S35">
        <f t="shared" si="4"/>
        <v>351.6201536047667</v>
      </c>
    </row>
    <row r="36" spans="8:19" x14ac:dyDescent="0.25">
      <c r="H36">
        <v>50</v>
      </c>
      <c r="I36" t="e">
        <f t="shared" si="4"/>
        <v>#NUM!</v>
      </c>
      <c r="J36">
        <f t="shared" si="4"/>
        <v>232.19280948873623</v>
      </c>
      <c r="K36">
        <f t="shared" si="4"/>
        <v>282.1928094887362</v>
      </c>
      <c r="L36">
        <f t="shared" si="4"/>
        <v>311.44093452479405</v>
      </c>
      <c r="M36">
        <f t="shared" si="4"/>
        <v>332.19280948873626</v>
      </c>
      <c r="N36">
        <f t="shared" si="4"/>
        <v>348.28921423310442</v>
      </c>
      <c r="O36">
        <f t="shared" si="4"/>
        <v>361.44093452479405</v>
      </c>
      <c r="P36">
        <f t="shared" si="4"/>
        <v>372.56055559161649</v>
      </c>
      <c r="Q36">
        <f t="shared" si="4"/>
        <v>382.1928094887362</v>
      </c>
      <c r="R36">
        <f t="shared" si="4"/>
        <v>390.68905956085189</v>
      </c>
      <c r="S36">
        <f t="shared" si="4"/>
        <v>398.28921423310436</v>
      </c>
    </row>
    <row r="37" spans="8:19" x14ac:dyDescent="0.25">
      <c r="H37">
        <v>60</v>
      </c>
      <c r="I37" t="e">
        <f t="shared" si="4"/>
        <v>#NUM!</v>
      </c>
      <c r="J37">
        <f t="shared" si="4"/>
        <v>294.41343573651113</v>
      </c>
      <c r="K37">
        <f t="shared" si="4"/>
        <v>354.41343573651113</v>
      </c>
      <c r="L37">
        <f t="shared" si="4"/>
        <v>389.51118577978048</v>
      </c>
      <c r="M37">
        <f t="shared" si="4"/>
        <v>414.41343573651113</v>
      </c>
      <c r="N37">
        <f t="shared" si="4"/>
        <v>433.72912142975281</v>
      </c>
      <c r="O37">
        <f t="shared" si="4"/>
        <v>449.51118577978048</v>
      </c>
      <c r="P37">
        <f t="shared" si="4"/>
        <v>462.85473105996732</v>
      </c>
      <c r="Q37">
        <f t="shared" si="4"/>
        <v>474.41343573651113</v>
      </c>
      <c r="R37">
        <f t="shared" si="4"/>
        <v>484.60893582304993</v>
      </c>
      <c r="S37">
        <f t="shared" si="4"/>
        <v>493.72912142975287</v>
      </c>
    </row>
    <row r="38" spans="8:19" x14ac:dyDescent="0.25">
      <c r="H38">
        <v>70</v>
      </c>
      <c r="I38" t="e">
        <f t="shared" si="4"/>
        <v>#NUM!</v>
      </c>
      <c r="J38">
        <f t="shared" si="4"/>
        <v>359.04981118614762</v>
      </c>
      <c r="K38">
        <f t="shared" si="4"/>
        <v>429.04981118614774</v>
      </c>
      <c r="L38">
        <f t="shared" si="4"/>
        <v>469.99718623662858</v>
      </c>
      <c r="M38">
        <f t="shared" si="4"/>
        <v>499.04981118614762</v>
      </c>
      <c r="N38">
        <f t="shared" si="4"/>
        <v>521.5847778282631</v>
      </c>
      <c r="O38">
        <f t="shared" si="4"/>
        <v>539.99718623662852</v>
      </c>
      <c r="P38">
        <f t="shared" si="4"/>
        <v>555.56465573017999</v>
      </c>
      <c r="Q38">
        <f t="shared" si="4"/>
        <v>569.04981118614762</v>
      </c>
      <c r="R38">
        <f t="shared" si="4"/>
        <v>580.94456128710954</v>
      </c>
      <c r="S38">
        <f t="shared" si="4"/>
        <v>591.58477782826299</v>
      </c>
    </row>
    <row r="39" spans="8:19" x14ac:dyDescent="0.25">
      <c r="H39">
        <v>80</v>
      </c>
      <c r="I39" t="e">
        <f t="shared" si="4"/>
        <v>#NUM!</v>
      </c>
      <c r="J39">
        <f t="shared" si="4"/>
        <v>425.754247590989</v>
      </c>
      <c r="K39">
        <f t="shared" si="4"/>
        <v>505.75424759098894</v>
      </c>
      <c r="L39">
        <f t="shared" si="4"/>
        <v>552.55124764868151</v>
      </c>
      <c r="M39">
        <f t="shared" si="4"/>
        <v>585.75424759098894</v>
      </c>
      <c r="N39">
        <f t="shared" si="4"/>
        <v>611.50849518197799</v>
      </c>
      <c r="O39">
        <f t="shared" si="4"/>
        <v>632.55124764868151</v>
      </c>
      <c r="P39">
        <f t="shared" si="4"/>
        <v>650.34264135559727</v>
      </c>
      <c r="Q39">
        <f t="shared" si="4"/>
        <v>665.75424759098894</v>
      </c>
      <c r="R39">
        <f t="shared" si="4"/>
        <v>679.34824770637408</v>
      </c>
      <c r="S39">
        <f t="shared" si="4"/>
        <v>691.50849518197799</v>
      </c>
    </row>
    <row r="40" spans="8:19" x14ac:dyDescent="0.25">
      <c r="H40">
        <v>90</v>
      </c>
      <c r="I40" t="e">
        <f t="shared" si="4"/>
        <v>#NUM!</v>
      </c>
      <c r="J40">
        <f t="shared" si="4"/>
        <v>494.26677866967071</v>
      </c>
      <c r="K40">
        <f t="shared" si="4"/>
        <v>584.26677866967077</v>
      </c>
      <c r="L40">
        <f t="shared" si="4"/>
        <v>636.9134037345749</v>
      </c>
      <c r="M40">
        <f t="shared" si="4"/>
        <v>674.26677866967077</v>
      </c>
      <c r="N40">
        <f t="shared" si="4"/>
        <v>703.2403072095334</v>
      </c>
      <c r="O40">
        <f t="shared" si="4"/>
        <v>726.9134037345749</v>
      </c>
      <c r="P40">
        <f t="shared" si="4"/>
        <v>746.92872165485517</v>
      </c>
      <c r="Q40">
        <f t="shared" si="4"/>
        <v>764.26677866967077</v>
      </c>
      <c r="R40">
        <f t="shared" si="4"/>
        <v>779.56002879947869</v>
      </c>
      <c r="S40">
        <f t="shared" si="4"/>
        <v>793.2403072095334</v>
      </c>
    </row>
    <row r="41" spans="8:19" x14ac:dyDescent="0.25">
      <c r="H41">
        <v>100</v>
      </c>
      <c r="I41" t="e">
        <f t="shared" si="4"/>
        <v>#NUM!</v>
      </c>
      <c r="J41">
        <f t="shared" si="4"/>
        <v>564.3856189774724</v>
      </c>
      <c r="K41">
        <f t="shared" si="4"/>
        <v>664.38561897747252</v>
      </c>
      <c r="L41">
        <f t="shared" si="4"/>
        <v>722.88186904958809</v>
      </c>
      <c r="M41">
        <f t="shared" si="4"/>
        <v>764.3856189774724</v>
      </c>
      <c r="N41">
        <f t="shared" si="4"/>
        <v>796.57842846620872</v>
      </c>
      <c r="O41">
        <f t="shared" si="4"/>
        <v>822.88186904958809</v>
      </c>
      <c r="P41">
        <f t="shared" si="4"/>
        <v>845.12111118323287</v>
      </c>
      <c r="Q41">
        <f t="shared" si="4"/>
        <v>864.38561897747252</v>
      </c>
      <c r="R41">
        <f t="shared" si="4"/>
        <v>881.37811912170378</v>
      </c>
      <c r="S41">
        <f t="shared" si="4"/>
        <v>896.57842846620872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EA5-5307-4163-803D-71AE2C3B29D5}">
  <dimension ref="A1:S41"/>
  <sheetViews>
    <sheetView workbookViewId="0">
      <selection activeCell="I5" sqref="I5:S5"/>
    </sheetView>
  </sheetViews>
  <sheetFormatPr defaultRowHeight="15" x14ac:dyDescent="0.25"/>
  <sheetData>
    <row r="1" spans="1:19" x14ac:dyDescent="0.25">
      <c r="A1" t="s">
        <v>0</v>
      </c>
      <c r="B1">
        <v>1.75</v>
      </c>
    </row>
    <row r="5" spans="1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1:19" x14ac:dyDescent="0.25">
      <c r="H6">
        <v>1</v>
      </c>
      <c r="I6">
        <f>LOG(I$5*$H6+1,$B$1)</f>
        <v>0</v>
      </c>
      <c r="J6">
        <f t="shared" ref="J6:S6" si="0">LOG(J$5*$H6+1,$B$1)</f>
        <v>0.72454193904006403</v>
      </c>
      <c r="K6">
        <f t="shared" si="0"/>
        <v>1.2386126258466668</v>
      </c>
      <c r="L6">
        <f t="shared" si="0"/>
        <v>1.6373568287889178</v>
      </c>
      <c r="M6">
        <f t="shared" si="0"/>
        <v>1.963154564886731</v>
      </c>
      <c r="N6">
        <f t="shared" si="0"/>
        <v>2.2386126258466668</v>
      </c>
      <c r="O6">
        <f t="shared" si="0"/>
        <v>2.4772252516933335</v>
      </c>
      <c r="P6">
        <f t="shared" si="0"/>
        <v>2.6876965039267948</v>
      </c>
      <c r="Q6">
        <f t="shared" si="0"/>
        <v>2.8759694546355843</v>
      </c>
      <c r="R6">
        <f t="shared" si="0"/>
        <v>3.0462830552506608</v>
      </c>
      <c r="S6">
        <f t="shared" si="0"/>
        <v>3.2017671907333973</v>
      </c>
    </row>
    <row r="7" spans="1:19" x14ac:dyDescent="0.25">
      <c r="H7">
        <v>5</v>
      </c>
      <c r="I7">
        <f t="shared" ref="I7:S21" si="1">LOG(I$5*$H7+1,$B$1)</f>
        <v>0</v>
      </c>
      <c r="J7">
        <f t="shared" si="1"/>
        <v>2.2386126258466668</v>
      </c>
      <c r="K7">
        <f t="shared" si="1"/>
        <v>3.2017671907333973</v>
      </c>
      <c r="L7">
        <f t="shared" si="1"/>
        <v>3.8241704570050934</v>
      </c>
      <c r="M7">
        <f t="shared" si="1"/>
        <v>4.2848956810973275</v>
      </c>
      <c r="N7">
        <f t="shared" si="1"/>
        <v>4.6508510688135258</v>
      </c>
      <c r="O7">
        <f t="shared" si="1"/>
        <v>4.954450503386667</v>
      </c>
      <c r="P7">
        <f t="shared" si="1"/>
        <v>5.213882086580762</v>
      </c>
      <c r="Q7">
        <f t="shared" si="1"/>
        <v>5.4403798165800641</v>
      </c>
      <c r="R7">
        <f t="shared" si="1"/>
        <v>5.6413712572283936</v>
      </c>
      <c r="S7">
        <f t="shared" si="1"/>
        <v>5.8220239819207045</v>
      </c>
    </row>
    <row r="8" spans="1:19" x14ac:dyDescent="0.25">
      <c r="H8">
        <v>10</v>
      </c>
      <c r="I8">
        <f t="shared" si="1"/>
        <v>0</v>
      </c>
      <c r="J8">
        <f t="shared" si="1"/>
        <v>3.2017671907333973</v>
      </c>
      <c r="K8">
        <f t="shared" si="1"/>
        <v>4.2848956810973275</v>
      </c>
      <c r="L8">
        <f t="shared" si="1"/>
        <v>4.954450503386667</v>
      </c>
      <c r="M8">
        <f t="shared" si="1"/>
        <v>5.4403798165800641</v>
      </c>
      <c r="N8">
        <f t="shared" si="1"/>
        <v>5.8220239819207045</v>
      </c>
      <c r="O8">
        <f t="shared" si="1"/>
        <v>6.1363301009681557</v>
      </c>
      <c r="P8">
        <f t="shared" si="1"/>
        <v>6.4035343814667947</v>
      </c>
      <c r="Q8">
        <f t="shared" si="1"/>
        <v>6.6359315565500783</v>
      </c>
      <c r="R8">
        <f t="shared" si="1"/>
        <v>6.8415535784185284</v>
      </c>
      <c r="S8">
        <f t="shared" si="1"/>
        <v>7.0259376477384912</v>
      </c>
    </row>
    <row r="9" spans="1:19" x14ac:dyDescent="0.25">
      <c r="H9">
        <v>15</v>
      </c>
      <c r="I9">
        <f t="shared" si="1"/>
        <v>0</v>
      </c>
      <c r="J9">
        <f t="shared" si="1"/>
        <v>3.8241704570050934</v>
      </c>
      <c r="K9">
        <f t="shared" si="1"/>
        <v>4.954450503386667</v>
      </c>
      <c r="L9">
        <f t="shared" si="1"/>
        <v>5.6413712572283936</v>
      </c>
      <c r="M9">
        <f t="shared" si="1"/>
        <v>6.1363301009681557</v>
      </c>
      <c r="N9">
        <f t="shared" si="1"/>
        <v>6.5235083069439952</v>
      </c>
      <c r="O9">
        <f t="shared" si="1"/>
        <v>6.8415535784185284</v>
      </c>
      <c r="P9">
        <f t="shared" si="1"/>
        <v>7.1114535002382731</v>
      </c>
      <c r="Q9">
        <f t="shared" si="1"/>
        <v>7.3458861468856362</v>
      </c>
      <c r="R9">
        <f t="shared" si="1"/>
        <v>7.5530995307729576</v>
      </c>
      <c r="S9">
        <f t="shared" si="1"/>
        <v>7.7387619035259947</v>
      </c>
    </row>
    <row r="10" spans="1:19" x14ac:dyDescent="0.25">
      <c r="H10">
        <v>20</v>
      </c>
      <c r="I10">
        <f t="shared" si="1"/>
        <v>0</v>
      </c>
      <c r="J10">
        <f t="shared" si="1"/>
        <v>4.2848956810973275</v>
      </c>
      <c r="K10">
        <f t="shared" si="1"/>
        <v>5.4403798165800641</v>
      </c>
      <c r="L10">
        <f t="shared" si="1"/>
        <v>6.1363301009681557</v>
      </c>
      <c r="M10">
        <f t="shared" si="1"/>
        <v>6.6359315565500783</v>
      </c>
      <c r="N10">
        <f t="shared" si="1"/>
        <v>7.0259376477384912</v>
      </c>
      <c r="O10">
        <f t="shared" si="1"/>
        <v>7.3458861468856362</v>
      </c>
      <c r="P10">
        <f t="shared" si="1"/>
        <v>7.61715442798267</v>
      </c>
      <c r="Q10">
        <f t="shared" si="1"/>
        <v>7.8526182595469241</v>
      </c>
      <c r="R10">
        <f t="shared" si="1"/>
        <v>8.0606366077673712</v>
      </c>
      <c r="S10">
        <f t="shared" si="1"/>
        <v>8.2469448080936303</v>
      </c>
    </row>
    <row r="11" spans="1:19" x14ac:dyDescent="0.25">
      <c r="H11">
        <v>25</v>
      </c>
      <c r="I11">
        <f t="shared" si="1"/>
        <v>0</v>
      </c>
      <c r="J11">
        <f t="shared" si="1"/>
        <v>4.6508510688135258</v>
      </c>
      <c r="K11">
        <f t="shared" si="1"/>
        <v>5.8220239819207045</v>
      </c>
      <c r="L11">
        <f t="shared" si="1"/>
        <v>6.5235083069439952</v>
      </c>
      <c r="M11">
        <f t="shared" si="1"/>
        <v>7.0259376477384912</v>
      </c>
      <c r="N11">
        <f t="shared" si="1"/>
        <v>7.4176604652505951</v>
      </c>
      <c r="O11">
        <f t="shared" si="1"/>
        <v>7.7387619035259947</v>
      </c>
      <c r="P11">
        <f t="shared" si="1"/>
        <v>8.010857893328776</v>
      </c>
      <c r="Q11">
        <f t="shared" si="1"/>
        <v>8.2469448080936303</v>
      </c>
      <c r="R11">
        <f t="shared" si="1"/>
        <v>8.4554491473129918</v>
      </c>
      <c r="S11">
        <f t="shared" si="1"/>
        <v>8.6421470073134614</v>
      </c>
    </row>
    <row r="12" spans="1:19" x14ac:dyDescent="0.25">
      <c r="H12">
        <v>30</v>
      </c>
      <c r="I12">
        <f t="shared" si="1"/>
        <v>0</v>
      </c>
      <c r="J12">
        <f t="shared" si="1"/>
        <v>4.954450503386667</v>
      </c>
      <c r="K12">
        <f t="shared" si="1"/>
        <v>6.1363301009681557</v>
      </c>
      <c r="L12">
        <f t="shared" si="1"/>
        <v>6.8415535784185284</v>
      </c>
      <c r="M12">
        <f t="shared" si="1"/>
        <v>7.3458861468856362</v>
      </c>
      <c r="N12">
        <f t="shared" si="1"/>
        <v>7.7387619035259947</v>
      </c>
      <c r="O12">
        <f t="shared" si="1"/>
        <v>8.0606366077673712</v>
      </c>
      <c r="P12">
        <f t="shared" si="1"/>
        <v>8.3332872207140234</v>
      </c>
      <c r="Q12">
        <f t="shared" si="1"/>
        <v>8.5697913621946551</v>
      </c>
      <c r="R12">
        <f t="shared" si="1"/>
        <v>8.7786209603917609</v>
      </c>
      <c r="S12">
        <f t="shared" si="1"/>
        <v>8.9655795011163946</v>
      </c>
    </row>
    <row r="13" spans="1:19" x14ac:dyDescent="0.25">
      <c r="H13">
        <v>35</v>
      </c>
      <c r="I13">
        <f t="shared" si="1"/>
        <v>0</v>
      </c>
      <c r="J13">
        <f t="shared" si="1"/>
        <v>5.213882086580762</v>
      </c>
      <c r="K13">
        <f t="shared" si="1"/>
        <v>6.4035343814667947</v>
      </c>
      <c r="L13">
        <f t="shared" si="1"/>
        <v>7.1114535002382731</v>
      </c>
      <c r="M13">
        <f t="shared" si="1"/>
        <v>7.61715442798267</v>
      </c>
      <c r="N13">
        <f t="shared" si="1"/>
        <v>8.010857893328776</v>
      </c>
      <c r="O13">
        <f t="shared" si="1"/>
        <v>8.3332872207140234</v>
      </c>
      <c r="P13">
        <f t="shared" si="1"/>
        <v>8.606335382060033</v>
      </c>
      <c r="Q13">
        <f t="shared" si="1"/>
        <v>8.8431384479617918</v>
      </c>
      <c r="R13">
        <f t="shared" si="1"/>
        <v>9.0522009966986534</v>
      </c>
      <c r="S13">
        <f t="shared" si="1"/>
        <v>9.2393461844839937</v>
      </c>
    </row>
    <row r="14" spans="1:19" x14ac:dyDescent="0.25">
      <c r="H14">
        <v>40</v>
      </c>
      <c r="I14">
        <f t="shared" si="1"/>
        <v>0</v>
      </c>
      <c r="J14">
        <f t="shared" si="1"/>
        <v>5.4403798165800641</v>
      </c>
      <c r="K14">
        <f t="shared" si="1"/>
        <v>6.6359315565500783</v>
      </c>
      <c r="L14">
        <f t="shared" si="1"/>
        <v>7.3458861468856362</v>
      </c>
      <c r="M14">
        <f t="shared" si="1"/>
        <v>7.8526182595469241</v>
      </c>
      <c r="N14">
        <f t="shared" si="1"/>
        <v>8.2469448080936303</v>
      </c>
      <c r="O14">
        <f t="shared" si="1"/>
        <v>8.5697913621946551</v>
      </c>
      <c r="P14">
        <f t="shared" si="1"/>
        <v>8.8431384479617918</v>
      </c>
      <c r="Q14">
        <f t="shared" si="1"/>
        <v>9.0801662042651952</v>
      </c>
      <c r="R14">
        <f t="shared" si="1"/>
        <v>9.2894038076454546</v>
      </c>
      <c r="S14">
        <f t="shared" si="1"/>
        <v>9.4766892256997135</v>
      </c>
    </row>
    <row r="15" spans="1:19" x14ac:dyDescent="0.25">
      <c r="H15">
        <v>45</v>
      </c>
      <c r="I15">
        <f t="shared" si="1"/>
        <v>0</v>
      </c>
      <c r="J15">
        <f t="shared" si="1"/>
        <v>5.6413712572283936</v>
      </c>
      <c r="K15">
        <f t="shared" si="1"/>
        <v>6.8415535784185284</v>
      </c>
      <c r="L15">
        <f t="shared" si="1"/>
        <v>7.5530995307729576</v>
      </c>
      <c r="M15">
        <f t="shared" si="1"/>
        <v>8.0606366077673712</v>
      </c>
      <c r="N15">
        <f t="shared" si="1"/>
        <v>8.4554491473129918</v>
      </c>
      <c r="O15">
        <f t="shared" si="1"/>
        <v>8.7786209603917609</v>
      </c>
      <c r="P15">
        <f t="shared" si="1"/>
        <v>9.0522009966986534</v>
      </c>
      <c r="Q15">
        <f t="shared" si="1"/>
        <v>9.2894038076454546</v>
      </c>
      <c r="R15">
        <f t="shared" si="1"/>
        <v>9.4987777676780905</v>
      </c>
      <c r="S15">
        <f t="shared" si="1"/>
        <v>9.6861723992279387</v>
      </c>
    </row>
    <row r="16" spans="1:19" x14ac:dyDescent="0.25">
      <c r="H16">
        <v>50</v>
      </c>
      <c r="I16">
        <f t="shared" si="1"/>
        <v>0</v>
      </c>
      <c r="J16">
        <f t="shared" si="1"/>
        <v>5.8220239819207045</v>
      </c>
      <c r="K16">
        <f t="shared" si="1"/>
        <v>7.0259376477384912</v>
      </c>
      <c r="L16">
        <f t="shared" si="1"/>
        <v>7.7387619035259947</v>
      </c>
      <c r="M16">
        <f t="shared" si="1"/>
        <v>8.2469448080936303</v>
      </c>
      <c r="N16">
        <f t="shared" si="1"/>
        <v>8.6421470073134614</v>
      </c>
      <c r="O16">
        <f t="shared" si="1"/>
        <v>8.9655795011163946</v>
      </c>
      <c r="P16">
        <f t="shared" si="1"/>
        <v>9.2393461844839937</v>
      </c>
      <c r="Q16">
        <f t="shared" si="1"/>
        <v>9.4766892256997135</v>
      </c>
      <c r="R16">
        <f t="shared" si="1"/>
        <v>9.6861723992279387</v>
      </c>
      <c r="S16">
        <f t="shared" si="1"/>
        <v>9.8736544934100348</v>
      </c>
    </row>
    <row r="17" spans="8:19" x14ac:dyDescent="0.25">
      <c r="H17">
        <v>60</v>
      </c>
      <c r="I17">
        <f t="shared" si="1"/>
        <v>0</v>
      </c>
      <c r="J17">
        <f t="shared" si="1"/>
        <v>6.1363301009681557</v>
      </c>
      <c r="K17">
        <f t="shared" si="1"/>
        <v>7.3458861468856362</v>
      </c>
      <c r="L17">
        <f t="shared" si="1"/>
        <v>8.0606366077673712</v>
      </c>
      <c r="M17">
        <f t="shared" si="1"/>
        <v>8.5697913621946551</v>
      </c>
      <c r="N17">
        <f t="shared" si="1"/>
        <v>8.9655795011163946</v>
      </c>
      <c r="O17">
        <f t="shared" si="1"/>
        <v>9.2894038076454546</v>
      </c>
      <c r="P17">
        <f t="shared" si="1"/>
        <v>9.5634509405471757</v>
      </c>
      <c r="Q17">
        <f t="shared" si="1"/>
        <v>9.8010046387818814</v>
      </c>
      <c r="R17">
        <f t="shared" si="1"/>
        <v>10.01065184659544</v>
      </c>
      <c r="S17">
        <f t="shared" si="1"/>
        <v>10.198265288054118</v>
      </c>
    </row>
    <row r="18" spans="8:19" x14ac:dyDescent="0.25">
      <c r="H18">
        <v>70</v>
      </c>
      <c r="I18">
        <f t="shared" si="1"/>
        <v>0</v>
      </c>
      <c r="J18">
        <f t="shared" si="1"/>
        <v>6.4035343814667947</v>
      </c>
      <c r="K18">
        <f t="shared" si="1"/>
        <v>7.61715442798267</v>
      </c>
      <c r="L18">
        <f t="shared" si="1"/>
        <v>8.3332872207140234</v>
      </c>
      <c r="M18">
        <f t="shared" si="1"/>
        <v>8.8431384479617918</v>
      </c>
      <c r="N18">
        <f t="shared" si="1"/>
        <v>9.2393461844839937</v>
      </c>
      <c r="O18">
        <f t="shared" si="1"/>
        <v>9.5634509405471757</v>
      </c>
      <c r="P18">
        <f t="shared" si="1"/>
        <v>9.8376987472834756</v>
      </c>
      <c r="Q18">
        <f t="shared" si="1"/>
        <v>10.07540314424508</v>
      </c>
      <c r="R18">
        <f t="shared" si="1"/>
        <v>10.285167676954641</v>
      </c>
      <c r="S18">
        <f t="shared" si="1"/>
        <v>10.472875050734229</v>
      </c>
    </row>
    <row r="19" spans="8:19" x14ac:dyDescent="0.25">
      <c r="H19">
        <v>80</v>
      </c>
      <c r="I19">
        <f t="shared" si="1"/>
        <v>0</v>
      </c>
      <c r="J19">
        <f t="shared" si="1"/>
        <v>6.6359315565500783</v>
      </c>
      <c r="K19">
        <f t="shared" si="1"/>
        <v>7.8526182595469241</v>
      </c>
      <c r="L19">
        <f t="shared" si="1"/>
        <v>8.5697913621946551</v>
      </c>
      <c r="M19">
        <f t="shared" si="1"/>
        <v>9.0801662042651952</v>
      </c>
      <c r="N19">
        <f t="shared" si="1"/>
        <v>9.4766892256997135</v>
      </c>
      <c r="O19">
        <f t="shared" si="1"/>
        <v>9.8010046387818814</v>
      </c>
      <c r="P19">
        <f t="shared" si="1"/>
        <v>10.07540314424508</v>
      </c>
      <c r="Q19">
        <f t="shared" si="1"/>
        <v>10.31322069097167</v>
      </c>
      <c r="R19">
        <f t="shared" si="1"/>
        <v>10.523073303665322</v>
      </c>
      <c r="S19">
        <f t="shared" si="1"/>
        <v>10.710851188491215</v>
      </c>
    </row>
    <row r="20" spans="8:19" x14ac:dyDescent="0.25">
      <c r="H20">
        <v>90</v>
      </c>
      <c r="I20">
        <f t="shared" si="1"/>
        <v>0</v>
      </c>
      <c r="J20">
        <f t="shared" si="1"/>
        <v>6.8415535784185284</v>
      </c>
      <c r="K20">
        <f t="shared" si="1"/>
        <v>8.0606366077673712</v>
      </c>
      <c r="L20">
        <f t="shared" si="1"/>
        <v>8.7786209603917609</v>
      </c>
      <c r="M20">
        <f t="shared" si="1"/>
        <v>9.2894038076454546</v>
      </c>
      <c r="N20">
        <f t="shared" si="1"/>
        <v>9.6861723992279387</v>
      </c>
      <c r="O20">
        <f t="shared" si="1"/>
        <v>10.01065184659544</v>
      </c>
      <c r="P20">
        <f t="shared" si="1"/>
        <v>10.285167676954641</v>
      </c>
      <c r="Q20">
        <f t="shared" si="1"/>
        <v>10.523073303665322</v>
      </c>
      <c r="R20">
        <f t="shared" si="1"/>
        <v>10.732994474228166</v>
      </c>
      <c r="S20">
        <f t="shared" si="1"/>
        <v>10.920827237647407</v>
      </c>
    </row>
    <row r="21" spans="8:19" x14ac:dyDescent="0.25">
      <c r="H21">
        <v>100</v>
      </c>
      <c r="I21">
        <f t="shared" si="1"/>
        <v>0</v>
      </c>
      <c r="J21">
        <f t="shared" si="1"/>
        <v>7.0259376477384912</v>
      </c>
      <c r="K21">
        <f t="shared" si="1"/>
        <v>8.2469448080936303</v>
      </c>
      <c r="L21">
        <f t="shared" si="1"/>
        <v>8.9655795011163946</v>
      </c>
      <c r="M21">
        <f t="shared" si="1"/>
        <v>9.4766892256997135</v>
      </c>
      <c r="N21">
        <f t="shared" si="1"/>
        <v>9.8736544934100348</v>
      </c>
      <c r="O21">
        <f t="shared" si="1"/>
        <v>10.198265288054118</v>
      </c>
      <c r="P21">
        <f t="shared" si="1"/>
        <v>10.472875050734229</v>
      </c>
      <c r="Q21">
        <f t="shared" si="1"/>
        <v>10.710851188491215</v>
      </c>
      <c r="R21">
        <f t="shared" si="1"/>
        <v>10.920827237647407</v>
      </c>
      <c r="S21">
        <f t="shared" si="1"/>
        <v>11.108703927063321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>
        <f>I6*$H26</f>
        <v>0</v>
      </c>
      <c r="J26">
        <f t="shared" ref="J26:S26" si="2">J6*$H26</f>
        <v>0.72454193904006403</v>
      </c>
      <c r="K26">
        <f t="shared" si="2"/>
        <v>1.2386126258466668</v>
      </c>
      <c r="L26">
        <f t="shared" si="2"/>
        <v>1.6373568287889178</v>
      </c>
      <c r="M26">
        <f t="shared" si="2"/>
        <v>1.963154564886731</v>
      </c>
      <c r="N26">
        <f t="shared" si="2"/>
        <v>2.2386126258466668</v>
      </c>
      <c r="O26">
        <f t="shared" si="2"/>
        <v>2.4772252516933335</v>
      </c>
      <c r="P26">
        <f t="shared" si="2"/>
        <v>2.6876965039267948</v>
      </c>
      <c r="Q26">
        <f t="shared" si="2"/>
        <v>2.8759694546355843</v>
      </c>
      <c r="R26">
        <f t="shared" si="2"/>
        <v>3.0462830552506608</v>
      </c>
      <c r="S26">
        <f t="shared" si="2"/>
        <v>3.2017671907333973</v>
      </c>
    </row>
    <row r="27" spans="8:19" x14ac:dyDescent="0.25">
      <c r="H27">
        <v>5</v>
      </c>
      <c r="I27">
        <f t="shared" ref="I27:S41" si="3">I7*$H27</f>
        <v>0</v>
      </c>
      <c r="J27">
        <f t="shared" si="3"/>
        <v>11.193063129233334</v>
      </c>
      <c r="K27">
        <f t="shared" si="3"/>
        <v>16.008835953666988</v>
      </c>
      <c r="L27">
        <f t="shared" si="3"/>
        <v>19.120852285025467</v>
      </c>
      <c r="M27">
        <f t="shared" si="3"/>
        <v>21.424478405486639</v>
      </c>
      <c r="N27">
        <f t="shared" si="3"/>
        <v>23.25425534406763</v>
      </c>
      <c r="O27">
        <f t="shared" si="3"/>
        <v>24.772252516933335</v>
      </c>
      <c r="P27">
        <f t="shared" si="3"/>
        <v>26.069410432903808</v>
      </c>
      <c r="Q27">
        <f t="shared" si="3"/>
        <v>27.201899082900319</v>
      </c>
      <c r="R27">
        <f t="shared" si="3"/>
        <v>28.206856286141967</v>
      </c>
      <c r="S27">
        <f t="shared" si="3"/>
        <v>29.110119909603522</v>
      </c>
    </row>
    <row r="28" spans="8:19" x14ac:dyDescent="0.25">
      <c r="H28">
        <v>10</v>
      </c>
      <c r="I28">
        <f t="shared" si="3"/>
        <v>0</v>
      </c>
      <c r="J28">
        <f t="shared" si="3"/>
        <v>32.017671907333977</v>
      </c>
      <c r="K28">
        <f t="shared" si="3"/>
        <v>42.848956810973277</v>
      </c>
      <c r="L28">
        <f t="shared" si="3"/>
        <v>49.54450503386667</v>
      </c>
      <c r="M28">
        <f t="shared" si="3"/>
        <v>54.403798165800637</v>
      </c>
      <c r="N28">
        <f t="shared" si="3"/>
        <v>58.220239819207045</v>
      </c>
      <c r="O28">
        <f t="shared" si="3"/>
        <v>61.363301009681557</v>
      </c>
      <c r="P28">
        <f t="shared" si="3"/>
        <v>64.035343814667954</v>
      </c>
      <c r="Q28">
        <f t="shared" si="3"/>
        <v>66.359315565500779</v>
      </c>
      <c r="R28">
        <f t="shared" si="3"/>
        <v>68.41553578418528</v>
      </c>
      <c r="S28">
        <f t="shared" si="3"/>
        <v>70.259376477384905</v>
      </c>
    </row>
    <row r="29" spans="8:19" x14ac:dyDescent="0.25">
      <c r="H29">
        <v>15</v>
      </c>
      <c r="I29">
        <f t="shared" si="3"/>
        <v>0</v>
      </c>
      <c r="J29">
        <f t="shared" si="3"/>
        <v>57.362556855076399</v>
      </c>
      <c r="K29">
        <f t="shared" si="3"/>
        <v>74.316757550800006</v>
      </c>
      <c r="L29">
        <f t="shared" si="3"/>
        <v>84.620568858425898</v>
      </c>
      <c r="M29">
        <f t="shared" si="3"/>
        <v>92.044951514522339</v>
      </c>
      <c r="N29">
        <f t="shared" si="3"/>
        <v>97.852624604159928</v>
      </c>
      <c r="O29">
        <f t="shared" si="3"/>
        <v>102.62330367627793</v>
      </c>
      <c r="P29">
        <f t="shared" si="3"/>
        <v>106.6718025035741</v>
      </c>
      <c r="Q29">
        <f t="shared" si="3"/>
        <v>110.18829220328455</v>
      </c>
      <c r="R29">
        <f t="shared" si="3"/>
        <v>113.29649296159437</v>
      </c>
      <c r="S29">
        <f t="shared" si="3"/>
        <v>116.08142855288992</v>
      </c>
    </row>
    <row r="30" spans="8:19" x14ac:dyDescent="0.25">
      <c r="H30">
        <v>20</v>
      </c>
      <c r="I30">
        <f t="shared" si="3"/>
        <v>0</v>
      </c>
      <c r="J30">
        <f t="shared" si="3"/>
        <v>85.697913621946554</v>
      </c>
      <c r="K30">
        <f t="shared" si="3"/>
        <v>108.80759633160127</v>
      </c>
      <c r="L30">
        <f t="shared" si="3"/>
        <v>122.72660201936311</v>
      </c>
      <c r="M30">
        <f t="shared" si="3"/>
        <v>132.71863113100156</v>
      </c>
      <c r="N30">
        <f t="shared" si="3"/>
        <v>140.51875295476981</v>
      </c>
      <c r="O30">
        <f t="shared" si="3"/>
        <v>146.91772293771271</v>
      </c>
      <c r="P30">
        <f t="shared" si="3"/>
        <v>152.34308855965341</v>
      </c>
      <c r="Q30">
        <f t="shared" si="3"/>
        <v>157.05236519093847</v>
      </c>
      <c r="R30">
        <f t="shared" si="3"/>
        <v>161.21273215534742</v>
      </c>
      <c r="S30">
        <f t="shared" si="3"/>
        <v>164.93889616187261</v>
      </c>
    </row>
    <row r="31" spans="8:19" x14ac:dyDescent="0.25">
      <c r="H31">
        <v>25</v>
      </c>
      <c r="I31">
        <f t="shared" si="3"/>
        <v>0</v>
      </c>
      <c r="J31">
        <f t="shared" si="3"/>
        <v>116.27127672033815</v>
      </c>
      <c r="K31">
        <f t="shared" si="3"/>
        <v>145.5505995480176</v>
      </c>
      <c r="L31">
        <f t="shared" si="3"/>
        <v>163.08770767359988</v>
      </c>
      <c r="M31">
        <f t="shared" si="3"/>
        <v>175.64844119346228</v>
      </c>
      <c r="N31">
        <f t="shared" si="3"/>
        <v>185.44151163126489</v>
      </c>
      <c r="O31">
        <f t="shared" si="3"/>
        <v>193.46904758814986</v>
      </c>
      <c r="P31">
        <f t="shared" si="3"/>
        <v>200.27144733321938</v>
      </c>
      <c r="Q31">
        <f t="shared" si="3"/>
        <v>206.17362020234077</v>
      </c>
      <c r="R31">
        <f t="shared" si="3"/>
        <v>211.38622868282479</v>
      </c>
      <c r="S31">
        <f t="shared" si="3"/>
        <v>216.05367518283654</v>
      </c>
    </row>
    <row r="32" spans="8:19" x14ac:dyDescent="0.25">
      <c r="H32">
        <v>30</v>
      </c>
      <c r="I32">
        <f t="shared" si="3"/>
        <v>0</v>
      </c>
      <c r="J32">
        <f t="shared" si="3"/>
        <v>148.63351510160001</v>
      </c>
      <c r="K32">
        <f t="shared" si="3"/>
        <v>184.08990302904468</v>
      </c>
      <c r="L32">
        <f t="shared" si="3"/>
        <v>205.24660735255586</v>
      </c>
      <c r="M32">
        <f t="shared" si="3"/>
        <v>220.37658440656909</v>
      </c>
      <c r="N32">
        <f t="shared" si="3"/>
        <v>232.16285710577984</v>
      </c>
      <c r="O32">
        <f t="shared" si="3"/>
        <v>241.81909823302112</v>
      </c>
      <c r="P32">
        <f t="shared" si="3"/>
        <v>249.99861662142069</v>
      </c>
      <c r="Q32">
        <f t="shared" si="3"/>
        <v>257.09374086583966</v>
      </c>
      <c r="R32">
        <f t="shared" si="3"/>
        <v>263.35862881175285</v>
      </c>
      <c r="S32">
        <f t="shared" si="3"/>
        <v>268.96738503349184</v>
      </c>
    </row>
    <row r="33" spans="8:19" x14ac:dyDescent="0.25">
      <c r="H33">
        <v>35</v>
      </c>
      <c r="I33">
        <f t="shared" si="3"/>
        <v>0</v>
      </c>
      <c r="J33">
        <f t="shared" si="3"/>
        <v>182.48587303032667</v>
      </c>
      <c r="K33">
        <f t="shared" si="3"/>
        <v>224.12370335133781</v>
      </c>
      <c r="L33">
        <f t="shared" si="3"/>
        <v>248.90087250833955</v>
      </c>
      <c r="M33">
        <f t="shared" si="3"/>
        <v>266.60040497939343</v>
      </c>
      <c r="N33">
        <f t="shared" si="3"/>
        <v>280.38002626650717</v>
      </c>
      <c r="O33">
        <f t="shared" si="3"/>
        <v>291.6650527249908</v>
      </c>
      <c r="P33">
        <f t="shared" si="3"/>
        <v>301.22173837210113</v>
      </c>
      <c r="Q33">
        <f t="shared" si="3"/>
        <v>309.50984567866271</v>
      </c>
      <c r="R33">
        <f t="shared" si="3"/>
        <v>316.82703488445287</v>
      </c>
      <c r="S33">
        <f t="shared" si="3"/>
        <v>323.3771164569398</v>
      </c>
    </row>
    <row r="34" spans="8:19" x14ac:dyDescent="0.25">
      <c r="H34">
        <v>40</v>
      </c>
      <c r="I34">
        <f t="shared" si="3"/>
        <v>0</v>
      </c>
      <c r="J34">
        <f t="shared" si="3"/>
        <v>217.61519266320255</v>
      </c>
      <c r="K34">
        <f t="shared" si="3"/>
        <v>265.43726226200312</v>
      </c>
      <c r="L34">
        <f t="shared" si="3"/>
        <v>293.83544587542542</v>
      </c>
      <c r="M34">
        <f t="shared" si="3"/>
        <v>314.10473038187695</v>
      </c>
      <c r="N34">
        <f t="shared" si="3"/>
        <v>329.87779232374521</v>
      </c>
      <c r="O34">
        <f t="shared" si="3"/>
        <v>342.79165448778622</v>
      </c>
      <c r="P34">
        <f t="shared" si="3"/>
        <v>353.72553791847167</v>
      </c>
      <c r="Q34">
        <f t="shared" si="3"/>
        <v>363.20664817060782</v>
      </c>
      <c r="R34">
        <f t="shared" si="3"/>
        <v>371.5761523058182</v>
      </c>
      <c r="S34">
        <f t="shared" si="3"/>
        <v>379.06756902798855</v>
      </c>
    </row>
    <row r="35" spans="8:19" x14ac:dyDescent="0.25">
      <c r="H35">
        <v>45</v>
      </c>
      <c r="I35">
        <f t="shared" si="3"/>
        <v>0</v>
      </c>
      <c r="J35">
        <f t="shared" si="3"/>
        <v>253.86170657527771</v>
      </c>
      <c r="K35">
        <f t="shared" si="3"/>
        <v>307.86991102883377</v>
      </c>
      <c r="L35">
        <f t="shared" si="3"/>
        <v>339.8894788847831</v>
      </c>
      <c r="M35">
        <f t="shared" si="3"/>
        <v>362.72864734953168</v>
      </c>
      <c r="N35">
        <f t="shared" si="3"/>
        <v>380.49521162908462</v>
      </c>
      <c r="O35">
        <f t="shared" si="3"/>
        <v>395.03794321762922</v>
      </c>
      <c r="P35">
        <f t="shared" si="3"/>
        <v>407.34904485143943</v>
      </c>
      <c r="Q35">
        <f t="shared" si="3"/>
        <v>418.02317134404547</v>
      </c>
      <c r="R35">
        <f t="shared" si="3"/>
        <v>427.44499954551407</v>
      </c>
      <c r="S35">
        <f t="shared" si="3"/>
        <v>435.87775796525722</v>
      </c>
    </row>
    <row r="36" spans="8:19" x14ac:dyDescent="0.25">
      <c r="H36">
        <v>50</v>
      </c>
      <c r="I36">
        <f t="shared" si="3"/>
        <v>0</v>
      </c>
      <c r="J36">
        <f t="shared" si="3"/>
        <v>291.1011990960352</v>
      </c>
      <c r="K36">
        <f t="shared" si="3"/>
        <v>351.29688238692455</v>
      </c>
      <c r="L36">
        <f t="shared" si="3"/>
        <v>386.93809517629973</v>
      </c>
      <c r="M36">
        <f t="shared" si="3"/>
        <v>412.34724040468154</v>
      </c>
      <c r="N36">
        <f t="shared" si="3"/>
        <v>432.10735036567308</v>
      </c>
      <c r="O36">
        <f t="shared" si="3"/>
        <v>448.27897505581973</v>
      </c>
      <c r="P36">
        <f t="shared" si="3"/>
        <v>461.96730922419971</v>
      </c>
      <c r="Q36">
        <f t="shared" si="3"/>
        <v>473.83446128498565</v>
      </c>
      <c r="R36">
        <f t="shared" si="3"/>
        <v>484.30861996139691</v>
      </c>
      <c r="S36">
        <f t="shared" si="3"/>
        <v>493.68272467050173</v>
      </c>
    </row>
    <row r="37" spans="8:19" x14ac:dyDescent="0.25">
      <c r="H37">
        <v>60</v>
      </c>
      <c r="I37">
        <f t="shared" si="3"/>
        <v>0</v>
      </c>
      <c r="J37">
        <f t="shared" si="3"/>
        <v>368.17980605808935</v>
      </c>
      <c r="K37">
        <f t="shared" si="3"/>
        <v>440.75316881313819</v>
      </c>
      <c r="L37">
        <f t="shared" si="3"/>
        <v>483.63819646604225</v>
      </c>
      <c r="M37">
        <f t="shared" si="3"/>
        <v>514.18748173167933</v>
      </c>
      <c r="N37">
        <f t="shared" si="3"/>
        <v>537.93477006698367</v>
      </c>
      <c r="O37">
        <f t="shared" si="3"/>
        <v>557.36422845872733</v>
      </c>
      <c r="P37">
        <f t="shared" si="3"/>
        <v>573.80705643283056</v>
      </c>
      <c r="Q37">
        <f t="shared" si="3"/>
        <v>588.06027832691291</v>
      </c>
      <c r="R37">
        <f t="shared" si="3"/>
        <v>600.63911079572642</v>
      </c>
      <c r="S37">
        <f t="shared" si="3"/>
        <v>611.89591728324706</v>
      </c>
    </row>
    <row r="38" spans="8:19" x14ac:dyDescent="0.25">
      <c r="H38">
        <v>70</v>
      </c>
      <c r="I38">
        <f t="shared" si="3"/>
        <v>0</v>
      </c>
      <c r="J38">
        <f t="shared" si="3"/>
        <v>448.24740670267562</v>
      </c>
      <c r="K38">
        <f t="shared" si="3"/>
        <v>533.20080995878686</v>
      </c>
      <c r="L38">
        <f t="shared" si="3"/>
        <v>583.3301054499816</v>
      </c>
      <c r="M38">
        <f t="shared" si="3"/>
        <v>619.01969135732543</v>
      </c>
      <c r="N38">
        <f t="shared" si="3"/>
        <v>646.7542329138796</v>
      </c>
      <c r="O38">
        <f t="shared" si="3"/>
        <v>669.44156583830227</v>
      </c>
      <c r="P38">
        <f t="shared" si="3"/>
        <v>688.63891230984325</v>
      </c>
      <c r="Q38">
        <f t="shared" si="3"/>
        <v>705.27822009715555</v>
      </c>
      <c r="R38">
        <f t="shared" si="3"/>
        <v>719.96173738682489</v>
      </c>
      <c r="S38">
        <f t="shared" si="3"/>
        <v>733.1012535513961</v>
      </c>
    </row>
    <row r="39" spans="8:19" x14ac:dyDescent="0.25">
      <c r="H39">
        <v>80</v>
      </c>
      <c r="I39">
        <f t="shared" si="3"/>
        <v>0</v>
      </c>
      <c r="J39">
        <f t="shared" si="3"/>
        <v>530.87452452400623</v>
      </c>
      <c r="K39">
        <f t="shared" si="3"/>
        <v>628.2094607637539</v>
      </c>
      <c r="L39">
        <f t="shared" si="3"/>
        <v>685.58330897557244</v>
      </c>
      <c r="M39">
        <f t="shared" si="3"/>
        <v>726.41329634121564</v>
      </c>
      <c r="N39">
        <f t="shared" si="3"/>
        <v>758.13513805597711</v>
      </c>
      <c r="O39">
        <f t="shared" si="3"/>
        <v>784.08037110255054</v>
      </c>
      <c r="P39">
        <f t="shared" si="3"/>
        <v>806.03225153960636</v>
      </c>
      <c r="Q39">
        <f t="shared" si="3"/>
        <v>825.0576552777336</v>
      </c>
      <c r="R39">
        <f t="shared" si="3"/>
        <v>841.84586429322576</v>
      </c>
      <c r="S39">
        <f t="shared" si="3"/>
        <v>856.86809507929729</v>
      </c>
    </row>
    <row r="40" spans="8:19" x14ac:dyDescent="0.25">
      <c r="H40">
        <v>90</v>
      </c>
      <c r="I40">
        <f t="shared" si="3"/>
        <v>0</v>
      </c>
      <c r="J40">
        <f t="shared" si="3"/>
        <v>615.73982205766754</v>
      </c>
      <c r="K40">
        <f t="shared" si="3"/>
        <v>725.45729469906337</v>
      </c>
      <c r="L40">
        <f t="shared" si="3"/>
        <v>790.07588643525844</v>
      </c>
      <c r="M40">
        <f t="shared" si="3"/>
        <v>836.04634268809093</v>
      </c>
      <c r="N40">
        <f t="shared" si="3"/>
        <v>871.75551593051443</v>
      </c>
      <c r="O40">
        <f t="shared" si="3"/>
        <v>900.95866619358958</v>
      </c>
      <c r="P40">
        <f t="shared" si="3"/>
        <v>925.66509092591775</v>
      </c>
      <c r="Q40">
        <f t="shared" si="3"/>
        <v>947.07659732987906</v>
      </c>
      <c r="R40">
        <f t="shared" si="3"/>
        <v>965.9695026805349</v>
      </c>
      <c r="S40">
        <f t="shared" si="3"/>
        <v>982.87445138826661</v>
      </c>
    </row>
    <row r="41" spans="8:19" x14ac:dyDescent="0.25">
      <c r="H41">
        <v>100</v>
      </c>
      <c r="I41">
        <f t="shared" si="3"/>
        <v>0</v>
      </c>
      <c r="J41">
        <f t="shared" si="3"/>
        <v>702.5937647738491</v>
      </c>
      <c r="K41">
        <f t="shared" si="3"/>
        <v>824.69448080936309</v>
      </c>
      <c r="L41">
        <f t="shared" si="3"/>
        <v>896.55795011163946</v>
      </c>
      <c r="M41">
        <f t="shared" si="3"/>
        <v>947.6689225699713</v>
      </c>
      <c r="N41">
        <f t="shared" si="3"/>
        <v>987.36544934100345</v>
      </c>
      <c r="O41">
        <f t="shared" si="3"/>
        <v>1019.8265288054118</v>
      </c>
      <c r="P41">
        <f t="shared" si="3"/>
        <v>1047.2875050734228</v>
      </c>
      <c r="Q41">
        <f t="shared" si="3"/>
        <v>1071.0851188491215</v>
      </c>
      <c r="R41">
        <f t="shared" si="3"/>
        <v>1092.0827237647406</v>
      </c>
      <c r="S41">
        <f t="shared" si="3"/>
        <v>1110.870392706332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7ED-BEB9-4A73-B915-440E74A5CD6B}">
  <dimension ref="A1:U114"/>
  <sheetViews>
    <sheetView workbookViewId="0">
      <selection activeCell="K13" sqref="K13"/>
    </sheetView>
  </sheetViews>
  <sheetFormatPr defaultRowHeight="15" x14ac:dyDescent="0.25"/>
  <sheetData>
    <row r="1" spans="1:21" x14ac:dyDescent="0.25">
      <c r="A1" t="s">
        <v>1</v>
      </c>
      <c r="B1">
        <v>225</v>
      </c>
      <c r="F1" s="5" t="s">
        <v>65</v>
      </c>
      <c r="G1">
        <f t="shared" ref="G1:O1" si="0">H2-G2</f>
        <v>0.5</v>
      </c>
      <c r="H1">
        <f t="shared" si="0"/>
        <v>0.5</v>
      </c>
      <c r="I1">
        <f t="shared" si="0"/>
        <v>0.5</v>
      </c>
      <c r="J1">
        <f t="shared" si="0"/>
        <v>0.5</v>
      </c>
      <c r="K1">
        <f t="shared" si="0"/>
        <v>0.5</v>
      </c>
      <c r="L1">
        <f t="shared" si="0"/>
        <v>0.45000000000000018</v>
      </c>
      <c r="M1">
        <f t="shared" si="0"/>
        <v>0.39999999999999947</v>
      </c>
      <c r="N1">
        <f t="shared" si="0"/>
        <v>0.35000000000000053</v>
      </c>
      <c r="O1">
        <f t="shared" si="0"/>
        <v>0.29999999999999982</v>
      </c>
      <c r="P1">
        <f>Q2-P2</f>
        <v>0.25</v>
      </c>
    </row>
    <row r="2" spans="1:21" x14ac:dyDescent="0.25">
      <c r="A2" t="s">
        <v>2</v>
      </c>
      <c r="B2">
        <v>30</v>
      </c>
      <c r="F2" s="3" t="s">
        <v>4</v>
      </c>
      <c r="G2" s="3">
        <v>0.75</v>
      </c>
      <c r="H2" s="3">
        <v>1.25</v>
      </c>
      <c r="I2" s="3">
        <v>1.75</v>
      </c>
      <c r="J2" s="3">
        <v>2.25</v>
      </c>
      <c r="K2" s="3">
        <v>2.75</v>
      </c>
      <c r="L2" s="3">
        <v>3.25</v>
      </c>
      <c r="M2" s="3">
        <v>3.7</v>
      </c>
      <c r="N2" s="3">
        <v>4.0999999999999996</v>
      </c>
      <c r="O2" s="3">
        <v>4.45</v>
      </c>
      <c r="P2" s="3">
        <v>4.75</v>
      </c>
      <c r="Q2" s="3">
        <v>5</v>
      </c>
    </row>
    <row r="3" spans="1:21" x14ac:dyDescent="0.25">
      <c r="F3" s="4" t="s">
        <v>3</v>
      </c>
      <c r="G3" s="4">
        <v>0</v>
      </c>
      <c r="H3" s="4">
        <v>0.5</v>
      </c>
      <c r="I3" s="4">
        <v>1</v>
      </c>
      <c r="J3" s="4">
        <v>1.5</v>
      </c>
      <c r="K3" s="4">
        <v>2</v>
      </c>
      <c r="L3" s="4">
        <v>2.5</v>
      </c>
      <c r="M3" s="4">
        <v>3</v>
      </c>
      <c r="N3" s="4">
        <v>3.5</v>
      </c>
      <c r="O3" s="4">
        <v>4</v>
      </c>
      <c r="P3" s="4">
        <v>4.5</v>
      </c>
      <c r="Q3" s="4">
        <v>5</v>
      </c>
      <c r="U3" t="s">
        <v>5</v>
      </c>
    </row>
    <row r="4" spans="1:21" x14ac:dyDescent="0.25">
      <c r="F4">
        <v>1</v>
      </c>
      <c r="G4">
        <f t="shared" ref="G4:Q13" si="1">ROUND((($B$1/100)*$F4*(G$2/5))+(($B$2/20)*ROUNDDOWN($F4/5,0)*(G$2/5)),0)</f>
        <v>0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2</v>
      </c>
      <c r="N4">
        <f t="shared" si="1"/>
        <v>2</v>
      </c>
      <c r="O4">
        <f t="shared" si="1"/>
        <v>2</v>
      </c>
      <c r="P4">
        <f t="shared" si="1"/>
        <v>2</v>
      </c>
      <c r="Q4">
        <f t="shared" si="1"/>
        <v>2</v>
      </c>
      <c r="U4" t="s">
        <v>6</v>
      </c>
    </row>
    <row r="5" spans="1:21" x14ac:dyDescent="0.25">
      <c r="F5">
        <v>2</v>
      </c>
      <c r="G5">
        <f t="shared" si="1"/>
        <v>1</v>
      </c>
      <c r="H5">
        <f t="shared" si="1"/>
        <v>1</v>
      </c>
      <c r="I5">
        <f t="shared" si="1"/>
        <v>2</v>
      </c>
      <c r="J5">
        <f t="shared" si="1"/>
        <v>2</v>
      </c>
      <c r="K5">
        <f t="shared" si="1"/>
        <v>2</v>
      </c>
      <c r="L5">
        <f t="shared" si="1"/>
        <v>3</v>
      </c>
      <c r="M5">
        <f t="shared" si="1"/>
        <v>3</v>
      </c>
      <c r="N5">
        <f t="shared" si="1"/>
        <v>4</v>
      </c>
      <c r="O5">
        <f t="shared" si="1"/>
        <v>4</v>
      </c>
      <c r="P5">
        <f t="shared" si="1"/>
        <v>4</v>
      </c>
      <c r="Q5">
        <f t="shared" si="1"/>
        <v>5</v>
      </c>
      <c r="U5" t="s">
        <v>7</v>
      </c>
    </row>
    <row r="6" spans="1:21" x14ac:dyDescent="0.25">
      <c r="F6">
        <v>3</v>
      </c>
      <c r="G6">
        <f t="shared" si="1"/>
        <v>1</v>
      </c>
      <c r="H6">
        <f t="shared" si="1"/>
        <v>2</v>
      </c>
      <c r="I6">
        <f t="shared" si="1"/>
        <v>2</v>
      </c>
      <c r="J6">
        <f t="shared" si="1"/>
        <v>3</v>
      </c>
      <c r="K6">
        <f t="shared" si="1"/>
        <v>4</v>
      </c>
      <c r="L6">
        <f t="shared" si="1"/>
        <v>4</v>
      </c>
      <c r="M6">
        <f t="shared" si="1"/>
        <v>5</v>
      </c>
      <c r="N6">
        <f t="shared" si="1"/>
        <v>6</v>
      </c>
      <c r="O6">
        <f t="shared" si="1"/>
        <v>6</v>
      </c>
      <c r="P6">
        <f t="shared" si="1"/>
        <v>6</v>
      </c>
      <c r="Q6">
        <f t="shared" si="1"/>
        <v>7</v>
      </c>
    </row>
    <row r="7" spans="1:21" x14ac:dyDescent="0.25">
      <c r="F7">
        <v>4</v>
      </c>
      <c r="G7">
        <f t="shared" si="1"/>
        <v>1</v>
      </c>
      <c r="H7">
        <f t="shared" si="1"/>
        <v>2</v>
      </c>
      <c r="I7">
        <f t="shared" si="1"/>
        <v>3</v>
      </c>
      <c r="J7">
        <f t="shared" si="1"/>
        <v>4</v>
      </c>
      <c r="K7">
        <f t="shared" si="1"/>
        <v>5</v>
      </c>
      <c r="L7">
        <f t="shared" si="1"/>
        <v>6</v>
      </c>
      <c r="M7">
        <f t="shared" si="1"/>
        <v>7</v>
      </c>
      <c r="N7">
        <f t="shared" si="1"/>
        <v>7</v>
      </c>
      <c r="O7">
        <f t="shared" si="1"/>
        <v>8</v>
      </c>
      <c r="P7">
        <f t="shared" si="1"/>
        <v>9</v>
      </c>
      <c r="Q7">
        <f t="shared" si="1"/>
        <v>9</v>
      </c>
      <c r="U7" t="s">
        <v>8</v>
      </c>
    </row>
    <row r="8" spans="1:21" x14ac:dyDescent="0.25">
      <c r="F8">
        <v>5</v>
      </c>
      <c r="G8">
        <f t="shared" si="1"/>
        <v>2</v>
      </c>
      <c r="H8">
        <f t="shared" si="1"/>
        <v>3</v>
      </c>
      <c r="I8">
        <f t="shared" si="1"/>
        <v>4</v>
      </c>
      <c r="J8">
        <f t="shared" si="1"/>
        <v>6</v>
      </c>
      <c r="K8">
        <f t="shared" si="1"/>
        <v>7</v>
      </c>
      <c r="L8">
        <f t="shared" si="1"/>
        <v>8</v>
      </c>
      <c r="M8">
        <f t="shared" si="1"/>
        <v>9</v>
      </c>
      <c r="N8">
        <f t="shared" si="1"/>
        <v>10</v>
      </c>
      <c r="O8">
        <f t="shared" si="1"/>
        <v>11</v>
      </c>
      <c r="P8">
        <f t="shared" si="1"/>
        <v>12</v>
      </c>
      <c r="Q8">
        <f t="shared" si="1"/>
        <v>13</v>
      </c>
      <c r="U8" t="s">
        <v>9</v>
      </c>
    </row>
    <row r="9" spans="1:21" x14ac:dyDescent="0.25">
      <c r="F9">
        <v>6</v>
      </c>
      <c r="G9">
        <f t="shared" si="1"/>
        <v>2</v>
      </c>
      <c r="H9">
        <f t="shared" si="1"/>
        <v>4</v>
      </c>
      <c r="I9">
        <f t="shared" si="1"/>
        <v>5</v>
      </c>
      <c r="J9">
        <f t="shared" si="1"/>
        <v>7</v>
      </c>
      <c r="K9">
        <f t="shared" si="1"/>
        <v>8</v>
      </c>
      <c r="L9">
        <f t="shared" si="1"/>
        <v>10</v>
      </c>
      <c r="M9">
        <f t="shared" si="1"/>
        <v>11</v>
      </c>
      <c r="N9">
        <f t="shared" si="1"/>
        <v>12</v>
      </c>
      <c r="O9">
        <f t="shared" si="1"/>
        <v>13</v>
      </c>
      <c r="P9">
        <f t="shared" si="1"/>
        <v>14</v>
      </c>
      <c r="Q9">
        <f t="shared" si="1"/>
        <v>15</v>
      </c>
      <c r="U9" t="s">
        <v>10</v>
      </c>
    </row>
    <row r="10" spans="1:21" x14ac:dyDescent="0.25">
      <c r="F10">
        <v>7</v>
      </c>
      <c r="G10">
        <f t="shared" si="1"/>
        <v>3</v>
      </c>
      <c r="H10">
        <f t="shared" si="1"/>
        <v>4</v>
      </c>
      <c r="I10">
        <f t="shared" si="1"/>
        <v>6</v>
      </c>
      <c r="J10">
        <f t="shared" si="1"/>
        <v>8</v>
      </c>
      <c r="K10">
        <f t="shared" si="1"/>
        <v>9</v>
      </c>
      <c r="L10">
        <f t="shared" si="1"/>
        <v>11</v>
      </c>
      <c r="M10">
        <f t="shared" si="1"/>
        <v>13</v>
      </c>
      <c r="N10">
        <f t="shared" si="1"/>
        <v>14</v>
      </c>
      <c r="O10">
        <f t="shared" si="1"/>
        <v>15</v>
      </c>
      <c r="P10">
        <f t="shared" si="1"/>
        <v>16</v>
      </c>
      <c r="Q10">
        <f t="shared" si="1"/>
        <v>17</v>
      </c>
      <c r="U10" t="s">
        <v>11</v>
      </c>
    </row>
    <row r="11" spans="1:21" x14ac:dyDescent="0.25">
      <c r="F11">
        <v>8</v>
      </c>
      <c r="G11">
        <f t="shared" si="1"/>
        <v>3</v>
      </c>
      <c r="H11">
        <f t="shared" si="1"/>
        <v>5</v>
      </c>
      <c r="I11">
        <f t="shared" si="1"/>
        <v>7</v>
      </c>
      <c r="J11">
        <f t="shared" si="1"/>
        <v>9</v>
      </c>
      <c r="K11">
        <f t="shared" si="1"/>
        <v>11</v>
      </c>
      <c r="L11">
        <f t="shared" si="1"/>
        <v>13</v>
      </c>
      <c r="M11">
        <f t="shared" si="1"/>
        <v>14</v>
      </c>
      <c r="N11">
        <f t="shared" si="1"/>
        <v>16</v>
      </c>
      <c r="O11">
        <f t="shared" si="1"/>
        <v>17</v>
      </c>
      <c r="P11">
        <f t="shared" si="1"/>
        <v>19</v>
      </c>
      <c r="Q11">
        <f t="shared" si="1"/>
        <v>20</v>
      </c>
      <c r="U11" t="s">
        <v>12</v>
      </c>
    </row>
    <row r="12" spans="1:21" x14ac:dyDescent="0.25">
      <c r="F12">
        <v>9</v>
      </c>
      <c r="G12">
        <f t="shared" si="1"/>
        <v>3</v>
      </c>
      <c r="H12">
        <f t="shared" si="1"/>
        <v>5</v>
      </c>
      <c r="I12">
        <f t="shared" si="1"/>
        <v>8</v>
      </c>
      <c r="J12">
        <f t="shared" si="1"/>
        <v>10</v>
      </c>
      <c r="K12">
        <f t="shared" si="1"/>
        <v>12</v>
      </c>
      <c r="L12">
        <f t="shared" si="1"/>
        <v>14</v>
      </c>
      <c r="M12">
        <f t="shared" si="1"/>
        <v>16</v>
      </c>
      <c r="N12">
        <f t="shared" si="1"/>
        <v>18</v>
      </c>
      <c r="O12">
        <f t="shared" si="1"/>
        <v>19</v>
      </c>
      <c r="P12">
        <f t="shared" si="1"/>
        <v>21</v>
      </c>
      <c r="Q12">
        <f t="shared" si="1"/>
        <v>22</v>
      </c>
      <c r="U12" t="s">
        <v>13</v>
      </c>
    </row>
    <row r="13" spans="1:21" x14ac:dyDescent="0.25">
      <c r="F13">
        <v>10</v>
      </c>
      <c r="G13">
        <f t="shared" si="1"/>
        <v>4</v>
      </c>
      <c r="H13">
        <f t="shared" si="1"/>
        <v>6</v>
      </c>
      <c r="I13">
        <f t="shared" si="1"/>
        <v>9</v>
      </c>
      <c r="J13">
        <f t="shared" si="1"/>
        <v>11</v>
      </c>
      <c r="K13">
        <f t="shared" si="1"/>
        <v>14</v>
      </c>
      <c r="L13">
        <f t="shared" si="1"/>
        <v>17</v>
      </c>
      <c r="M13">
        <f t="shared" si="1"/>
        <v>19</v>
      </c>
      <c r="N13">
        <f t="shared" si="1"/>
        <v>21</v>
      </c>
      <c r="O13">
        <f t="shared" si="1"/>
        <v>23</v>
      </c>
      <c r="P13">
        <f t="shared" si="1"/>
        <v>24</v>
      </c>
      <c r="Q13">
        <f t="shared" si="1"/>
        <v>26</v>
      </c>
    </row>
    <row r="14" spans="1:21" x14ac:dyDescent="0.25">
      <c r="F14">
        <v>11</v>
      </c>
      <c r="G14">
        <f t="shared" ref="G14:Q23" si="2">ROUND((($B$1/100)*$F14*(G$2/5))+(($B$2/20)*ROUNDDOWN($F14/5,0)*(G$2/5)),0)</f>
        <v>4</v>
      </c>
      <c r="H14">
        <f t="shared" si="2"/>
        <v>7</v>
      </c>
      <c r="I14">
        <f t="shared" si="2"/>
        <v>10</v>
      </c>
      <c r="J14">
        <f t="shared" si="2"/>
        <v>12</v>
      </c>
      <c r="K14">
        <f t="shared" si="2"/>
        <v>15</v>
      </c>
      <c r="L14">
        <f t="shared" si="2"/>
        <v>18</v>
      </c>
      <c r="M14">
        <f t="shared" si="2"/>
        <v>21</v>
      </c>
      <c r="N14">
        <f t="shared" si="2"/>
        <v>23</v>
      </c>
      <c r="O14">
        <f t="shared" si="2"/>
        <v>25</v>
      </c>
      <c r="P14">
        <f t="shared" si="2"/>
        <v>26</v>
      </c>
      <c r="Q14">
        <f t="shared" si="2"/>
        <v>28</v>
      </c>
    </row>
    <row r="15" spans="1:21" x14ac:dyDescent="0.25">
      <c r="F15">
        <v>12</v>
      </c>
      <c r="G15">
        <f t="shared" si="2"/>
        <v>5</v>
      </c>
      <c r="H15">
        <f t="shared" si="2"/>
        <v>8</v>
      </c>
      <c r="I15">
        <f t="shared" si="2"/>
        <v>11</v>
      </c>
      <c r="J15">
        <f t="shared" si="2"/>
        <v>14</v>
      </c>
      <c r="K15">
        <f t="shared" si="2"/>
        <v>17</v>
      </c>
      <c r="L15">
        <f t="shared" si="2"/>
        <v>20</v>
      </c>
      <c r="M15">
        <f t="shared" si="2"/>
        <v>22</v>
      </c>
      <c r="N15">
        <f t="shared" si="2"/>
        <v>25</v>
      </c>
      <c r="O15">
        <f t="shared" si="2"/>
        <v>27</v>
      </c>
      <c r="P15">
        <f t="shared" si="2"/>
        <v>29</v>
      </c>
      <c r="Q15">
        <f t="shared" si="2"/>
        <v>30</v>
      </c>
    </row>
    <row r="16" spans="1:21" x14ac:dyDescent="0.25">
      <c r="F16">
        <v>13</v>
      </c>
      <c r="G16">
        <f t="shared" si="2"/>
        <v>5</v>
      </c>
      <c r="H16">
        <f t="shared" si="2"/>
        <v>8</v>
      </c>
      <c r="I16">
        <f t="shared" si="2"/>
        <v>11</v>
      </c>
      <c r="J16">
        <f t="shared" si="2"/>
        <v>15</v>
      </c>
      <c r="K16">
        <f t="shared" si="2"/>
        <v>18</v>
      </c>
      <c r="L16">
        <f t="shared" si="2"/>
        <v>21</v>
      </c>
      <c r="M16">
        <f t="shared" si="2"/>
        <v>24</v>
      </c>
      <c r="N16">
        <f t="shared" si="2"/>
        <v>26</v>
      </c>
      <c r="O16">
        <f t="shared" si="2"/>
        <v>29</v>
      </c>
      <c r="P16">
        <f t="shared" si="2"/>
        <v>31</v>
      </c>
      <c r="Q16">
        <f t="shared" si="2"/>
        <v>32</v>
      </c>
    </row>
    <row r="17" spans="6:17" x14ac:dyDescent="0.25">
      <c r="F17">
        <v>14</v>
      </c>
      <c r="G17">
        <f t="shared" si="2"/>
        <v>5</v>
      </c>
      <c r="H17">
        <f t="shared" si="2"/>
        <v>9</v>
      </c>
      <c r="I17">
        <f t="shared" si="2"/>
        <v>12</v>
      </c>
      <c r="J17">
        <f t="shared" si="2"/>
        <v>16</v>
      </c>
      <c r="K17">
        <f t="shared" si="2"/>
        <v>19</v>
      </c>
      <c r="L17">
        <f t="shared" si="2"/>
        <v>22</v>
      </c>
      <c r="M17">
        <f t="shared" si="2"/>
        <v>26</v>
      </c>
      <c r="N17">
        <f t="shared" si="2"/>
        <v>28</v>
      </c>
      <c r="O17">
        <f t="shared" si="2"/>
        <v>31</v>
      </c>
      <c r="P17">
        <f t="shared" si="2"/>
        <v>33</v>
      </c>
      <c r="Q17">
        <f t="shared" si="2"/>
        <v>35</v>
      </c>
    </row>
    <row r="18" spans="6:17" x14ac:dyDescent="0.25">
      <c r="F18">
        <v>15</v>
      </c>
      <c r="G18">
        <f t="shared" si="2"/>
        <v>6</v>
      </c>
      <c r="H18">
        <f t="shared" si="2"/>
        <v>10</v>
      </c>
      <c r="I18">
        <f t="shared" si="2"/>
        <v>13</v>
      </c>
      <c r="J18">
        <f t="shared" si="2"/>
        <v>17</v>
      </c>
      <c r="K18">
        <f t="shared" si="2"/>
        <v>21</v>
      </c>
      <c r="L18">
        <f t="shared" si="2"/>
        <v>25</v>
      </c>
      <c r="M18">
        <f t="shared" si="2"/>
        <v>28</v>
      </c>
      <c r="N18">
        <f t="shared" si="2"/>
        <v>31</v>
      </c>
      <c r="O18">
        <f t="shared" si="2"/>
        <v>34</v>
      </c>
      <c r="P18">
        <f t="shared" si="2"/>
        <v>36</v>
      </c>
      <c r="Q18">
        <f t="shared" si="2"/>
        <v>38</v>
      </c>
    </row>
    <row r="19" spans="6:17" x14ac:dyDescent="0.25">
      <c r="F19">
        <v>16</v>
      </c>
      <c r="G19">
        <f t="shared" si="2"/>
        <v>6</v>
      </c>
      <c r="H19">
        <f t="shared" si="2"/>
        <v>10</v>
      </c>
      <c r="I19">
        <f t="shared" si="2"/>
        <v>14</v>
      </c>
      <c r="J19">
        <f t="shared" si="2"/>
        <v>18</v>
      </c>
      <c r="K19">
        <f t="shared" si="2"/>
        <v>22</v>
      </c>
      <c r="L19">
        <f t="shared" si="2"/>
        <v>26</v>
      </c>
      <c r="M19">
        <f t="shared" si="2"/>
        <v>30</v>
      </c>
      <c r="N19">
        <f t="shared" si="2"/>
        <v>33</v>
      </c>
      <c r="O19">
        <f t="shared" si="2"/>
        <v>36</v>
      </c>
      <c r="P19">
        <f t="shared" si="2"/>
        <v>38</v>
      </c>
      <c r="Q19">
        <f t="shared" si="2"/>
        <v>41</v>
      </c>
    </row>
    <row r="20" spans="6:17" x14ac:dyDescent="0.25">
      <c r="F20">
        <v>17</v>
      </c>
      <c r="G20">
        <f t="shared" si="2"/>
        <v>6</v>
      </c>
      <c r="H20">
        <f t="shared" si="2"/>
        <v>11</v>
      </c>
      <c r="I20">
        <f t="shared" si="2"/>
        <v>15</v>
      </c>
      <c r="J20">
        <f t="shared" si="2"/>
        <v>19</v>
      </c>
      <c r="K20">
        <f t="shared" si="2"/>
        <v>24</v>
      </c>
      <c r="L20">
        <f t="shared" si="2"/>
        <v>28</v>
      </c>
      <c r="M20">
        <f t="shared" si="2"/>
        <v>32</v>
      </c>
      <c r="N20">
        <f t="shared" si="2"/>
        <v>35</v>
      </c>
      <c r="O20">
        <f t="shared" si="2"/>
        <v>38</v>
      </c>
      <c r="P20">
        <f t="shared" si="2"/>
        <v>41</v>
      </c>
      <c r="Q20">
        <f t="shared" si="2"/>
        <v>43</v>
      </c>
    </row>
    <row r="21" spans="6:17" x14ac:dyDescent="0.25">
      <c r="F21">
        <v>18</v>
      </c>
      <c r="G21">
        <f t="shared" si="2"/>
        <v>7</v>
      </c>
      <c r="H21">
        <f t="shared" si="2"/>
        <v>11</v>
      </c>
      <c r="I21">
        <f t="shared" si="2"/>
        <v>16</v>
      </c>
      <c r="J21">
        <f t="shared" si="2"/>
        <v>20</v>
      </c>
      <c r="K21">
        <f t="shared" si="2"/>
        <v>25</v>
      </c>
      <c r="L21">
        <f t="shared" si="2"/>
        <v>29</v>
      </c>
      <c r="M21">
        <f t="shared" si="2"/>
        <v>33</v>
      </c>
      <c r="N21">
        <f t="shared" si="2"/>
        <v>37</v>
      </c>
      <c r="O21">
        <f t="shared" si="2"/>
        <v>40</v>
      </c>
      <c r="P21">
        <f t="shared" si="2"/>
        <v>43</v>
      </c>
      <c r="Q21">
        <f t="shared" si="2"/>
        <v>45</v>
      </c>
    </row>
    <row r="22" spans="6:17" x14ac:dyDescent="0.25">
      <c r="F22">
        <v>19</v>
      </c>
      <c r="G22">
        <f t="shared" si="2"/>
        <v>7</v>
      </c>
      <c r="H22">
        <f t="shared" si="2"/>
        <v>12</v>
      </c>
      <c r="I22">
        <f t="shared" si="2"/>
        <v>17</v>
      </c>
      <c r="J22">
        <f t="shared" si="2"/>
        <v>21</v>
      </c>
      <c r="K22">
        <f t="shared" si="2"/>
        <v>26</v>
      </c>
      <c r="L22">
        <f t="shared" si="2"/>
        <v>31</v>
      </c>
      <c r="M22">
        <f t="shared" si="2"/>
        <v>35</v>
      </c>
      <c r="N22">
        <f t="shared" si="2"/>
        <v>39</v>
      </c>
      <c r="O22">
        <f t="shared" si="2"/>
        <v>42</v>
      </c>
      <c r="P22">
        <f t="shared" si="2"/>
        <v>45</v>
      </c>
      <c r="Q22">
        <f t="shared" si="2"/>
        <v>47</v>
      </c>
    </row>
    <row r="23" spans="6:17" x14ac:dyDescent="0.25">
      <c r="F23">
        <v>20</v>
      </c>
      <c r="G23">
        <f t="shared" si="2"/>
        <v>8</v>
      </c>
      <c r="H23">
        <f t="shared" si="2"/>
        <v>13</v>
      </c>
      <c r="I23">
        <f t="shared" si="2"/>
        <v>18</v>
      </c>
      <c r="J23">
        <f t="shared" si="2"/>
        <v>23</v>
      </c>
      <c r="K23">
        <f t="shared" si="2"/>
        <v>28</v>
      </c>
      <c r="L23">
        <f t="shared" si="2"/>
        <v>33</v>
      </c>
      <c r="M23">
        <f t="shared" si="2"/>
        <v>38</v>
      </c>
      <c r="N23">
        <f t="shared" si="2"/>
        <v>42</v>
      </c>
      <c r="O23">
        <f t="shared" si="2"/>
        <v>45</v>
      </c>
      <c r="P23">
        <f t="shared" si="2"/>
        <v>48</v>
      </c>
      <c r="Q23">
        <f t="shared" si="2"/>
        <v>51</v>
      </c>
    </row>
    <row r="24" spans="6:17" x14ac:dyDescent="0.25">
      <c r="F24">
        <v>21</v>
      </c>
      <c r="G24">
        <f t="shared" ref="G24:Q33" si="3">ROUND((($B$1/100)*$F24*(G$2/5))+(($B$2/20)*ROUNDDOWN($F24/5,0)*(G$2/5)),0)</f>
        <v>8</v>
      </c>
      <c r="H24">
        <f t="shared" si="3"/>
        <v>13</v>
      </c>
      <c r="I24">
        <f t="shared" si="3"/>
        <v>19</v>
      </c>
      <c r="J24">
        <f t="shared" si="3"/>
        <v>24</v>
      </c>
      <c r="K24">
        <f t="shared" si="3"/>
        <v>29</v>
      </c>
      <c r="L24">
        <f t="shared" si="3"/>
        <v>35</v>
      </c>
      <c r="M24">
        <f t="shared" si="3"/>
        <v>39</v>
      </c>
      <c r="N24">
        <f t="shared" si="3"/>
        <v>44</v>
      </c>
      <c r="O24">
        <f t="shared" si="3"/>
        <v>47</v>
      </c>
      <c r="P24">
        <f t="shared" si="3"/>
        <v>51</v>
      </c>
      <c r="Q24">
        <f t="shared" si="3"/>
        <v>53</v>
      </c>
    </row>
    <row r="25" spans="6:17" x14ac:dyDescent="0.25">
      <c r="F25">
        <v>22</v>
      </c>
      <c r="G25">
        <f t="shared" si="3"/>
        <v>8</v>
      </c>
      <c r="H25">
        <f t="shared" si="3"/>
        <v>14</v>
      </c>
      <c r="I25">
        <f t="shared" si="3"/>
        <v>19</v>
      </c>
      <c r="J25">
        <f t="shared" si="3"/>
        <v>25</v>
      </c>
      <c r="K25">
        <f t="shared" si="3"/>
        <v>31</v>
      </c>
      <c r="L25">
        <f t="shared" si="3"/>
        <v>36</v>
      </c>
      <c r="M25">
        <f t="shared" si="3"/>
        <v>41</v>
      </c>
      <c r="N25">
        <f t="shared" si="3"/>
        <v>46</v>
      </c>
      <c r="O25">
        <f t="shared" si="3"/>
        <v>49</v>
      </c>
      <c r="P25">
        <f t="shared" si="3"/>
        <v>53</v>
      </c>
      <c r="Q25">
        <f t="shared" si="3"/>
        <v>56</v>
      </c>
    </row>
    <row r="26" spans="6:17" x14ac:dyDescent="0.25">
      <c r="F26">
        <v>23</v>
      </c>
      <c r="G26">
        <f t="shared" si="3"/>
        <v>9</v>
      </c>
      <c r="H26">
        <f t="shared" si="3"/>
        <v>14</v>
      </c>
      <c r="I26">
        <f t="shared" si="3"/>
        <v>20</v>
      </c>
      <c r="J26">
        <f t="shared" si="3"/>
        <v>26</v>
      </c>
      <c r="K26">
        <f t="shared" si="3"/>
        <v>32</v>
      </c>
      <c r="L26">
        <f t="shared" si="3"/>
        <v>38</v>
      </c>
      <c r="M26">
        <f t="shared" si="3"/>
        <v>43</v>
      </c>
      <c r="N26">
        <f t="shared" si="3"/>
        <v>47</v>
      </c>
      <c r="O26">
        <f t="shared" si="3"/>
        <v>51</v>
      </c>
      <c r="P26">
        <f t="shared" si="3"/>
        <v>55</v>
      </c>
      <c r="Q26">
        <f t="shared" si="3"/>
        <v>58</v>
      </c>
    </row>
    <row r="27" spans="6:17" x14ac:dyDescent="0.25">
      <c r="F27">
        <v>24</v>
      </c>
      <c r="G27">
        <f t="shared" si="3"/>
        <v>9</v>
      </c>
      <c r="H27">
        <f t="shared" si="3"/>
        <v>15</v>
      </c>
      <c r="I27">
        <f t="shared" si="3"/>
        <v>21</v>
      </c>
      <c r="J27">
        <f t="shared" si="3"/>
        <v>27</v>
      </c>
      <c r="K27">
        <f t="shared" si="3"/>
        <v>33</v>
      </c>
      <c r="L27">
        <f t="shared" si="3"/>
        <v>39</v>
      </c>
      <c r="M27">
        <f t="shared" si="3"/>
        <v>44</v>
      </c>
      <c r="N27">
        <f t="shared" si="3"/>
        <v>49</v>
      </c>
      <c r="O27">
        <f t="shared" si="3"/>
        <v>53</v>
      </c>
      <c r="P27">
        <f t="shared" si="3"/>
        <v>57</v>
      </c>
      <c r="Q27">
        <f t="shared" si="3"/>
        <v>60</v>
      </c>
    </row>
    <row r="28" spans="6:17" x14ac:dyDescent="0.25">
      <c r="F28">
        <v>25</v>
      </c>
      <c r="G28">
        <f t="shared" si="3"/>
        <v>10</v>
      </c>
      <c r="H28">
        <f t="shared" si="3"/>
        <v>16</v>
      </c>
      <c r="I28">
        <f t="shared" si="3"/>
        <v>22</v>
      </c>
      <c r="J28">
        <f t="shared" si="3"/>
        <v>29</v>
      </c>
      <c r="K28">
        <f t="shared" si="3"/>
        <v>35</v>
      </c>
      <c r="L28">
        <f t="shared" si="3"/>
        <v>41</v>
      </c>
      <c r="M28">
        <f t="shared" si="3"/>
        <v>47</v>
      </c>
      <c r="N28">
        <f t="shared" si="3"/>
        <v>52</v>
      </c>
      <c r="O28">
        <f t="shared" si="3"/>
        <v>57</v>
      </c>
      <c r="P28">
        <f t="shared" si="3"/>
        <v>61</v>
      </c>
      <c r="Q28">
        <f t="shared" si="3"/>
        <v>64</v>
      </c>
    </row>
    <row r="29" spans="6:17" x14ac:dyDescent="0.25">
      <c r="F29">
        <v>26</v>
      </c>
      <c r="G29">
        <f t="shared" si="3"/>
        <v>10</v>
      </c>
      <c r="H29">
        <f t="shared" si="3"/>
        <v>17</v>
      </c>
      <c r="I29">
        <f t="shared" si="3"/>
        <v>23</v>
      </c>
      <c r="J29">
        <f t="shared" si="3"/>
        <v>30</v>
      </c>
      <c r="K29">
        <f t="shared" si="3"/>
        <v>36</v>
      </c>
      <c r="L29">
        <f t="shared" si="3"/>
        <v>43</v>
      </c>
      <c r="M29">
        <f t="shared" si="3"/>
        <v>49</v>
      </c>
      <c r="N29">
        <f t="shared" si="3"/>
        <v>54</v>
      </c>
      <c r="O29">
        <f t="shared" si="3"/>
        <v>59</v>
      </c>
      <c r="P29">
        <f t="shared" si="3"/>
        <v>63</v>
      </c>
      <c r="Q29">
        <f t="shared" si="3"/>
        <v>66</v>
      </c>
    </row>
    <row r="30" spans="6:17" x14ac:dyDescent="0.25">
      <c r="F30">
        <v>27</v>
      </c>
      <c r="G30">
        <f t="shared" si="3"/>
        <v>10</v>
      </c>
      <c r="H30">
        <f t="shared" si="3"/>
        <v>17</v>
      </c>
      <c r="I30">
        <f t="shared" si="3"/>
        <v>24</v>
      </c>
      <c r="J30">
        <f t="shared" si="3"/>
        <v>31</v>
      </c>
      <c r="K30">
        <f t="shared" si="3"/>
        <v>38</v>
      </c>
      <c r="L30">
        <f t="shared" si="3"/>
        <v>44</v>
      </c>
      <c r="M30">
        <f t="shared" si="3"/>
        <v>51</v>
      </c>
      <c r="N30">
        <f t="shared" si="3"/>
        <v>56</v>
      </c>
      <c r="O30">
        <f t="shared" si="3"/>
        <v>61</v>
      </c>
      <c r="P30">
        <f t="shared" si="3"/>
        <v>65</v>
      </c>
      <c r="Q30">
        <f t="shared" si="3"/>
        <v>68</v>
      </c>
    </row>
    <row r="31" spans="6:17" x14ac:dyDescent="0.25">
      <c r="F31">
        <v>28</v>
      </c>
      <c r="G31">
        <f t="shared" si="3"/>
        <v>11</v>
      </c>
      <c r="H31">
        <f t="shared" si="3"/>
        <v>18</v>
      </c>
      <c r="I31">
        <f t="shared" si="3"/>
        <v>25</v>
      </c>
      <c r="J31">
        <f t="shared" si="3"/>
        <v>32</v>
      </c>
      <c r="K31">
        <f t="shared" si="3"/>
        <v>39</v>
      </c>
      <c r="L31">
        <f t="shared" si="3"/>
        <v>46</v>
      </c>
      <c r="M31">
        <f t="shared" si="3"/>
        <v>52</v>
      </c>
      <c r="N31">
        <f t="shared" si="3"/>
        <v>58</v>
      </c>
      <c r="O31">
        <f t="shared" si="3"/>
        <v>63</v>
      </c>
      <c r="P31">
        <f t="shared" si="3"/>
        <v>67</v>
      </c>
      <c r="Q31">
        <f t="shared" si="3"/>
        <v>71</v>
      </c>
    </row>
    <row r="32" spans="6:17" x14ac:dyDescent="0.25">
      <c r="F32">
        <v>29</v>
      </c>
      <c r="G32">
        <f t="shared" si="3"/>
        <v>11</v>
      </c>
      <c r="H32">
        <f t="shared" si="3"/>
        <v>18</v>
      </c>
      <c r="I32">
        <f t="shared" si="3"/>
        <v>25</v>
      </c>
      <c r="J32">
        <f t="shared" si="3"/>
        <v>33</v>
      </c>
      <c r="K32">
        <f t="shared" si="3"/>
        <v>40</v>
      </c>
      <c r="L32">
        <f t="shared" si="3"/>
        <v>47</v>
      </c>
      <c r="M32">
        <f t="shared" si="3"/>
        <v>54</v>
      </c>
      <c r="N32">
        <f t="shared" si="3"/>
        <v>60</v>
      </c>
      <c r="O32">
        <f t="shared" si="3"/>
        <v>65</v>
      </c>
      <c r="P32">
        <f t="shared" si="3"/>
        <v>69</v>
      </c>
      <c r="Q32">
        <f t="shared" si="3"/>
        <v>73</v>
      </c>
    </row>
    <row r="33" spans="6:17" x14ac:dyDescent="0.25">
      <c r="F33">
        <v>30</v>
      </c>
      <c r="G33">
        <f t="shared" si="3"/>
        <v>11</v>
      </c>
      <c r="H33">
        <f t="shared" si="3"/>
        <v>19</v>
      </c>
      <c r="I33">
        <f t="shared" si="3"/>
        <v>27</v>
      </c>
      <c r="J33">
        <f t="shared" si="3"/>
        <v>34</v>
      </c>
      <c r="K33">
        <f t="shared" si="3"/>
        <v>42</v>
      </c>
      <c r="L33">
        <f t="shared" si="3"/>
        <v>50</v>
      </c>
      <c r="M33">
        <f t="shared" si="3"/>
        <v>57</v>
      </c>
      <c r="N33">
        <f t="shared" si="3"/>
        <v>63</v>
      </c>
      <c r="O33">
        <f t="shared" si="3"/>
        <v>68</v>
      </c>
      <c r="P33">
        <f t="shared" si="3"/>
        <v>73</v>
      </c>
      <c r="Q33">
        <f t="shared" si="3"/>
        <v>77</v>
      </c>
    </row>
    <row r="34" spans="6:17" x14ac:dyDescent="0.25">
      <c r="F34">
        <v>31</v>
      </c>
      <c r="G34">
        <f t="shared" ref="G34:Q43" si="4">ROUND((($B$1/100)*$F34*(G$2/5))+(($B$2/20)*ROUNDDOWN($F34/5,0)*(G$2/5)),0)</f>
        <v>12</v>
      </c>
      <c r="H34">
        <f t="shared" si="4"/>
        <v>20</v>
      </c>
      <c r="I34">
        <f t="shared" si="4"/>
        <v>28</v>
      </c>
      <c r="J34">
        <f t="shared" si="4"/>
        <v>35</v>
      </c>
      <c r="K34">
        <f t="shared" si="4"/>
        <v>43</v>
      </c>
      <c r="L34">
        <f t="shared" si="4"/>
        <v>51</v>
      </c>
      <c r="M34">
        <f t="shared" si="4"/>
        <v>58</v>
      </c>
      <c r="N34">
        <f t="shared" si="4"/>
        <v>65</v>
      </c>
      <c r="O34">
        <f t="shared" si="4"/>
        <v>70</v>
      </c>
      <c r="P34">
        <f t="shared" si="4"/>
        <v>75</v>
      </c>
      <c r="Q34">
        <f t="shared" si="4"/>
        <v>79</v>
      </c>
    </row>
    <row r="35" spans="6:17" x14ac:dyDescent="0.25">
      <c r="F35">
        <v>32</v>
      </c>
      <c r="G35">
        <f t="shared" si="4"/>
        <v>12</v>
      </c>
      <c r="H35">
        <f t="shared" si="4"/>
        <v>20</v>
      </c>
      <c r="I35">
        <f t="shared" si="4"/>
        <v>28</v>
      </c>
      <c r="J35">
        <f t="shared" si="4"/>
        <v>36</v>
      </c>
      <c r="K35">
        <f t="shared" si="4"/>
        <v>45</v>
      </c>
      <c r="L35">
        <f t="shared" si="4"/>
        <v>53</v>
      </c>
      <c r="M35">
        <f t="shared" si="4"/>
        <v>60</v>
      </c>
      <c r="N35">
        <f t="shared" si="4"/>
        <v>66</v>
      </c>
      <c r="O35">
        <f t="shared" si="4"/>
        <v>72</v>
      </c>
      <c r="P35">
        <f t="shared" si="4"/>
        <v>77</v>
      </c>
      <c r="Q35">
        <f t="shared" si="4"/>
        <v>81</v>
      </c>
    </row>
    <row r="36" spans="6:17" x14ac:dyDescent="0.25">
      <c r="F36">
        <v>33</v>
      </c>
      <c r="G36">
        <f t="shared" si="4"/>
        <v>12</v>
      </c>
      <c r="H36">
        <f t="shared" si="4"/>
        <v>21</v>
      </c>
      <c r="I36">
        <f t="shared" si="4"/>
        <v>29</v>
      </c>
      <c r="J36">
        <f t="shared" si="4"/>
        <v>37</v>
      </c>
      <c r="K36">
        <f t="shared" si="4"/>
        <v>46</v>
      </c>
      <c r="L36">
        <f t="shared" si="4"/>
        <v>54</v>
      </c>
      <c r="M36">
        <f t="shared" si="4"/>
        <v>62</v>
      </c>
      <c r="N36">
        <f t="shared" si="4"/>
        <v>68</v>
      </c>
      <c r="O36">
        <f t="shared" si="4"/>
        <v>74</v>
      </c>
      <c r="P36">
        <f t="shared" si="4"/>
        <v>79</v>
      </c>
      <c r="Q36">
        <f t="shared" si="4"/>
        <v>83</v>
      </c>
    </row>
    <row r="37" spans="6:17" x14ac:dyDescent="0.25">
      <c r="F37">
        <v>34</v>
      </c>
      <c r="G37">
        <f t="shared" si="4"/>
        <v>13</v>
      </c>
      <c r="H37">
        <f t="shared" si="4"/>
        <v>21</v>
      </c>
      <c r="I37">
        <f t="shared" si="4"/>
        <v>30</v>
      </c>
      <c r="J37">
        <f t="shared" si="4"/>
        <v>38</v>
      </c>
      <c r="K37">
        <f t="shared" si="4"/>
        <v>47</v>
      </c>
      <c r="L37">
        <f t="shared" si="4"/>
        <v>56</v>
      </c>
      <c r="M37">
        <f t="shared" si="4"/>
        <v>63</v>
      </c>
      <c r="N37">
        <f t="shared" si="4"/>
        <v>70</v>
      </c>
      <c r="O37">
        <f t="shared" si="4"/>
        <v>76</v>
      </c>
      <c r="P37">
        <f t="shared" si="4"/>
        <v>81</v>
      </c>
      <c r="Q37">
        <f t="shared" si="4"/>
        <v>86</v>
      </c>
    </row>
    <row r="38" spans="6:17" x14ac:dyDescent="0.25">
      <c r="F38">
        <v>35</v>
      </c>
      <c r="G38">
        <f t="shared" si="4"/>
        <v>13</v>
      </c>
      <c r="H38">
        <f t="shared" si="4"/>
        <v>22</v>
      </c>
      <c r="I38">
        <f t="shared" si="4"/>
        <v>31</v>
      </c>
      <c r="J38">
        <f t="shared" si="4"/>
        <v>40</v>
      </c>
      <c r="K38">
        <f t="shared" si="4"/>
        <v>49</v>
      </c>
      <c r="L38">
        <f t="shared" si="4"/>
        <v>58</v>
      </c>
      <c r="M38">
        <f t="shared" si="4"/>
        <v>66</v>
      </c>
      <c r="N38">
        <f t="shared" si="4"/>
        <v>73</v>
      </c>
      <c r="O38">
        <f t="shared" si="4"/>
        <v>79</v>
      </c>
      <c r="P38">
        <f t="shared" si="4"/>
        <v>85</v>
      </c>
      <c r="Q38">
        <f t="shared" si="4"/>
        <v>89</v>
      </c>
    </row>
    <row r="39" spans="6:17" x14ac:dyDescent="0.25">
      <c r="F39">
        <v>36</v>
      </c>
      <c r="G39">
        <f t="shared" si="4"/>
        <v>14</v>
      </c>
      <c r="H39">
        <f t="shared" si="4"/>
        <v>23</v>
      </c>
      <c r="I39">
        <f t="shared" si="4"/>
        <v>32</v>
      </c>
      <c r="J39">
        <f t="shared" si="4"/>
        <v>41</v>
      </c>
      <c r="K39">
        <f t="shared" si="4"/>
        <v>50</v>
      </c>
      <c r="L39">
        <f t="shared" si="4"/>
        <v>59</v>
      </c>
      <c r="M39">
        <f t="shared" si="4"/>
        <v>68</v>
      </c>
      <c r="N39">
        <f t="shared" si="4"/>
        <v>75</v>
      </c>
      <c r="O39">
        <f t="shared" si="4"/>
        <v>81</v>
      </c>
      <c r="P39">
        <f t="shared" si="4"/>
        <v>87</v>
      </c>
      <c r="Q39">
        <f t="shared" si="4"/>
        <v>92</v>
      </c>
    </row>
    <row r="40" spans="6:17" x14ac:dyDescent="0.25">
      <c r="F40">
        <v>37</v>
      </c>
      <c r="G40">
        <f t="shared" si="4"/>
        <v>14</v>
      </c>
      <c r="H40">
        <f t="shared" si="4"/>
        <v>23</v>
      </c>
      <c r="I40">
        <f t="shared" si="4"/>
        <v>33</v>
      </c>
      <c r="J40">
        <f t="shared" si="4"/>
        <v>42</v>
      </c>
      <c r="K40">
        <f t="shared" si="4"/>
        <v>52</v>
      </c>
      <c r="L40">
        <f t="shared" si="4"/>
        <v>61</v>
      </c>
      <c r="M40">
        <f t="shared" si="4"/>
        <v>69</v>
      </c>
      <c r="N40">
        <f t="shared" si="4"/>
        <v>77</v>
      </c>
      <c r="O40">
        <f t="shared" si="4"/>
        <v>83</v>
      </c>
      <c r="P40">
        <f t="shared" si="4"/>
        <v>89</v>
      </c>
      <c r="Q40">
        <f t="shared" si="4"/>
        <v>94</v>
      </c>
    </row>
    <row r="41" spans="6:17" x14ac:dyDescent="0.25">
      <c r="F41">
        <v>38</v>
      </c>
      <c r="G41">
        <f t="shared" si="4"/>
        <v>14</v>
      </c>
      <c r="H41">
        <f t="shared" si="4"/>
        <v>24</v>
      </c>
      <c r="I41">
        <f t="shared" si="4"/>
        <v>34</v>
      </c>
      <c r="J41">
        <f t="shared" si="4"/>
        <v>43</v>
      </c>
      <c r="K41">
        <f t="shared" si="4"/>
        <v>53</v>
      </c>
      <c r="L41">
        <f t="shared" si="4"/>
        <v>62</v>
      </c>
      <c r="M41">
        <f t="shared" si="4"/>
        <v>71</v>
      </c>
      <c r="N41">
        <f t="shared" si="4"/>
        <v>79</v>
      </c>
      <c r="O41">
        <f t="shared" si="4"/>
        <v>85</v>
      </c>
      <c r="P41">
        <f t="shared" si="4"/>
        <v>91</v>
      </c>
      <c r="Q41">
        <f t="shared" si="4"/>
        <v>96</v>
      </c>
    </row>
    <row r="42" spans="6:17" x14ac:dyDescent="0.25">
      <c r="F42">
        <v>39</v>
      </c>
      <c r="G42">
        <f t="shared" si="4"/>
        <v>15</v>
      </c>
      <c r="H42">
        <f t="shared" si="4"/>
        <v>25</v>
      </c>
      <c r="I42">
        <f t="shared" si="4"/>
        <v>34</v>
      </c>
      <c r="J42">
        <f t="shared" si="4"/>
        <v>44</v>
      </c>
      <c r="K42">
        <f t="shared" si="4"/>
        <v>54</v>
      </c>
      <c r="L42">
        <f t="shared" si="4"/>
        <v>64</v>
      </c>
      <c r="M42">
        <f t="shared" si="4"/>
        <v>73</v>
      </c>
      <c r="N42">
        <f t="shared" si="4"/>
        <v>81</v>
      </c>
      <c r="O42">
        <f t="shared" si="4"/>
        <v>87</v>
      </c>
      <c r="P42">
        <f t="shared" si="4"/>
        <v>93</v>
      </c>
      <c r="Q42">
        <f t="shared" si="4"/>
        <v>98</v>
      </c>
    </row>
    <row r="43" spans="6:17" x14ac:dyDescent="0.25">
      <c r="F43">
        <v>40</v>
      </c>
      <c r="G43">
        <f t="shared" si="4"/>
        <v>15</v>
      </c>
      <c r="H43">
        <f t="shared" si="4"/>
        <v>26</v>
      </c>
      <c r="I43">
        <f t="shared" si="4"/>
        <v>36</v>
      </c>
      <c r="J43">
        <f t="shared" si="4"/>
        <v>46</v>
      </c>
      <c r="K43">
        <f t="shared" si="4"/>
        <v>56</v>
      </c>
      <c r="L43">
        <f t="shared" si="4"/>
        <v>66</v>
      </c>
      <c r="M43">
        <f t="shared" si="4"/>
        <v>75</v>
      </c>
      <c r="N43">
        <f t="shared" si="4"/>
        <v>84</v>
      </c>
      <c r="O43">
        <f t="shared" si="4"/>
        <v>91</v>
      </c>
      <c r="P43">
        <f t="shared" si="4"/>
        <v>97</v>
      </c>
      <c r="Q43">
        <f t="shared" si="4"/>
        <v>102</v>
      </c>
    </row>
    <row r="44" spans="6:17" x14ac:dyDescent="0.25">
      <c r="F44">
        <v>41</v>
      </c>
      <c r="G44">
        <f t="shared" ref="G44:Q53" si="5">ROUND((($B$1/100)*$F44*(G$2/5))+(($B$2/20)*ROUNDDOWN($F44/5,0)*(G$2/5)),0)</f>
        <v>16</v>
      </c>
      <c r="H44">
        <f t="shared" si="5"/>
        <v>26</v>
      </c>
      <c r="I44">
        <f t="shared" si="5"/>
        <v>36</v>
      </c>
      <c r="J44">
        <f t="shared" si="5"/>
        <v>47</v>
      </c>
      <c r="K44">
        <f t="shared" si="5"/>
        <v>57</v>
      </c>
      <c r="L44">
        <f t="shared" si="5"/>
        <v>68</v>
      </c>
      <c r="M44">
        <f t="shared" si="5"/>
        <v>77</v>
      </c>
      <c r="N44">
        <f t="shared" si="5"/>
        <v>85</v>
      </c>
      <c r="O44">
        <f t="shared" si="5"/>
        <v>93</v>
      </c>
      <c r="P44">
        <f t="shared" si="5"/>
        <v>99</v>
      </c>
      <c r="Q44">
        <f t="shared" si="5"/>
        <v>104</v>
      </c>
    </row>
    <row r="45" spans="6:17" x14ac:dyDescent="0.25">
      <c r="F45">
        <v>42</v>
      </c>
      <c r="G45">
        <f t="shared" si="5"/>
        <v>16</v>
      </c>
      <c r="H45">
        <f t="shared" si="5"/>
        <v>27</v>
      </c>
      <c r="I45">
        <f t="shared" si="5"/>
        <v>37</v>
      </c>
      <c r="J45">
        <f t="shared" si="5"/>
        <v>48</v>
      </c>
      <c r="K45">
        <f t="shared" si="5"/>
        <v>59</v>
      </c>
      <c r="L45">
        <f t="shared" si="5"/>
        <v>69</v>
      </c>
      <c r="M45">
        <f t="shared" si="5"/>
        <v>79</v>
      </c>
      <c r="N45">
        <f t="shared" si="5"/>
        <v>87</v>
      </c>
      <c r="O45">
        <f t="shared" si="5"/>
        <v>95</v>
      </c>
      <c r="P45">
        <f t="shared" si="5"/>
        <v>101</v>
      </c>
      <c r="Q45">
        <f t="shared" si="5"/>
        <v>107</v>
      </c>
    </row>
    <row r="46" spans="6:17" x14ac:dyDescent="0.25">
      <c r="F46">
        <v>43</v>
      </c>
      <c r="G46">
        <f t="shared" si="5"/>
        <v>16</v>
      </c>
      <c r="H46">
        <f t="shared" si="5"/>
        <v>27</v>
      </c>
      <c r="I46">
        <f t="shared" si="5"/>
        <v>38</v>
      </c>
      <c r="J46">
        <f t="shared" si="5"/>
        <v>49</v>
      </c>
      <c r="K46">
        <f t="shared" si="5"/>
        <v>60</v>
      </c>
      <c r="L46">
        <f t="shared" si="5"/>
        <v>71</v>
      </c>
      <c r="M46">
        <f t="shared" si="5"/>
        <v>80</v>
      </c>
      <c r="N46">
        <f t="shared" si="5"/>
        <v>89</v>
      </c>
      <c r="O46">
        <f t="shared" si="5"/>
        <v>97</v>
      </c>
      <c r="P46">
        <f t="shared" si="5"/>
        <v>103</v>
      </c>
      <c r="Q46">
        <f t="shared" si="5"/>
        <v>109</v>
      </c>
    </row>
    <row r="47" spans="6:17" x14ac:dyDescent="0.25">
      <c r="F47">
        <v>44</v>
      </c>
      <c r="G47">
        <f t="shared" si="5"/>
        <v>17</v>
      </c>
      <c r="H47">
        <f t="shared" si="5"/>
        <v>28</v>
      </c>
      <c r="I47">
        <f t="shared" si="5"/>
        <v>39</v>
      </c>
      <c r="J47">
        <f t="shared" si="5"/>
        <v>50</v>
      </c>
      <c r="K47">
        <f t="shared" si="5"/>
        <v>61</v>
      </c>
      <c r="L47">
        <f t="shared" si="5"/>
        <v>72</v>
      </c>
      <c r="M47">
        <f t="shared" si="5"/>
        <v>82</v>
      </c>
      <c r="N47">
        <f t="shared" si="5"/>
        <v>91</v>
      </c>
      <c r="O47">
        <f t="shared" si="5"/>
        <v>99</v>
      </c>
      <c r="P47">
        <f t="shared" si="5"/>
        <v>105</v>
      </c>
      <c r="Q47">
        <f t="shared" si="5"/>
        <v>111</v>
      </c>
    </row>
    <row r="48" spans="6:17" x14ac:dyDescent="0.25">
      <c r="F48">
        <v>45</v>
      </c>
      <c r="G48">
        <f t="shared" si="5"/>
        <v>17</v>
      </c>
      <c r="H48">
        <f t="shared" si="5"/>
        <v>29</v>
      </c>
      <c r="I48">
        <f t="shared" si="5"/>
        <v>40</v>
      </c>
      <c r="J48">
        <f t="shared" si="5"/>
        <v>52</v>
      </c>
      <c r="K48">
        <f t="shared" si="5"/>
        <v>63</v>
      </c>
      <c r="L48">
        <f t="shared" si="5"/>
        <v>75</v>
      </c>
      <c r="M48">
        <f t="shared" si="5"/>
        <v>85</v>
      </c>
      <c r="N48">
        <f t="shared" si="5"/>
        <v>94</v>
      </c>
      <c r="O48">
        <f t="shared" si="5"/>
        <v>102</v>
      </c>
      <c r="P48">
        <f t="shared" si="5"/>
        <v>109</v>
      </c>
      <c r="Q48">
        <f t="shared" si="5"/>
        <v>115</v>
      </c>
    </row>
    <row r="49" spans="6:17" x14ac:dyDescent="0.25">
      <c r="F49">
        <v>46</v>
      </c>
      <c r="G49">
        <f t="shared" si="5"/>
        <v>18</v>
      </c>
      <c r="H49">
        <f t="shared" si="5"/>
        <v>29</v>
      </c>
      <c r="I49">
        <f t="shared" si="5"/>
        <v>41</v>
      </c>
      <c r="J49">
        <f t="shared" si="5"/>
        <v>53</v>
      </c>
      <c r="K49">
        <f t="shared" si="5"/>
        <v>64</v>
      </c>
      <c r="L49">
        <f t="shared" si="5"/>
        <v>76</v>
      </c>
      <c r="M49">
        <f t="shared" si="5"/>
        <v>87</v>
      </c>
      <c r="N49">
        <f t="shared" si="5"/>
        <v>96</v>
      </c>
      <c r="O49">
        <f t="shared" si="5"/>
        <v>104</v>
      </c>
      <c r="P49">
        <f t="shared" si="5"/>
        <v>111</v>
      </c>
      <c r="Q49">
        <f t="shared" si="5"/>
        <v>117</v>
      </c>
    </row>
    <row r="50" spans="6:17" x14ac:dyDescent="0.25">
      <c r="F50">
        <v>47</v>
      </c>
      <c r="G50">
        <f t="shared" si="5"/>
        <v>18</v>
      </c>
      <c r="H50">
        <f t="shared" si="5"/>
        <v>30</v>
      </c>
      <c r="I50">
        <f t="shared" si="5"/>
        <v>42</v>
      </c>
      <c r="J50">
        <f t="shared" si="5"/>
        <v>54</v>
      </c>
      <c r="K50">
        <f t="shared" si="5"/>
        <v>66</v>
      </c>
      <c r="L50">
        <f t="shared" si="5"/>
        <v>78</v>
      </c>
      <c r="M50">
        <f t="shared" si="5"/>
        <v>88</v>
      </c>
      <c r="N50">
        <f t="shared" si="5"/>
        <v>98</v>
      </c>
      <c r="O50">
        <f t="shared" si="5"/>
        <v>106</v>
      </c>
      <c r="P50">
        <f t="shared" si="5"/>
        <v>113</v>
      </c>
      <c r="Q50">
        <f t="shared" si="5"/>
        <v>119</v>
      </c>
    </row>
    <row r="51" spans="6:17" x14ac:dyDescent="0.25">
      <c r="F51">
        <v>48</v>
      </c>
      <c r="G51">
        <f t="shared" si="5"/>
        <v>18</v>
      </c>
      <c r="H51">
        <f t="shared" si="5"/>
        <v>30</v>
      </c>
      <c r="I51">
        <f t="shared" si="5"/>
        <v>43</v>
      </c>
      <c r="J51">
        <f t="shared" si="5"/>
        <v>55</v>
      </c>
      <c r="K51">
        <f t="shared" si="5"/>
        <v>67</v>
      </c>
      <c r="L51">
        <f t="shared" si="5"/>
        <v>79</v>
      </c>
      <c r="M51">
        <f t="shared" si="5"/>
        <v>90</v>
      </c>
      <c r="N51">
        <f t="shared" si="5"/>
        <v>100</v>
      </c>
      <c r="O51">
        <f t="shared" si="5"/>
        <v>108</v>
      </c>
      <c r="P51">
        <f t="shared" si="5"/>
        <v>115</v>
      </c>
      <c r="Q51">
        <f t="shared" si="5"/>
        <v>122</v>
      </c>
    </row>
    <row r="52" spans="6:17" x14ac:dyDescent="0.25">
      <c r="F52">
        <v>49</v>
      </c>
      <c r="G52">
        <f t="shared" si="5"/>
        <v>19</v>
      </c>
      <c r="H52">
        <f t="shared" si="5"/>
        <v>31</v>
      </c>
      <c r="I52">
        <f t="shared" si="5"/>
        <v>43</v>
      </c>
      <c r="J52">
        <f t="shared" si="5"/>
        <v>56</v>
      </c>
      <c r="K52">
        <f t="shared" si="5"/>
        <v>68</v>
      </c>
      <c r="L52">
        <f t="shared" si="5"/>
        <v>80</v>
      </c>
      <c r="M52">
        <f t="shared" si="5"/>
        <v>92</v>
      </c>
      <c r="N52">
        <f t="shared" si="5"/>
        <v>101</v>
      </c>
      <c r="O52">
        <f t="shared" si="5"/>
        <v>110</v>
      </c>
      <c r="P52">
        <f t="shared" si="5"/>
        <v>118</v>
      </c>
      <c r="Q52">
        <f t="shared" si="5"/>
        <v>124</v>
      </c>
    </row>
    <row r="53" spans="6:17" x14ac:dyDescent="0.25">
      <c r="F53">
        <v>50</v>
      </c>
      <c r="G53">
        <f t="shared" si="5"/>
        <v>19</v>
      </c>
      <c r="H53">
        <f t="shared" si="5"/>
        <v>32</v>
      </c>
      <c r="I53">
        <f t="shared" si="5"/>
        <v>45</v>
      </c>
      <c r="J53">
        <f t="shared" si="5"/>
        <v>57</v>
      </c>
      <c r="K53">
        <f t="shared" si="5"/>
        <v>70</v>
      </c>
      <c r="L53">
        <f t="shared" si="5"/>
        <v>83</v>
      </c>
      <c r="M53">
        <f t="shared" si="5"/>
        <v>94</v>
      </c>
      <c r="N53">
        <f t="shared" si="5"/>
        <v>105</v>
      </c>
      <c r="O53">
        <f t="shared" si="5"/>
        <v>113</v>
      </c>
      <c r="P53">
        <f t="shared" si="5"/>
        <v>121</v>
      </c>
      <c r="Q53">
        <f t="shared" si="5"/>
        <v>128</v>
      </c>
    </row>
    <row r="54" spans="6:17" x14ac:dyDescent="0.25">
      <c r="F54">
        <v>51</v>
      </c>
      <c r="G54">
        <f t="shared" ref="G54:Q63" si="6">ROUND((($B$1/100)*$F54*(G$2/5))+(($B$2/20)*ROUNDDOWN($F54/5,0)*(G$2/5)),0)</f>
        <v>19</v>
      </c>
      <c r="H54">
        <f t="shared" si="6"/>
        <v>32</v>
      </c>
      <c r="I54">
        <f t="shared" si="6"/>
        <v>45</v>
      </c>
      <c r="J54">
        <f t="shared" si="6"/>
        <v>58</v>
      </c>
      <c r="K54">
        <f t="shared" si="6"/>
        <v>71</v>
      </c>
      <c r="L54">
        <f t="shared" si="6"/>
        <v>84</v>
      </c>
      <c r="M54">
        <f t="shared" si="6"/>
        <v>96</v>
      </c>
      <c r="N54">
        <f t="shared" si="6"/>
        <v>106</v>
      </c>
      <c r="O54">
        <f t="shared" si="6"/>
        <v>115</v>
      </c>
      <c r="P54">
        <f t="shared" si="6"/>
        <v>123</v>
      </c>
      <c r="Q54">
        <f t="shared" si="6"/>
        <v>130</v>
      </c>
    </row>
    <row r="55" spans="6:17" x14ac:dyDescent="0.25">
      <c r="F55">
        <v>52</v>
      </c>
      <c r="G55">
        <f t="shared" si="6"/>
        <v>20</v>
      </c>
      <c r="H55">
        <f t="shared" si="6"/>
        <v>33</v>
      </c>
      <c r="I55">
        <f t="shared" si="6"/>
        <v>46</v>
      </c>
      <c r="J55">
        <f t="shared" si="6"/>
        <v>59</v>
      </c>
      <c r="K55">
        <f t="shared" si="6"/>
        <v>73</v>
      </c>
      <c r="L55">
        <f t="shared" si="6"/>
        <v>86</v>
      </c>
      <c r="M55">
        <f t="shared" si="6"/>
        <v>98</v>
      </c>
      <c r="N55">
        <f t="shared" si="6"/>
        <v>108</v>
      </c>
      <c r="O55">
        <f t="shared" si="6"/>
        <v>117</v>
      </c>
      <c r="P55">
        <f t="shared" si="6"/>
        <v>125</v>
      </c>
      <c r="Q55">
        <f t="shared" si="6"/>
        <v>132</v>
      </c>
    </row>
    <row r="56" spans="6:17" x14ac:dyDescent="0.25">
      <c r="F56">
        <v>53</v>
      </c>
      <c r="G56">
        <f t="shared" si="6"/>
        <v>20</v>
      </c>
      <c r="H56">
        <f t="shared" si="6"/>
        <v>34</v>
      </c>
      <c r="I56">
        <f t="shared" si="6"/>
        <v>47</v>
      </c>
      <c r="J56">
        <f t="shared" si="6"/>
        <v>60</v>
      </c>
      <c r="K56">
        <f t="shared" si="6"/>
        <v>74</v>
      </c>
      <c r="L56">
        <f t="shared" si="6"/>
        <v>87</v>
      </c>
      <c r="M56">
        <f t="shared" si="6"/>
        <v>99</v>
      </c>
      <c r="N56">
        <f t="shared" si="6"/>
        <v>110</v>
      </c>
      <c r="O56">
        <f t="shared" si="6"/>
        <v>119</v>
      </c>
      <c r="P56">
        <f t="shared" si="6"/>
        <v>128</v>
      </c>
      <c r="Q56">
        <f t="shared" si="6"/>
        <v>134</v>
      </c>
    </row>
    <row r="57" spans="6:17" x14ac:dyDescent="0.25">
      <c r="F57">
        <v>54</v>
      </c>
      <c r="G57">
        <f t="shared" si="6"/>
        <v>20</v>
      </c>
      <c r="H57">
        <f t="shared" si="6"/>
        <v>34</v>
      </c>
      <c r="I57">
        <f t="shared" si="6"/>
        <v>48</v>
      </c>
      <c r="J57">
        <f t="shared" si="6"/>
        <v>61</v>
      </c>
      <c r="K57">
        <f t="shared" si="6"/>
        <v>75</v>
      </c>
      <c r="L57">
        <f t="shared" si="6"/>
        <v>89</v>
      </c>
      <c r="M57">
        <f t="shared" si="6"/>
        <v>101</v>
      </c>
      <c r="N57">
        <f t="shared" si="6"/>
        <v>112</v>
      </c>
      <c r="O57">
        <f t="shared" si="6"/>
        <v>121</v>
      </c>
      <c r="P57">
        <f t="shared" si="6"/>
        <v>130</v>
      </c>
      <c r="Q57">
        <f t="shared" si="6"/>
        <v>137</v>
      </c>
    </row>
    <row r="58" spans="6:17" x14ac:dyDescent="0.25">
      <c r="F58">
        <v>55</v>
      </c>
      <c r="G58">
        <f t="shared" si="6"/>
        <v>21</v>
      </c>
      <c r="H58">
        <f t="shared" si="6"/>
        <v>35</v>
      </c>
      <c r="I58">
        <f t="shared" si="6"/>
        <v>49</v>
      </c>
      <c r="J58">
        <f t="shared" si="6"/>
        <v>63</v>
      </c>
      <c r="K58">
        <f t="shared" si="6"/>
        <v>77</v>
      </c>
      <c r="L58">
        <f t="shared" si="6"/>
        <v>91</v>
      </c>
      <c r="M58">
        <f t="shared" si="6"/>
        <v>104</v>
      </c>
      <c r="N58">
        <f t="shared" si="6"/>
        <v>115</v>
      </c>
      <c r="O58">
        <f t="shared" si="6"/>
        <v>125</v>
      </c>
      <c r="P58">
        <f t="shared" si="6"/>
        <v>133</v>
      </c>
      <c r="Q58">
        <f t="shared" si="6"/>
        <v>140</v>
      </c>
    </row>
    <row r="59" spans="6:17" x14ac:dyDescent="0.25">
      <c r="F59">
        <v>56</v>
      </c>
      <c r="G59">
        <f t="shared" si="6"/>
        <v>21</v>
      </c>
      <c r="H59">
        <f t="shared" si="6"/>
        <v>36</v>
      </c>
      <c r="I59">
        <f t="shared" si="6"/>
        <v>50</v>
      </c>
      <c r="J59">
        <f t="shared" si="6"/>
        <v>64</v>
      </c>
      <c r="K59">
        <f t="shared" si="6"/>
        <v>78</v>
      </c>
      <c r="L59">
        <f t="shared" si="6"/>
        <v>93</v>
      </c>
      <c r="M59">
        <f t="shared" si="6"/>
        <v>105</v>
      </c>
      <c r="N59">
        <f t="shared" si="6"/>
        <v>117</v>
      </c>
      <c r="O59">
        <f t="shared" si="6"/>
        <v>127</v>
      </c>
      <c r="P59">
        <f t="shared" si="6"/>
        <v>135</v>
      </c>
      <c r="Q59">
        <f t="shared" si="6"/>
        <v>143</v>
      </c>
    </row>
    <row r="60" spans="6:17" x14ac:dyDescent="0.25">
      <c r="F60">
        <v>57</v>
      </c>
      <c r="G60">
        <f t="shared" si="6"/>
        <v>22</v>
      </c>
      <c r="H60">
        <f t="shared" si="6"/>
        <v>36</v>
      </c>
      <c r="I60">
        <f t="shared" si="6"/>
        <v>51</v>
      </c>
      <c r="J60">
        <f t="shared" si="6"/>
        <v>65</v>
      </c>
      <c r="K60">
        <f t="shared" si="6"/>
        <v>80</v>
      </c>
      <c r="L60">
        <f t="shared" si="6"/>
        <v>94</v>
      </c>
      <c r="M60">
        <f t="shared" si="6"/>
        <v>107</v>
      </c>
      <c r="N60">
        <f t="shared" si="6"/>
        <v>119</v>
      </c>
      <c r="O60">
        <f t="shared" si="6"/>
        <v>129</v>
      </c>
      <c r="P60">
        <f t="shared" si="6"/>
        <v>138</v>
      </c>
      <c r="Q60">
        <f t="shared" si="6"/>
        <v>145</v>
      </c>
    </row>
    <row r="61" spans="6:17" x14ac:dyDescent="0.25">
      <c r="F61">
        <v>58</v>
      </c>
      <c r="G61">
        <f t="shared" si="6"/>
        <v>22</v>
      </c>
      <c r="H61">
        <f t="shared" si="6"/>
        <v>37</v>
      </c>
      <c r="I61">
        <f t="shared" si="6"/>
        <v>51</v>
      </c>
      <c r="J61">
        <f t="shared" si="6"/>
        <v>66</v>
      </c>
      <c r="K61">
        <f t="shared" si="6"/>
        <v>81</v>
      </c>
      <c r="L61">
        <f t="shared" si="6"/>
        <v>96</v>
      </c>
      <c r="M61">
        <f t="shared" si="6"/>
        <v>109</v>
      </c>
      <c r="N61">
        <f t="shared" si="6"/>
        <v>121</v>
      </c>
      <c r="O61">
        <f t="shared" si="6"/>
        <v>131</v>
      </c>
      <c r="P61">
        <f t="shared" si="6"/>
        <v>140</v>
      </c>
      <c r="Q61">
        <f t="shared" si="6"/>
        <v>147</v>
      </c>
    </row>
    <row r="62" spans="6:17" x14ac:dyDescent="0.25">
      <c r="F62">
        <v>59</v>
      </c>
      <c r="G62">
        <f t="shared" si="6"/>
        <v>22</v>
      </c>
      <c r="H62">
        <f t="shared" si="6"/>
        <v>37</v>
      </c>
      <c r="I62">
        <f t="shared" si="6"/>
        <v>52</v>
      </c>
      <c r="J62">
        <f t="shared" si="6"/>
        <v>67</v>
      </c>
      <c r="K62">
        <f t="shared" si="6"/>
        <v>82</v>
      </c>
      <c r="L62">
        <f t="shared" si="6"/>
        <v>97</v>
      </c>
      <c r="M62">
        <f t="shared" si="6"/>
        <v>110</v>
      </c>
      <c r="N62">
        <f t="shared" si="6"/>
        <v>122</v>
      </c>
      <c r="O62">
        <f t="shared" si="6"/>
        <v>133</v>
      </c>
      <c r="P62">
        <f t="shared" si="6"/>
        <v>142</v>
      </c>
      <c r="Q62">
        <f t="shared" si="6"/>
        <v>149</v>
      </c>
    </row>
    <row r="63" spans="6:17" x14ac:dyDescent="0.25">
      <c r="F63">
        <v>60</v>
      </c>
      <c r="G63">
        <f t="shared" si="6"/>
        <v>23</v>
      </c>
      <c r="H63">
        <f t="shared" si="6"/>
        <v>38</v>
      </c>
      <c r="I63">
        <f t="shared" si="6"/>
        <v>54</v>
      </c>
      <c r="J63">
        <f t="shared" si="6"/>
        <v>69</v>
      </c>
      <c r="K63">
        <f t="shared" si="6"/>
        <v>84</v>
      </c>
      <c r="L63">
        <f t="shared" si="6"/>
        <v>99</v>
      </c>
      <c r="M63">
        <f t="shared" si="6"/>
        <v>113</v>
      </c>
      <c r="N63">
        <f t="shared" si="6"/>
        <v>125</v>
      </c>
      <c r="O63">
        <f t="shared" si="6"/>
        <v>136</v>
      </c>
      <c r="P63">
        <f t="shared" si="6"/>
        <v>145</v>
      </c>
      <c r="Q63">
        <f t="shared" si="6"/>
        <v>153</v>
      </c>
    </row>
    <row r="64" spans="6:17" x14ac:dyDescent="0.25">
      <c r="F64">
        <v>61</v>
      </c>
      <c r="G64">
        <f t="shared" ref="G64:Q73" si="7">ROUND((($B$1/100)*$F64*(G$2/5))+(($B$2/20)*ROUNDDOWN($F64/5,0)*(G$2/5)),0)</f>
        <v>23</v>
      </c>
      <c r="H64">
        <f t="shared" si="7"/>
        <v>39</v>
      </c>
      <c r="I64">
        <f t="shared" si="7"/>
        <v>54</v>
      </c>
      <c r="J64">
        <f t="shared" si="7"/>
        <v>70</v>
      </c>
      <c r="K64">
        <f t="shared" si="7"/>
        <v>85</v>
      </c>
      <c r="L64">
        <f t="shared" si="7"/>
        <v>101</v>
      </c>
      <c r="M64">
        <f t="shared" si="7"/>
        <v>115</v>
      </c>
      <c r="N64">
        <f t="shared" si="7"/>
        <v>127</v>
      </c>
      <c r="O64">
        <f t="shared" si="7"/>
        <v>138</v>
      </c>
      <c r="P64">
        <f t="shared" si="7"/>
        <v>147</v>
      </c>
      <c r="Q64">
        <f t="shared" si="7"/>
        <v>155</v>
      </c>
    </row>
    <row r="65" spans="6:17" x14ac:dyDescent="0.25">
      <c r="F65">
        <v>62</v>
      </c>
      <c r="G65">
        <f t="shared" si="7"/>
        <v>24</v>
      </c>
      <c r="H65">
        <f t="shared" si="7"/>
        <v>39</v>
      </c>
      <c r="I65">
        <f t="shared" si="7"/>
        <v>55</v>
      </c>
      <c r="J65">
        <f t="shared" si="7"/>
        <v>71</v>
      </c>
      <c r="K65">
        <f t="shared" si="7"/>
        <v>87</v>
      </c>
      <c r="L65">
        <f t="shared" si="7"/>
        <v>102</v>
      </c>
      <c r="M65">
        <f t="shared" si="7"/>
        <v>117</v>
      </c>
      <c r="N65">
        <f t="shared" si="7"/>
        <v>129</v>
      </c>
      <c r="O65">
        <f t="shared" si="7"/>
        <v>140</v>
      </c>
      <c r="P65">
        <f t="shared" si="7"/>
        <v>150</v>
      </c>
      <c r="Q65">
        <f t="shared" si="7"/>
        <v>158</v>
      </c>
    </row>
    <row r="66" spans="6:17" x14ac:dyDescent="0.25">
      <c r="F66">
        <v>63</v>
      </c>
      <c r="G66">
        <f t="shared" si="7"/>
        <v>24</v>
      </c>
      <c r="H66">
        <f t="shared" si="7"/>
        <v>40</v>
      </c>
      <c r="I66">
        <f t="shared" si="7"/>
        <v>56</v>
      </c>
      <c r="J66">
        <f t="shared" si="7"/>
        <v>72</v>
      </c>
      <c r="K66">
        <f t="shared" si="7"/>
        <v>88</v>
      </c>
      <c r="L66">
        <f t="shared" si="7"/>
        <v>104</v>
      </c>
      <c r="M66">
        <f t="shared" si="7"/>
        <v>118</v>
      </c>
      <c r="N66">
        <f t="shared" si="7"/>
        <v>131</v>
      </c>
      <c r="O66">
        <f t="shared" si="7"/>
        <v>142</v>
      </c>
      <c r="P66">
        <f t="shared" si="7"/>
        <v>152</v>
      </c>
      <c r="Q66">
        <f t="shared" si="7"/>
        <v>160</v>
      </c>
    </row>
    <row r="67" spans="6:17" x14ac:dyDescent="0.25">
      <c r="F67">
        <v>64</v>
      </c>
      <c r="G67">
        <f t="shared" si="7"/>
        <v>24</v>
      </c>
      <c r="H67">
        <f t="shared" si="7"/>
        <v>41</v>
      </c>
      <c r="I67">
        <f t="shared" si="7"/>
        <v>57</v>
      </c>
      <c r="J67">
        <f t="shared" si="7"/>
        <v>73</v>
      </c>
      <c r="K67">
        <f t="shared" si="7"/>
        <v>89</v>
      </c>
      <c r="L67">
        <f t="shared" si="7"/>
        <v>105</v>
      </c>
      <c r="M67">
        <f t="shared" si="7"/>
        <v>120</v>
      </c>
      <c r="N67">
        <f t="shared" si="7"/>
        <v>133</v>
      </c>
      <c r="O67">
        <f t="shared" si="7"/>
        <v>144</v>
      </c>
      <c r="P67">
        <f t="shared" si="7"/>
        <v>154</v>
      </c>
      <c r="Q67">
        <f t="shared" si="7"/>
        <v>162</v>
      </c>
    </row>
    <row r="68" spans="6:17" x14ac:dyDescent="0.25">
      <c r="F68">
        <v>65</v>
      </c>
      <c r="G68">
        <f t="shared" si="7"/>
        <v>25</v>
      </c>
      <c r="H68">
        <f t="shared" si="7"/>
        <v>41</v>
      </c>
      <c r="I68">
        <f t="shared" si="7"/>
        <v>58</v>
      </c>
      <c r="J68">
        <f t="shared" si="7"/>
        <v>75</v>
      </c>
      <c r="K68">
        <f t="shared" si="7"/>
        <v>91</v>
      </c>
      <c r="L68">
        <f t="shared" si="7"/>
        <v>108</v>
      </c>
      <c r="M68">
        <f t="shared" si="7"/>
        <v>123</v>
      </c>
      <c r="N68">
        <f t="shared" si="7"/>
        <v>136</v>
      </c>
      <c r="O68">
        <f t="shared" si="7"/>
        <v>148</v>
      </c>
      <c r="P68">
        <f t="shared" si="7"/>
        <v>157</v>
      </c>
      <c r="Q68">
        <f t="shared" si="7"/>
        <v>166</v>
      </c>
    </row>
    <row r="69" spans="6:17" x14ac:dyDescent="0.25">
      <c r="F69">
        <v>66</v>
      </c>
      <c r="G69">
        <f t="shared" si="7"/>
        <v>25</v>
      </c>
      <c r="H69">
        <f t="shared" si="7"/>
        <v>42</v>
      </c>
      <c r="I69">
        <f t="shared" si="7"/>
        <v>59</v>
      </c>
      <c r="J69">
        <f t="shared" si="7"/>
        <v>76</v>
      </c>
      <c r="K69">
        <f t="shared" si="7"/>
        <v>92</v>
      </c>
      <c r="L69">
        <f t="shared" si="7"/>
        <v>109</v>
      </c>
      <c r="M69">
        <f t="shared" si="7"/>
        <v>124</v>
      </c>
      <c r="N69">
        <f t="shared" si="7"/>
        <v>138</v>
      </c>
      <c r="O69">
        <f t="shared" si="7"/>
        <v>150</v>
      </c>
      <c r="P69">
        <f t="shared" si="7"/>
        <v>160</v>
      </c>
      <c r="Q69">
        <f t="shared" si="7"/>
        <v>168</v>
      </c>
    </row>
    <row r="70" spans="6:17" x14ac:dyDescent="0.25">
      <c r="F70">
        <v>67</v>
      </c>
      <c r="G70">
        <f t="shared" si="7"/>
        <v>26</v>
      </c>
      <c r="H70">
        <f t="shared" si="7"/>
        <v>43</v>
      </c>
      <c r="I70">
        <f t="shared" si="7"/>
        <v>60</v>
      </c>
      <c r="J70">
        <f t="shared" si="7"/>
        <v>77</v>
      </c>
      <c r="K70">
        <f t="shared" si="7"/>
        <v>94</v>
      </c>
      <c r="L70">
        <f t="shared" si="7"/>
        <v>111</v>
      </c>
      <c r="M70">
        <f t="shared" si="7"/>
        <v>126</v>
      </c>
      <c r="N70">
        <f t="shared" si="7"/>
        <v>140</v>
      </c>
      <c r="O70">
        <f t="shared" si="7"/>
        <v>152</v>
      </c>
      <c r="P70">
        <f t="shared" si="7"/>
        <v>162</v>
      </c>
      <c r="Q70">
        <f t="shared" si="7"/>
        <v>170</v>
      </c>
    </row>
    <row r="71" spans="6:17" x14ac:dyDescent="0.25">
      <c r="F71">
        <v>68</v>
      </c>
      <c r="G71">
        <f t="shared" si="7"/>
        <v>26</v>
      </c>
      <c r="H71">
        <f t="shared" si="7"/>
        <v>43</v>
      </c>
      <c r="I71">
        <f t="shared" si="7"/>
        <v>60</v>
      </c>
      <c r="J71">
        <f t="shared" si="7"/>
        <v>78</v>
      </c>
      <c r="K71">
        <f t="shared" si="7"/>
        <v>95</v>
      </c>
      <c r="L71">
        <f t="shared" si="7"/>
        <v>112</v>
      </c>
      <c r="M71">
        <f t="shared" si="7"/>
        <v>128</v>
      </c>
      <c r="N71">
        <f t="shared" si="7"/>
        <v>141</v>
      </c>
      <c r="O71">
        <f t="shared" si="7"/>
        <v>154</v>
      </c>
      <c r="P71">
        <f t="shared" si="7"/>
        <v>164</v>
      </c>
      <c r="Q71">
        <f t="shared" si="7"/>
        <v>173</v>
      </c>
    </row>
    <row r="72" spans="6:17" x14ac:dyDescent="0.25">
      <c r="F72">
        <v>69</v>
      </c>
      <c r="G72">
        <f t="shared" si="7"/>
        <v>26</v>
      </c>
      <c r="H72">
        <f t="shared" si="7"/>
        <v>44</v>
      </c>
      <c r="I72">
        <f t="shared" si="7"/>
        <v>61</v>
      </c>
      <c r="J72">
        <f t="shared" si="7"/>
        <v>79</v>
      </c>
      <c r="K72">
        <f t="shared" si="7"/>
        <v>96</v>
      </c>
      <c r="L72">
        <f t="shared" si="7"/>
        <v>114</v>
      </c>
      <c r="M72">
        <f t="shared" si="7"/>
        <v>129</v>
      </c>
      <c r="N72">
        <f t="shared" si="7"/>
        <v>143</v>
      </c>
      <c r="O72">
        <f t="shared" si="7"/>
        <v>156</v>
      </c>
      <c r="P72">
        <f t="shared" si="7"/>
        <v>166</v>
      </c>
      <c r="Q72">
        <f t="shared" si="7"/>
        <v>175</v>
      </c>
    </row>
    <row r="73" spans="6:17" x14ac:dyDescent="0.25">
      <c r="F73">
        <v>70</v>
      </c>
      <c r="G73">
        <f t="shared" si="7"/>
        <v>27</v>
      </c>
      <c r="H73">
        <f t="shared" si="7"/>
        <v>45</v>
      </c>
      <c r="I73">
        <f t="shared" si="7"/>
        <v>62</v>
      </c>
      <c r="J73">
        <f t="shared" si="7"/>
        <v>80</v>
      </c>
      <c r="K73">
        <f t="shared" si="7"/>
        <v>98</v>
      </c>
      <c r="L73">
        <f t="shared" si="7"/>
        <v>116</v>
      </c>
      <c r="M73">
        <f t="shared" si="7"/>
        <v>132</v>
      </c>
      <c r="N73">
        <f t="shared" si="7"/>
        <v>146</v>
      </c>
      <c r="O73">
        <f t="shared" si="7"/>
        <v>159</v>
      </c>
      <c r="P73">
        <f t="shared" si="7"/>
        <v>170</v>
      </c>
      <c r="Q73">
        <f t="shared" si="7"/>
        <v>179</v>
      </c>
    </row>
    <row r="74" spans="6:17" x14ac:dyDescent="0.25">
      <c r="F74">
        <v>71</v>
      </c>
      <c r="G74">
        <f t="shared" ref="G74:Q83" si="8">ROUND((($B$1/100)*$F74*(G$2/5))+(($B$2/20)*ROUNDDOWN($F74/5,0)*(G$2/5)),0)</f>
        <v>27</v>
      </c>
      <c r="H74">
        <f t="shared" si="8"/>
        <v>45</v>
      </c>
      <c r="I74">
        <f t="shared" si="8"/>
        <v>63</v>
      </c>
      <c r="J74">
        <f t="shared" si="8"/>
        <v>81</v>
      </c>
      <c r="K74">
        <f t="shared" si="8"/>
        <v>99</v>
      </c>
      <c r="L74">
        <f t="shared" si="8"/>
        <v>117</v>
      </c>
      <c r="M74">
        <f t="shared" si="8"/>
        <v>134</v>
      </c>
      <c r="N74">
        <f t="shared" si="8"/>
        <v>148</v>
      </c>
      <c r="O74">
        <f t="shared" si="8"/>
        <v>161</v>
      </c>
      <c r="P74">
        <f t="shared" si="8"/>
        <v>172</v>
      </c>
      <c r="Q74">
        <f t="shared" si="8"/>
        <v>181</v>
      </c>
    </row>
    <row r="75" spans="6:17" x14ac:dyDescent="0.25">
      <c r="F75">
        <v>72</v>
      </c>
      <c r="G75">
        <f t="shared" si="8"/>
        <v>27</v>
      </c>
      <c r="H75">
        <f t="shared" si="8"/>
        <v>46</v>
      </c>
      <c r="I75">
        <f t="shared" si="8"/>
        <v>64</v>
      </c>
      <c r="J75">
        <f t="shared" si="8"/>
        <v>82</v>
      </c>
      <c r="K75">
        <f t="shared" si="8"/>
        <v>101</v>
      </c>
      <c r="L75">
        <f t="shared" si="8"/>
        <v>119</v>
      </c>
      <c r="M75">
        <f t="shared" si="8"/>
        <v>135</v>
      </c>
      <c r="N75">
        <f t="shared" si="8"/>
        <v>150</v>
      </c>
      <c r="O75">
        <f t="shared" si="8"/>
        <v>163</v>
      </c>
      <c r="P75">
        <f t="shared" si="8"/>
        <v>174</v>
      </c>
      <c r="Q75">
        <f t="shared" si="8"/>
        <v>183</v>
      </c>
    </row>
    <row r="76" spans="6:17" x14ac:dyDescent="0.25">
      <c r="F76">
        <v>73</v>
      </c>
      <c r="G76">
        <f t="shared" si="8"/>
        <v>28</v>
      </c>
      <c r="H76">
        <f t="shared" si="8"/>
        <v>46</v>
      </c>
      <c r="I76">
        <f t="shared" si="8"/>
        <v>65</v>
      </c>
      <c r="J76">
        <f t="shared" si="8"/>
        <v>83</v>
      </c>
      <c r="K76">
        <f t="shared" si="8"/>
        <v>102</v>
      </c>
      <c r="L76">
        <f t="shared" si="8"/>
        <v>120</v>
      </c>
      <c r="M76">
        <f t="shared" si="8"/>
        <v>137</v>
      </c>
      <c r="N76">
        <f t="shared" si="8"/>
        <v>152</v>
      </c>
      <c r="O76">
        <f t="shared" si="8"/>
        <v>165</v>
      </c>
      <c r="P76">
        <f t="shared" si="8"/>
        <v>176</v>
      </c>
      <c r="Q76">
        <f t="shared" si="8"/>
        <v>185</v>
      </c>
    </row>
    <row r="77" spans="6:17" x14ac:dyDescent="0.25">
      <c r="F77">
        <v>74</v>
      </c>
      <c r="G77">
        <f t="shared" si="8"/>
        <v>28</v>
      </c>
      <c r="H77">
        <f t="shared" si="8"/>
        <v>47</v>
      </c>
      <c r="I77">
        <f t="shared" si="8"/>
        <v>66</v>
      </c>
      <c r="J77">
        <f t="shared" si="8"/>
        <v>84</v>
      </c>
      <c r="K77">
        <f t="shared" si="8"/>
        <v>103</v>
      </c>
      <c r="L77">
        <f t="shared" si="8"/>
        <v>122</v>
      </c>
      <c r="M77">
        <f t="shared" si="8"/>
        <v>139</v>
      </c>
      <c r="N77">
        <f t="shared" si="8"/>
        <v>154</v>
      </c>
      <c r="O77">
        <f t="shared" si="8"/>
        <v>167</v>
      </c>
      <c r="P77">
        <f t="shared" si="8"/>
        <v>178</v>
      </c>
      <c r="Q77">
        <f t="shared" si="8"/>
        <v>188</v>
      </c>
    </row>
    <row r="78" spans="6:17" x14ac:dyDescent="0.25">
      <c r="F78">
        <v>75</v>
      </c>
      <c r="G78">
        <f t="shared" si="8"/>
        <v>29</v>
      </c>
      <c r="H78">
        <f t="shared" si="8"/>
        <v>48</v>
      </c>
      <c r="I78">
        <f t="shared" si="8"/>
        <v>67</v>
      </c>
      <c r="J78">
        <f t="shared" si="8"/>
        <v>86</v>
      </c>
      <c r="K78">
        <f t="shared" si="8"/>
        <v>105</v>
      </c>
      <c r="L78">
        <f t="shared" si="8"/>
        <v>124</v>
      </c>
      <c r="M78">
        <f t="shared" si="8"/>
        <v>142</v>
      </c>
      <c r="N78">
        <f t="shared" si="8"/>
        <v>157</v>
      </c>
      <c r="O78">
        <f t="shared" si="8"/>
        <v>170</v>
      </c>
      <c r="P78">
        <f t="shared" si="8"/>
        <v>182</v>
      </c>
      <c r="Q78">
        <f t="shared" si="8"/>
        <v>191</v>
      </c>
    </row>
    <row r="79" spans="6:17" x14ac:dyDescent="0.25">
      <c r="F79">
        <v>76</v>
      </c>
      <c r="G79">
        <f t="shared" si="8"/>
        <v>29</v>
      </c>
      <c r="H79">
        <f t="shared" si="8"/>
        <v>48</v>
      </c>
      <c r="I79">
        <f t="shared" si="8"/>
        <v>68</v>
      </c>
      <c r="J79">
        <f t="shared" si="8"/>
        <v>87</v>
      </c>
      <c r="K79">
        <f t="shared" si="8"/>
        <v>106</v>
      </c>
      <c r="L79">
        <f t="shared" si="8"/>
        <v>126</v>
      </c>
      <c r="M79">
        <f t="shared" si="8"/>
        <v>143</v>
      </c>
      <c r="N79">
        <f t="shared" si="8"/>
        <v>159</v>
      </c>
      <c r="O79">
        <f t="shared" si="8"/>
        <v>172</v>
      </c>
      <c r="P79">
        <f t="shared" si="8"/>
        <v>184</v>
      </c>
      <c r="Q79">
        <f t="shared" si="8"/>
        <v>194</v>
      </c>
    </row>
    <row r="80" spans="6:17" x14ac:dyDescent="0.25">
      <c r="F80">
        <v>77</v>
      </c>
      <c r="G80">
        <f t="shared" si="8"/>
        <v>29</v>
      </c>
      <c r="H80">
        <f t="shared" si="8"/>
        <v>49</v>
      </c>
      <c r="I80">
        <f t="shared" si="8"/>
        <v>69</v>
      </c>
      <c r="J80">
        <f t="shared" si="8"/>
        <v>88</v>
      </c>
      <c r="K80">
        <f t="shared" si="8"/>
        <v>108</v>
      </c>
      <c r="L80">
        <f t="shared" si="8"/>
        <v>127</v>
      </c>
      <c r="M80">
        <f t="shared" si="8"/>
        <v>145</v>
      </c>
      <c r="N80">
        <f t="shared" si="8"/>
        <v>161</v>
      </c>
      <c r="O80">
        <f t="shared" si="8"/>
        <v>174</v>
      </c>
      <c r="P80">
        <f t="shared" si="8"/>
        <v>186</v>
      </c>
      <c r="Q80">
        <f t="shared" si="8"/>
        <v>196</v>
      </c>
    </row>
    <row r="81" spans="6:17" x14ac:dyDescent="0.25">
      <c r="F81">
        <v>78</v>
      </c>
      <c r="G81">
        <f t="shared" si="8"/>
        <v>30</v>
      </c>
      <c r="H81">
        <f t="shared" si="8"/>
        <v>50</v>
      </c>
      <c r="I81">
        <f t="shared" si="8"/>
        <v>69</v>
      </c>
      <c r="J81">
        <f t="shared" si="8"/>
        <v>89</v>
      </c>
      <c r="K81">
        <f t="shared" si="8"/>
        <v>109</v>
      </c>
      <c r="L81">
        <f t="shared" si="8"/>
        <v>129</v>
      </c>
      <c r="M81">
        <f t="shared" si="8"/>
        <v>147</v>
      </c>
      <c r="N81">
        <f t="shared" si="8"/>
        <v>162</v>
      </c>
      <c r="O81">
        <f t="shared" si="8"/>
        <v>176</v>
      </c>
      <c r="P81">
        <f t="shared" si="8"/>
        <v>188</v>
      </c>
      <c r="Q81">
        <f t="shared" si="8"/>
        <v>198</v>
      </c>
    </row>
    <row r="82" spans="6:17" x14ac:dyDescent="0.25">
      <c r="F82">
        <v>79</v>
      </c>
      <c r="G82">
        <f t="shared" si="8"/>
        <v>30</v>
      </c>
      <c r="H82">
        <f t="shared" si="8"/>
        <v>50</v>
      </c>
      <c r="I82">
        <f t="shared" si="8"/>
        <v>70</v>
      </c>
      <c r="J82">
        <f t="shared" si="8"/>
        <v>90</v>
      </c>
      <c r="K82">
        <f t="shared" si="8"/>
        <v>110</v>
      </c>
      <c r="L82">
        <f t="shared" si="8"/>
        <v>130</v>
      </c>
      <c r="M82">
        <f t="shared" si="8"/>
        <v>148</v>
      </c>
      <c r="N82">
        <f t="shared" si="8"/>
        <v>164</v>
      </c>
      <c r="O82">
        <f t="shared" si="8"/>
        <v>178</v>
      </c>
      <c r="P82">
        <f t="shared" si="8"/>
        <v>190</v>
      </c>
      <c r="Q82">
        <f t="shared" si="8"/>
        <v>200</v>
      </c>
    </row>
    <row r="83" spans="6:17" x14ac:dyDescent="0.25">
      <c r="F83">
        <v>80</v>
      </c>
      <c r="G83">
        <f t="shared" si="8"/>
        <v>31</v>
      </c>
      <c r="H83">
        <f t="shared" si="8"/>
        <v>51</v>
      </c>
      <c r="I83">
        <f t="shared" si="8"/>
        <v>71</v>
      </c>
      <c r="J83">
        <f t="shared" si="8"/>
        <v>92</v>
      </c>
      <c r="K83">
        <f t="shared" si="8"/>
        <v>112</v>
      </c>
      <c r="L83">
        <f t="shared" si="8"/>
        <v>133</v>
      </c>
      <c r="M83">
        <f t="shared" si="8"/>
        <v>151</v>
      </c>
      <c r="N83">
        <f t="shared" si="8"/>
        <v>167</v>
      </c>
      <c r="O83">
        <f t="shared" si="8"/>
        <v>182</v>
      </c>
      <c r="P83">
        <f t="shared" si="8"/>
        <v>194</v>
      </c>
      <c r="Q83">
        <f t="shared" si="8"/>
        <v>204</v>
      </c>
    </row>
    <row r="84" spans="6:17" x14ac:dyDescent="0.25">
      <c r="F84">
        <v>81</v>
      </c>
      <c r="G84">
        <f t="shared" ref="G84:Q93" si="9">ROUND((($B$1/100)*$F84*(G$2/5))+(($B$2/20)*ROUNDDOWN($F84/5,0)*(G$2/5)),0)</f>
        <v>31</v>
      </c>
      <c r="H84">
        <f t="shared" si="9"/>
        <v>52</v>
      </c>
      <c r="I84">
        <f t="shared" si="9"/>
        <v>72</v>
      </c>
      <c r="J84">
        <f t="shared" si="9"/>
        <v>93</v>
      </c>
      <c r="K84">
        <f t="shared" si="9"/>
        <v>113</v>
      </c>
      <c r="L84">
        <f t="shared" si="9"/>
        <v>134</v>
      </c>
      <c r="M84">
        <f t="shared" si="9"/>
        <v>153</v>
      </c>
      <c r="N84">
        <f t="shared" si="9"/>
        <v>169</v>
      </c>
      <c r="O84">
        <f t="shared" si="9"/>
        <v>184</v>
      </c>
      <c r="P84">
        <f t="shared" si="9"/>
        <v>196</v>
      </c>
      <c r="Q84">
        <f t="shared" si="9"/>
        <v>206</v>
      </c>
    </row>
    <row r="85" spans="6:17" x14ac:dyDescent="0.25">
      <c r="F85">
        <v>82</v>
      </c>
      <c r="G85">
        <f t="shared" si="9"/>
        <v>31</v>
      </c>
      <c r="H85">
        <f t="shared" si="9"/>
        <v>52</v>
      </c>
      <c r="I85">
        <f t="shared" si="9"/>
        <v>73</v>
      </c>
      <c r="J85">
        <f t="shared" si="9"/>
        <v>94</v>
      </c>
      <c r="K85">
        <f t="shared" si="9"/>
        <v>115</v>
      </c>
      <c r="L85">
        <f t="shared" si="9"/>
        <v>136</v>
      </c>
      <c r="M85">
        <f t="shared" si="9"/>
        <v>154</v>
      </c>
      <c r="N85">
        <f t="shared" si="9"/>
        <v>171</v>
      </c>
      <c r="O85">
        <f t="shared" si="9"/>
        <v>186</v>
      </c>
      <c r="P85">
        <f t="shared" si="9"/>
        <v>198</v>
      </c>
      <c r="Q85">
        <f t="shared" si="9"/>
        <v>209</v>
      </c>
    </row>
    <row r="86" spans="6:17" x14ac:dyDescent="0.25">
      <c r="F86">
        <v>83</v>
      </c>
      <c r="G86">
        <f t="shared" si="9"/>
        <v>32</v>
      </c>
      <c r="H86">
        <f t="shared" si="9"/>
        <v>53</v>
      </c>
      <c r="I86">
        <f t="shared" si="9"/>
        <v>74</v>
      </c>
      <c r="J86">
        <f t="shared" si="9"/>
        <v>95</v>
      </c>
      <c r="K86">
        <f t="shared" si="9"/>
        <v>116</v>
      </c>
      <c r="L86">
        <f t="shared" si="9"/>
        <v>137</v>
      </c>
      <c r="M86">
        <f t="shared" si="9"/>
        <v>156</v>
      </c>
      <c r="N86">
        <f t="shared" si="9"/>
        <v>173</v>
      </c>
      <c r="O86">
        <f t="shared" si="9"/>
        <v>188</v>
      </c>
      <c r="P86">
        <f t="shared" si="9"/>
        <v>200</v>
      </c>
      <c r="Q86">
        <f t="shared" si="9"/>
        <v>211</v>
      </c>
    </row>
    <row r="87" spans="6:17" x14ac:dyDescent="0.25">
      <c r="F87">
        <v>84</v>
      </c>
      <c r="G87">
        <f t="shared" si="9"/>
        <v>32</v>
      </c>
      <c r="H87">
        <f t="shared" si="9"/>
        <v>53</v>
      </c>
      <c r="I87">
        <f t="shared" si="9"/>
        <v>75</v>
      </c>
      <c r="J87">
        <f t="shared" si="9"/>
        <v>96</v>
      </c>
      <c r="K87">
        <f t="shared" si="9"/>
        <v>117</v>
      </c>
      <c r="L87">
        <f t="shared" si="9"/>
        <v>138</v>
      </c>
      <c r="M87">
        <f t="shared" si="9"/>
        <v>158</v>
      </c>
      <c r="N87">
        <f t="shared" si="9"/>
        <v>175</v>
      </c>
      <c r="O87">
        <f t="shared" si="9"/>
        <v>190</v>
      </c>
      <c r="P87">
        <f t="shared" si="9"/>
        <v>202</v>
      </c>
      <c r="Q87">
        <f t="shared" si="9"/>
        <v>213</v>
      </c>
    </row>
    <row r="88" spans="6:17" x14ac:dyDescent="0.25">
      <c r="F88">
        <v>85</v>
      </c>
      <c r="G88">
        <f t="shared" si="9"/>
        <v>33</v>
      </c>
      <c r="H88">
        <f t="shared" si="9"/>
        <v>54</v>
      </c>
      <c r="I88">
        <f t="shared" si="9"/>
        <v>76</v>
      </c>
      <c r="J88">
        <f t="shared" si="9"/>
        <v>98</v>
      </c>
      <c r="K88">
        <f t="shared" si="9"/>
        <v>119</v>
      </c>
      <c r="L88">
        <f t="shared" si="9"/>
        <v>141</v>
      </c>
      <c r="M88">
        <f t="shared" si="9"/>
        <v>160</v>
      </c>
      <c r="N88">
        <f t="shared" si="9"/>
        <v>178</v>
      </c>
      <c r="O88">
        <f t="shared" si="9"/>
        <v>193</v>
      </c>
      <c r="P88">
        <f t="shared" si="9"/>
        <v>206</v>
      </c>
      <c r="Q88">
        <f t="shared" si="9"/>
        <v>217</v>
      </c>
    </row>
    <row r="89" spans="6:17" x14ac:dyDescent="0.25">
      <c r="F89">
        <v>86</v>
      </c>
      <c r="G89">
        <f t="shared" si="9"/>
        <v>33</v>
      </c>
      <c r="H89">
        <f t="shared" si="9"/>
        <v>55</v>
      </c>
      <c r="I89">
        <f t="shared" si="9"/>
        <v>77</v>
      </c>
      <c r="J89">
        <f t="shared" si="9"/>
        <v>99</v>
      </c>
      <c r="K89">
        <f t="shared" si="9"/>
        <v>120</v>
      </c>
      <c r="L89">
        <f t="shared" si="9"/>
        <v>142</v>
      </c>
      <c r="M89">
        <f t="shared" si="9"/>
        <v>162</v>
      </c>
      <c r="N89">
        <f t="shared" si="9"/>
        <v>180</v>
      </c>
      <c r="O89">
        <f t="shared" si="9"/>
        <v>195</v>
      </c>
      <c r="P89">
        <f t="shared" si="9"/>
        <v>208</v>
      </c>
      <c r="Q89">
        <f t="shared" si="9"/>
        <v>219</v>
      </c>
    </row>
    <row r="90" spans="6:17" x14ac:dyDescent="0.25">
      <c r="F90">
        <v>87</v>
      </c>
      <c r="G90">
        <f t="shared" si="9"/>
        <v>33</v>
      </c>
      <c r="H90">
        <f t="shared" si="9"/>
        <v>55</v>
      </c>
      <c r="I90">
        <f t="shared" si="9"/>
        <v>77</v>
      </c>
      <c r="J90">
        <f t="shared" si="9"/>
        <v>100</v>
      </c>
      <c r="K90">
        <f t="shared" si="9"/>
        <v>122</v>
      </c>
      <c r="L90">
        <f t="shared" si="9"/>
        <v>144</v>
      </c>
      <c r="M90">
        <f t="shared" si="9"/>
        <v>164</v>
      </c>
      <c r="N90">
        <f t="shared" si="9"/>
        <v>181</v>
      </c>
      <c r="O90">
        <f t="shared" si="9"/>
        <v>197</v>
      </c>
      <c r="P90">
        <f t="shared" si="9"/>
        <v>210</v>
      </c>
      <c r="Q90">
        <f t="shared" si="9"/>
        <v>221</v>
      </c>
    </row>
    <row r="91" spans="6:17" x14ac:dyDescent="0.25">
      <c r="F91">
        <v>88</v>
      </c>
      <c r="G91">
        <f t="shared" si="9"/>
        <v>34</v>
      </c>
      <c r="H91">
        <f t="shared" si="9"/>
        <v>56</v>
      </c>
      <c r="I91">
        <f t="shared" si="9"/>
        <v>78</v>
      </c>
      <c r="J91">
        <f t="shared" si="9"/>
        <v>101</v>
      </c>
      <c r="K91">
        <f t="shared" si="9"/>
        <v>123</v>
      </c>
      <c r="L91">
        <f t="shared" si="9"/>
        <v>145</v>
      </c>
      <c r="M91">
        <f t="shared" si="9"/>
        <v>165</v>
      </c>
      <c r="N91">
        <f t="shared" si="9"/>
        <v>183</v>
      </c>
      <c r="O91">
        <f t="shared" si="9"/>
        <v>199</v>
      </c>
      <c r="P91">
        <f t="shared" si="9"/>
        <v>212</v>
      </c>
      <c r="Q91">
        <f t="shared" si="9"/>
        <v>224</v>
      </c>
    </row>
    <row r="92" spans="6:17" x14ac:dyDescent="0.25">
      <c r="F92">
        <v>89</v>
      </c>
      <c r="G92">
        <f t="shared" si="9"/>
        <v>34</v>
      </c>
      <c r="H92">
        <f t="shared" si="9"/>
        <v>56</v>
      </c>
      <c r="I92">
        <f t="shared" si="9"/>
        <v>79</v>
      </c>
      <c r="J92">
        <f t="shared" si="9"/>
        <v>102</v>
      </c>
      <c r="K92">
        <f t="shared" si="9"/>
        <v>124</v>
      </c>
      <c r="L92">
        <f t="shared" si="9"/>
        <v>147</v>
      </c>
      <c r="M92">
        <f t="shared" si="9"/>
        <v>167</v>
      </c>
      <c r="N92">
        <f t="shared" si="9"/>
        <v>185</v>
      </c>
      <c r="O92">
        <f t="shared" si="9"/>
        <v>201</v>
      </c>
      <c r="P92">
        <f t="shared" si="9"/>
        <v>214</v>
      </c>
      <c r="Q92">
        <f t="shared" si="9"/>
        <v>226</v>
      </c>
    </row>
    <row r="93" spans="6:17" x14ac:dyDescent="0.25">
      <c r="F93">
        <v>90</v>
      </c>
      <c r="G93">
        <f t="shared" si="9"/>
        <v>34</v>
      </c>
      <c r="H93">
        <f t="shared" si="9"/>
        <v>57</v>
      </c>
      <c r="I93">
        <f t="shared" si="9"/>
        <v>80</v>
      </c>
      <c r="J93">
        <f t="shared" si="9"/>
        <v>103</v>
      </c>
      <c r="K93">
        <f t="shared" si="9"/>
        <v>126</v>
      </c>
      <c r="L93">
        <f t="shared" si="9"/>
        <v>149</v>
      </c>
      <c r="M93">
        <f t="shared" si="9"/>
        <v>170</v>
      </c>
      <c r="N93">
        <f t="shared" si="9"/>
        <v>188</v>
      </c>
      <c r="O93">
        <f t="shared" si="9"/>
        <v>204</v>
      </c>
      <c r="P93">
        <f t="shared" si="9"/>
        <v>218</v>
      </c>
      <c r="Q93">
        <f t="shared" si="9"/>
        <v>230</v>
      </c>
    </row>
    <row r="94" spans="6:17" x14ac:dyDescent="0.25">
      <c r="F94">
        <v>91</v>
      </c>
      <c r="G94">
        <f t="shared" ref="G94:Q103" si="10">ROUND((($B$1/100)*$F94*(G$2/5))+(($B$2/20)*ROUNDDOWN($F94/5,0)*(G$2/5)),0)</f>
        <v>35</v>
      </c>
      <c r="H94">
        <f t="shared" si="10"/>
        <v>58</v>
      </c>
      <c r="I94">
        <f t="shared" si="10"/>
        <v>81</v>
      </c>
      <c r="J94">
        <f t="shared" si="10"/>
        <v>104</v>
      </c>
      <c r="K94">
        <f t="shared" si="10"/>
        <v>127</v>
      </c>
      <c r="L94">
        <f t="shared" si="10"/>
        <v>151</v>
      </c>
      <c r="M94">
        <f t="shared" si="10"/>
        <v>171</v>
      </c>
      <c r="N94">
        <f t="shared" si="10"/>
        <v>190</v>
      </c>
      <c r="O94">
        <f t="shared" si="10"/>
        <v>206</v>
      </c>
      <c r="P94">
        <f t="shared" si="10"/>
        <v>220</v>
      </c>
      <c r="Q94">
        <f t="shared" si="10"/>
        <v>232</v>
      </c>
    </row>
    <row r="95" spans="6:17" x14ac:dyDescent="0.25">
      <c r="F95">
        <v>92</v>
      </c>
      <c r="G95">
        <f t="shared" si="10"/>
        <v>35</v>
      </c>
      <c r="H95">
        <f t="shared" si="10"/>
        <v>59</v>
      </c>
      <c r="I95">
        <f t="shared" si="10"/>
        <v>82</v>
      </c>
      <c r="J95">
        <f t="shared" si="10"/>
        <v>105</v>
      </c>
      <c r="K95">
        <f t="shared" si="10"/>
        <v>129</v>
      </c>
      <c r="L95">
        <f t="shared" si="10"/>
        <v>152</v>
      </c>
      <c r="M95">
        <f t="shared" si="10"/>
        <v>173</v>
      </c>
      <c r="N95">
        <f t="shared" si="10"/>
        <v>192</v>
      </c>
      <c r="O95">
        <f t="shared" si="10"/>
        <v>208</v>
      </c>
      <c r="P95">
        <f t="shared" si="10"/>
        <v>222</v>
      </c>
      <c r="Q95">
        <f t="shared" si="10"/>
        <v>234</v>
      </c>
    </row>
    <row r="96" spans="6:17" x14ac:dyDescent="0.25">
      <c r="F96">
        <v>93</v>
      </c>
      <c r="G96">
        <f t="shared" si="10"/>
        <v>35</v>
      </c>
      <c r="H96">
        <f t="shared" si="10"/>
        <v>59</v>
      </c>
      <c r="I96">
        <f t="shared" si="10"/>
        <v>83</v>
      </c>
      <c r="J96">
        <f t="shared" si="10"/>
        <v>106</v>
      </c>
      <c r="K96">
        <f t="shared" si="10"/>
        <v>130</v>
      </c>
      <c r="L96">
        <f t="shared" si="10"/>
        <v>154</v>
      </c>
      <c r="M96">
        <f t="shared" si="10"/>
        <v>175</v>
      </c>
      <c r="N96">
        <f t="shared" si="10"/>
        <v>194</v>
      </c>
      <c r="O96">
        <f t="shared" si="10"/>
        <v>210</v>
      </c>
      <c r="P96">
        <f t="shared" si="10"/>
        <v>224</v>
      </c>
      <c r="Q96">
        <f t="shared" si="10"/>
        <v>236</v>
      </c>
    </row>
    <row r="97" spans="6:17" x14ac:dyDescent="0.25">
      <c r="F97">
        <v>94</v>
      </c>
      <c r="G97">
        <f t="shared" si="10"/>
        <v>36</v>
      </c>
      <c r="H97">
        <f t="shared" si="10"/>
        <v>60</v>
      </c>
      <c r="I97">
        <f t="shared" si="10"/>
        <v>83</v>
      </c>
      <c r="J97">
        <f t="shared" si="10"/>
        <v>107</v>
      </c>
      <c r="K97">
        <f t="shared" si="10"/>
        <v>131</v>
      </c>
      <c r="L97">
        <f t="shared" si="10"/>
        <v>155</v>
      </c>
      <c r="M97">
        <f t="shared" si="10"/>
        <v>176</v>
      </c>
      <c r="N97">
        <f t="shared" si="10"/>
        <v>196</v>
      </c>
      <c r="O97">
        <f t="shared" si="10"/>
        <v>212</v>
      </c>
      <c r="P97">
        <f t="shared" si="10"/>
        <v>227</v>
      </c>
      <c r="Q97">
        <f t="shared" si="10"/>
        <v>239</v>
      </c>
    </row>
    <row r="98" spans="6:17" x14ac:dyDescent="0.25">
      <c r="F98">
        <v>95</v>
      </c>
      <c r="G98">
        <f t="shared" si="10"/>
        <v>36</v>
      </c>
      <c r="H98">
        <f t="shared" si="10"/>
        <v>61</v>
      </c>
      <c r="I98">
        <f t="shared" si="10"/>
        <v>85</v>
      </c>
      <c r="J98">
        <f t="shared" si="10"/>
        <v>109</v>
      </c>
      <c r="K98">
        <f t="shared" si="10"/>
        <v>133</v>
      </c>
      <c r="L98">
        <f t="shared" si="10"/>
        <v>157</v>
      </c>
      <c r="M98">
        <f t="shared" si="10"/>
        <v>179</v>
      </c>
      <c r="N98">
        <f t="shared" si="10"/>
        <v>199</v>
      </c>
      <c r="O98">
        <f t="shared" si="10"/>
        <v>216</v>
      </c>
      <c r="P98">
        <f t="shared" si="10"/>
        <v>230</v>
      </c>
      <c r="Q98">
        <f t="shared" si="10"/>
        <v>242</v>
      </c>
    </row>
    <row r="99" spans="6:17" x14ac:dyDescent="0.25">
      <c r="F99">
        <v>96</v>
      </c>
      <c r="G99">
        <f t="shared" si="10"/>
        <v>37</v>
      </c>
      <c r="H99">
        <f t="shared" si="10"/>
        <v>61</v>
      </c>
      <c r="I99">
        <f t="shared" si="10"/>
        <v>86</v>
      </c>
      <c r="J99">
        <f t="shared" si="10"/>
        <v>110</v>
      </c>
      <c r="K99">
        <f t="shared" si="10"/>
        <v>134</v>
      </c>
      <c r="L99">
        <f t="shared" si="10"/>
        <v>159</v>
      </c>
      <c r="M99">
        <f t="shared" si="10"/>
        <v>181</v>
      </c>
      <c r="N99">
        <f t="shared" si="10"/>
        <v>200</v>
      </c>
      <c r="O99">
        <f t="shared" si="10"/>
        <v>218</v>
      </c>
      <c r="P99">
        <f t="shared" si="10"/>
        <v>232</v>
      </c>
      <c r="Q99">
        <f t="shared" si="10"/>
        <v>245</v>
      </c>
    </row>
    <row r="100" spans="6:17" x14ac:dyDescent="0.25">
      <c r="F100">
        <v>97</v>
      </c>
      <c r="G100">
        <f t="shared" si="10"/>
        <v>37</v>
      </c>
      <c r="H100">
        <f t="shared" si="10"/>
        <v>62</v>
      </c>
      <c r="I100">
        <f t="shared" si="10"/>
        <v>86</v>
      </c>
      <c r="J100">
        <f t="shared" si="10"/>
        <v>111</v>
      </c>
      <c r="K100">
        <f t="shared" si="10"/>
        <v>136</v>
      </c>
      <c r="L100">
        <f t="shared" si="10"/>
        <v>160</v>
      </c>
      <c r="M100">
        <f t="shared" si="10"/>
        <v>183</v>
      </c>
      <c r="N100">
        <f t="shared" si="10"/>
        <v>202</v>
      </c>
      <c r="O100">
        <f t="shared" si="10"/>
        <v>220</v>
      </c>
      <c r="P100">
        <f t="shared" si="10"/>
        <v>234</v>
      </c>
      <c r="Q100">
        <f t="shared" si="10"/>
        <v>247</v>
      </c>
    </row>
    <row r="101" spans="6:17" x14ac:dyDescent="0.25">
      <c r="F101">
        <v>98</v>
      </c>
      <c r="G101">
        <f t="shared" si="10"/>
        <v>37</v>
      </c>
      <c r="H101">
        <f t="shared" si="10"/>
        <v>62</v>
      </c>
      <c r="I101">
        <f t="shared" si="10"/>
        <v>87</v>
      </c>
      <c r="J101">
        <f t="shared" si="10"/>
        <v>112</v>
      </c>
      <c r="K101">
        <f t="shared" si="10"/>
        <v>137</v>
      </c>
      <c r="L101">
        <f t="shared" si="10"/>
        <v>162</v>
      </c>
      <c r="M101">
        <f t="shared" si="10"/>
        <v>184</v>
      </c>
      <c r="N101">
        <f t="shared" si="10"/>
        <v>204</v>
      </c>
      <c r="O101">
        <f t="shared" si="10"/>
        <v>222</v>
      </c>
      <c r="P101">
        <f t="shared" si="10"/>
        <v>237</v>
      </c>
      <c r="Q101">
        <f t="shared" si="10"/>
        <v>249</v>
      </c>
    </row>
    <row r="102" spans="6:17" x14ac:dyDescent="0.25">
      <c r="F102">
        <v>99</v>
      </c>
      <c r="G102">
        <f t="shared" si="10"/>
        <v>38</v>
      </c>
      <c r="H102">
        <f t="shared" si="10"/>
        <v>63</v>
      </c>
      <c r="I102">
        <f t="shared" si="10"/>
        <v>88</v>
      </c>
      <c r="J102">
        <f t="shared" si="10"/>
        <v>113</v>
      </c>
      <c r="K102">
        <f t="shared" si="10"/>
        <v>138</v>
      </c>
      <c r="L102">
        <f t="shared" si="10"/>
        <v>163</v>
      </c>
      <c r="M102">
        <f t="shared" si="10"/>
        <v>186</v>
      </c>
      <c r="N102">
        <f t="shared" si="10"/>
        <v>206</v>
      </c>
      <c r="O102">
        <f t="shared" si="10"/>
        <v>224</v>
      </c>
      <c r="P102">
        <f t="shared" si="10"/>
        <v>239</v>
      </c>
      <c r="Q102">
        <f t="shared" si="10"/>
        <v>251</v>
      </c>
    </row>
    <row r="103" spans="6:17" x14ac:dyDescent="0.25">
      <c r="F103">
        <v>100</v>
      </c>
      <c r="G103">
        <f t="shared" si="10"/>
        <v>38</v>
      </c>
      <c r="H103">
        <f t="shared" si="10"/>
        <v>64</v>
      </c>
      <c r="I103">
        <f t="shared" si="10"/>
        <v>89</v>
      </c>
      <c r="J103">
        <f t="shared" si="10"/>
        <v>115</v>
      </c>
      <c r="K103">
        <f t="shared" si="10"/>
        <v>140</v>
      </c>
      <c r="L103">
        <f t="shared" si="10"/>
        <v>166</v>
      </c>
      <c r="M103">
        <f t="shared" si="10"/>
        <v>189</v>
      </c>
      <c r="N103">
        <f t="shared" si="10"/>
        <v>209</v>
      </c>
      <c r="O103">
        <f t="shared" si="10"/>
        <v>227</v>
      </c>
      <c r="P103">
        <f t="shared" si="10"/>
        <v>242</v>
      </c>
      <c r="Q103">
        <f t="shared" si="10"/>
        <v>255</v>
      </c>
    </row>
    <row r="111" spans="6:17" x14ac:dyDescent="0.25">
      <c r="F111" s="5" t="s">
        <v>64</v>
      </c>
      <c r="G111" s="3">
        <v>1</v>
      </c>
      <c r="H111" s="3">
        <v>1.85</v>
      </c>
      <c r="I111" s="3">
        <v>2.5</v>
      </c>
      <c r="J111" s="3">
        <v>3.12</v>
      </c>
      <c r="K111" s="3">
        <v>3.58</v>
      </c>
      <c r="L111" s="3">
        <v>3.92</v>
      </c>
      <c r="M111" s="3">
        <v>4.21</v>
      </c>
      <c r="N111" s="3">
        <v>4.45</v>
      </c>
      <c r="O111" s="3">
        <v>4.6500000000000004</v>
      </c>
      <c r="P111" s="3">
        <v>4.84</v>
      </c>
      <c r="Q111" s="3">
        <v>5</v>
      </c>
    </row>
    <row r="113" spans="7:17" x14ac:dyDescent="0.25">
      <c r="G113" t="e">
        <f t="shared" ref="G113:Q113" si="11">3.576*LOG(G$3)+2.5</f>
        <v>#NUM!</v>
      </c>
      <c r="H113">
        <f t="shared" si="11"/>
        <v>1.4235167355056033</v>
      </c>
      <c r="I113">
        <f t="shared" si="11"/>
        <v>2.5</v>
      </c>
      <c r="J113">
        <f t="shared" si="11"/>
        <v>3.1297023423831161</v>
      </c>
      <c r="K113">
        <f t="shared" si="11"/>
        <v>3.5764832644943967</v>
      </c>
      <c r="L113">
        <f t="shared" si="11"/>
        <v>3.9230334710112063</v>
      </c>
      <c r="M113">
        <f t="shared" si="11"/>
        <v>4.2061856068775132</v>
      </c>
      <c r="N113">
        <f t="shared" si="11"/>
        <v>4.445587326596586</v>
      </c>
      <c r="O113">
        <f t="shared" si="11"/>
        <v>4.6529665289887934</v>
      </c>
      <c r="P113">
        <f t="shared" si="11"/>
        <v>4.8358879492606288</v>
      </c>
      <c r="Q113">
        <f t="shared" si="11"/>
        <v>4.9995167355056029</v>
      </c>
    </row>
    <row r="114" spans="7:17" x14ac:dyDescent="0.25">
      <c r="G114">
        <v>1</v>
      </c>
      <c r="H114">
        <v>1.42</v>
      </c>
      <c r="I114">
        <v>2.5</v>
      </c>
      <c r="J114">
        <v>3.12</v>
      </c>
      <c r="K114">
        <v>3.58</v>
      </c>
      <c r="L114">
        <v>3.92</v>
      </c>
      <c r="M114">
        <v>4.21</v>
      </c>
      <c r="N114">
        <v>4.45</v>
      </c>
      <c r="O114">
        <v>4.6500000000000004</v>
      </c>
      <c r="P114">
        <v>4.84</v>
      </c>
      <c r="Q114">
        <v>5</v>
      </c>
    </row>
  </sheetData>
  <conditionalFormatting sqref="G4:Q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504F-087A-4F5F-8D46-DC05F28FB8F0}">
  <dimension ref="D3:I37"/>
  <sheetViews>
    <sheetView workbookViewId="0">
      <selection activeCell="D38" sqref="D38"/>
    </sheetView>
  </sheetViews>
  <sheetFormatPr defaultRowHeight="15" x14ac:dyDescent="0.25"/>
  <cols>
    <col min="4" max="4" width="16" bestFit="1" customWidth="1"/>
    <col min="5" max="7" width="15.7109375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t="s">
        <v>16</v>
      </c>
      <c r="E5" t="s">
        <v>32</v>
      </c>
      <c r="F5" t="s">
        <v>36</v>
      </c>
      <c r="G5" t="str">
        <f>E5&amp;F5</f>
        <v>DefenseAccuracy</v>
      </c>
      <c r="H5" t="s">
        <v>18</v>
      </c>
    </row>
    <row r="6" spans="4:8" x14ac:dyDescent="0.25">
      <c r="D6" t="s">
        <v>17</v>
      </c>
      <c r="E6" t="s">
        <v>31</v>
      </c>
      <c r="F6" t="s">
        <v>33</v>
      </c>
      <c r="G6" t="str">
        <f t="shared" ref="G6:G15" si="0">E6&amp;F6</f>
        <v>OffenseSocial</v>
      </c>
      <c r="H6" t="s">
        <v>40</v>
      </c>
    </row>
    <row r="7" spans="4:8" x14ac:dyDescent="0.25">
      <c r="D7" t="s">
        <v>19</v>
      </c>
      <c r="E7" t="s">
        <v>37</v>
      </c>
      <c r="F7" t="s">
        <v>37</v>
      </c>
      <c r="G7" t="str">
        <f t="shared" si="0"/>
        <v>--</v>
      </c>
      <c r="H7" t="s">
        <v>41</v>
      </c>
    </row>
    <row r="8" spans="4:8" x14ac:dyDescent="0.25">
      <c r="D8" t="s">
        <v>20</v>
      </c>
      <c r="E8" t="s">
        <v>31</v>
      </c>
      <c r="F8" t="s">
        <v>35</v>
      </c>
      <c r="G8" t="str">
        <f t="shared" si="0"/>
        <v>OffenseMagical</v>
      </c>
      <c r="H8" t="s">
        <v>42</v>
      </c>
    </row>
    <row r="9" spans="4:8" x14ac:dyDescent="0.25">
      <c r="D9" t="s">
        <v>21</v>
      </c>
      <c r="E9" t="s">
        <v>31</v>
      </c>
      <c r="F9" t="s">
        <v>36</v>
      </c>
      <c r="G9" t="str">
        <f t="shared" si="0"/>
        <v>OffenseAccuracy</v>
      </c>
      <c r="H9" t="s">
        <v>43</v>
      </c>
    </row>
    <row r="10" spans="4:8" x14ac:dyDescent="0.25">
      <c r="D10" t="s">
        <v>38</v>
      </c>
      <c r="E10" t="s">
        <v>32</v>
      </c>
      <c r="F10" t="s">
        <v>39</v>
      </c>
      <c r="G10" t="str">
        <f t="shared" si="0"/>
        <v>DefenseStatus</v>
      </c>
      <c r="H10" t="s">
        <v>44</v>
      </c>
    </row>
    <row r="11" spans="4:8" x14ac:dyDescent="0.25">
      <c r="D11" t="s">
        <v>22</v>
      </c>
      <c r="E11" t="s">
        <v>31</v>
      </c>
      <c r="F11" t="s">
        <v>39</v>
      </c>
      <c r="G11" t="str">
        <f t="shared" si="0"/>
        <v>OffenseStatus</v>
      </c>
      <c r="H11" t="s">
        <v>45</v>
      </c>
    </row>
    <row r="12" spans="4:8" x14ac:dyDescent="0.25">
      <c r="D12" t="s">
        <v>23</v>
      </c>
      <c r="E12" t="s">
        <v>32</v>
      </c>
      <c r="F12" t="s">
        <v>33</v>
      </c>
      <c r="G12" t="str">
        <f t="shared" si="0"/>
        <v>DefenseSocial</v>
      </c>
      <c r="H12" t="s">
        <v>46</v>
      </c>
    </row>
    <row r="13" spans="4:8" x14ac:dyDescent="0.25">
      <c r="D13" t="s">
        <v>24</v>
      </c>
      <c r="E13" t="s">
        <v>31</v>
      </c>
      <c r="F13" t="s">
        <v>34</v>
      </c>
      <c r="G13" t="str">
        <f t="shared" si="0"/>
        <v>OffensePhysical</v>
      </c>
      <c r="H13" t="s">
        <v>47</v>
      </c>
    </row>
    <row r="14" spans="4:8" x14ac:dyDescent="0.25">
      <c r="D14" t="s">
        <v>25</v>
      </c>
      <c r="E14" t="s">
        <v>32</v>
      </c>
      <c r="F14" t="s">
        <v>34</v>
      </c>
      <c r="G14" t="str">
        <f t="shared" si="0"/>
        <v>DefensePhysical</v>
      </c>
      <c r="H14" t="s">
        <v>48</v>
      </c>
    </row>
    <row r="15" spans="4:8" x14ac:dyDescent="0.25">
      <c r="D15" t="s">
        <v>26</v>
      </c>
      <c r="E15" t="s">
        <v>32</v>
      </c>
      <c r="F15" t="s">
        <v>35</v>
      </c>
      <c r="G15" t="str">
        <f t="shared" si="0"/>
        <v>DefenseMagical</v>
      </c>
      <c r="H15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 t="s">
        <v>36</v>
      </c>
      <c r="F24" s="1" t="s">
        <v>35</v>
      </c>
      <c r="G24" s="1" t="s">
        <v>34</v>
      </c>
      <c r="H24" s="1" t="s">
        <v>33</v>
      </c>
      <c r="I24" s="1" t="s">
        <v>39</v>
      </c>
    </row>
    <row r="25" spans="4:9" x14ac:dyDescent="0.25">
      <c r="D25" s="1" t="s">
        <v>32</v>
      </c>
      <c r="E25" t="s">
        <v>16</v>
      </c>
      <c r="F25" t="s">
        <v>26</v>
      </c>
      <c r="G25" t="s">
        <v>25</v>
      </c>
      <c r="H25" t="s">
        <v>23</v>
      </c>
      <c r="I25" t="s">
        <v>38</v>
      </c>
    </row>
    <row r="26" spans="4:9" x14ac:dyDescent="0.25">
      <c r="D26" s="1" t="s">
        <v>31</v>
      </c>
      <c r="E26" t="s">
        <v>21</v>
      </c>
      <c r="F26" t="s">
        <v>20</v>
      </c>
      <c r="G26" t="s">
        <v>24</v>
      </c>
      <c r="H26" t="s">
        <v>17</v>
      </c>
      <c r="I26" t="s">
        <v>22</v>
      </c>
    </row>
    <row r="34" spans="4:4" x14ac:dyDescent="0.25">
      <c r="D34" t="s">
        <v>55</v>
      </c>
    </row>
    <row r="35" spans="4:4" x14ac:dyDescent="0.25">
      <c r="D35" t="s">
        <v>56</v>
      </c>
    </row>
    <row r="36" spans="4:4" x14ac:dyDescent="0.25">
      <c r="D36" t="s">
        <v>57</v>
      </c>
    </row>
    <row r="37" spans="4:4" x14ac:dyDescent="0.25">
      <c r="D37" t="s">
        <v>58</v>
      </c>
    </row>
  </sheetData>
  <conditionalFormatting sqref="G5:G15 H10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4A45-9045-4438-9498-5D3A4A622F57}">
  <dimension ref="C3:L64"/>
  <sheetViews>
    <sheetView workbookViewId="0">
      <selection activeCell="F37" sqref="F37"/>
    </sheetView>
  </sheetViews>
  <sheetFormatPr defaultRowHeight="15" x14ac:dyDescent="0.25"/>
  <cols>
    <col min="2" max="3" width="16.7109375" bestFit="1" customWidth="1"/>
    <col min="4" max="4" width="16" bestFit="1" customWidth="1"/>
    <col min="5" max="7" width="15.7109375" customWidth="1"/>
    <col min="8" max="8" width="10.5703125" bestFit="1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s="1" t="s">
        <v>16</v>
      </c>
      <c r="E5" s="1" t="s">
        <v>32</v>
      </c>
      <c r="F5" s="1" t="s">
        <v>36</v>
      </c>
      <c r="G5" s="1" t="str">
        <f>E5&amp;F5</f>
        <v>DefenseAccuracy</v>
      </c>
      <c r="H5" s="1" t="s">
        <v>18</v>
      </c>
    </row>
    <row r="6" spans="4:8" x14ac:dyDescent="0.25">
      <c r="D6" s="2" t="s">
        <v>17</v>
      </c>
      <c r="E6" s="2" t="s">
        <v>31</v>
      </c>
      <c r="F6" s="2" t="s">
        <v>33</v>
      </c>
      <c r="G6" s="2" t="str">
        <f t="shared" ref="G6:G15" si="0">E6&amp;F6</f>
        <v>OffenseSocial</v>
      </c>
      <c r="H6" s="2" t="s">
        <v>40</v>
      </c>
    </row>
    <row r="7" spans="4:8" x14ac:dyDescent="0.25">
      <c r="D7" s="2" t="s">
        <v>19</v>
      </c>
      <c r="E7" s="2" t="s">
        <v>37</v>
      </c>
      <c r="F7" s="2" t="s">
        <v>37</v>
      </c>
      <c r="G7" s="2" t="str">
        <f t="shared" si="0"/>
        <v>--</v>
      </c>
      <c r="H7" s="2" t="s">
        <v>41</v>
      </c>
    </row>
    <row r="8" spans="4:8" x14ac:dyDescent="0.25">
      <c r="D8" s="1" t="s">
        <v>20</v>
      </c>
      <c r="E8" s="1" t="s">
        <v>31</v>
      </c>
      <c r="F8" s="1" t="s">
        <v>35</v>
      </c>
      <c r="G8" s="1" t="str">
        <f t="shared" si="0"/>
        <v>OffenseMagical</v>
      </c>
      <c r="H8" s="1" t="s">
        <v>42</v>
      </c>
    </row>
    <row r="9" spans="4:8" x14ac:dyDescent="0.25">
      <c r="D9" s="2" t="s">
        <v>21</v>
      </c>
      <c r="E9" s="2" t="s">
        <v>31</v>
      </c>
      <c r="F9" s="2" t="s">
        <v>36</v>
      </c>
      <c r="G9" s="2" t="str">
        <f t="shared" si="0"/>
        <v>OffenseAccuracy</v>
      </c>
      <c r="H9" s="2" t="s">
        <v>43</v>
      </c>
    </row>
    <row r="10" spans="4:8" x14ac:dyDescent="0.25">
      <c r="D10" s="2" t="s">
        <v>38</v>
      </c>
      <c r="E10" s="2" t="s">
        <v>32</v>
      </c>
      <c r="F10" s="2" t="s">
        <v>39</v>
      </c>
      <c r="G10" s="2" t="str">
        <f t="shared" si="0"/>
        <v>DefenseStatus</v>
      </c>
      <c r="H10" s="2" t="s">
        <v>44</v>
      </c>
    </row>
    <row r="11" spans="4:8" x14ac:dyDescent="0.25">
      <c r="D11" s="2" t="s">
        <v>22</v>
      </c>
      <c r="E11" s="2" t="s">
        <v>31</v>
      </c>
      <c r="F11" s="2" t="s">
        <v>39</v>
      </c>
      <c r="G11" s="2" t="str">
        <f t="shared" si="0"/>
        <v>OffenseStatus</v>
      </c>
      <c r="H11" s="2" t="s">
        <v>45</v>
      </c>
    </row>
    <row r="12" spans="4:8" x14ac:dyDescent="0.25">
      <c r="D12" s="2" t="s">
        <v>23</v>
      </c>
      <c r="E12" s="2" t="s">
        <v>32</v>
      </c>
      <c r="F12" s="2" t="s">
        <v>33</v>
      </c>
      <c r="G12" s="2" t="str">
        <f t="shared" si="0"/>
        <v>DefenseSocial</v>
      </c>
      <c r="H12" s="2" t="s">
        <v>46</v>
      </c>
    </row>
    <row r="13" spans="4:8" x14ac:dyDescent="0.25">
      <c r="D13" s="1" t="s">
        <v>24</v>
      </c>
      <c r="E13" s="1" t="s">
        <v>31</v>
      </c>
      <c r="F13" s="1" t="s">
        <v>34</v>
      </c>
      <c r="G13" s="1" t="str">
        <f t="shared" si="0"/>
        <v>OffensePhysical</v>
      </c>
      <c r="H13" s="1" t="s">
        <v>47</v>
      </c>
    </row>
    <row r="14" spans="4:8" x14ac:dyDescent="0.25">
      <c r="D14" s="1" t="s">
        <v>25</v>
      </c>
      <c r="E14" s="1" t="s">
        <v>32</v>
      </c>
      <c r="F14" s="1" t="s">
        <v>34</v>
      </c>
      <c r="G14" s="1" t="str">
        <f t="shared" si="0"/>
        <v>DefensePhysical</v>
      </c>
      <c r="H14" s="1" t="s">
        <v>48</v>
      </c>
    </row>
    <row r="15" spans="4:8" x14ac:dyDescent="0.25">
      <c r="D15" s="1" t="s">
        <v>26</v>
      </c>
      <c r="E15" s="1" t="s">
        <v>32</v>
      </c>
      <c r="F15" s="1" t="s">
        <v>35</v>
      </c>
      <c r="G15" s="1" t="str">
        <f t="shared" si="0"/>
        <v>DefenseMagical</v>
      </c>
      <c r="H15" s="1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/>
      <c r="F24" s="1"/>
      <c r="G24" s="1"/>
      <c r="H24" s="1"/>
      <c r="I24" s="1"/>
    </row>
    <row r="25" spans="4:9" x14ac:dyDescent="0.25">
      <c r="D25" s="1"/>
    </row>
    <row r="26" spans="4:9" x14ac:dyDescent="0.25">
      <c r="D26" s="1"/>
    </row>
    <row r="32" spans="4:9" x14ac:dyDescent="0.25">
      <c r="D32" t="s">
        <v>77</v>
      </c>
    </row>
    <row r="33" spans="3:12" x14ac:dyDescent="0.25">
      <c r="D33" t="s">
        <v>59</v>
      </c>
    </row>
    <row r="34" spans="3:12" x14ac:dyDescent="0.25">
      <c r="I34" t="s">
        <v>70</v>
      </c>
    </row>
    <row r="35" spans="3:12" x14ac:dyDescent="0.25">
      <c r="C35" s="1" t="s">
        <v>66</v>
      </c>
      <c r="E35" s="1" t="s">
        <v>60</v>
      </c>
      <c r="F35" s="1" t="s">
        <v>63</v>
      </c>
      <c r="G35" s="1" t="s">
        <v>61</v>
      </c>
      <c r="I35" s="1">
        <v>10</v>
      </c>
      <c r="J35" s="1">
        <v>30</v>
      </c>
      <c r="K35" s="1">
        <v>60</v>
      </c>
      <c r="L35" t="s">
        <v>76</v>
      </c>
    </row>
    <row r="36" spans="3:12" x14ac:dyDescent="0.25">
      <c r="C36" s="6" t="s">
        <v>14</v>
      </c>
      <c r="D36" s="6" t="s">
        <v>72</v>
      </c>
      <c r="E36" s="20">
        <v>0</v>
      </c>
      <c r="F36" s="20">
        <f>VLOOKUP(C$37,'Stat Progression &amp; Growth Rates'!$F$4:$Q$103,MATCH(E36,'Stat Progression &amp; Growth Rates'!$F$3:$Q$3,0))</f>
        <v>2</v>
      </c>
      <c r="G36" s="21">
        <f t="shared" ref="G36:G46" si="1">ROUND(($D$40*$C$37^$D$37)+($D$46*F36^$D$43),0)</f>
        <v>37</v>
      </c>
      <c r="I36">
        <f t="shared" ref="I36:K46" si="2">ROUNDDOWN($G36/I$35,1)</f>
        <v>3.7</v>
      </c>
      <c r="J36">
        <f t="shared" si="2"/>
        <v>1.2</v>
      </c>
      <c r="K36">
        <f t="shared" si="2"/>
        <v>0.6</v>
      </c>
    </row>
    <row r="37" spans="3:12" x14ac:dyDescent="0.25">
      <c r="C37" s="7">
        <v>5</v>
      </c>
      <c r="D37" s="7">
        <v>1.2</v>
      </c>
      <c r="E37" s="20">
        <v>0.5</v>
      </c>
      <c r="F37" s="20">
        <f>VLOOKUP(C$37,'Stat Progression &amp; Growth Rates'!$F$4:$Q$103,MATCH(E37,'Stat Progression &amp; Growth Rates'!$F$3:$Q$3,0))</f>
        <v>3</v>
      </c>
      <c r="G37" s="21">
        <f t="shared" si="1"/>
        <v>48</v>
      </c>
      <c r="I37">
        <f t="shared" si="2"/>
        <v>4.8</v>
      </c>
      <c r="J37">
        <f t="shared" si="2"/>
        <v>1.6</v>
      </c>
      <c r="K37">
        <f t="shared" si="2"/>
        <v>0.8</v>
      </c>
    </row>
    <row r="38" spans="3:12" x14ac:dyDescent="0.25">
      <c r="C38" s="7"/>
      <c r="D38" s="7"/>
      <c r="E38" s="18">
        <v>1</v>
      </c>
      <c r="F38" s="18">
        <f>VLOOKUP(C$37,'Stat Progression &amp; Growth Rates'!$F$4:$Q$103,MATCH(E38,'Stat Progression &amp; Growth Rates'!$F$3:$Q$3,0))</f>
        <v>4</v>
      </c>
      <c r="G38" s="19">
        <f t="shared" si="1"/>
        <v>61</v>
      </c>
      <c r="I38">
        <f t="shared" si="2"/>
        <v>6.1</v>
      </c>
      <c r="J38">
        <f t="shared" si="2"/>
        <v>2</v>
      </c>
      <c r="K38">
        <f t="shared" si="2"/>
        <v>1</v>
      </c>
    </row>
    <row r="39" spans="3:12" x14ac:dyDescent="0.25">
      <c r="C39" s="7" t="s">
        <v>62</v>
      </c>
      <c r="D39" s="7" t="s">
        <v>74</v>
      </c>
      <c r="E39" s="18">
        <v>1.5</v>
      </c>
      <c r="F39" s="18">
        <f>VLOOKUP(C$37,'Stat Progression &amp; Growth Rates'!$F$4:$Q$103,MATCH(E39,'Stat Progression &amp; Growth Rates'!$F$3:$Q$3,0))</f>
        <v>6</v>
      </c>
      <c r="G39" s="19">
        <f t="shared" si="1"/>
        <v>90</v>
      </c>
      <c r="I39">
        <f t="shared" si="2"/>
        <v>9</v>
      </c>
      <c r="J39">
        <f t="shared" si="2"/>
        <v>3</v>
      </c>
      <c r="K39">
        <f t="shared" si="2"/>
        <v>1.5</v>
      </c>
    </row>
    <row r="40" spans="3:12" x14ac:dyDescent="0.25">
      <c r="C40" s="8">
        <v>0</v>
      </c>
      <c r="D40" s="7">
        <v>3</v>
      </c>
      <c r="E40" s="16">
        <v>2</v>
      </c>
      <c r="F40" s="16">
        <f>VLOOKUP(C$37,'Stat Progression &amp; Growth Rates'!$F$4:$Q$103,MATCH(E40,'Stat Progression &amp; Growth Rates'!$F$3:$Q$3,0))</f>
        <v>7</v>
      </c>
      <c r="G40" s="17">
        <f t="shared" si="1"/>
        <v>106</v>
      </c>
      <c r="I40">
        <f t="shared" si="2"/>
        <v>10.6</v>
      </c>
      <c r="J40">
        <f t="shared" si="2"/>
        <v>3.5</v>
      </c>
      <c r="K40">
        <f t="shared" si="2"/>
        <v>1.7</v>
      </c>
    </row>
    <row r="41" spans="3:12" x14ac:dyDescent="0.25">
      <c r="D41" s="7"/>
      <c r="E41" s="16">
        <v>2.5</v>
      </c>
      <c r="F41" s="16">
        <f>VLOOKUP(C$37,'Stat Progression &amp; Growth Rates'!$F$4:$Q$103,MATCH(E41,'Stat Progression &amp; Growth Rates'!$F$3:$Q$3,0))</f>
        <v>8</v>
      </c>
      <c r="G41" s="17">
        <f t="shared" si="1"/>
        <v>122</v>
      </c>
      <c r="I41">
        <f t="shared" si="2"/>
        <v>12.2</v>
      </c>
      <c r="J41">
        <f t="shared" si="2"/>
        <v>4</v>
      </c>
      <c r="K41">
        <f t="shared" si="2"/>
        <v>2</v>
      </c>
    </row>
    <row r="42" spans="3:12" x14ac:dyDescent="0.25">
      <c r="D42" s="7" t="s">
        <v>73</v>
      </c>
      <c r="E42" s="14">
        <v>3</v>
      </c>
      <c r="F42" s="14">
        <f>VLOOKUP(C$37,'Stat Progression &amp; Growth Rates'!$F$4:$Q$103,MATCH(E42,'Stat Progression &amp; Growth Rates'!$F$3:$Q$3,0))</f>
        <v>9</v>
      </c>
      <c r="G42" s="15">
        <f t="shared" si="1"/>
        <v>139</v>
      </c>
      <c r="I42">
        <f t="shared" si="2"/>
        <v>13.9</v>
      </c>
      <c r="J42">
        <f t="shared" si="2"/>
        <v>4.5999999999999996</v>
      </c>
      <c r="K42">
        <f t="shared" si="2"/>
        <v>2.2999999999999998</v>
      </c>
    </row>
    <row r="43" spans="3:12" x14ac:dyDescent="0.25">
      <c r="D43" s="7">
        <v>1.32</v>
      </c>
      <c r="E43" s="14">
        <v>3.5</v>
      </c>
      <c r="F43" s="14">
        <f>VLOOKUP(C$37,'Stat Progression &amp; Growth Rates'!$F$4:$Q$103,MATCH(E43,'Stat Progression &amp; Growth Rates'!$F$3:$Q$3,0))</f>
        <v>10</v>
      </c>
      <c r="G43" s="15">
        <f t="shared" si="1"/>
        <v>157</v>
      </c>
      <c r="I43">
        <f t="shared" si="2"/>
        <v>15.7</v>
      </c>
      <c r="J43">
        <f t="shared" si="2"/>
        <v>5.2</v>
      </c>
      <c r="K43">
        <f t="shared" si="2"/>
        <v>2.6</v>
      </c>
    </row>
    <row r="44" spans="3:12" x14ac:dyDescent="0.25">
      <c r="D44" s="7"/>
      <c r="E44" s="12">
        <v>4</v>
      </c>
      <c r="F44" s="12">
        <f>VLOOKUP(C$37,'Stat Progression &amp; Growth Rates'!$F$4:$Q$103,MATCH(E44,'Stat Progression &amp; Growth Rates'!$F$3:$Q$3,0))</f>
        <v>11</v>
      </c>
      <c r="G44" s="13">
        <f t="shared" si="1"/>
        <v>175</v>
      </c>
      <c r="I44">
        <f t="shared" si="2"/>
        <v>17.5</v>
      </c>
      <c r="J44">
        <f t="shared" si="2"/>
        <v>5.8</v>
      </c>
      <c r="K44">
        <f t="shared" si="2"/>
        <v>2.9</v>
      </c>
    </row>
    <row r="45" spans="3:12" x14ac:dyDescent="0.25">
      <c r="D45" s="7" t="s">
        <v>75</v>
      </c>
      <c r="E45" s="12">
        <v>4.5</v>
      </c>
      <c r="F45" s="12">
        <f>VLOOKUP(C$37,'Stat Progression &amp; Growth Rates'!$F$4:$Q$103,MATCH(E45,'Stat Progression &amp; Growth Rates'!$F$3:$Q$3,0))</f>
        <v>12</v>
      </c>
      <c r="G45" s="13">
        <f t="shared" si="1"/>
        <v>193</v>
      </c>
      <c r="I45">
        <f t="shared" si="2"/>
        <v>19.3</v>
      </c>
      <c r="J45">
        <f t="shared" si="2"/>
        <v>6.4</v>
      </c>
      <c r="K45">
        <f t="shared" si="2"/>
        <v>3.2</v>
      </c>
    </row>
    <row r="46" spans="3:12" x14ac:dyDescent="0.25">
      <c r="D46" s="9">
        <v>6.5</v>
      </c>
      <c r="E46" s="10">
        <v>5</v>
      </c>
      <c r="F46" s="10">
        <f>VLOOKUP(C$37,'Stat Progression &amp; Growth Rates'!$F$4:$Q$103,MATCH(E46,'Stat Progression &amp; Growth Rates'!$F$3:$Q$3,0))</f>
        <v>13</v>
      </c>
      <c r="G46" s="11">
        <f t="shared" si="1"/>
        <v>213</v>
      </c>
      <c r="I46">
        <f t="shared" si="2"/>
        <v>21.3</v>
      </c>
      <c r="J46">
        <f t="shared" si="2"/>
        <v>7.1</v>
      </c>
      <c r="K46">
        <f t="shared" si="2"/>
        <v>3.5</v>
      </c>
    </row>
    <row r="50" spans="3:12" x14ac:dyDescent="0.25">
      <c r="D50" t="s">
        <v>67</v>
      </c>
    </row>
    <row r="51" spans="3:12" x14ac:dyDescent="0.25">
      <c r="D51" t="s">
        <v>68</v>
      </c>
    </row>
    <row r="52" spans="3:12" x14ac:dyDescent="0.25">
      <c r="I52" t="s">
        <v>70</v>
      </c>
    </row>
    <row r="53" spans="3:12" x14ac:dyDescent="0.25">
      <c r="C53" s="1" t="s">
        <v>66</v>
      </c>
      <c r="E53" s="1" t="s">
        <v>60</v>
      </c>
      <c r="F53" s="1" t="s">
        <v>63</v>
      </c>
      <c r="G53" s="1" t="s">
        <v>69</v>
      </c>
      <c r="I53" s="1">
        <v>5</v>
      </c>
      <c r="J53" s="1">
        <v>20</v>
      </c>
      <c r="K53" s="1">
        <v>50</v>
      </c>
      <c r="L53" t="s">
        <v>71</v>
      </c>
    </row>
    <row r="54" spans="3:12" x14ac:dyDescent="0.25">
      <c r="C54" s="6" t="s">
        <v>14</v>
      </c>
      <c r="D54" s="6" t="s">
        <v>72</v>
      </c>
      <c r="E54" s="20">
        <v>0</v>
      </c>
      <c r="F54" s="20">
        <f>VLOOKUP(C$55,'Stat Progression &amp; Growth Rates'!$F$4:$Q$103,MATCH(E54,'Stat Progression &amp; Growth Rates'!$F$3:$Q$3,0))</f>
        <v>2</v>
      </c>
      <c r="G54" s="21">
        <f t="shared" ref="G54:G64" si="3">ROUND(($D$58*$C$55^$D$55)+($D$64*F54^$D$61),0)</f>
        <v>8</v>
      </c>
      <c r="I54">
        <f>ROUNDDOWN($G54/I$53,1)</f>
        <v>1.6</v>
      </c>
      <c r="J54">
        <f t="shared" ref="J54:K54" si="4">ROUNDDOWN($G54/J$53,1)</f>
        <v>0.4</v>
      </c>
      <c r="K54">
        <f t="shared" si="4"/>
        <v>0.1</v>
      </c>
    </row>
    <row r="55" spans="3:12" x14ac:dyDescent="0.25">
      <c r="C55" s="7">
        <v>5</v>
      </c>
      <c r="D55" s="7">
        <v>1.2</v>
      </c>
      <c r="E55" s="20">
        <v>0.5</v>
      </c>
      <c r="F55" s="20">
        <f>VLOOKUP(C$55,'Stat Progression &amp; Growth Rates'!$F$4:$Q$103,MATCH(E55,'Stat Progression &amp; Growth Rates'!$F$3:$Q$3,0))</f>
        <v>3</v>
      </c>
      <c r="G55" s="21">
        <f t="shared" si="3"/>
        <v>10</v>
      </c>
      <c r="I55">
        <f t="shared" ref="I55:K64" si="5">ROUNDDOWN($G55/I$53,1)</f>
        <v>2</v>
      </c>
      <c r="J55">
        <f t="shared" si="5"/>
        <v>0.5</v>
      </c>
      <c r="K55">
        <f t="shared" si="5"/>
        <v>0.2</v>
      </c>
    </row>
    <row r="56" spans="3:12" x14ac:dyDescent="0.25">
      <c r="C56" s="7"/>
      <c r="D56" s="7"/>
      <c r="E56" s="18">
        <v>1</v>
      </c>
      <c r="F56" s="18">
        <f>VLOOKUP(C$55,'Stat Progression &amp; Growth Rates'!$F$4:$Q$103,MATCH(E56,'Stat Progression &amp; Growth Rates'!$F$3:$Q$3,0))</f>
        <v>4</v>
      </c>
      <c r="G56" s="19">
        <f t="shared" si="3"/>
        <v>13</v>
      </c>
      <c r="I56">
        <f t="shared" si="5"/>
        <v>2.6</v>
      </c>
      <c r="J56">
        <f t="shared" si="5"/>
        <v>0.6</v>
      </c>
      <c r="K56">
        <f t="shared" si="5"/>
        <v>0.2</v>
      </c>
    </row>
    <row r="57" spans="3:12" x14ac:dyDescent="0.25">
      <c r="C57" s="7" t="s">
        <v>62</v>
      </c>
      <c r="D57" s="7" t="s">
        <v>74</v>
      </c>
      <c r="E57" s="18">
        <v>1.5</v>
      </c>
      <c r="F57" s="18">
        <f>VLOOKUP(C$55,'Stat Progression &amp; Growth Rates'!$F$4:$Q$103,MATCH(E57,'Stat Progression &amp; Growth Rates'!$F$3:$Q$3,0))</f>
        <v>6</v>
      </c>
      <c r="G57" s="19">
        <f t="shared" si="3"/>
        <v>18</v>
      </c>
      <c r="I57">
        <f t="shared" si="5"/>
        <v>3.6</v>
      </c>
      <c r="J57">
        <f t="shared" si="5"/>
        <v>0.9</v>
      </c>
      <c r="K57">
        <f t="shared" si="5"/>
        <v>0.3</v>
      </c>
    </row>
    <row r="58" spans="3:12" x14ac:dyDescent="0.25">
      <c r="C58" s="8">
        <v>0</v>
      </c>
      <c r="D58" s="7">
        <v>0.5</v>
      </c>
      <c r="E58" s="16">
        <v>2</v>
      </c>
      <c r="F58" s="16">
        <f>VLOOKUP(C$55,'Stat Progression &amp; Growth Rates'!$F$4:$Q$103,MATCH(E58,'Stat Progression &amp; Growth Rates'!$F$3:$Q$3,0))</f>
        <v>7</v>
      </c>
      <c r="G58" s="17">
        <f t="shared" si="3"/>
        <v>20</v>
      </c>
      <c r="I58">
        <f t="shared" si="5"/>
        <v>4</v>
      </c>
      <c r="J58">
        <f t="shared" si="5"/>
        <v>1</v>
      </c>
      <c r="K58">
        <f t="shared" si="5"/>
        <v>0.4</v>
      </c>
    </row>
    <row r="59" spans="3:12" x14ac:dyDescent="0.25">
      <c r="D59" s="7"/>
      <c r="E59" s="16">
        <v>2.5</v>
      </c>
      <c r="F59" s="16">
        <f>VLOOKUP(C$55,'Stat Progression &amp; Growth Rates'!$F$4:$Q$103,MATCH(E59,'Stat Progression &amp; Growth Rates'!$F$3:$Q$3,0))</f>
        <v>8</v>
      </c>
      <c r="G59" s="17">
        <f t="shared" si="3"/>
        <v>23</v>
      </c>
      <c r="I59">
        <f t="shared" si="5"/>
        <v>4.5999999999999996</v>
      </c>
      <c r="J59">
        <f t="shared" si="5"/>
        <v>1.1000000000000001</v>
      </c>
      <c r="K59">
        <f t="shared" si="5"/>
        <v>0.4</v>
      </c>
    </row>
    <row r="60" spans="3:12" x14ac:dyDescent="0.25">
      <c r="D60" s="7" t="s">
        <v>73</v>
      </c>
      <c r="E60" s="14">
        <v>3</v>
      </c>
      <c r="F60" s="14">
        <f>VLOOKUP(C$55,'Stat Progression &amp; Growth Rates'!$F$4:$Q$103,MATCH(E60,'Stat Progression &amp; Growth Rates'!$F$3:$Q$3,0))</f>
        <v>9</v>
      </c>
      <c r="G60" s="15">
        <f t="shared" si="3"/>
        <v>26</v>
      </c>
      <c r="I60">
        <f t="shared" si="5"/>
        <v>5.2</v>
      </c>
      <c r="J60">
        <f t="shared" si="5"/>
        <v>1.3</v>
      </c>
      <c r="K60">
        <f t="shared" si="5"/>
        <v>0.5</v>
      </c>
    </row>
    <row r="61" spans="3:12" x14ac:dyDescent="0.25">
      <c r="D61" s="7">
        <v>1.1000000000000001</v>
      </c>
      <c r="E61" s="14">
        <v>3.5</v>
      </c>
      <c r="F61" s="14">
        <f>VLOOKUP(C$55,'Stat Progression &amp; Growth Rates'!$F$4:$Q$103,MATCH(E61,'Stat Progression &amp; Growth Rates'!$F$3:$Q$3,0))</f>
        <v>10</v>
      </c>
      <c r="G61" s="15">
        <f t="shared" si="3"/>
        <v>29</v>
      </c>
      <c r="I61">
        <f t="shared" si="5"/>
        <v>5.8</v>
      </c>
      <c r="J61">
        <f t="shared" si="5"/>
        <v>1.4</v>
      </c>
      <c r="K61">
        <f t="shared" si="5"/>
        <v>0.5</v>
      </c>
    </row>
    <row r="62" spans="3:12" x14ac:dyDescent="0.25">
      <c r="D62" s="7"/>
      <c r="E62" s="12">
        <v>4</v>
      </c>
      <c r="F62" s="12">
        <f>VLOOKUP(C$55,'Stat Progression &amp; Growth Rates'!$F$4:$Q$103,MATCH(E62,'Stat Progression &amp; Growth Rates'!$F$3:$Q$3,0))</f>
        <v>11</v>
      </c>
      <c r="G62" s="13">
        <f t="shared" si="3"/>
        <v>31</v>
      </c>
      <c r="I62">
        <f t="shared" si="5"/>
        <v>6.2</v>
      </c>
      <c r="J62">
        <f t="shared" si="5"/>
        <v>1.5</v>
      </c>
      <c r="K62">
        <f t="shared" si="5"/>
        <v>0.6</v>
      </c>
    </row>
    <row r="63" spans="3:12" x14ac:dyDescent="0.25">
      <c r="D63" s="7" t="s">
        <v>75</v>
      </c>
      <c r="E63" s="12">
        <v>4.5</v>
      </c>
      <c r="F63" s="12">
        <f>VLOOKUP(C$55,'Stat Progression &amp; Growth Rates'!$F$4:$Q$103,MATCH(E63,'Stat Progression &amp; Growth Rates'!$F$3:$Q$3,0))</f>
        <v>12</v>
      </c>
      <c r="G63" s="13">
        <f t="shared" si="3"/>
        <v>34</v>
      </c>
      <c r="I63">
        <f t="shared" si="5"/>
        <v>6.8</v>
      </c>
      <c r="J63">
        <f t="shared" si="5"/>
        <v>1.7</v>
      </c>
      <c r="K63">
        <f t="shared" si="5"/>
        <v>0.6</v>
      </c>
    </row>
    <row r="64" spans="3:12" x14ac:dyDescent="0.25">
      <c r="D64" s="9">
        <v>2</v>
      </c>
      <c r="E64" s="10">
        <v>5</v>
      </c>
      <c r="F64" s="10">
        <f>VLOOKUP(C$55,'Stat Progression &amp; Growth Rates'!$F$4:$Q$103,MATCH(E64,'Stat Progression &amp; Growth Rates'!$F$3:$Q$3,0))</f>
        <v>13</v>
      </c>
      <c r="G64" s="11">
        <f t="shared" si="3"/>
        <v>37</v>
      </c>
      <c r="I64">
        <f t="shared" si="5"/>
        <v>7.4</v>
      </c>
      <c r="J64">
        <f t="shared" si="5"/>
        <v>1.8</v>
      </c>
      <c r="K64">
        <f t="shared" si="5"/>
        <v>0.7</v>
      </c>
    </row>
  </sheetData>
  <conditionalFormatting sqref="G5 H10 G9:H9 G8 G6:H7 G10:G1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B0E4-D9D7-4D2E-96C4-1C88BE71FF97}">
  <dimension ref="A1:I22"/>
  <sheetViews>
    <sheetView workbookViewId="0">
      <selection activeCell="G15" sqref="G15"/>
    </sheetView>
  </sheetViews>
  <sheetFormatPr defaultRowHeight="15" x14ac:dyDescent="0.25"/>
  <cols>
    <col min="1" max="1" width="12.42578125" customWidth="1"/>
    <col min="2" max="2" width="10.7109375" customWidth="1"/>
    <col min="5" max="5" width="13.85546875" bestFit="1" customWidth="1"/>
    <col min="6" max="6" width="9.85546875" bestFit="1" customWidth="1"/>
    <col min="7" max="7" width="11" bestFit="1" customWidth="1"/>
    <col min="8" max="8" width="15.5703125" bestFit="1" customWidth="1"/>
    <col min="9" max="9" width="13.28515625" bestFit="1" customWidth="1"/>
  </cols>
  <sheetData>
    <row r="1" spans="1:8" x14ac:dyDescent="0.25">
      <c r="A1" t="s">
        <v>50</v>
      </c>
      <c r="B1" t="s">
        <v>51</v>
      </c>
      <c r="C1" t="s">
        <v>53</v>
      </c>
      <c r="D1" t="s">
        <v>54</v>
      </c>
      <c r="E1" t="s">
        <v>78</v>
      </c>
    </row>
    <row r="2" spans="1:8" x14ac:dyDescent="0.25">
      <c r="A2" t="s">
        <v>16</v>
      </c>
      <c r="B2">
        <v>1.5</v>
      </c>
      <c r="C2">
        <v>1</v>
      </c>
      <c r="D2">
        <v>0.5</v>
      </c>
      <c r="E2">
        <v>1</v>
      </c>
      <c r="H2">
        <v>2</v>
      </c>
    </row>
    <row r="3" spans="1:8" x14ac:dyDescent="0.25">
      <c r="A3" t="s">
        <v>20</v>
      </c>
      <c r="B3">
        <v>0</v>
      </c>
      <c r="C3">
        <v>0.5</v>
      </c>
      <c r="D3">
        <v>2.5</v>
      </c>
      <c r="E3">
        <v>1.5</v>
      </c>
      <c r="H3">
        <v>1.5</v>
      </c>
    </row>
    <row r="4" spans="1:8" x14ac:dyDescent="0.25">
      <c r="A4" t="s">
        <v>24</v>
      </c>
      <c r="B4">
        <v>2.5</v>
      </c>
      <c r="C4">
        <v>2</v>
      </c>
      <c r="D4">
        <v>0.5</v>
      </c>
      <c r="E4">
        <v>1</v>
      </c>
      <c r="H4">
        <v>1</v>
      </c>
    </row>
    <row r="5" spans="1:8" x14ac:dyDescent="0.25">
      <c r="A5" t="s">
        <v>25</v>
      </c>
      <c r="B5">
        <v>1.5</v>
      </c>
      <c r="C5">
        <v>2</v>
      </c>
      <c r="D5">
        <v>0.5</v>
      </c>
      <c r="E5">
        <v>1</v>
      </c>
      <c r="H5">
        <v>0.5</v>
      </c>
    </row>
    <row r="6" spans="1:8" x14ac:dyDescent="0.25">
      <c r="A6" t="s">
        <v>26</v>
      </c>
      <c r="B6">
        <v>1</v>
      </c>
      <c r="C6">
        <v>1</v>
      </c>
      <c r="D6">
        <v>2.5</v>
      </c>
      <c r="E6">
        <v>2</v>
      </c>
      <c r="H6">
        <v>0</v>
      </c>
    </row>
    <row r="7" spans="1:8" x14ac:dyDescent="0.25">
      <c r="A7" t="s">
        <v>52</v>
      </c>
      <c r="B7">
        <f>SUBTOTAL(109,ArchetypeGrowths[Barbarian])</f>
        <v>6.5</v>
      </c>
      <c r="C7">
        <f>SUBTOTAL(109,ArchetypeGrowths[Fighter])</f>
        <v>6.5</v>
      </c>
      <c r="D7">
        <f>SUBTOTAL(109,ArchetypeGrowths[Black Mage])</f>
        <v>6.5</v>
      </c>
      <c r="E7">
        <f>SUBTOTAL(109,ArchetypeGrowths[White Mage])</f>
        <v>6.5</v>
      </c>
      <c r="H7">
        <f>SUM(H2:H6)</f>
        <v>5</v>
      </c>
    </row>
    <row r="17" spans="4:9" x14ac:dyDescent="0.25">
      <c r="D17" t="s">
        <v>14</v>
      </c>
      <c r="E17" t="s">
        <v>79</v>
      </c>
      <c r="F17" t="s">
        <v>78</v>
      </c>
      <c r="G17" t="s">
        <v>53</v>
      </c>
      <c r="H17" s="22" t="s">
        <v>80</v>
      </c>
      <c r="I17" s="22" t="s">
        <v>81</v>
      </c>
    </row>
    <row r="18" spans="4:9" x14ac:dyDescent="0.25">
      <c r="D18">
        <v>10</v>
      </c>
      <c r="E18" t="s">
        <v>16</v>
      </c>
      <c r="F18">
        <f>INDEX(A2:E2,1,MATCH($F$17,ArchetypeGrowths[#Headers],0))</f>
        <v>1</v>
      </c>
      <c r="G18">
        <f>INDEX(A2:E2,1,MATCH($G$17,ArchetypeGrowths[#Headers],0))</f>
        <v>1</v>
      </c>
      <c r="H18" s="22">
        <f>SUM(F18:G18)</f>
        <v>2</v>
      </c>
      <c r="I18" s="22">
        <f>VLOOKUP($D$18,'Stat Progression &amp; Growth Rates'!$F$4:$Q$103,MATCH(H18,'Stat Progression &amp; Growth Rates'!$F$3:$Q$3,0))</f>
        <v>14</v>
      </c>
    </row>
    <row r="19" spans="4:9" x14ac:dyDescent="0.25">
      <c r="E19" t="s">
        <v>20</v>
      </c>
      <c r="F19">
        <f>INDEX(A3:E3,1,MATCH($F$17,ArchetypeGrowths[#Headers],0))</f>
        <v>1.5</v>
      </c>
      <c r="G19">
        <f>INDEX(A3:E3,1,MATCH($G$17,ArchetypeGrowths[#Headers],0))</f>
        <v>0.5</v>
      </c>
      <c r="H19" s="22">
        <f t="shared" ref="H19:H22" si="0">SUM(F19:G19)</f>
        <v>2</v>
      </c>
      <c r="I19" s="22">
        <f>VLOOKUP($D$18,'Stat Progression &amp; Growth Rates'!$F$4:$Q$103,MATCH(H19,'Stat Progression &amp; Growth Rates'!$F$3:$Q$3,0))</f>
        <v>14</v>
      </c>
    </row>
    <row r="20" spans="4:9" x14ac:dyDescent="0.25">
      <c r="E20" t="s">
        <v>24</v>
      </c>
      <c r="F20">
        <f>INDEX(A4:E4,1,MATCH($F$17,ArchetypeGrowths[#Headers],0))</f>
        <v>1</v>
      </c>
      <c r="G20">
        <f>INDEX(A4:E4,1,MATCH($G$17,ArchetypeGrowths[#Headers],0))</f>
        <v>2</v>
      </c>
      <c r="H20" s="22">
        <f t="shared" si="0"/>
        <v>3</v>
      </c>
      <c r="I20" s="22">
        <f>VLOOKUP($D$18,'Stat Progression &amp; Growth Rates'!$F$4:$Q$103,MATCH(H20,'Stat Progression &amp; Growth Rates'!$F$3:$Q$3,0))</f>
        <v>19</v>
      </c>
    </row>
    <row r="21" spans="4:9" x14ac:dyDescent="0.25">
      <c r="E21" t="s">
        <v>25</v>
      </c>
      <c r="F21">
        <f>INDEX(A5:E5,1,MATCH($F$17,ArchetypeGrowths[#Headers],0))</f>
        <v>1</v>
      </c>
      <c r="G21">
        <f>INDEX(A5:E5,1,MATCH($G$17,ArchetypeGrowths[#Headers],0))</f>
        <v>2</v>
      </c>
      <c r="H21" s="22">
        <f t="shared" si="0"/>
        <v>3</v>
      </c>
      <c r="I21" s="22">
        <f>VLOOKUP($D$18,'Stat Progression &amp; Growth Rates'!$F$4:$Q$103,MATCH(H21,'Stat Progression &amp; Growth Rates'!$F$3:$Q$3,0))</f>
        <v>19</v>
      </c>
    </row>
    <row r="22" spans="4:9" x14ac:dyDescent="0.25">
      <c r="E22" t="s">
        <v>26</v>
      </c>
      <c r="F22">
        <f>INDEX(A6:E6,1,MATCH($F$17,ArchetypeGrowths[#Headers],0))</f>
        <v>2</v>
      </c>
      <c r="G22">
        <f>INDEX(A6:E6,1,MATCH($G$17,ArchetypeGrowths[#Headers],0))</f>
        <v>1</v>
      </c>
      <c r="H22" s="22">
        <f t="shared" si="0"/>
        <v>3</v>
      </c>
      <c r="I22" s="22">
        <f>VLOOKUP($D$18,'Stat Progression &amp; Growth Rates'!$F$4:$Q$103,MATCH(H22,'Stat Progression &amp; Growth Rates'!$F$3:$Q$3,0))</f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Linear</vt:lpstr>
      <vt:lpstr>Log(10)</vt:lpstr>
      <vt:lpstr>Log(5)</vt:lpstr>
      <vt:lpstr>Log(2)</vt:lpstr>
      <vt:lpstr>Log(3)</vt:lpstr>
      <vt:lpstr>Stat Progression &amp; Growth Rates</vt:lpstr>
      <vt:lpstr>Stats (Old)</vt:lpstr>
      <vt:lpstr>Stats (New)</vt:lpstr>
      <vt:lpstr>Archetypes Scratchsheet</vt:lpstr>
      <vt:lpstr>What Is A Weapon</vt:lpstr>
      <vt:lpstr>StatsByGrowthRateAndLevel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 S</cp:lastModifiedBy>
  <dcterms:created xsi:type="dcterms:W3CDTF">2024-07-16T17:52:50Z</dcterms:created>
  <dcterms:modified xsi:type="dcterms:W3CDTF">2024-07-19T18:08:11Z</dcterms:modified>
</cp:coreProperties>
</file>