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4_semestr\4_semestr\files\"/>
    </mc:Choice>
  </mc:AlternateContent>
  <xr:revisionPtr revIDLastSave="0" documentId="13_ncr:1_{42247BEB-5B23-47BE-965C-8A2D257FEA2D}" xr6:coauthVersionLast="36" xr6:coauthVersionMax="36" xr10:uidLastSave="{00000000-0000-0000-0000-000000000000}"/>
  <bookViews>
    <workbookView xWindow="480" yWindow="375" windowWidth="19875" windowHeight="7200" activeTab="2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7" r:id="rId5"/>
  </sheets>
  <definedNames>
    <definedName name="_xlnm._FilterDatabase" localSheetId="0" hidden="1">'Задание 1'!$A$15:$K$31</definedName>
  </definedNames>
  <calcPr calcId="191029"/>
</workbook>
</file>

<file path=xl/calcChain.xml><?xml version="1.0" encoding="utf-8"?>
<calcChain xmlns="http://schemas.openxmlformats.org/spreadsheetml/2006/main">
  <c r="G21" i="1" l="1"/>
  <c r="H21" i="1" s="1"/>
  <c r="G29" i="1"/>
  <c r="H29" i="1" s="1"/>
  <c r="I29" i="1" s="1"/>
  <c r="J29" i="1" s="1"/>
  <c r="G16" i="1"/>
  <c r="H16" i="1" s="1"/>
  <c r="G22" i="1"/>
  <c r="H22" i="1" s="1"/>
  <c r="I22" i="1" s="1"/>
  <c r="G23" i="1"/>
  <c r="H23" i="1" s="1"/>
  <c r="G24" i="1"/>
  <c r="H24" i="1" s="1"/>
  <c r="I24" i="1" s="1"/>
  <c r="J24" i="1" s="1"/>
  <c r="G30" i="1"/>
  <c r="H30" i="1" s="1"/>
  <c r="I30" i="1" s="1"/>
  <c r="J30" i="1" s="1"/>
  <c r="G25" i="1"/>
  <c r="H25" i="1" s="1"/>
  <c r="I25" i="1" s="1"/>
  <c r="G17" i="1"/>
  <c r="H17" i="1" s="1"/>
  <c r="G31" i="1"/>
  <c r="H31" i="1" s="1"/>
  <c r="I31" i="1" s="1"/>
  <c r="J31" i="1" s="1"/>
  <c r="G18" i="1"/>
  <c r="H18" i="1" s="1"/>
  <c r="I18" i="1" s="1"/>
  <c r="J18" i="1" s="1"/>
  <c r="G26" i="1"/>
  <c r="H26" i="1" s="1"/>
  <c r="I26" i="1" s="1"/>
  <c r="G27" i="1"/>
  <c r="H27" i="1" s="1"/>
  <c r="G19" i="1"/>
  <c r="H19" i="1" s="1"/>
  <c r="I19" i="1" s="1"/>
  <c r="J19" i="1" s="1"/>
  <c r="G28" i="1"/>
  <c r="H28" i="1" s="1"/>
  <c r="I28" i="1" s="1"/>
  <c r="J28" i="1" s="1"/>
  <c r="G20" i="1"/>
  <c r="H20" i="1" s="1"/>
  <c r="I20" i="1" s="1"/>
  <c r="I9" i="1"/>
  <c r="E9" i="1"/>
  <c r="I16" i="1" l="1"/>
  <c r="J16" i="1" s="1"/>
  <c r="E33" i="1"/>
  <c r="I27" i="1"/>
  <c r="I17" i="1"/>
  <c r="I23" i="1"/>
  <c r="J23" i="1"/>
  <c r="I21" i="1"/>
  <c r="J26" i="1"/>
  <c r="K26" i="1" s="1"/>
  <c r="J25" i="1"/>
  <c r="K25" i="1" s="1"/>
  <c r="J22" i="1"/>
  <c r="K22" i="1" s="1"/>
  <c r="K28" i="1"/>
  <c r="K18" i="1"/>
  <c r="K30" i="1"/>
  <c r="K16" i="1"/>
  <c r="K19" i="1"/>
  <c r="K31" i="1"/>
  <c r="K24" i="1"/>
  <c r="K29" i="1"/>
  <c r="J20" i="1"/>
  <c r="K20" i="1" s="1"/>
  <c r="K23" i="1" l="1"/>
  <c r="J27" i="1"/>
  <c r="K27" i="1" s="1"/>
  <c r="J21" i="1"/>
  <c r="K21" i="1" s="1"/>
  <c r="J17" i="1"/>
  <c r="K17" i="1" l="1"/>
  <c r="E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E9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Отобразите текущий месяц с помощью функции СЕГОДНЯ
Установите формат ММММ
</t>
        </r>
      </text>
    </comment>
    <comment ref="I9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 xml:space="preserve">Отобразите текущую дату
</t>
        </r>
      </text>
    </comment>
    <comment ref="F20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 xml:space="preserve">Включите фильтр и введите цены.
Примените к ячейкам денежный формат.
</t>
        </r>
      </text>
    </comment>
    <comment ref="G20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 xml:space="preserve">Введите формулу
Примените денежный формат
</t>
        </r>
      </text>
    </comment>
    <comment ref="H20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 xml:space="preserve">Введите формулу расчета
Примените денежный формат
</t>
        </r>
      </text>
    </comment>
    <comment ref="I20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 xml:space="preserve">Введите формулу
</t>
        </r>
        <r>
          <rPr>
            <sz val="9"/>
            <color indexed="81"/>
            <rFont val="Tahoma"/>
            <family val="2"/>
            <charset val="204"/>
          </rPr>
          <t>Примените денежный формат</t>
        </r>
      </text>
    </comment>
    <comment ref="J20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>Введите формулу расчёта 
Примените денежный формат</t>
        </r>
      </text>
    </comment>
    <comment ref="K20" authorId="0" shapeId="0" xr:uid="{00000000-0006-0000-0000-000008000000}">
      <text>
        <r>
          <rPr>
            <sz val="9"/>
            <color indexed="81"/>
            <rFont val="Tahoma"/>
            <family val="2"/>
            <charset val="204"/>
          </rPr>
          <t>Введите формулу
Установите денежный формат</t>
        </r>
      </text>
    </comment>
    <comment ref="E33" authorId="0" shapeId="0" xr:uid="{00000000-0006-0000-0000-000009000000}">
      <text>
        <r>
          <rPr>
            <sz val="9"/>
            <color indexed="81"/>
            <rFont val="Tahoma"/>
            <family val="2"/>
            <charset val="204"/>
          </rPr>
          <t>Введите формулу расчёта общей суммы по столбцу Доход</t>
        </r>
      </text>
    </comment>
    <comment ref="E34" authorId="0" shapeId="0" xr:uid="{00000000-0006-0000-0000-00000A000000}">
      <text>
        <r>
          <rPr>
            <sz val="9"/>
            <color indexed="81"/>
            <rFont val="Tahoma"/>
            <family val="2"/>
            <charset val="204"/>
          </rPr>
          <t xml:space="preserve">Введите формулу определения суммы по полю Прибыль
</t>
        </r>
      </text>
    </comment>
  </commentList>
</comments>
</file>

<file path=xl/sharedStrings.xml><?xml version="1.0" encoding="utf-8"?>
<sst xmlns="http://schemas.openxmlformats.org/spreadsheetml/2006/main" count="115" uniqueCount="78">
  <si>
    <t>Выполните задание:</t>
  </si>
  <si>
    <t>Вычислите:</t>
  </si>
  <si>
    <t>Процент надбавки на оптовую цену</t>
  </si>
  <si>
    <t>Процент отчислений</t>
  </si>
  <si>
    <t>Процент налога</t>
  </si>
  <si>
    <t>№</t>
  </si>
  <si>
    <t>Район</t>
  </si>
  <si>
    <t>Поставка</t>
  </si>
  <si>
    <t>Дата 
поставки</t>
  </si>
  <si>
    <t>Количество</t>
  </si>
  <si>
    <t>Оптовая 
цена</t>
  </si>
  <si>
    <t>Розничная
 цена</t>
  </si>
  <si>
    <t>Западный</t>
  </si>
  <si>
    <t>Южный</t>
  </si>
  <si>
    <t>Восточный</t>
  </si>
  <si>
    <t>Северный</t>
  </si>
  <si>
    <t>ИТОГО:</t>
  </si>
  <si>
    <t>Доход</t>
  </si>
  <si>
    <t>Остаток</t>
  </si>
  <si>
    <t>Поставки топлива по области за</t>
  </si>
  <si>
    <t>месяц</t>
  </si>
  <si>
    <t>ДТ</t>
  </si>
  <si>
    <t>АИ92</t>
  </si>
  <si>
    <t>АИ98</t>
  </si>
  <si>
    <t>АИ95</t>
  </si>
  <si>
    <t>Розничная цена вычисляется по формуле  =Оптовая цена+оптовая цена*процент надбавки</t>
  </si>
  <si>
    <t>Доход= Количество*Розничная цена</t>
  </si>
  <si>
    <t>Прибыль</t>
  </si>
  <si>
    <t>Прибыль=Доход-Отчисление-Налог</t>
  </si>
  <si>
    <t>Отчисления=(Доход-Оптовая цена*Количество)*Процент отчисления</t>
  </si>
  <si>
    <t>Налог=((Доход-Оптовачя цена*Количество)-Отчисления)*Процент налога</t>
  </si>
  <si>
    <r>
      <t>Установите формат -</t>
    </r>
    <r>
      <rPr>
        <i/>
        <sz val="14"/>
        <rFont val="Arial Cyr"/>
        <charset val="204"/>
      </rPr>
      <t xml:space="preserve"> "тыс.руб." для полей Доход, Отчисления Налог, Прибыль. </t>
    </r>
  </si>
  <si>
    <t>Отчисления</t>
  </si>
  <si>
    <t>Налог</t>
  </si>
  <si>
    <t xml:space="preserve">Доход </t>
  </si>
  <si>
    <t>Квартал 4</t>
  </si>
  <si>
    <t>Квартал 3</t>
  </si>
  <si>
    <t>Квартал 2</t>
  </si>
  <si>
    <t>Квартал 1</t>
  </si>
  <si>
    <t>Прибыль/убытки</t>
  </si>
  <si>
    <t>СТО-1</t>
  </si>
  <si>
    <t>СТО-2</t>
  </si>
  <si>
    <t>СТО-3</t>
  </si>
  <si>
    <t>СТО-4</t>
  </si>
  <si>
    <t>СТО-5</t>
  </si>
  <si>
    <t>Оклад</t>
  </si>
  <si>
    <t>Разряд</t>
  </si>
  <si>
    <t>26-30 лет</t>
  </si>
  <si>
    <t>21-25 лет</t>
  </si>
  <si>
    <t>16-20 лет</t>
  </si>
  <si>
    <t>11-15 лет</t>
  </si>
  <si>
    <t>5-10 лет</t>
  </si>
  <si>
    <t>Стаж</t>
  </si>
  <si>
    <t>Надбавка</t>
  </si>
  <si>
    <t>Итого:</t>
  </si>
  <si>
    <t>Крылова</t>
  </si>
  <si>
    <t>Иванов</t>
  </si>
  <si>
    <t>Ерохин</t>
  </si>
  <si>
    <t>Горбатов</t>
  </si>
  <si>
    <t>Бутаков</t>
  </si>
  <si>
    <t>Андреева</t>
  </si>
  <si>
    <t>Сумма</t>
  </si>
  <si>
    <t>Стаж работы</t>
  </si>
  <si>
    <t>Фамилия</t>
  </si>
  <si>
    <t xml:space="preserve">Календарь отпусков </t>
  </si>
  <si>
    <t xml:space="preserve">ФИО сотрудников </t>
  </si>
  <si>
    <t>Дата начала</t>
  </si>
  <si>
    <t>Количество дней</t>
  </si>
  <si>
    <t>Дата окончания</t>
  </si>
  <si>
    <t>Андреева А.В.</t>
  </si>
  <si>
    <t>Бутаков В.А.</t>
  </si>
  <si>
    <t>Горбатов С.В.</t>
  </si>
  <si>
    <t>Ерохин М.С.</t>
  </si>
  <si>
    <t>Иванов В.К.</t>
  </si>
  <si>
    <t>Крылова А.Л.</t>
  </si>
  <si>
    <t>на</t>
  </si>
  <si>
    <t>РАЙОН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</si>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</sst>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[$р.-419];[Red]\-#,##0.00[$р.-419]"/>
    <numFmt numFmtId="165" formatCode="0&quot;  тыс.литров&quot;"/>
    <numFmt numFmtId="167" formatCode="#,##0.00\ &quot;₽&quot;"/>
  </numFmts>
  <fonts count="23" x14ac:knownFonts="1">
    <font>
      <sz val="10"/>
      <name val="Arial Cyr"/>
      <charset val="204"/>
    </font>
    <font>
      <sz val="10"/>
      <name val="Arial Cyr"/>
      <charset val="204"/>
    </font>
    <font>
      <sz val="18"/>
      <color rgb="FF000000"/>
      <name val="Times New Roman"/>
      <family val="1"/>
      <charset val="204"/>
    </font>
    <font>
      <sz val="14"/>
      <name val="Arial Cyr"/>
      <charset val="204"/>
    </font>
    <font>
      <i/>
      <sz val="14"/>
      <name val="Arial Cyr"/>
      <charset val="204"/>
    </font>
    <font>
      <sz val="14"/>
      <name val="Times New Roman"/>
      <family val="1"/>
      <charset val="204"/>
    </font>
    <font>
      <sz val="12"/>
      <name val="Courier New Cyr"/>
      <family val="3"/>
      <charset val="204"/>
    </font>
    <font>
      <b/>
      <sz val="11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i/>
      <sz val="10"/>
      <name val="Arial Cyr"/>
      <charset val="204"/>
    </font>
    <font>
      <b/>
      <i/>
      <sz val="8"/>
      <name val="Arial Cyr"/>
      <charset val="204"/>
    </font>
    <font>
      <sz val="12"/>
      <name val="Arial Cyr"/>
      <charset val="204"/>
    </font>
    <font>
      <b/>
      <i/>
      <sz val="12"/>
      <name val="Arial Cyr"/>
      <charset val="204"/>
    </font>
    <font>
      <sz val="11"/>
      <name val="Arial Cyr"/>
      <charset val="204"/>
    </font>
    <font>
      <i/>
      <sz val="16"/>
      <name val="Arial Cyr"/>
      <charset val="204"/>
    </font>
    <font>
      <sz val="9"/>
      <color indexed="81"/>
      <name val="Tahoma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22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1" xfId="0" applyBorder="1"/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centerContinuous"/>
    </xf>
    <xf numFmtId="0" fontId="8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15" fontId="11" fillId="0" borderId="2" xfId="0" applyNumberFormat="1" applyFont="1" applyBorder="1" applyAlignment="1">
      <alignment horizontal="center"/>
    </xf>
    <xf numFmtId="0" fontId="8" fillId="3" borderId="1" xfId="0" applyFont="1" applyFill="1" applyBorder="1"/>
    <xf numFmtId="0" fontId="12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7" fillId="0" borderId="0" xfId="0" applyFont="1" applyAlignment="1">
      <alignment horizontal="left"/>
    </xf>
    <xf numFmtId="9" fontId="8" fillId="0" borderId="2" xfId="1" applyFont="1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9" fillId="0" borderId="0" xfId="3"/>
    <xf numFmtId="0" fontId="19" fillId="0" borderId="0" xfId="3" applyAlignment="1">
      <alignment vertical="center"/>
    </xf>
    <xf numFmtId="0" fontId="20" fillId="0" borderId="0" xfId="3" applyFont="1"/>
    <xf numFmtId="0" fontId="20" fillId="0" borderId="0" xfId="3" applyNumberFormat="1" applyFont="1" applyBorder="1"/>
    <xf numFmtId="0" fontId="20" fillId="0" borderId="0" xfId="3" applyFont="1" applyAlignment="1">
      <alignment vertical="center"/>
    </xf>
    <xf numFmtId="0" fontId="16" fillId="0" borderId="0" xfId="3" applyFont="1" applyFill="1" applyBorder="1" applyAlignment="1">
      <alignment horizontal="left" vertical="top"/>
    </xf>
    <xf numFmtId="164" fontId="16" fillId="0" borderId="0" xfId="3" applyNumberFormat="1" applyFont="1" applyFill="1" applyBorder="1" applyAlignment="1">
      <alignment horizontal="left" vertical="top"/>
    </xf>
    <xf numFmtId="0" fontId="20" fillId="0" borderId="0" xfId="3" applyFont="1" applyBorder="1" applyAlignment="1"/>
    <xf numFmtId="0" fontId="20" fillId="0" borderId="0" xfId="3" applyFont="1" applyBorder="1" applyAlignment="1">
      <alignment vertical="center"/>
    </xf>
    <xf numFmtId="0" fontId="20" fillId="0" borderId="0" xfId="3" applyFont="1" applyBorder="1" applyAlignment="1">
      <alignment horizontal="center" vertical="center"/>
    </xf>
    <xf numFmtId="0" fontId="20" fillId="0" borderId="0" xfId="1" applyNumberFormat="1" applyFont="1" applyBorder="1" applyAlignment="1">
      <alignment horizontal="center" vertical="center"/>
    </xf>
    <xf numFmtId="0" fontId="20" fillId="0" borderId="0" xfId="3" applyFont="1" applyBorder="1" applyAlignment="1">
      <alignment horizontal="center"/>
    </xf>
    <xf numFmtId="164" fontId="21" fillId="0" borderId="0" xfId="3" applyNumberFormat="1" applyFont="1" applyBorder="1"/>
    <xf numFmtId="0" fontId="0" fillId="0" borderId="0" xfId="0" applyFont="1" applyFill="1" applyBorder="1" applyAlignment="1"/>
    <xf numFmtId="16" fontId="0" fillId="0" borderId="0" xfId="0" applyNumberFormat="1" applyFont="1" applyFill="1" applyBorder="1" applyAlignment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8" borderId="0" xfId="3" applyNumberFormat="1" applyFont="1" applyFill="1" applyBorder="1" applyAlignment="1">
      <alignment horizontal="left" vertical="top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right"/>
    </xf>
    <xf numFmtId="165" fontId="11" fillId="0" borderId="2" xfId="0" applyNumberFormat="1" applyFont="1" applyBorder="1"/>
    <xf numFmtId="0" fontId="10" fillId="7" borderId="3" xfId="0" applyFont="1" applyFill="1" applyBorder="1" applyAlignment="1">
      <alignment horizontal="center" vertical="center" wrapText="1"/>
    </xf>
    <xf numFmtId="2" fontId="11" fillId="7" borderId="2" xfId="0" applyNumberFormat="1" applyFont="1" applyFill="1" applyBorder="1"/>
    <xf numFmtId="2" fontId="11" fillId="0" borderId="2" xfId="0" applyNumberFormat="1" applyFont="1" applyBorder="1"/>
    <xf numFmtId="2" fontId="13" fillId="5" borderId="4" xfId="0" applyNumberFormat="1" applyFont="1" applyFill="1" applyBorder="1" applyAlignment="1">
      <alignment horizontal="center"/>
    </xf>
    <xf numFmtId="2" fontId="13" fillId="6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2" fillId="0" borderId="0" xfId="0" applyFont="1" applyBorder="1" applyAlignment="1">
      <alignment horizontal="center"/>
    </xf>
    <xf numFmtId="14" fontId="0" fillId="4" borderId="3" xfId="0" applyNumberFormat="1" applyFill="1" applyBorder="1" applyAlignment="1">
      <alignment horizontal="centerContinuous"/>
    </xf>
    <xf numFmtId="14" fontId="9" fillId="4" borderId="3" xfId="0" applyNumberFormat="1" applyFont="1" applyFill="1" applyBorder="1"/>
    <xf numFmtId="167" fontId="11" fillId="7" borderId="2" xfId="0" applyNumberFormat="1" applyFont="1" applyFill="1" applyBorder="1"/>
    <xf numFmtId="0" fontId="0" fillId="0" borderId="0" xfId="0" applyBorder="1"/>
    <xf numFmtId="0" fontId="3" fillId="0" borderId="0" xfId="0" applyFont="1" applyBorder="1"/>
    <xf numFmtId="0" fontId="15" fillId="0" borderId="0" xfId="0" applyFont="1" applyBorder="1"/>
    <xf numFmtId="0" fontId="14" fillId="0" borderId="2" xfId="0" applyFont="1" applyBorder="1"/>
    <xf numFmtId="0" fontId="19" fillId="0" borderId="2" xfId="3" applyBorder="1"/>
    <xf numFmtId="0" fontId="19" fillId="0" borderId="3" xfId="3" applyBorder="1" applyAlignment="1">
      <alignment horizontal="center"/>
    </xf>
    <xf numFmtId="167" fontId="19" fillId="0" borderId="2" xfId="3" applyNumberFormat="1" applyBorder="1"/>
  </cellXfs>
  <cellStyles count="4">
    <cellStyle name="Normal_``STOCK NOV 2002 1" xfId="2" xr:uid="{00000000-0005-0000-0000-000000000000}"/>
    <cellStyle name="Обычный" xfId="0" builtinId="0"/>
    <cellStyle name="Обычный 2" xfId="3" xr:uid="{00000000-0005-0000-0000-000002000000}"/>
    <cellStyle name="Процентный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showGridLines="0" topLeftCell="A19" zoomScale="130" zoomScaleNormal="130" workbookViewId="0">
      <selection activeCell="B47" sqref="B47"/>
    </sheetView>
  </sheetViews>
  <sheetFormatPr defaultRowHeight="12.75" x14ac:dyDescent="0.2"/>
  <cols>
    <col min="1" max="1" width="12.28515625" customWidth="1"/>
    <col min="2" max="2" width="15.5703125" customWidth="1"/>
    <col min="3" max="3" width="10.140625" bestFit="1" customWidth="1"/>
    <col min="4" max="4" width="9.7109375" customWidth="1"/>
    <col min="5" max="5" width="13.140625" customWidth="1"/>
    <col min="6" max="6" width="10.42578125" customWidth="1"/>
    <col min="7" max="7" width="9.28515625" bestFit="1" customWidth="1"/>
    <col min="9" max="9" width="10.85546875" customWidth="1"/>
  </cols>
  <sheetData>
    <row r="1" spans="1:12" ht="23.25" x14ac:dyDescent="0.35">
      <c r="A1" s="1" t="s">
        <v>0</v>
      </c>
    </row>
    <row r="3" spans="1:12" ht="18.75" x14ac:dyDescent="0.3">
      <c r="B3" s="2" t="s">
        <v>31</v>
      </c>
    </row>
    <row r="4" spans="1:12" ht="9" customHeight="1" x14ac:dyDescent="0.25">
      <c r="B4" s="2"/>
    </row>
    <row r="5" spans="1:12" ht="22.5" x14ac:dyDescent="0.25">
      <c r="B5" s="3" t="s">
        <v>1</v>
      </c>
      <c r="C5" s="47" t="s">
        <v>10</v>
      </c>
      <c r="D5" s="47" t="s">
        <v>11</v>
      </c>
      <c r="E5" s="47" t="s">
        <v>17</v>
      </c>
      <c r="F5" s="47" t="s">
        <v>32</v>
      </c>
      <c r="G5" s="47" t="s">
        <v>33</v>
      </c>
      <c r="H5" s="47" t="s">
        <v>27</v>
      </c>
    </row>
    <row r="6" spans="1:12" ht="9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 s="4" customFormat="1" ht="16.5" thickBot="1" x14ac:dyDescent="0.3">
      <c r="B7" s="5"/>
      <c r="C7" s="5"/>
      <c r="D7" s="6"/>
      <c r="E7" s="6"/>
      <c r="F7" s="6"/>
      <c r="G7" s="6"/>
      <c r="H7" s="6"/>
      <c r="I7" s="6"/>
      <c r="J7" s="6"/>
      <c r="K7" s="6"/>
      <c r="L7" s="6"/>
    </row>
    <row r="8" spans="1:12" ht="15.75" x14ac:dyDescent="0.25">
      <c r="B8" s="7"/>
      <c r="C8" s="7"/>
    </row>
    <row r="9" spans="1:12" ht="15" x14ac:dyDescent="0.25">
      <c r="B9" s="21" t="s">
        <v>19</v>
      </c>
      <c r="C9" s="8"/>
      <c r="D9" s="8"/>
      <c r="E9" s="55">
        <f ca="1">TODAY()</f>
        <v>44841</v>
      </c>
      <c r="F9" s="44" t="s">
        <v>20</v>
      </c>
      <c r="H9" s="45" t="s">
        <v>75</v>
      </c>
      <c r="I9" s="56">
        <f ca="1">TODAY()</f>
        <v>44841</v>
      </c>
      <c r="J9" s="8"/>
    </row>
    <row r="11" spans="1:12" x14ac:dyDescent="0.2">
      <c r="B11" s="9" t="s">
        <v>2</v>
      </c>
      <c r="E11" s="22">
        <v>0.2</v>
      </c>
    </row>
    <row r="12" spans="1:12" x14ac:dyDescent="0.2">
      <c r="B12" s="9" t="s">
        <v>3</v>
      </c>
      <c r="E12" s="22">
        <v>0.48</v>
      </c>
    </row>
    <row r="13" spans="1:12" x14ac:dyDescent="0.2">
      <c r="B13" s="9" t="s">
        <v>4</v>
      </c>
      <c r="E13" s="22">
        <v>0.1</v>
      </c>
    </row>
    <row r="15" spans="1:12" ht="22.5" x14ac:dyDescent="0.2">
      <c r="A15" s="23" t="s">
        <v>5</v>
      </c>
      <c r="B15" s="23" t="s">
        <v>6</v>
      </c>
      <c r="C15" s="23" t="s">
        <v>7</v>
      </c>
      <c r="D15" s="24" t="s">
        <v>8</v>
      </c>
      <c r="E15" s="23" t="s">
        <v>9</v>
      </c>
      <c r="F15" s="24" t="s">
        <v>10</v>
      </c>
      <c r="G15" s="24" t="s">
        <v>11</v>
      </c>
      <c r="H15" s="24" t="s">
        <v>34</v>
      </c>
      <c r="I15" s="24" t="s">
        <v>32</v>
      </c>
      <c r="J15" s="24" t="s">
        <v>33</v>
      </c>
      <c r="K15" s="24" t="s">
        <v>27</v>
      </c>
    </row>
    <row r="16" spans="1:12" x14ac:dyDescent="0.2">
      <c r="A16" s="10">
        <v>4</v>
      </c>
      <c r="B16" s="11" t="s">
        <v>14</v>
      </c>
      <c r="C16" s="11" t="s">
        <v>22</v>
      </c>
      <c r="D16" s="12">
        <v>44809</v>
      </c>
      <c r="E16" s="46">
        <v>12</v>
      </c>
      <c r="F16" s="57">
        <v>49.53</v>
      </c>
      <c r="G16" s="48">
        <f>F16+F16*20%</f>
        <v>59.436</v>
      </c>
      <c r="H16" s="48">
        <f>E16*G16</f>
        <v>713.23199999999997</v>
      </c>
      <c r="I16" s="48">
        <f>(H16-F16*E16)*48%</f>
        <v>57.058559999999979</v>
      </c>
      <c r="J16" s="48">
        <f>((H16-F16*E16)-I16)*10%</f>
        <v>6.1813439999999984</v>
      </c>
      <c r="K16" s="49">
        <f>H16-I16-J16</f>
        <v>649.99209600000006</v>
      </c>
    </row>
    <row r="17" spans="1:11" x14ac:dyDescent="0.2">
      <c r="A17" s="10">
        <v>10</v>
      </c>
      <c r="B17" s="11" t="s">
        <v>14</v>
      </c>
      <c r="C17" s="11" t="s">
        <v>24</v>
      </c>
      <c r="D17" s="12">
        <v>41527</v>
      </c>
      <c r="E17" s="46">
        <v>130</v>
      </c>
      <c r="F17" s="57">
        <v>54.3</v>
      </c>
      <c r="G17" s="48">
        <f>F17+F17*20%</f>
        <v>65.16</v>
      </c>
      <c r="H17" s="48">
        <f>E17*G17</f>
        <v>8470.7999999999993</v>
      </c>
      <c r="I17" s="48">
        <f>(H17-F17*E17)*48%</f>
        <v>677.66399999999965</v>
      </c>
      <c r="J17" s="48">
        <f>((H17-F17*E17)-I17)*10%</f>
        <v>73.41359999999996</v>
      </c>
      <c r="K17" s="49">
        <f>H17-I17-J17</f>
        <v>7719.7223999999997</v>
      </c>
    </row>
    <row r="18" spans="1:11" x14ac:dyDescent="0.2">
      <c r="A18" s="10">
        <v>12</v>
      </c>
      <c r="B18" s="11" t="s">
        <v>14</v>
      </c>
      <c r="C18" s="11" t="s">
        <v>22</v>
      </c>
      <c r="D18" s="12">
        <v>41532</v>
      </c>
      <c r="E18" s="46">
        <v>34</v>
      </c>
      <c r="F18" s="57">
        <v>46.5</v>
      </c>
      <c r="G18" s="48">
        <f>F18+F18*20%</f>
        <v>55.8</v>
      </c>
      <c r="H18" s="48">
        <f>E18*G18</f>
        <v>1897.1999999999998</v>
      </c>
      <c r="I18" s="48">
        <f>(H18-F18*E18)*48%</f>
        <v>151.7759999999999</v>
      </c>
      <c r="J18" s="48">
        <f>((H18-F18*E18)-I18)*10%</f>
        <v>16.442399999999992</v>
      </c>
      <c r="K18" s="49">
        <f>H18-I18-J18</f>
        <v>1728.9816000000001</v>
      </c>
    </row>
    <row r="19" spans="1:11" x14ac:dyDescent="0.2">
      <c r="A19" s="10">
        <v>15</v>
      </c>
      <c r="B19" s="11" t="s">
        <v>14</v>
      </c>
      <c r="C19" s="11" t="s">
        <v>21</v>
      </c>
      <c r="D19" s="12">
        <v>41533</v>
      </c>
      <c r="E19" s="46">
        <v>50</v>
      </c>
      <c r="F19" s="57">
        <v>54.4</v>
      </c>
      <c r="G19" s="48">
        <f>F19+F19*20%</f>
        <v>65.28</v>
      </c>
      <c r="H19" s="48">
        <f>E19*G19</f>
        <v>3264</v>
      </c>
      <c r="I19" s="48">
        <f>(H19-F19*E19)*48%</f>
        <v>261.12</v>
      </c>
      <c r="J19" s="48">
        <f>((H19-F19*E19)-I19)*10%</f>
        <v>28.288</v>
      </c>
      <c r="K19" s="49">
        <f>H19-I19-J19</f>
        <v>2974.5920000000001</v>
      </c>
    </row>
    <row r="20" spans="1:11" x14ac:dyDescent="0.2">
      <c r="A20" s="10">
        <v>1</v>
      </c>
      <c r="B20" s="11" t="s">
        <v>12</v>
      </c>
      <c r="C20" s="11" t="s">
        <v>22</v>
      </c>
      <c r="D20" s="12">
        <v>44805</v>
      </c>
      <c r="E20" s="46">
        <v>23</v>
      </c>
      <c r="F20" s="57">
        <v>48.3</v>
      </c>
      <c r="G20" s="48">
        <f>F20+F20*20%</f>
        <v>57.959999999999994</v>
      </c>
      <c r="H20" s="48">
        <f>E20*G20</f>
        <v>1333.08</v>
      </c>
      <c r="I20" s="48">
        <f>(H20-F20*E20)*48%</f>
        <v>106.64640000000003</v>
      </c>
      <c r="J20" s="48">
        <f>((H20-F20*E20)-I20)*10%</f>
        <v>11.553360000000005</v>
      </c>
      <c r="K20" s="49">
        <f>H20-I20-J20</f>
        <v>1214.8802399999997</v>
      </c>
    </row>
    <row r="21" spans="1:11" x14ac:dyDescent="0.2">
      <c r="A21" s="10">
        <v>2</v>
      </c>
      <c r="B21" s="11" t="s">
        <v>12</v>
      </c>
      <c r="C21" s="11" t="s">
        <v>21</v>
      </c>
      <c r="D21" s="12">
        <v>44805</v>
      </c>
      <c r="E21" s="46">
        <v>30</v>
      </c>
      <c r="F21" s="57">
        <v>56.07</v>
      </c>
      <c r="G21" s="48">
        <f>F21+F21*20%</f>
        <v>67.284000000000006</v>
      </c>
      <c r="H21" s="48">
        <f>E21*G21</f>
        <v>2018.5200000000002</v>
      </c>
      <c r="I21" s="48">
        <f>(H21-F21*E21)*48%</f>
        <v>161.48160000000013</v>
      </c>
      <c r="J21" s="48">
        <f>((H21-F21*E21)-I21)*10%</f>
        <v>17.493840000000016</v>
      </c>
      <c r="K21" s="49">
        <f>H21-I21-J21</f>
        <v>1839.54456</v>
      </c>
    </row>
    <row r="22" spans="1:11" x14ac:dyDescent="0.2">
      <c r="A22" s="10">
        <v>5</v>
      </c>
      <c r="B22" s="11" t="s">
        <v>12</v>
      </c>
      <c r="C22" s="11" t="s">
        <v>24</v>
      </c>
      <c r="D22" s="12">
        <v>41522</v>
      </c>
      <c r="E22" s="46">
        <v>100</v>
      </c>
      <c r="F22" s="57">
        <v>47.3</v>
      </c>
      <c r="G22" s="48">
        <f>F22+F22*20%</f>
        <v>56.76</v>
      </c>
      <c r="H22" s="48">
        <f>E22*G22</f>
        <v>5676</v>
      </c>
      <c r="I22" s="48">
        <f>(H22-F22*E22)*48%</f>
        <v>454.08</v>
      </c>
      <c r="J22" s="48">
        <f>((H22-F22*E22)-I22)*10%</f>
        <v>49.192000000000007</v>
      </c>
      <c r="K22" s="49">
        <f>H22-I22-J22</f>
        <v>5172.7280000000001</v>
      </c>
    </row>
    <row r="23" spans="1:11" x14ac:dyDescent="0.2">
      <c r="A23" s="10">
        <v>6</v>
      </c>
      <c r="B23" s="11" t="s">
        <v>12</v>
      </c>
      <c r="C23" s="11" t="s">
        <v>22</v>
      </c>
      <c r="D23" s="12">
        <v>41524</v>
      </c>
      <c r="E23" s="46">
        <v>45</v>
      </c>
      <c r="F23" s="57">
        <v>45.5</v>
      </c>
      <c r="G23" s="48">
        <f>F23+F23*20%</f>
        <v>54.6</v>
      </c>
      <c r="H23" s="48">
        <f>E23*G23</f>
        <v>2457</v>
      </c>
      <c r="I23" s="48">
        <f>(H23-F23*E23)*48%</f>
        <v>196.56</v>
      </c>
      <c r="J23" s="48">
        <f>((H23-F23*E23)-I23)*10%</f>
        <v>21.294</v>
      </c>
      <c r="K23" s="49">
        <f>H23-I23-J23</f>
        <v>2239.1460000000002</v>
      </c>
    </row>
    <row r="24" spans="1:11" x14ac:dyDescent="0.2">
      <c r="A24" s="10">
        <v>7</v>
      </c>
      <c r="B24" s="11" t="s">
        <v>12</v>
      </c>
      <c r="C24" s="11" t="s">
        <v>23</v>
      </c>
      <c r="D24" s="12">
        <v>41525</v>
      </c>
      <c r="E24" s="46">
        <v>60</v>
      </c>
      <c r="F24" s="57">
        <v>55.4</v>
      </c>
      <c r="G24" s="48">
        <f>F24+F24*20%</f>
        <v>66.48</v>
      </c>
      <c r="H24" s="48">
        <f>E24*G24</f>
        <v>3988.8</v>
      </c>
      <c r="I24" s="48">
        <f>(H24-F24*E24)*48%</f>
        <v>319.1040000000001</v>
      </c>
      <c r="J24" s="48">
        <f>((H24-F24*E24)-I24)*10%</f>
        <v>34.569600000000008</v>
      </c>
      <c r="K24" s="49">
        <f>H24-I24-J24</f>
        <v>3635.1264000000001</v>
      </c>
    </row>
    <row r="25" spans="1:11" x14ac:dyDescent="0.2">
      <c r="A25" s="10">
        <v>9</v>
      </c>
      <c r="B25" s="11" t="s">
        <v>12</v>
      </c>
      <c r="C25" s="11" t="s">
        <v>24</v>
      </c>
      <c r="D25" s="12">
        <v>41527</v>
      </c>
      <c r="E25" s="46">
        <v>120</v>
      </c>
      <c r="F25" s="57">
        <v>54.4</v>
      </c>
      <c r="G25" s="48">
        <f>F25+F25*20%</f>
        <v>65.28</v>
      </c>
      <c r="H25" s="48">
        <f>E25*G25</f>
        <v>7833.6</v>
      </c>
      <c r="I25" s="48">
        <f>(H25-F25*E25)*48%</f>
        <v>626.6880000000001</v>
      </c>
      <c r="J25" s="48">
        <f>((H25-F25*E25)-I25)*10%</f>
        <v>67.891200000000026</v>
      </c>
      <c r="K25" s="49">
        <f>H25-I25-J25</f>
        <v>7139.0208000000002</v>
      </c>
    </row>
    <row r="26" spans="1:11" x14ac:dyDescent="0.2">
      <c r="A26" s="10">
        <v>13</v>
      </c>
      <c r="B26" s="11" t="s">
        <v>15</v>
      </c>
      <c r="C26" s="11" t="s">
        <v>23</v>
      </c>
      <c r="D26" s="12">
        <v>41532</v>
      </c>
      <c r="E26" s="46">
        <v>90</v>
      </c>
      <c r="F26" s="57">
        <v>56.9</v>
      </c>
      <c r="G26" s="48">
        <f>F26+F26*20%</f>
        <v>68.28</v>
      </c>
      <c r="H26" s="48">
        <f>E26*G26</f>
        <v>6145.2</v>
      </c>
      <c r="I26" s="48">
        <f>(H26-F26*E26)*48%</f>
        <v>491.61599999999987</v>
      </c>
      <c r="J26" s="48">
        <f>((H26-F26*E26)-I26)*10%</f>
        <v>53.258399999999995</v>
      </c>
      <c r="K26" s="49">
        <f>H26-I26-J26</f>
        <v>5600.3256000000001</v>
      </c>
    </row>
    <row r="27" spans="1:11" x14ac:dyDescent="0.2">
      <c r="A27" s="10">
        <v>14</v>
      </c>
      <c r="B27" s="11" t="s">
        <v>15</v>
      </c>
      <c r="C27" s="11" t="s">
        <v>21</v>
      </c>
      <c r="D27" s="12">
        <v>41532</v>
      </c>
      <c r="E27" s="46">
        <v>45</v>
      </c>
      <c r="F27" s="57">
        <v>55.65</v>
      </c>
      <c r="G27" s="48">
        <f>F27+F27*20%</f>
        <v>66.78</v>
      </c>
      <c r="H27" s="48">
        <f>E27*G27</f>
        <v>3005.1</v>
      </c>
      <c r="I27" s="48">
        <f>(H27-F27*E27)*48%</f>
        <v>240.40799999999996</v>
      </c>
      <c r="J27" s="48">
        <f>((H27-F27*E27)-I27)*10%</f>
        <v>26.044199999999996</v>
      </c>
      <c r="K27" s="49">
        <f>H27-I27-J27</f>
        <v>2738.6478000000002</v>
      </c>
    </row>
    <row r="28" spans="1:11" x14ac:dyDescent="0.2">
      <c r="A28" s="10">
        <v>16</v>
      </c>
      <c r="B28" s="11" t="s">
        <v>15</v>
      </c>
      <c r="C28" s="11" t="s">
        <v>23</v>
      </c>
      <c r="D28" s="12">
        <v>41548</v>
      </c>
      <c r="E28" s="46">
        <v>40</v>
      </c>
      <c r="F28" s="57">
        <v>57</v>
      </c>
      <c r="G28" s="48">
        <f>F28+F28*20%</f>
        <v>68.400000000000006</v>
      </c>
      <c r="H28" s="48">
        <f>E28*G28</f>
        <v>2736</v>
      </c>
      <c r="I28" s="48">
        <f>(H28-F28*E28)*48%</f>
        <v>218.88</v>
      </c>
      <c r="J28" s="48">
        <f>((H28-F28*E28)-I28)*10%</f>
        <v>23.712000000000003</v>
      </c>
      <c r="K28" s="49">
        <f>H28-I28-J28</f>
        <v>2493.4079999999999</v>
      </c>
    </row>
    <row r="29" spans="1:11" x14ac:dyDescent="0.2">
      <c r="A29" s="10">
        <v>3</v>
      </c>
      <c r="B29" s="11" t="s">
        <v>13</v>
      </c>
      <c r="C29" s="11" t="s">
        <v>21</v>
      </c>
      <c r="D29" s="12">
        <v>41518</v>
      </c>
      <c r="E29" s="46">
        <v>45</v>
      </c>
      <c r="F29" s="57">
        <v>55.08</v>
      </c>
      <c r="G29" s="48">
        <f>F29+F29*20%</f>
        <v>66.096000000000004</v>
      </c>
      <c r="H29" s="48">
        <f>E29*G29</f>
        <v>2974.32</v>
      </c>
      <c r="I29" s="48">
        <f>(H29-F29*E29)*48%</f>
        <v>237.94560000000013</v>
      </c>
      <c r="J29" s="48">
        <f>((H29-F29*E29)-I29)*10%</f>
        <v>25.777440000000013</v>
      </c>
      <c r="K29" s="49">
        <f>H29-I29-J29</f>
        <v>2710.5969600000003</v>
      </c>
    </row>
    <row r="30" spans="1:11" x14ac:dyDescent="0.2">
      <c r="A30" s="10">
        <v>8</v>
      </c>
      <c r="B30" s="11" t="s">
        <v>13</v>
      </c>
      <c r="C30" s="11" t="s">
        <v>22</v>
      </c>
      <c r="D30" s="12">
        <v>41525</v>
      </c>
      <c r="E30" s="46">
        <v>32</v>
      </c>
      <c r="F30" s="57">
        <v>48.29</v>
      </c>
      <c r="G30" s="48">
        <f>F30+F30*20%</f>
        <v>57.948</v>
      </c>
      <c r="H30" s="48">
        <f>E30*G30</f>
        <v>1854.336</v>
      </c>
      <c r="I30" s="48">
        <f>(H30-F30*E30)*48%</f>
        <v>148.34688000000003</v>
      </c>
      <c r="J30" s="48">
        <f>((H30-F30*E30)-I30)*10%</f>
        <v>16.070912000000003</v>
      </c>
      <c r="K30" s="49">
        <f>H30-I30-J30</f>
        <v>1689.918208</v>
      </c>
    </row>
    <row r="31" spans="1:11" x14ac:dyDescent="0.2">
      <c r="A31" s="10">
        <v>11</v>
      </c>
      <c r="B31" s="11" t="s">
        <v>13</v>
      </c>
      <c r="C31" s="11" t="s">
        <v>24</v>
      </c>
      <c r="D31" s="12">
        <v>41529</v>
      </c>
      <c r="E31" s="46">
        <v>95</v>
      </c>
      <c r="F31" s="57">
        <v>54.3</v>
      </c>
      <c r="G31" s="48">
        <f>F31+F31*20%</f>
        <v>65.16</v>
      </c>
      <c r="H31" s="48">
        <f>E31*G31</f>
        <v>6190.2</v>
      </c>
      <c r="I31" s="48">
        <f>(H31-F31*E31)*48%</f>
        <v>495.21599999999989</v>
      </c>
      <c r="J31" s="48">
        <f>((H31-F31*E31)-I31)*10%</f>
        <v>53.648399999999995</v>
      </c>
      <c r="K31" s="49">
        <f>H31-I31-J31</f>
        <v>5641.3356000000003</v>
      </c>
    </row>
    <row r="32" spans="1:11" ht="13.5" thickBot="1" x14ac:dyDescent="0.25"/>
    <row r="33" spans="1:11" ht="13.5" thickBot="1" x14ac:dyDescent="0.25">
      <c r="B33" s="13" t="s">
        <v>16</v>
      </c>
      <c r="C33" s="14" t="s">
        <v>17</v>
      </c>
      <c r="D33" s="14"/>
      <c r="E33" s="50">
        <f>SUM(H16:H31)</f>
        <v>60557.387999999992</v>
      </c>
      <c r="G33" s="15"/>
      <c r="H33" s="15"/>
      <c r="I33" s="15"/>
      <c r="J33" s="15"/>
      <c r="K33" s="15"/>
    </row>
    <row r="34" spans="1:11" ht="13.5" thickBot="1" x14ac:dyDescent="0.25">
      <c r="C34" s="14" t="s">
        <v>18</v>
      </c>
      <c r="D34" s="14"/>
      <c r="E34" s="51">
        <f>SUM(K16:K31)</f>
        <v>55187.966264000002</v>
      </c>
      <c r="G34" s="15"/>
      <c r="H34" s="15"/>
      <c r="I34" s="15"/>
      <c r="J34" s="15"/>
      <c r="K34" s="15"/>
    </row>
    <row r="35" spans="1:11" x14ac:dyDescent="0.2">
      <c r="E35" s="16"/>
    </row>
    <row r="36" spans="1:11" ht="15" x14ac:dyDescent="0.2">
      <c r="B36" s="17" t="s">
        <v>25</v>
      </c>
    </row>
    <row r="37" spans="1:11" ht="15" x14ac:dyDescent="0.2">
      <c r="B37" s="17" t="s">
        <v>26</v>
      </c>
      <c r="F37" s="16"/>
    </row>
    <row r="38" spans="1:11" ht="15" x14ac:dyDescent="0.2">
      <c r="B38" s="17" t="s">
        <v>29</v>
      </c>
    </row>
    <row r="39" spans="1:11" ht="15" x14ac:dyDescent="0.2">
      <c r="B39" s="17" t="s">
        <v>30</v>
      </c>
    </row>
    <row r="40" spans="1:11" ht="15" x14ac:dyDescent="0.2">
      <c r="B40" s="17" t="s">
        <v>28</v>
      </c>
    </row>
    <row r="43" spans="1:11" ht="15" customHeight="1" x14ac:dyDescent="0.2">
      <c r="A43" s="11" t="s">
        <v>76</v>
      </c>
      <c r="B43" s="61" t="s">
        <v>77</v>
      </c>
    </row>
    <row r="44" spans="1:11" x14ac:dyDescent="0.2">
      <c r="A44" s="11" t="s">
        <v>14</v>
      </c>
      <c r="B44" s="11">
        <v>7719.74</v>
      </c>
    </row>
    <row r="45" spans="1:11" x14ac:dyDescent="0.2">
      <c r="A45" s="11" t="s">
        <v>12</v>
      </c>
      <c r="B45" s="11">
        <v>7139.02</v>
      </c>
    </row>
    <row r="46" spans="1:11" ht="18" customHeight="1" x14ac:dyDescent="0.2">
      <c r="A46" s="11" t="s">
        <v>15</v>
      </c>
      <c r="B46" s="11">
        <v>5600.33</v>
      </c>
    </row>
    <row r="47" spans="1:11" x14ac:dyDescent="0.2">
      <c r="A47" s="11" t="s">
        <v>13</v>
      </c>
      <c r="B47" s="11">
        <v>5641.34</v>
      </c>
    </row>
    <row r="48" spans="1:11" ht="18" customHeight="1" x14ac:dyDescent="0.25">
      <c r="A48" s="58"/>
      <c r="B48" s="59"/>
    </row>
    <row r="49" spans="1:6" ht="15" customHeight="1" x14ac:dyDescent="0.2">
      <c r="A49" s="58"/>
      <c r="B49" s="60"/>
    </row>
    <row r="50" spans="1:6" ht="15" customHeight="1" x14ac:dyDescent="0.2">
      <c r="A50" s="58"/>
      <c r="B50" s="60"/>
    </row>
    <row r="51" spans="1:6" ht="15.75" x14ac:dyDescent="0.25">
      <c r="A51" s="7"/>
      <c r="B51" s="17"/>
      <c r="C51" s="17"/>
      <c r="D51" s="17"/>
      <c r="E51" s="19"/>
      <c r="F51" s="19"/>
    </row>
    <row r="52" spans="1:6" ht="15.75" x14ac:dyDescent="0.25">
      <c r="A52" s="7"/>
      <c r="B52" s="17"/>
      <c r="C52" s="17"/>
      <c r="D52" s="17"/>
      <c r="E52" s="19"/>
      <c r="F52" s="19"/>
    </row>
    <row r="53" spans="1:6" ht="15.75" x14ac:dyDescent="0.25">
      <c r="A53" s="7"/>
      <c r="B53" s="17"/>
      <c r="C53" s="17"/>
      <c r="D53" s="17"/>
      <c r="E53" s="19"/>
      <c r="F53" s="19"/>
    </row>
    <row r="55" spans="1:6" ht="15.75" x14ac:dyDescent="0.25">
      <c r="A55" s="7"/>
      <c r="B55" s="7"/>
      <c r="C55" s="7"/>
      <c r="D55" s="7"/>
      <c r="E55" s="19"/>
      <c r="F55" s="19"/>
    </row>
    <row r="56" spans="1:6" ht="15.75" x14ac:dyDescent="0.25">
      <c r="A56" s="7"/>
      <c r="B56" s="7"/>
      <c r="C56" s="7"/>
      <c r="D56" s="7"/>
      <c r="E56" s="19"/>
      <c r="F56" s="19"/>
    </row>
    <row r="57" spans="1:6" ht="15.75" x14ac:dyDescent="0.25">
      <c r="A57" s="7"/>
      <c r="B57" s="7"/>
      <c r="C57" s="7"/>
      <c r="D57" s="7"/>
      <c r="E57" s="19"/>
      <c r="F57" s="19"/>
    </row>
    <row r="58" spans="1:6" ht="16.5" customHeight="1" x14ac:dyDescent="0.25">
      <c r="A58" s="7"/>
      <c r="B58" s="7"/>
      <c r="C58" s="7"/>
      <c r="D58" s="7"/>
      <c r="E58" s="19"/>
      <c r="F58" s="19"/>
    </row>
    <row r="59" spans="1:6" ht="15.75" x14ac:dyDescent="0.25">
      <c r="A59" s="7"/>
      <c r="B59" s="7"/>
      <c r="C59" s="7"/>
      <c r="D59" s="7"/>
      <c r="E59" s="19"/>
      <c r="F59" s="19"/>
    </row>
    <row r="60" spans="1:6" ht="15.75" x14ac:dyDescent="0.25">
      <c r="A60" s="7"/>
      <c r="B60" s="7"/>
      <c r="C60" s="7"/>
      <c r="D60" s="7"/>
      <c r="E60" s="19"/>
      <c r="F60" s="19"/>
    </row>
    <row r="61" spans="1:6" ht="15.75" x14ac:dyDescent="0.25">
      <c r="A61" s="7"/>
      <c r="B61" s="7"/>
      <c r="C61" s="7"/>
      <c r="D61" s="7"/>
      <c r="E61" s="19"/>
      <c r="F61" s="19"/>
    </row>
    <row r="62" spans="1:6" ht="15.75" x14ac:dyDescent="0.25">
      <c r="A62" s="7"/>
      <c r="B62" s="7"/>
      <c r="C62" s="7"/>
      <c r="D62" s="7"/>
      <c r="E62" s="19"/>
      <c r="F62" s="19"/>
    </row>
    <row r="63" spans="1:6" ht="15" x14ac:dyDescent="0.2">
      <c r="A63" s="17"/>
      <c r="B63" s="17"/>
      <c r="C63" s="17"/>
      <c r="D63" s="17"/>
      <c r="E63" s="19"/>
      <c r="F63" s="19"/>
    </row>
    <row r="64" spans="1:6" ht="15" x14ac:dyDescent="0.2">
      <c r="A64" s="17"/>
      <c r="B64" s="18"/>
      <c r="C64" s="17"/>
      <c r="D64" s="17"/>
      <c r="E64" s="19"/>
      <c r="F64" s="19"/>
    </row>
    <row r="65" spans="1:11" ht="15" x14ac:dyDescent="0.2">
      <c r="A65" s="17"/>
      <c r="B65" s="18"/>
      <c r="C65" s="17"/>
      <c r="D65" s="17"/>
      <c r="E65" s="19"/>
      <c r="F65" s="19"/>
    </row>
    <row r="66" spans="1:11" ht="20.25" x14ac:dyDescent="0.3">
      <c r="A66" s="20"/>
      <c r="B66" s="18"/>
      <c r="C66" s="17"/>
      <c r="D66" s="17"/>
      <c r="E66" s="19"/>
      <c r="F66" s="19"/>
    </row>
    <row r="67" spans="1:11" ht="15.75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ht="15.75" x14ac:dyDescent="0.25">
      <c r="A68" s="7"/>
      <c r="B68" s="7"/>
      <c r="D68" s="17"/>
      <c r="E68" s="19"/>
      <c r="F68" s="19"/>
    </row>
    <row r="69" spans="1:11" ht="15.75" x14ac:dyDescent="0.25">
      <c r="A69" s="7"/>
      <c r="B69" s="7"/>
      <c r="D69" s="17"/>
      <c r="E69" s="19"/>
      <c r="F69" s="19"/>
    </row>
    <row r="70" spans="1:11" ht="15.75" x14ac:dyDescent="0.25">
      <c r="A70" s="7"/>
      <c r="B70" s="7"/>
      <c r="D70" s="17"/>
      <c r="E70" s="19"/>
      <c r="F70" s="19"/>
    </row>
    <row r="71" spans="1:11" ht="15.75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ht="16.5" customHeight="1" x14ac:dyDescent="0.25">
      <c r="A72" s="7"/>
      <c r="B72" s="7"/>
      <c r="D72" s="17"/>
      <c r="E72" s="19"/>
      <c r="F72" s="19"/>
    </row>
    <row r="73" spans="1:11" ht="15.75" x14ac:dyDescent="0.25">
      <c r="A73" s="7"/>
      <c r="B73" s="7"/>
      <c r="D73" s="17"/>
      <c r="E73" s="19"/>
      <c r="F73" s="19"/>
    </row>
    <row r="74" spans="1:11" ht="15.75" x14ac:dyDescent="0.25">
      <c r="A74" s="7"/>
      <c r="B74" s="7"/>
      <c r="D74" s="17"/>
      <c r="E74" s="19"/>
      <c r="F74" s="19"/>
    </row>
    <row r="75" spans="1:11" ht="15.75" x14ac:dyDescent="0.25">
      <c r="A75" s="7"/>
      <c r="B75" s="7"/>
      <c r="D75" s="17"/>
      <c r="E75" s="19"/>
      <c r="F75" s="19"/>
    </row>
    <row r="76" spans="1:11" ht="16.5" customHeight="1" x14ac:dyDescent="0.2">
      <c r="A76" s="17"/>
      <c r="B76" s="17"/>
      <c r="C76" s="17"/>
      <c r="D76" s="17"/>
      <c r="E76" s="19"/>
      <c r="F76" s="19"/>
    </row>
    <row r="77" spans="1:11" ht="15.75" x14ac:dyDescent="0.25">
      <c r="A77" s="7"/>
      <c r="B77" s="7"/>
      <c r="D77" s="17"/>
      <c r="E77" s="19"/>
      <c r="F77" s="19"/>
    </row>
    <row r="78" spans="1:11" ht="15.75" x14ac:dyDescent="0.25">
      <c r="A78" s="7"/>
      <c r="B78" s="7"/>
      <c r="D78" s="17"/>
      <c r="E78" s="19"/>
      <c r="F78" s="19"/>
    </row>
    <row r="79" spans="1:11" ht="15.75" x14ac:dyDescent="0.25">
      <c r="A79" s="7"/>
      <c r="B79" s="7"/>
      <c r="D79" s="17"/>
      <c r="E79" s="19"/>
      <c r="F79" s="19"/>
    </row>
    <row r="80" spans="1:11" ht="15.75" x14ac:dyDescent="0.25">
      <c r="A80" s="7"/>
      <c r="B80" s="7"/>
      <c r="D80" s="17"/>
      <c r="E80" s="19"/>
      <c r="F80" s="19"/>
    </row>
    <row r="81" spans="1:6" ht="15" x14ac:dyDescent="0.2">
      <c r="A81" s="17"/>
      <c r="B81" s="17"/>
      <c r="C81" s="17"/>
      <c r="D81" s="17"/>
      <c r="E81" s="19"/>
      <c r="F81" s="19"/>
    </row>
  </sheetData>
  <autoFilter ref="A15:K31" xr:uid="{8CB6F4D0-BCEE-4DEE-8284-D3AC261FAB57}">
    <sortState ref="A16:K31">
      <sortCondition ref="B16:B31"/>
    </sortState>
  </autoFilter>
  <sortState ref="A16:K31">
    <sortCondition ref="A17"/>
  </sortState>
  <mergeCells count="3">
    <mergeCell ref="A6:L6"/>
    <mergeCell ref="A67:K67"/>
    <mergeCell ref="A71:K71"/>
  </mergeCells>
  <conditionalFormatting sqref="H16:H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{8D3CB4DF-7002-4CFD-8FB5-4BDEC9158AEC}</x14:id>
        </ext>
      </extLst>
    </cfRule>
  </conditionalFormatting>
  <conditionalFormatting sqref="K16:K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{8C779E46-095D-40A2-B497-7215BDFF38A2}</x14:id>
        </ext>
      </extLst>
    </cfRule>
  </conditionalFormatting>
  <pageMargins left="0.75" right="0.75" top="1" bottom="1" header="0.5" footer="0.5"/>
  <pageSetup paperSize="9" orientation="portrait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3CB4DF-7002-4CFD-8FB5-4BDEC9158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H16:H32</xm:sqref>
        </x14:conditionalFormatting>
        <x14:conditionalFormatting xmlns:xm="http://schemas.microsoft.com/office/excel/2006/main">
          <x14:cfRule type="dataBar" id="{8C779E46-095D-40A2-B497-7215BDFF3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showGridLines="0" zoomScale="115" zoomScaleNormal="115" workbookViewId="0">
      <selection activeCell="D34" sqref="D34"/>
    </sheetView>
  </sheetViews>
  <sheetFormatPr defaultRowHeight="12.75" x14ac:dyDescent="0.2"/>
  <cols>
    <col min="1" max="1" width="9.140625" style="25" customWidth="1"/>
    <col min="2" max="2" width="11.28515625" style="25" customWidth="1"/>
    <col min="3" max="3" width="10.85546875" style="25" customWidth="1"/>
    <col min="4" max="4" width="11.85546875" style="25" customWidth="1"/>
    <col min="5" max="5" width="10.5703125" style="25" customWidth="1"/>
    <col min="6" max="16384" width="9.140625" style="25"/>
  </cols>
  <sheetData>
    <row r="1" spans="1:5" x14ac:dyDescent="0.2">
      <c r="A1" s="63" t="s">
        <v>39</v>
      </c>
      <c r="B1" s="63"/>
      <c r="C1" s="63"/>
      <c r="D1" s="63"/>
      <c r="E1" s="63"/>
    </row>
    <row r="2" spans="1:5" x14ac:dyDescent="0.2">
      <c r="A2" s="62"/>
      <c r="B2" s="62" t="s">
        <v>38</v>
      </c>
      <c r="C2" s="62" t="s">
        <v>37</v>
      </c>
      <c r="D2" s="62" t="s">
        <v>36</v>
      </c>
      <c r="E2" s="62" t="s">
        <v>35</v>
      </c>
    </row>
    <row r="3" spans="1:5" x14ac:dyDescent="0.2">
      <c r="A3" s="62" t="s">
        <v>40</v>
      </c>
      <c r="B3" s="64">
        <v>45000</v>
      </c>
      <c r="C3" s="64">
        <v>35000</v>
      </c>
      <c r="D3" s="64">
        <v>-1000</v>
      </c>
      <c r="E3" s="64">
        <v>-7000</v>
      </c>
    </row>
    <row r="4" spans="1:5" x14ac:dyDescent="0.2">
      <c r="A4" s="62" t="s">
        <v>41</v>
      </c>
      <c r="B4" s="64">
        <v>-50000</v>
      </c>
      <c r="C4" s="64">
        <v>0</v>
      </c>
      <c r="D4" s="64">
        <v>-35000</v>
      </c>
      <c r="E4" s="64">
        <v>4000</v>
      </c>
    </row>
    <row r="5" spans="1:5" x14ac:dyDescent="0.2">
      <c r="A5" s="62" t="s">
        <v>42</v>
      </c>
      <c r="B5" s="64">
        <v>20000</v>
      </c>
      <c r="C5" s="64">
        <v>15000</v>
      </c>
      <c r="D5" s="64">
        <v>10000</v>
      </c>
      <c r="E5" s="64">
        <v>0</v>
      </c>
    </row>
    <row r="6" spans="1:5" x14ac:dyDescent="0.2">
      <c r="A6" s="62" t="s">
        <v>43</v>
      </c>
      <c r="B6" s="64">
        <v>-10000</v>
      </c>
      <c r="C6" s="64">
        <v>-24000</v>
      </c>
      <c r="D6" s="64">
        <v>2000</v>
      </c>
      <c r="E6" s="64">
        <v>8000</v>
      </c>
    </row>
    <row r="7" spans="1:5" x14ac:dyDescent="0.2">
      <c r="A7" s="62" t="s">
        <v>44</v>
      </c>
      <c r="B7" s="64">
        <v>0</v>
      </c>
      <c r="C7" s="64">
        <v>-3000</v>
      </c>
      <c r="D7" s="64">
        <v>6000</v>
      </c>
      <c r="E7" s="64">
        <v>2000</v>
      </c>
    </row>
  </sheetData>
  <mergeCells count="1">
    <mergeCell ref="A1:E1"/>
  </mergeCells>
  <conditionalFormatting sqref="B3:E7">
    <cfRule type="cellIs" dxfId="0" priority="3" operator="lessThan">
      <formula>10000</formula>
    </cfRule>
    <cfRule type="cellIs" dxfId="1" priority="2" operator="greaterThan">
      <formula>30000</formula>
    </cfRule>
    <cfRule type="cellIs" dxfId="2" priority="1" operator="lessThan">
      <formula>-2500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"/>
  <sheetViews>
    <sheetView tabSelected="1" zoomScale="115" zoomScaleNormal="115" workbookViewId="0">
      <selection activeCell="A2" sqref="A2"/>
    </sheetView>
  </sheetViews>
  <sheetFormatPr defaultRowHeight="12.75" x14ac:dyDescent="0.2"/>
  <cols>
    <col min="1" max="1" width="9.140625" style="25"/>
    <col min="2" max="2" width="9.140625" style="25" customWidth="1"/>
    <col min="3" max="16384" width="9.140625" style="25"/>
  </cols>
  <sheetData>
    <row r="1" spans="1:256" ht="15.6" customHeight="1" x14ac:dyDescent="0.2">
      <c r="A1" s="32" t="s">
        <v>53</v>
      </c>
      <c r="B1" s="32"/>
      <c r="C1" s="32"/>
      <c r="D1" s="32"/>
      <c r="E1" s="32"/>
      <c r="F1" s="32"/>
      <c r="G1" s="32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pans="1:256" ht="14.25" customHeight="1" x14ac:dyDescent="0.2">
      <c r="A2" s="33"/>
      <c r="B2" s="34" t="s">
        <v>52</v>
      </c>
      <c r="C2" s="33" t="s">
        <v>51</v>
      </c>
      <c r="D2" s="33" t="s">
        <v>50</v>
      </c>
      <c r="E2" s="33" t="s">
        <v>49</v>
      </c>
      <c r="F2" s="33" t="s">
        <v>48</v>
      </c>
      <c r="G2" s="33" t="s">
        <v>47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pans="1:256" s="26" customFormat="1" ht="15.75" customHeight="1" x14ac:dyDescent="0.2">
      <c r="A3" s="33" t="s">
        <v>46</v>
      </c>
      <c r="B3" s="34" t="s">
        <v>45</v>
      </c>
      <c r="C3" s="35">
        <v>0.05</v>
      </c>
      <c r="D3" s="35">
        <v>0.1</v>
      </c>
      <c r="E3" s="35">
        <v>0.15</v>
      </c>
      <c r="F3" s="35">
        <v>0.2</v>
      </c>
      <c r="G3" s="35">
        <v>0.25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</row>
    <row r="4" spans="1:256" ht="15.6" customHeight="1" x14ac:dyDescent="0.2">
      <c r="A4" s="36">
        <v>10</v>
      </c>
      <c r="B4" s="28">
        <v>560</v>
      </c>
      <c r="C4" s="37"/>
      <c r="D4" s="37"/>
      <c r="E4" s="37"/>
      <c r="F4" s="37"/>
      <c r="G4" s="3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pans="1:256" ht="15.6" customHeight="1" x14ac:dyDescent="0.2">
      <c r="A5" s="36">
        <v>11</v>
      </c>
      <c r="B5" s="28">
        <v>603</v>
      </c>
      <c r="C5" s="37"/>
      <c r="D5" s="37"/>
      <c r="E5" s="37"/>
      <c r="F5" s="37"/>
      <c r="G5" s="3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spans="1:256" ht="15.6" customHeight="1" x14ac:dyDescent="0.2">
      <c r="A6" s="36">
        <v>12</v>
      </c>
      <c r="B6" s="28">
        <v>650</v>
      </c>
      <c r="C6" s="37"/>
      <c r="D6" s="37"/>
      <c r="E6" s="37"/>
      <c r="F6" s="37"/>
      <c r="G6" s="3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</row>
    <row r="7" spans="1:256" ht="15.6" customHeight="1" x14ac:dyDescent="0.2">
      <c r="A7" s="36">
        <v>13</v>
      </c>
      <c r="B7" s="28">
        <v>765</v>
      </c>
      <c r="C7" s="37"/>
      <c r="D7" s="37"/>
      <c r="E7" s="37"/>
      <c r="F7" s="37"/>
      <c r="G7" s="3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spans="1:256" ht="15.6" customHeight="1" x14ac:dyDescent="0.2">
      <c r="A8" s="36">
        <v>14</v>
      </c>
      <c r="B8" s="28">
        <v>820</v>
      </c>
      <c r="C8" s="37"/>
      <c r="D8" s="37"/>
      <c r="E8" s="37"/>
      <c r="F8" s="37"/>
      <c r="G8" s="3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 ht="15.6" customHeight="1" x14ac:dyDescent="0.2">
      <c r="A9" s="36">
        <v>15</v>
      </c>
      <c r="B9" s="28">
        <v>971</v>
      </c>
      <c r="C9" s="37"/>
      <c r="D9" s="37"/>
      <c r="E9" s="37"/>
      <c r="F9" s="37"/>
      <c r="G9" s="3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topLeftCell="A4" zoomScaleNormal="100" workbookViewId="0">
      <selection activeCell="E2" sqref="E2"/>
    </sheetView>
  </sheetViews>
  <sheetFormatPr defaultRowHeight="12.75" x14ac:dyDescent="0.2"/>
  <cols>
    <col min="1" max="1" width="12.140625" style="25" customWidth="1"/>
    <col min="2" max="2" width="10.85546875" style="25" customWidth="1"/>
    <col min="3" max="3" width="9.140625" style="25"/>
    <col min="4" max="4" width="7" style="25" customWidth="1"/>
    <col min="5" max="5" width="9.5703125" style="25" customWidth="1"/>
    <col min="6" max="6" width="7.5703125" style="25" customWidth="1"/>
    <col min="7" max="16384" width="9.140625" style="25"/>
  </cols>
  <sheetData>
    <row r="1" spans="1:6" ht="37.5" customHeight="1" x14ac:dyDescent="0.2">
      <c r="A1" s="30" t="s">
        <v>63</v>
      </c>
      <c r="B1" s="30" t="s">
        <v>62</v>
      </c>
      <c r="C1" s="30" t="s">
        <v>46</v>
      </c>
      <c r="D1" s="30" t="s">
        <v>45</v>
      </c>
      <c r="E1" s="30" t="s">
        <v>53</v>
      </c>
      <c r="F1" s="30" t="s">
        <v>61</v>
      </c>
    </row>
    <row r="2" spans="1:6" ht="14.25" x14ac:dyDescent="0.2">
      <c r="A2" s="30" t="s">
        <v>60</v>
      </c>
      <c r="B2" s="30">
        <v>17</v>
      </c>
      <c r="C2" s="30">
        <v>11</v>
      </c>
      <c r="D2" s="31"/>
      <c r="E2" s="31"/>
      <c r="F2" s="31"/>
    </row>
    <row r="3" spans="1:6" ht="14.25" x14ac:dyDescent="0.2">
      <c r="A3" s="30" t="s">
        <v>59</v>
      </c>
      <c r="B3" s="30">
        <v>12</v>
      </c>
      <c r="C3" s="30">
        <v>12</v>
      </c>
      <c r="D3" s="31"/>
      <c r="E3" s="31"/>
      <c r="F3" s="31"/>
    </row>
    <row r="4" spans="1:6" ht="14.25" x14ac:dyDescent="0.2">
      <c r="A4" s="30" t="s">
        <v>58</v>
      </c>
      <c r="B4" s="30">
        <v>8</v>
      </c>
      <c r="C4" s="30">
        <v>10</v>
      </c>
      <c r="D4" s="31"/>
      <c r="E4" s="31"/>
      <c r="F4" s="31"/>
    </row>
    <row r="5" spans="1:6" ht="14.25" x14ac:dyDescent="0.2">
      <c r="A5" s="30" t="s">
        <v>57</v>
      </c>
      <c r="B5" s="30">
        <v>20</v>
      </c>
      <c r="C5" s="30">
        <v>13</v>
      </c>
      <c r="D5" s="31"/>
      <c r="E5" s="31"/>
      <c r="F5" s="31"/>
    </row>
    <row r="6" spans="1:6" ht="14.25" x14ac:dyDescent="0.2">
      <c r="A6" s="30" t="s">
        <v>56</v>
      </c>
      <c r="B6" s="30">
        <v>5</v>
      </c>
      <c r="C6" s="30">
        <v>10</v>
      </c>
      <c r="D6" s="31"/>
      <c r="E6" s="31"/>
      <c r="F6" s="31"/>
    </row>
    <row r="7" spans="1:6" ht="14.25" x14ac:dyDescent="0.2">
      <c r="A7" s="30" t="s">
        <v>55</v>
      </c>
      <c r="B7" s="30">
        <v>25</v>
      </c>
      <c r="C7" s="30">
        <v>15</v>
      </c>
      <c r="D7" s="31"/>
      <c r="E7" s="31"/>
      <c r="F7" s="31"/>
    </row>
    <row r="8" spans="1:6" ht="14.25" x14ac:dyDescent="0.2">
      <c r="A8" s="30"/>
      <c r="B8" s="30"/>
      <c r="C8" s="30" t="s">
        <v>54</v>
      </c>
      <c r="D8" s="43"/>
      <c r="E8" s="43"/>
      <c r="F8" s="4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I9"/>
  <sheetViews>
    <sheetView workbookViewId="0">
      <selection activeCell="E3" sqref="E3"/>
    </sheetView>
  </sheetViews>
  <sheetFormatPr defaultRowHeight="12.75" x14ac:dyDescent="0.2"/>
  <cols>
    <col min="1" max="1" width="18.42578125" customWidth="1"/>
    <col min="3" max="3" width="11.7109375" customWidth="1"/>
    <col min="4" max="4" width="11.140625" customWidth="1"/>
    <col min="5" max="9" width="7.7109375" customWidth="1"/>
    <col min="10" max="35" width="3.42578125" customWidth="1"/>
  </cols>
  <sheetData>
    <row r="2" spans="1:35" ht="28.5" customHeight="1" x14ac:dyDescent="0.4">
      <c r="A2" s="54" t="s">
        <v>64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</row>
    <row r="3" spans="1:35" x14ac:dyDescent="0.2">
      <c r="A3" s="38" t="s">
        <v>65</v>
      </c>
      <c r="B3" s="38" t="s">
        <v>66</v>
      </c>
      <c r="C3" s="38" t="s">
        <v>67</v>
      </c>
      <c r="D3" s="38" t="s">
        <v>68</v>
      </c>
      <c r="E3" s="39">
        <v>42430</v>
      </c>
      <c r="F3" s="39"/>
      <c r="G3" s="39"/>
      <c r="H3" s="39"/>
      <c r="I3" s="39"/>
    </row>
    <row r="4" spans="1:35" x14ac:dyDescent="0.2">
      <c r="A4" s="40" t="s">
        <v>69</v>
      </c>
      <c r="B4" s="41">
        <v>42431</v>
      </c>
      <c r="C4" s="42">
        <v>10</v>
      </c>
      <c r="D4" s="41"/>
      <c r="E4" s="40"/>
      <c r="F4" s="40"/>
      <c r="G4" s="40"/>
      <c r="H4" s="40"/>
      <c r="I4" s="40"/>
    </row>
    <row r="5" spans="1:35" x14ac:dyDescent="0.2">
      <c r="A5" s="40" t="s">
        <v>70</v>
      </c>
      <c r="B5" s="41">
        <v>42428</v>
      </c>
      <c r="C5" s="42">
        <v>15</v>
      </c>
      <c r="D5" s="41"/>
      <c r="E5" s="40"/>
      <c r="F5" s="40"/>
      <c r="G5" s="40"/>
      <c r="H5" s="40"/>
      <c r="I5" s="40"/>
    </row>
    <row r="6" spans="1:35" x14ac:dyDescent="0.2">
      <c r="A6" s="40" t="s">
        <v>71</v>
      </c>
      <c r="B6" s="41">
        <v>42434</v>
      </c>
      <c r="C6" s="42">
        <v>20</v>
      </c>
      <c r="D6" s="41"/>
      <c r="E6" s="40"/>
      <c r="F6" s="40"/>
      <c r="G6" s="40"/>
      <c r="H6" s="40"/>
      <c r="I6" s="40"/>
    </row>
    <row r="7" spans="1:35" x14ac:dyDescent="0.2">
      <c r="A7" s="40" t="s">
        <v>72</v>
      </c>
      <c r="B7" s="41">
        <v>42445</v>
      </c>
      <c r="C7" s="42">
        <v>10</v>
      </c>
      <c r="D7" s="41"/>
      <c r="E7" s="40"/>
      <c r="F7" s="40"/>
      <c r="G7" s="40"/>
      <c r="H7" s="40"/>
      <c r="I7" s="40"/>
    </row>
    <row r="8" spans="1:35" x14ac:dyDescent="0.2">
      <c r="A8" s="40" t="s">
        <v>73</v>
      </c>
      <c r="B8" s="41">
        <v>42449</v>
      </c>
      <c r="C8" s="42">
        <v>16</v>
      </c>
      <c r="D8" s="41"/>
      <c r="E8" s="40"/>
      <c r="F8" s="40"/>
      <c r="G8" s="40"/>
      <c r="H8" s="40"/>
      <c r="I8" s="40"/>
    </row>
    <row r="9" spans="1:35" x14ac:dyDescent="0.2">
      <c r="A9" s="40" t="s">
        <v>74</v>
      </c>
      <c r="B9" s="41">
        <v>42444</v>
      </c>
      <c r="C9" s="42">
        <v>13</v>
      </c>
      <c r="D9" s="41"/>
      <c r="E9" s="40"/>
      <c r="F9" s="40"/>
      <c r="G9" s="40"/>
      <c r="H9" s="40"/>
      <c r="I9" s="40"/>
    </row>
  </sheetData>
  <mergeCells count="1">
    <mergeCell ref="A2:A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admin</cp:lastModifiedBy>
  <dcterms:created xsi:type="dcterms:W3CDTF">2015-01-15T11:49:31Z</dcterms:created>
  <dcterms:modified xsi:type="dcterms:W3CDTF">2022-10-07T07:29:49Z</dcterms:modified>
</cp:coreProperties>
</file>