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2d8ad2a8930669/Documents/University/Masters/Calculations/For_Model_Curves/MRes/"/>
    </mc:Choice>
  </mc:AlternateContent>
  <xr:revisionPtr revIDLastSave="881" documentId="8_{192F1ECA-7393-4E85-BCCB-8CA69D6231D9}" xr6:coauthVersionLast="47" xr6:coauthVersionMax="47" xr10:uidLastSave="{E688C0A5-44C4-4ACC-B1F7-478D617A4FF6}"/>
  <bookViews>
    <workbookView xWindow="-110" yWindow="-110" windowWidth="19420" windowHeight="10300" xr2:uid="{92932C14-7088-4477-ABB3-7BA3BEA0D435}"/>
  </bookViews>
  <sheets>
    <sheet name="2 Calcs_Using Jian et al (2025)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F22" i="3" s="1"/>
  <c r="P8" i="3"/>
  <c r="G321" i="3"/>
  <c r="G32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262" i="3"/>
  <c r="D322" i="3"/>
  <c r="D323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262" i="3"/>
  <c r="D303" i="3"/>
  <c r="E303" i="3" s="1"/>
  <c r="D304" i="3"/>
  <c r="E304" i="3" s="1"/>
  <c r="D305" i="3"/>
  <c r="D306" i="3"/>
  <c r="D307" i="3"/>
  <c r="D308" i="3"/>
  <c r="E308" i="3" s="1"/>
  <c r="D309" i="3"/>
  <c r="D310" i="3"/>
  <c r="D311" i="3"/>
  <c r="D312" i="3"/>
  <c r="E312" i="3" s="1"/>
  <c r="D313" i="3"/>
  <c r="E313" i="3" s="1"/>
  <c r="D314" i="3"/>
  <c r="D315" i="3"/>
  <c r="E315" i="3" s="1"/>
  <c r="D316" i="3"/>
  <c r="E316" i="3" s="1"/>
  <c r="D317" i="3"/>
  <c r="D318" i="3"/>
  <c r="D319" i="3"/>
  <c r="D320" i="3"/>
  <c r="D321" i="3"/>
  <c r="E305" i="3"/>
  <c r="E306" i="3"/>
  <c r="E307" i="3"/>
  <c r="E309" i="3"/>
  <c r="E310" i="3"/>
  <c r="E311" i="3"/>
  <c r="E314" i="3"/>
  <c r="E317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262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153" i="3"/>
  <c r="E116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153" i="3"/>
  <c r="O8" i="3"/>
  <c r="D25" i="3" s="1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89" i="3"/>
  <c r="O9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262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153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8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Q10" i="3"/>
  <c r="Q11" i="3"/>
  <c r="Q9" i="3"/>
  <c r="O11" i="3"/>
  <c r="P11" i="3" s="1"/>
  <c r="O10" i="3"/>
  <c r="P9" i="3"/>
  <c r="E9" i="3" l="1"/>
  <c r="E21" i="3"/>
  <c r="D123" i="3"/>
  <c r="R10" i="3"/>
  <c r="D144" i="3" s="1"/>
  <c r="D145" i="3"/>
  <c r="D121" i="3"/>
  <c r="D233" i="3"/>
  <c r="D120" i="3"/>
  <c r="D119" i="3"/>
  <c r="D255" i="3"/>
  <c r="D231" i="3"/>
  <c r="D219" i="3"/>
  <c r="D52" i="3"/>
  <c r="D35" i="3"/>
  <c r="D59" i="3"/>
  <c r="D47" i="3"/>
  <c r="D60" i="3"/>
  <c r="D48" i="3"/>
  <c r="D36" i="3"/>
  <c r="D46" i="3"/>
  <c r="D57" i="3"/>
  <c r="D45" i="3"/>
  <c r="D33" i="3"/>
  <c r="D34" i="3"/>
  <c r="D56" i="3"/>
  <c r="D44" i="3"/>
  <c r="D32" i="3"/>
  <c r="D55" i="3"/>
  <c r="D43" i="3"/>
  <c r="D31" i="3"/>
  <c r="D24" i="3"/>
  <c r="D54" i="3"/>
  <c r="D42" i="3"/>
  <c r="D30" i="3"/>
  <c r="D58" i="3"/>
  <c r="D65" i="3"/>
  <c r="D53" i="3"/>
  <c r="D41" i="3"/>
  <c r="D29" i="3"/>
  <c r="D64" i="3"/>
  <c r="D40" i="3"/>
  <c r="D28" i="3"/>
  <c r="D63" i="3"/>
  <c r="D51" i="3"/>
  <c r="D39" i="3"/>
  <c r="D27" i="3"/>
  <c r="D62" i="3"/>
  <c r="D50" i="3"/>
  <c r="D38" i="3"/>
  <c r="D26" i="3"/>
  <c r="D61" i="3"/>
  <c r="D49" i="3"/>
  <c r="D37" i="3"/>
  <c r="E13" i="3"/>
  <c r="E22" i="3"/>
  <c r="E10" i="3"/>
  <c r="E8" i="3"/>
  <c r="E7" i="3"/>
  <c r="E6" i="3"/>
  <c r="F5" i="3"/>
  <c r="E20" i="3"/>
  <c r="E19" i="3"/>
  <c r="E18" i="3"/>
  <c r="F17" i="3"/>
  <c r="F16" i="3"/>
  <c r="F4" i="3"/>
  <c r="G15" i="3"/>
  <c r="G3" i="3"/>
  <c r="G14" i="3"/>
  <c r="E12" i="3"/>
  <c r="E23" i="3"/>
  <c r="E11" i="3"/>
  <c r="G12" i="3"/>
  <c r="E17" i="3"/>
  <c r="E5" i="3"/>
  <c r="F15" i="3"/>
  <c r="F3" i="3"/>
  <c r="G13" i="3"/>
  <c r="E15" i="3"/>
  <c r="E3" i="3"/>
  <c r="F13" i="3"/>
  <c r="G23" i="3"/>
  <c r="G11" i="3"/>
  <c r="F14" i="3"/>
  <c r="E14" i="3"/>
  <c r="F2" i="3"/>
  <c r="F12" i="3"/>
  <c r="G22" i="3"/>
  <c r="G10" i="3"/>
  <c r="E4" i="3"/>
  <c r="F23" i="3"/>
  <c r="F11" i="3"/>
  <c r="G21" i="3"/>
  <c r="G9" i="3"/>
  <c r="G2" i="3"/>
  <c r="F10" i="3"/>
  <c r="G20" i="3"/>
  <c r="G8" i="3"/>
  <c r="F21" i="3"/>
  <c r="F9" i="3"/>
  <c r="G19" i="3"/>
  <c r="G7" i="3"/>
  <c r="F20" i="3"/>
  <c r="F8" i="3"/>
  <c r="G18" i="3"/>
  <c r="G6" i="3"/>
  <c r="F19" i="3"/>
  <c r="F7" i="3"/>
  <c r="G17" i="3"/>
  <c r="G5" i="3"/>
  <c r="E16" i="3"/>
  <c r="F18" i="3"/>
  <c r="F6" i="3"/>
  <c r="G16" i="3"/>
  <c r="G4" i="3"/>
  <c r="R11" i="3"/>
  <c r="D259" i="3" s="1"/>
  <c r="R9" i="3"/>
  <c r="D82" i="3" s="1"/>
  <c r="P10" i="3"/>
  <c r="D243" i="3" l="1"/>
  <c r="D133" i="3"/>
  <c r="D131" i="3"/>
  <c r="D234" i="3"/>
  <c r="D232" i="3"/>
  <c r="D122" i="3"/>
  <c r="D244" i="3"/>
  <c r="D134" i="3"/>
  <c r="D256" i="3"/>
  <c r="D146" i="3"/>
  <c r="D132" i="3"/>
  <c r="E132" i="3" s="1"/>
  <c r="D72" i="3"/>
  <c r="D84" i="3"/>
  <c r="D70" i="3"/>
  <c r="D140" i="3"/>
  <c r="D129" i="3"/>
  <c r="D141" i="3"/>
  <c r="D117" i="3"/>
  <c r="D118" i="3"/>
  <c r="D130" i="3"/>
  <c r="D142" i="3"/>
  <c r="D128" i="3"/>
  <c r="D125" i="3"/>
  <c r="E122" i="3" s="1"/>
  <c r="D126" i="3"/>
  <c r="D127" i="3"/>
  <c r="D136" i="3"/>
  <c r="D150" i="3"/>
  <c r="D151" i="3"/>
  <c r="D148" i="3"/>
  <c r="D137" i="3"/>
  <c r="D138" i="3"/>
  <c r="D139" i="3"/>
  <c r="D124" i="3"/>
  <c r="D149" i="3"/>
  <c r="D152" i="3"/>
  <c r="D223" i="3"/>
  <c r="D235" i="3"/>
  <c r="D247" i="3"/>
  <c r="D143" i="3"/>
  <c r="D221" i="3"/>
  <c r="D222" i="3"/>
  <c r="D76" i="3"/>
  <c r="D78" i="3"/>
  <c r="D67" i="3"/>
  <c r="F84" i="3" s="1"/>
  <c r="D79" i="3"/>
  <c r="D88" i="3"/>
  <c r="D68" i="3"/>
  <c r="D80" i="3"/>
  <c r="D85" i="3"/>
  <c r="D69" i="3"/>
  <c r="D81" i="3"/>
  <c r="D86" i="3"/>
  <c r="D66" i="3"/>
  <c r="D71" i="3"/>
  <c r="D83" i="3"/>
  <c r="D73" i="3"/>
  <c r="D74" i="3"/>
  <c r="D87" i="3"/>
  <c r="D77" i="3"/>
  <c r="D75" i="3"/>
  <c r="D240" i="3"/>
  <c r="D229" i="3"/>
  <c r="D241" i="3"/>
  <c r="D253" i="3"/>
  <c r="D218" i="3"/>
  <c r="D230" i="3"/>
  <c r="D242" i="3"/>
  <c r="D254" i="3"/>
  <c r="D260" i="3"/>
  <c r="D237" i="3"/>
  <c r="D226" i="3"/>
  <c r="D224" i="3"/>
  <c r="D249" i="3"/>
  <c r="D228" i="3"/>
  <c r="D236" i="3"/>
  <c r="D217" i="3"/>
  <c r="D225" i="3"/>
  <c r="D250" i="3"/>
  <c r="D227" i="3"/>
  <c r="D239" i="3"/>
  <c r="D248" i="3"/>
  <c r="D261" i="3"/>
  <c r="D238" i="3"/>
  <c r="D251" i="3"/>
  <c r="D252" i="3"/>
  <c r="D245" i="3"/>
  <c r="D246" i="3"/>
  <c r="D135" i="3"/>
  <c r="D220" i="3"/>
  <c r="D257" i="3"/>
  <c r="D258" i="3"/>
  <c r="D147" i="3"/>
  <c r="G43" i="3"/>
  <c r="G61" i="3"/>
  <c r="G32" i="3"/>
  <c r="G42" i="3"/>
  <c r="G33" i="3"/>
  <c r="G35" i="3"/>
  <c r="G29" i="3"/>
  <c r="G44" i="3"/>
  <c r="G25" i="3"/>
  <c r="G31" i="3"/>
  <c r="G59" i="3"/>
  <c r="G65" i="3"/>
  <c r="G34" i="3"/>
  <c r="G24" i="3"/>
  <c r="G58" i="3"/>
  <c r="G56" i="3"/>
  <c r="G45" i="3"/>
  <c r="G38" i="3"/>
  <c r="G39" i="3"/>
  <c r="G57" i="3"/>
  <c r="G41" i="3"/>
  <c r="G51" i="3"/>
  <c r="G54" i="3"/>
  <c r="G46" i="3"/>
  <c r="G50" i="3"/>
  <c r="G27" i="3"/>
  <c r="G63" i="3"/>
  <c r="G36" i="3"/>
  <c r="G53" i="3"/>
  <c r="G62" i="3"/>
  <c r="G28" i="3"/>
  <c r="G48" i="3"/>
  <c r="G26" i="3"/>
  <c r="G37" i="3"/>
  <c r="G40" i="3"/>
  <c r="G60" i="3"/>
  <c r="G30" i="3"/>
  <c r="G52" i="3"/>
  <c r="G49" i="3"/>
  <c r="G64" i="3"/>
  <c r="G55" i="3"/>
  <c r="G47" i="3"/>
  <c r="F28" i="3"/>
  <c r="F36" i="3"/>
  <c r="F59" i="3"/>
  <c r="F32" i="3"/>
  <c r="E38" i="3"/>
  <c r="F50" i="3"/>
  <c r="E50" i="3"/>
  <c r="E41" i="3"/>
  <c r="F41" i="3"/>
  <c r="F43" i="3"/>
  <c r="E43" i="3"/>
  <c r="F57" i="3"/>
  <c r="E57" i="3"/>
  <c r="F62" i="3"/>
  <c r="E62" i="3"/>
  <c r="E53" i="3"/>
  <c r="F53" i="3"/>
  <c r="F55" i="3"/>
  <c r="E55" i="3"/>
  <c r="F46" i="3"/>
  <c r="E46" i="3"/>
  <c r="E29" i="3"/>
  <c r="F29" i="3"/>
  <c r="E27" i="3"/>
  <c r="E65" i="3"/>
  <c r="F65" i="3"/>
  <c r="F45" i="3"/>
  <c r="E45" i="3"/>
  <c r="F39" i="3"/>
  <c r="E39" i="3"/>
  <c r="F58" i="3"/>
  <c r="E58" i="3"/>
  <c r="E35" i="3"/>
  <c r="E36" i="3"/>
  <c r="F51" i="3"/>
  <c r="E51" i="3"/>
  <c r="F26" i="3"/>
  <c r="F48" i="3"/>
  <c r="E48" i="3"/>
  <c r="E31" i="3"/>
  <c r="F31" i="3"/>
  <c r="E47" i="3"/>
  <c r="F63" i="3"/>
  <c r="E63" i="3"/>
  <c r="F38" i="3"/>
  <c r="E59" i="3"/>
  <c r="F60" i="3"/>
  <c r="E60" i="3"/>
  <c r="E28" i="3"/>
  <c r="E30" i="3"/>
  <c r="F30" i="3"/>
  <c r="E32" i="3"/>
  <c r="E25" i="3"/>
  <c r="E37" i="3"/>
  <c r="F37" i="3"/>
  <c r="E40" i="3"/>
  <c r="F40" i="3"/>
  <c r="E42" i="3"/>
  <c r="F42" i="3"/>
  <c r="E44" i="3"/>
  <c r="F44" i="3"/>
  <c r="F49" i="3"/>
  <c r="E49" i="3"/>
  <c r="E52" i="3"/>
  <c r="F52" i="3"/>
  <c r="E54" i="3"/>
  <c r="F54" i="3"/>
  <c r="E56" i="3"/>
  <c r="F56" i="3"/>
  <c r="E61" i="3"/>
  <c r="F61" i="3"/>
  <c r="E64" i="3"/>
  <c r="F64" i="3"/>
  <c r="F24" i="3"/>
  <c r="E24" i="3"/>
  <c r="F34" i="3"/>
  <c r="E34" i="3"/>
  <c r="F35" i="3"/>
  <c r="E26" i="3"/>
  <c r="F25" i="3"/>
  <c r="F27" i="3"/>
  <c r="F33" i="3"/>
  <c r="E33" i="3"/>
  <c r="F47" i="3"/>
  <c r="E145" i="3" l="1"/>
  <c r="G234" i="3"/>
  <c r="G84" i="3"/>
  <c r="F233" i="3"/>
  <c r="F122" i="3"/>
  <c r="G220" i="3"/>
  <c r="F220" i="3"/>
  <c r="E220" i="3"/>
  <c r="F83" i="3"/>
  <c r="G83" i="3"/>
  <c r="E83" i="3"/>
  <c r="E243" i="3"/>
  <c r="E251" i="3"/>
  <c r="F251" i="3"/>
  <c r="G251" i="3"/>
  <c r="F224" i="3"/>
  <c r="G224" i="3"/>
  <c r="E224" i="3"/>
  <c r="E123" i="3"/>
  <c r="F71" i="3"/>
  <c r="G71" i="3"/>
  <c r="E71" i="3"/>
  <c r="E76" i="3"/>
  <c r="G76" i="3"/>
  <c r="F76" i="3"/>
  <c r="G247" i="3"/>
  <c r="F247" i="3"/>
  <c r="E247" i="3"/>
  <c r="F150" i="3"/>
  <c r="G150" i="3"/>
  <c r="E150" i="3"/>
  <c r="G140" i="3"/>
  <c r="F140" i="3"/>
  <c r="E140" i="3"/>
  <c r="F132" i="3"/>
  <c r="G129" i="3"/>
  <c r="F129" i="3"/>
  <c r="E129" i="3"/>
  <c r="F238" i="3"/>
  <c r="E238" i="3"/>
  <c r="G238" i="3"/>
  <c r="G256" i="3"/>
  <c r="G66" i="3"/>
  <c r="E66" i="3"/>
  <c r="F66" i="3"/>
  <c r="E133" i="3"/>
  <c r="F232" i="3"/>
  <c r="G122" i="3"/>
  <c r="E136" i="3"/>
  <c r="G136" i="3"/>
  <c r="F136" i="3"/>
  <c r="G144" i="3"/>
  <c r="G243" i="3"/>
  <c r="F82" i="3"/>
  <c r="F249" i="3"/>
  <c r="E249" i="3"/>
  <c r="G249" i="3"/>
  <c r="E78" i="3"/>
  <c r="F78" i="3"/>
  <c r="G78" i="3"/>
  <c r="F226" i="3"/>
  <c r="E226" i="3"/>
  <c r="G226" i="3"/>
  <c r="F219" i="3"/>
  <c r="F261" i="3"/>
  <c r="E261" i="3"/>
  <c r="G261" i="3"/>
  <c r="F237" i="3"/>
  <c r="E237" i="3"/>
  <c r="G237" i="3"/>
  <c r="F72" i="3"/>
  <c r="E86" i="3"/>
  <c r="F86" i="3"/>
  <c r="G86" i="3"/>
  <c r="F133" i="3"/>
  <c r="E232" i="3"/>
  <c r="G127" i="3"/>
  <c r="F127" i="3"/>
  <c r="E127" i="3"/>
  <c r="E144" i="3"/>
  <c r="G70" i="3"/>
  <c r="E70" i="3"/>
  <c r="F70" i="3"/>
  <c r="E82" i="3"/>
  <c r="G233" i="3"/>
  <c r="F248" i="3"/>
  <c r="G248" i="3"/>
  <c r="E248" i="3"/>
  <c r="F260" i="3"/>
  <c r="G260" i="3"/>
  <c r="E260" i="3"/>
  <c r="F234" i="3"/>
  <c r="F81" i="3"/>
  <c r="G81" i="3"/>
  <c r="E81" i="3"/>
  <c r="G133" i="3"/>
  <c r="G255" i="3"/>
  <c r="F223" i="3"/>
  <c r="E223" i="3"/>
  <c r="G223" i="3"/>
  <c r="F126" i="3"/>
  <c r="G126" i="3"/>
  <c r="E126" i="3"/>
  <c r="F144" i="3"/>
  <c r="E120" i="3"/>
  <c r="G82" i="3"/>
  <c r="G232" i="3"/>
  <c r="E239" i="3"/>
  <c r="F239" i="3"/>
  <c r="G239" i="3"/>
  <c r="E254" i="3"/>
  <c r="F254" i="3"/>
  <c r="G254" i="3"/>
  <c r="F244" i="3"/>
  <c r="G244" i="3"/>
  <c r="G152" i="3"/>
  <c r="F152" i="3"/>
  <c r="E152" i="3"/>
  <c r="F125" i="3"/>
  <c r="E125" i="3"/>
  <c r="G125" i="3"/>
  <c r="F134" i="3"/>
  <c r="F120" i="3"/>
  <c r="E72" i="3"/>
  <c r="G145" i="3"/>
  <c r="G69" i="3"/>
  <c r="E69" i="3"/>
  <c r="F69" i="3"/>
  <c r="E135" i="3"/>
  <c r="G135" i="3"/>
  <c r="F135" i="3"/>
  <c r="E227" i="3"/>
  <c r="F227" i="3"/>
  <c r="G227" i="3"/>
  <c r="E242" i="3"/>
  <c r="F242" i="3"/>
  <c r="G242" i="3"/>
  <c r="E219" i="3"/>
  <c r="F85" i="3"/>
  <c r="E85" i="3"/>
  <c r="G85" i="3"/>
  <c r="G222" i="3"/>
  <c r="F222" i="3"/>
  <c r="E222" i="3"/>
  <c r="F235" i="3"/>
  <c r="E235" i="3"/>
  <c r="G235" i="3"/>
  <c r="F149" i="3"/>
  <c r="E149" i="3"/>
  <c r="G149" i="3"/>
  <c r="F128" i="3"/>
  <c r="G128" i="3"/>
  <c r="E128" i="3"/>
  <c r="G134" i="3"/>
  <c r="G120" i="3"/>
  <c r="E256" i="3"/>
  <c r="E252" i="3"/>
  <c r="G252" i="3"/>
  <c r="F252" i="3"/>
  <c r="F151" i="3"/>
  <c r="E151" i="3"/>
  <c r="G151" i="3"/>
  <c r="F256" i="3"/>
  <c r="G72" i="3"/>
  <c r="G123" i="3"/>
  <c r="G246" i="3"/>
  <c r="F246" i="3"/>
  <c r="E246" i="3"/>
  <c r="F250" i="3"/>
  <c r="E250" i="3"/>
  <c r="G250" i="3"/>
  <c r="E230" i="3"/>
  <c r="F230" i="3"/>
  <c r="G230" i="3"/>
  <c r="G75" i="3"/>
  <c r="F75" i="3"/>
  <c r="E75" i="3"/>
  <c r="G80" i="3"/>
  <c r="F80" i="3"/>
  <c r="E80" i="3"/>
  <c r="G221" i="3"/>
  <c r="F221" i="3"/>
  <c r="E221" i="3"/>
  <c r="E119" i="3"/>
  <c r="F124" i="3"/>
  <c r="E124" i="3"/>
  <c r="G124" i="3"/>
  <c r="F142" i="3"/>
  <c r="E142" i="3"/>
  <c r="G142" i="3"/>
  <c r="E134" i="3"/>
  <c r="G231" i="3"/>
  <c r="F231" i="3"/>
  <c r="E218" i="3"/>
  <c r="F218" i="3"/>
  <c r="G218" i="3"/>
  <c r="G68" i="3"/>
  <c r="E68" i="3"/>
  <c r="F68" i="3"/>
  <c r="G143" i="3"/>
  <c r="F143" i="3"/>
  <c r="E143" i="3"/>
  <c r="F139" i="3"/>
  <c r="E139" i="3"/>
  <c r="G139" i="3"/>
  <c r="E130" i="3"/>
  <c r="F130" i="3"/>
  <c r="G130" i="3"/>
  <c r="F146" i="3"/>
  <c r="G258" i="3"/>
  <c r="F258" i="3"/>
  <c r="E258" i="3"/>
  <c r="F217" i="3"/>
  <c r="E217" i="3"/>
  <c r="E233" i="3"/>
  <c r="E234" i="3"/>
  <c r="F255" i="3"/>
  <c r="G217" i="3"/>
  <c r="E255" i="3"/>
  <c r="E87" i="3"/>
  <c r="F87" i="3"/>
  <c r="G87" i="3"/>
  <c r="E88" i="3"/>
  <c r="G88" i="3"/>
  <c r="F88" i="3"/>
  <c r="E131" i="3"/>
  <c r="G119" i="3"/>
  <c r="F138" i="3"/>
  <c r="G138" i="3"/>
  <c r="E138" i="3"/>
  <c r="G121" i="3"/>
  <c r="G146" i="3"/>
  <c r="F259" i="3"/>
  <c r="F243" i="3"/>
  <c r="E84" i="3"/>
  <c r="F236" i="3"/>
  <c r="G236" i="3"/>
  <c r="E236" i="3"/>
  <c r="E241" i="3"/>
  <c r="F241" i="3"/>
  <c r="G241" i="3"/>
  <c r="G74" i="3"/>
  <c r="E74" i="3"/>
  <c r="F74" i="3"/>
  <c r="E79" i="3"/>
  <c r="F79" i="3"/>
  <c r="G79" i="3"/>
  <c r="F131" i="3"/>
  <c r="F137" i="3"/>
  <c r="E137" i="3"/>
  <c r="G137" i="3"/>
  <c r="F117" i="3"/>
  <c r="E117" i="3"/>
  <c r="G117" i="3"/>
  <c r="F123" i="3"/>
  <c r="E121" i="3"/>
  <c r="E146" i="3"/>
  <c r="G259" i="3"/>
  <c r="E240" i="3"/>
  <c r="G240" i="3"/>
  <c r="F240" i="3"/>
  <c r="E147" i="3"/>
  <c r="F147" i="3"/>
  <c r="G147" i="3"/>
  <c r="F225" i="3"/>
  <c r="E225" i="3"/>
  <c r="G225" i="3"/>
  <c r="G77" i="3"/>
  <c r="E77" i="3"/>
  <c r="F77" i="3"/>
  <c r="F119" i="3"/>
  <c r="F121" i="3"/>
  <c r="E259" i="3"/>
  <c r="G245" i="3"/>
  <c r="F245" i="3"/>
  <c r="E245" i="3"/>
  <c r="E253" i="3"/>
  <c r="G253" i="3"/>
  <c r="F253" i="3"/>
  <c r="E118" i="3"/>
  <c r="F118" i="3"/>
  <c r="G118" i="3"/>
  <c r="G257" i="3"/>
  <c r="F257" i="3"/>
  <c r="E257" i="3"/>
  <c r="E231" i="3"/>
  <c r="E228" i="3"/>
  <c r="F228" i="3"/>
  <c r="G228" i="3"/>
  <c r="E229" i="3"/>
  <c r="F229" i="3"/>
  <c r="G229" i="3"/>
  <c r="G73" i="3"/>
  <c r="F73" i="3"/>
  <c r="E73" i="3"/>
  <c r="G67" i="3"/>
  <c r="F67" i="3"/>
  <c r="E67" i="3"/>
  <c r="G131" i="3"/>
  <c r="F145" i="3"/>
  <c r="E148" i="3"/>
  <c r="F148" i="3"/>
  <c r="G148" i="3"/>
  <c r="G141" i="3"/>
  <c r="E141" i="3"/>
  <c r="F141" i="3"/>
  <c r="G132" i="3"/>
  <c r="G219" i="3"/>
  <c r="E24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tc={BBBC786B-F57D-4B69-A62A-353414FFACE3}</author>
  </authors>
  <commentList>
    <comment ref="O3" authorId="0" shapeId="0" xr:uid="{BBBC786B-F57D-4B69-A62A-353414FFAC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900 Ma - suggested formation but very much flows from one to another
</t>
      </text>
    </comment>
  </commentList>
</comments>
</file>

<file path=xl/sharedStrings.xml><?xml version="1.0" encoding="utf-8"?>
<sst xmlns="http://schemas.openxmlformats.org/spreadsheetml/2006/main" count="39" uniqueCount="27">
  <si>
    <t>Supercontinent</t>
  </si>
  <si>
    <t>Time (Ma)</t>
  </si>
  <si>
    <t>Supercontinet</t>
  </si>
  <si>
    <t>Formation start</t>
  </si>
  <si>
    <t>Fragementation start</t>
  </si>
  <si>
    <t xml:space="preserve">Complete breakup </t>
  </si>
  <si>
    <t xml:space="preserve">Rodinia </t>
  </si>
  <si>
    <t>Columbia/Nuna</t>
  </si>
  <si>
    <t>Kenorland</t>
  </si>
  <si>
    <t>Stand div 1</t>
  </si>
  <si>
    <t>Rodinia</t>
  </si>
  <si>
    <t>Original Data - Min</t>
  </si>
  <si>
    <t>Original Data - Mean</t>
  </si>
  <si>
    <t>Original Data - Max</t>
  </si>
  <si>
    <t>Original Data - Time</t>
  </si>
  <si>
    <t>&lt;- 133 come between a difference between low and medium of 200Ma - then double and divide by 3</t>
  </si>
  <si>
    <t>Godwana/Pangea</t>
  </si>
  <si>
    <t>Stand Div 2</t>
  </si>
  <si>
    <t>Max Peak 2</t>
  </si>
  <si>
    <t>Max peak 1</t>
  </si>
  <si>
    <t>n/a</t>
  </si>
  <si>
    <t>Stable period</t>
  </si>
  <si>
    <t>Fully formed</t>
  </si>
  <si>
    <t>Relative Weathering  Max</t>
  </si>
  <si>
    <t>Relative Weathering  Mean</t>
  </si>
  <si>
    <t>Relative Weathering Min</t>
  </si>
  <si>
    <t xml:space="preserve">Original Bell Curve calculation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</si>
</sst>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50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3399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1" fillId="8" borderId="0" xfId="0" applyFont="1" applyFill="1" applyAlignment="1">
      <alignment horizontal="center" vertical="center" textRotation="90" wrapText="1"/>
    </xf>
    <xf numFmtId="0" fontId="1" fillId="8" borderId="1" xfId="0" applyFont="1" applyFill="1" applyBorder="1" applyAlignment="1">
      <alignment horizontal="center" vertical="center" textRotation="90" wrapText="1"/>
    </xf>
    <xf numFmtId="0" fontId="1" fillId="6" borderId="2" xfId="0" applyFont="1" applyFill="1" applyBorder="1" applyAlignment="1">
      <alignment horizontal="center" vertical="center" textRotation="90" wrapText="1"/>
    </xf>
    <xf numFmtId="0" fontId="1" fillId="6" borderId="0" xfId="0" applyFont="1" applyFill="1" applyAlignment="1">
      <alignment horizontal="center" vertical="center" textRotation="90" wrapText="1"/>
    </xf>
    <xf numFmtId="0" fontId="1" fillId="6" borderId="1" xfId="0" applyFont="1" applyFill="1" applyBorder="1" applyAlignment="1">
      <alignment horizontal="center" vertical="center" textRotation="90" wrapText="1"/>
    </xf>
    <xf numFmtId="0" fontId="1" fillId="5" borderId="2" xfId="0" applyFont="1" applyFill="1" applyBorder="1" applyAlignment="1">
      <alignment horizontal="center" vertical="center" textRotation="90" wrapText="1"/>
    </xf>
    <xf numFmtId="0" fontId="1" fillId="5" borderId="0" xfId="0" applyFont="1" applyFill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0" fillId="2" borderId="0" xfId="0" applyFill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Weathering inputs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 Calcs_Using Jian et al (2025)'!$B$2:$B$402</c:f>
              <c:numCache>
                <c:formatCode>General</c:formatCode>
                <c:ptCount val="40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  <c:pt idx="11">
                  <c:v>-110</c:v>
                </c:pt>
                <c:pt idx="12">
                  <c:v>-120</c:v>
                </c:pt>
                <c:pt idx="13">
                  <c:v>-130</c:v>
                </c:pt>
                <c:pt idx="14">
                  <c:v>-140</c:v>
                </c:pt>
                <c:pt idx="15">
                  <c:v>-150</c:v>
                </c:pt>
                <c:pt idx="16">
                  <c:v>-160</c:v>
                </c:pt>
                <c:pt idx="17">
                  <c:v>-170</c:v>
                </c:pt>
                <c:pt idx="18">
                  <c:v>-180</c:v>
                </c:pt>
                <c:pt idx="19">
                  <c:v>-190</c:v>
                </c:pt>
                <c:pt idx="20">
                  <c:v>-200</c:v>
                </c:pt>
                <c:pt idx="21">
                  <c:v>-210</c:v>
                </c:pt>
                <c:pt idx="22">
                  <c:v>-220</c:v>
                </c:pt>
                <c:pt idx="23">
                  <c:v>-230</c:v>
                </c:pt>
                <c:pt idx="24">
                  <c:v>-240</c:v>
                </c:pt>
                <c:pt idx="25">
                  <c:v>-250</c:v>
                </c:pt>
                <c:pt idx="26">
                  <c:v>-260</c:v>
                </c:pt>
                <c:pt idx="27">
                  <c:v>-270</c:v>
                </c:pt>
                <c:pt idx="28">
                  <c:v>-280</c:v>
                </c:pt>
                <c:pt idx="29">
                  <c:v>-290</c:v>
                </c:pt>
                <c:pt idx="30">
                  <c:v>-300</c:v>
                </c:pt>
                <c:pt idx="31">
                  <c:v>-310</c:v>
                </c:pt>
                <c:pt idx="32">
                  <c:v>-320</c:v>
                </c:pt>
                <c:pt idx="33">
                  <c:v>-330</c:v>
                </c:pt>
                <c:pt idx="34">
                  <c:v>-340</c:v>
                </c:pt>
                <c:pt idx="35">
                  <c:v>-350</c:v>
                </c:pt>
                <c:pt idx="36">
                  <c:v>-360</c:v>
                </c:pt>
                <c:pt idx="37">
                  <c:v>-370</c:v>
                </c:pt>
                <c:pt idx="38">
                  <c:v>-380</c:v>
                </c:pt>
                <c:pt idx="39">
                  <c:v>-390</c:v>
                </c:pt>
                <c:pt idx="40">
                  <c:v>-400</c:v>
                </c:pt>
                <c:pt idx="41">
                  <c:v>-410</c:v>
                </c:pt>
                <c:pt idx="42">
                  <c:v>-420</c:v>
                </c:pt>
                <c:pt idx="43">
                  <c:v>-430</c:v>
                </c:pt>
                <c:pt idx="44">
                  <c:v>-440</c:v>
                </c:pt>
                <c:pt idx="45">
                  <c:v>-450</c:v>
                </c:pt>
                <c:pt idx="46">
                  <c:v>-460</c:v>
                </c:pt>
                <c:pt idx="47">
                  <c:v>-470</c:v>
                </c:pt>
                <c:pt idx="48">
                  <c:v>-480</c:v>
                </c:pt>
                <c:pt idx="49">
                  <c:v>-490</c:v>
                </c:pt>
                <c:pt idx="50">
                  <c:v>-500</c:v>
                </c:pt>
                <c:pt idx="51">
                  <c:v>-510</c:v>
                </c:pt>
                <c:pt idx="52">
                  <c:v>-520</c:v>
                </c:pt>
                <c:pt idx="53">
                  <c:v>-530</c:v>
                </c:pt>
                <c:pt idx="54">
                  <c:v>-540</c:v>
                </c:pt>
                <c:pt idx="55">
                  <c:v>-550</c:v>
                </c:pt>
                <c:pt idx="56">
                  <c:v>-560</c:v>
                </c:pt>
                <c:pt idx="57">
                  <c:v>-570</c:v>
                </c:pt>
                <c:pt idx="58">
                  <c:v>-580</c:v>
                </c:pt>
                <c:pt idx="59">
                  <c:v>-590</c:v>
                </c:pt>
                <c:pt idx="60">
                  <c:v>-600</c:v>
                </c:pt>
                <c:pt idx="61">
                  <c:v>-610</c:v>
                </c:pt>
                <c:pt idx="62">
                  <c:v>-620</c:v>
                </c:pt>
                <c:pt idx="63">
                  <c:v>-630</c:v>
                </c:pt>
                <c:pt idx="64">
                  <c:v>-640</c:v>
                </c:pt>
                <c:pt idx="65">
                  <c:v>-650</c:v>
                </c:pt>
                <c:pt idx="66">
                  <c:v>-660</c:v>
                </c:pt>
                <c:pt idx="67">
                  <c:v>-670</c:v>
                </c:pt>
                <c:pt idx="68">
                  <c:v>-680</c:v>
                </c:pt>
                <c:pt idx="69">
                  <c:v>-690</c:v>
                </c:pt>
                <c:pt idx="70">
                  <c:v>-700</c:v>
                </c:pt>
                <c:pt idx="71">
                  <c:v>-710</c:v>
                </c:pt>
                <c:pt idx="72">
                  <c:v>-720</c:v>
                </c:pt>
                <c:pt idx="73">
                  <c:v>-730</c:v>
                </c:pt>
                <c:pt idx="74">
                  <c:v>-740</c:v>
                </c:pt>
                <c:pt idx="75">
                  <c:v>-750</c:v>
                </c:pt>
                <c:pt idx="76">
                  <c:v>-760</c:v>
                </c:pt>
                <c:pt idx="77">
                  <c:v>-770</c:v>
                </c:pt>
                <c:pt idx="78">
                  <c:v>-780</c:v>
                </c:pt>
                <c:pt idx="79">
                  <c:v>-790</c:v>
                </c:pt>
                <c:pt idx="80">
                  <c:v>-800</c:v>
                </c:pt>
                <c:pt idx="81">
                  <c:v>-810</c:v>
                </c:pt>
                <c:pt idx="82">
                  <c:v>-820</c:v>
                </c:pt>
                <c:pt idx="83">
                  <c:v>-830</c:v>
                </c:pt>
                <c:pt idx="84">
                  <c:v>-840</c:v>
                </c:pt>
                <c:pt idx="85">
                  <c:v>-850</c:v>
                </c:pt>
                <c:pt idx="86">
                  <c:v>-860</c:v>
                </c:pt>
                <c:pt idx="87">
                  <c:v>-870</c:v>
                </c:pt>
                <c:pt idx="88">
                  <c:v>-880</c:v>
                </c:pt>
                <c:pt idx="89">
                  <c:v>-890</c:v>
                </c:pt>
                <c:pt idx="90">
                  <c:v>-900</c:v>
                </c:pt>
                <c:pt idx="91">
                  <c:v>-910</c:v>
                </c:pt>
                <c:pt idx="92">
                  <c:v>-920</c:v>
                </c:pt>
                <c:pt idx="93">
                  <c:v>-930</c:v>
                </c:pt>
                <c:pt idx="94">
                  <c:v>-940</c:v>
                </c:pt>
                <c:pt idx="95">
                  <c:v>-950</c:v>
                </c:pt>
                <c:pt idx="96">
                  <c:v>-960</c:v>
                </c:pt>
                <c:pt idx="97">
                  <c:v>-970</c:v>
                </c:pt>
                <c:pt idx="98">
                  <c:v>-980</c:v>
                </c:pt>
                <c:pt idx="99">
                  <c:v>-990</c:v>
                </c:pt>
                <c:pt idx="100">
                  <c:v>-1000</c:v>
                </c:pt>
                <c:pt idx="101">
                  <c:v>-1010</c:v>
                </c:pt>
                <c:pt idx="102">
                  <c:v>-1020</c:v>
                </c:pt>
                <c:pt idx="103">
                  <c:v>-1030</c:v>
                </c:pt>
                <c:pt idx="104">
                  <c:v>-1040</c:v>
                </c:pt>
                <c:pt idx="105">
                  <c:v>-1050</c:v>
                </c:pt>
                <c:pt idx="106">
                  <c:v>-1060</c:v>
                </c:pt>
                <c:pt idx="107">
                  <c:v>-1070</c:v>
                </c:pt>
                <c:pt idx="108">
                  <c:v>-1080</c:v>
                </c:pt>
                <c:pt idx="109">
                  <c:v>-1090</c:v>
                </c:pt>
                <c:pt idx="110">
                  <c:v>-1100</c:v>
                </c:pt>
                <c:pt idx="111">
                  <c:v>-1110</c:v>
                </c:pt>
                <c:pt idx="112">
                  <c:v>-1120</c:v>
                </c:pt>
                <c:pt idx="113">
                  <c:v>-1130</c:v>
                </c:pt>
                <c:pt idx="114">
                  <c:v>-1140</c:v>
                </c:pt>
                <c:pt idx="115">
                  <c:v>-1150</c:v>
                </c:pt>
                <c:pt idx="116">
                  <c:v>-1160</c:v>
                </c:pt>
                <c:pt idx="117">
                  <c:v>-1170</c:v>
                </c:pt>
                <c:pt idx="118">
                  <c:v>-1180</c:v>
                </c:pt>
                <c:pt idx="119">
                  <c:v>-1190</c:v>
                </c:pt>
                <c:pt idx="120">
                  <c:v>-1200</c:v>
                </c:pt>
                <c:pt idx="121">
                  <c:v>-1210</c:v>
                </c:pt>
                <c:pt idx="122">
                  <c:v>-1220</c:v>
                </c:pt>
                <c:pt idx="123">
                  <c:v>-1230</c:v>
                </c:pt>
                <c:pt idx="124">
                  <c:v>-1240</c:v>
                </c:pt>
                <c:pt idx="125">
                  <c:v>-1250</c:v>
                </c:pt>
                <c:pt idx="126">
                  <c:v>-1260</c:v>
                </c:pt>
                <c:pt idx="127">
                  <c:v>-1270</c:v>
                </c:pt>
                <c:pt idx="128">
                  <c:v>-1280</c:v>
                </c:pt>
                <c:pt idx="129">
                  <c:v>-1290</c:v>
                </c:pt>
                <c:pt idx="130">
                  <c:v>-1300</c:v>
                </c:pt>
                <c:pt idx="131">
                  <c:v>-1310</c:v>
                </c:pt>
                <c:pt idx="132">
                  <c:v>-1320</c:v>
                </c:pt>
                <c:pt idx="133">
                  <c:v>-1330</c:v>
                </c:pt>
                <c:pt idx="134">
                  <c:v>-1340</c:v>
                </c:pt>
                <c:pt idx="135">
                  <c:v>-1350</c:v>
                </c:pt>
                <c:pt idx="136">
                  <c:v>-1360</c:v>
                </c:pt>
                <c:pt idx="137">
                  <c:v>-1370</c:v>
                </c:pt>
                <c:pt idx="138">
                  <c:v>-1380</c:v>
                </c:pt>
                <c:pt idx="139">
                  <c:v>-1390</c:v>
                </c:pt>
                <c:pt idx="140">
                  <c:v>-1400</c:v>
                </c:pt>
                <c:pt idx="141">
                  <c:v>-1410</c:v>
                </c:pt>
                <c:pt idx="142">
                  <c:v>-1420</c:v>
                </c:pt>
                <c:pt idx="143">
                  <c:v>-1430</c:v>
                </c:pt>
                <c:pt idx="144">
                  <c:v>-1440</c:v>
                </c:pt>
                <c:pt idx="145">
                  <c:v>-1450</c:v>
                </c:pt>
                <c:pt idx="146">
                  <c:v>-1460</c:v>
                </c:pt>
                <c:pt idx="147">
                  <c:v>-1470</c:v>
                </c:pt>
                <c:pt idx="148">
                  <c:v>-1480</c:v>
                </c:pt>
                <c:pt idx="149">
                  <c:v>-1490</c:v>
                </c:pt>
                <c:pt idx="150">
                  <c:v>-1500</c:v>
                </c:pt>
                <c:pt idx="151">
                  <c:v>-1510</c:v>
                </c:pt>
                <c:pt idx="152">
                  <c:v>-1520</c:v>
                </c:pt>
                <c:pt idx="153">
                  <c:v>-1530</c:v>
                </c:pt>
                <c:pt idx="154">
                  <c:v>-1540</c:v>
                </c:pt>
                <c:pt idx="155">
                  <c:v>-1550</c:v>
                </c:pt>
                <c:pt idx="156">
                  <c:v>-1560</c:v>
                </c:pt>
                <c:pt idx="157">
                  <c:v>-1570</c:v>
                </c:pt>
                <c:pt idx="158">
                  <c:v>-1580</c:v>
                </c:pt>
                <c:pt idx="159">
                  <c:v>-1590</c:v>
                </c:pt>
                <c:pt idx="160">
                  <c:v>-1600</c:v>
                </c:pt>
                <c:pt idx="161">
                  <c:v>-1610</c:v>
                </c:pt>
                <c:pt idx="162">
                  <c:v>-1620</c:v>
                </c:pt>
                <c:pt idx="163">
                  <c:v>-1630</c:v>
                </c:pt>
                <c:pt idx="164">
                  <c:v>-1640</c:v>
                </c:pt>
                <c:pt idx="165">
                  <c:v>-1650</c:v>
                </c:pt>
                <c:pt idx="166">
                  <c:v>-1660</c:v>
                </c:pt>
                <c:pt idx="167">
                  <c:v>-1670</c:v>
                </c:pt>
                <c:pt idx="168">
                  <c:v>-1680</c:v>
                </c:pt>
                <c:pt idx="169">
                  <c:v>-1690</c:v>
                </c:pt>
                <c:pt idx="170">
                  <c:v>-1700</c:v>
                </c:pt>
                <c:pt idx="171">
                  <c:v>-1710</c:v>
                </c:pt>
                <c:pt idx="172">
                  <c:v>-1720</c:v>
                </c:pt>
                <c:pt idx="173">
                  <c:v>-1730</c:v>
                </c:pt>
                <c:pt idx="174">
                  <c:v>-1740</c:v>
                </c:pt>
                <c:pt idx="175">
                  <c:v>-1750</c:v>
                </c:pt>
                <c:pt idx="176">
                  <c:v>-1760</c:v>
                </c:pt>
                <c:pt idx="177">
                  <c:v>-1770</c:v>
                </c:pt>
                <c:pt idx="178">
                  <c:v>-1780</c:v>
                </c:pt>
                <c:pt idx="179">
                  <c:v>-1790</c:v>
                </c:pt>
                <c:pt idx="180">
                  <c:v>-1800</c:v>
                </c:pt>
                <c:pt idx="181">
                  <c:v>-1810</c:v>
                </c:pt>
                <c:pt idx="182">
                  <c:v>-1820</c:v>
                </c:pt>
                <c:pt idx="183">
                  <c:v>-1830</c:v>
                </c:pt>
                <c:pt idx="184">
                  <c:v>-1840</c:v>
                </c:pt>
                <c:pt idx="185">
                  <c:v>-1850</c:v>
                </c:pt>
                <c:pt idx="186">
                  <c:v>-1860</c:v>
                </c:pt>
                <c:pt idx="187">
                  <c:v>-1870</c:v>
                </c:pt>
                <c:pt idx="188">
                  <c:v>-1880</c:v>
                </c:pt>
                <c:pt idx="189">
                  <c:v>-1890</c:v>
                </c:pt>
                <c:pt idx="190">
                  <c:v>-1900</c:v>
                </c:pt>
                <c:pt idx="191">
                  <c:v>-1910</c:v>
                </c:pt>
                <c:pt idx="192">
                  <c:v>-1920</c:v>
                </c:pt>
                <c:pt idx="193">
                  <c:v>-1930</c:v>
                </c:pt>
                <c:pt idx="194">
                  <c:v>-1940</c:v>
                </c:pt>
                <c:pt idx="195">
                  <c:v>-1950</c:v>
                </c:pt>
                <c:pt idx="196">
                  <c:v>-1960</c:v>
                </c:pt>
                <c:pt idx="197">
                  <c:v>-1970</c:v>
                </c:pt>
                <c:pt idx="198">
                  <c:v>-1980</c:v>
                </c:pt>
                <c:pt idx="199">
                  <c:v>-1990</c:v>
                </c:pt>
                <c:pt idx="200">
                  <c:v>-2000</c:v>
                </c:pt>
                <c:pt idx="201">
                  <c:v>-2010</c:v>
                </c:pt>
                <c:pt idx="202">
                  <c:v>-2020</c:v>
                </c:pt>
                <c:pt idx="203">
                  <c:v>-2030</c:v>
                </c:pt>
                <c:pt idx="204">
                  <c:v>-2040</c:v>
                </c:pt>
                <c:pt idx="205">
                  <c:v>-2050</c:v>
                </c:pt>
                <c:pt idx="206">
                  <c:v>-2060</c:v>
                </c:pt>
                <c:pt idx="207">
                  <c:v>-2070</c:v>
                </c:pt>
                <c:pt idx="208">
                  <c:v>-2080</c:v>
                </c:pt>
                <c:pt idx="209">
                  <c:v>-2090</c:v>
                </c:pt>
                <c:pt idx="210">
                  <c:v>-2100</c:v>
                </c:pt>
                <c:pt idx="211">
                  <c:v>-2110</c:v>
                </c:pt>
                <c:pt idx="212">
                  <c:v>-2120</c:v>
                </c:pt>
                <c:pt idx="213">
                  <c:v>-2130</c:v>
                </c:pt>
                <c:pt idx="214">
                  <c:v>-2140</c:v>
                </c:pt>
                <c:pt idx="215">
                  <c:v>-2150</c:v>
                </c:pt>
                <c:pt idx="216">
                  <c:v>-2160</c:v>
                </c:pt>
                <c:pt idx="217">
                  <c:v>-2170</c:v>
                </c:pt>
                <c:pt idx="218">
                  <c:v>-2180</c:v>
                </c:pt>
                <c:pt idx="219">
                  <c:v>-2190</c:v>
                </c:pt>
                <c:pt idx="220">
                  <c:v>-2200</c:v>
                </c:pt>
                <c:pt idx="221">
                  <c:v>-2210</c:v>
                </c:pt>
                <c:pt idx="222">
                  <c:v>-2220</c:v>
                </c:pt>
                <c:pt idx="223">
                  <c:v>-2230</c:v>
                </c:pt>
                <c:pt idx="224">
                  <c:v>-2240</c:v>
                </c:pt>
                <c:pt idx="225">
                  <c:v>-2250</c:v>
                </c:pt>
                <c:pt idx="226">
                  <c:v>-2260</c:v>
                </c:pt>
                <c:pt idx="227">
                  <c:v>-2270</c:v>
                </c:pt>
                <c:pt idx="228">
                  <c:v>-2280</c:v>
                </c:pt>
                <c:pt idx="229">
                  <c:v>-2290</c:v>
                </c:pt>
                <c:pt idx="230">
                  <c:v>-2300</c:v>
                </c:pt>
                <c:pt idx="231">
                  <c:v>-2310</c:v>
                </c:pt>
                <c:pt idx="232">
                  <c:v>-2320</c:v>
                </c:pt>
                <c:pt idx="233">
                  <c:v>-2330</c:v>
                </c:pt>
                <c:pt idx="234">
                  <c:v>-2340</c:v>
                </c:pt>
                <c:pt idx="235">
                  <c:v>-2350</c:v>
                </c:pt>
                <c:pt idx="236">
                  <c:v>-2360</c:v>
                </c:pt>
                <c:pt idx="237">
                  <c:v>-2370</c:v>
                </c:pt>
                <c:pt idx="238">
                  <c:v>-2380</c:v>
                </c:pt>
                <c:pt idx="239">
                  <c:v>-2390</c:v>
                </c:pt>
                <c:pt idx="240">
                  <c:v>-2400</c:v>
                </c:pt>
                <c:pt idx="241">
                  <c:v>-2410</c:v>
                </c:pt>
                <c:pt idx="242">
                  <c:v>-2420</c:v>
                </c:pt>
                <c:pt idx="243">
                  <c:v>-2430</c:v>
                </c:pt>
                <c:pt idx="244">
                  <c:v>-2440</c:v>
                </c:pt>
                <c:pt idx="245">
                  <c:v>-2450</c:v>
                </c:pt>
                <c:pt idx="246">
                  <c:v>-2460</c:v>
                </c:pt>
                <c:pt idx="247">
                  <c:v>-2470</c:v>
                </c:pt>
                <c:pt idx="248">
                  <c:v>-2480</c:v>
                </c:pt>
                <c:pt idx="249">
                  <c:v>-2490</c:v>
                </c:pt>
                <c:pt idx="250">
                  <c:v>-2500</c:v>
                </c:pt>
                <c:pt idx="251">
                  <c:v>-2510</c:v>
                </c:pt>
                <c:pt idx="252">
                  <c:v>-2520</c:v>
                </c:pt>
                <c:pt idx="253">
                  <c:v>-2530</c:v>
                </c:pt>
                <c:pt idx="254">
                  <c:v>-2540</c:v>
                </c:pt>
                <c:pt idx="255">
                  <c:v>-2550</c:v>
                </c:pt>
                <c:pt idx="256">
                  <c:v>-2560</c:v>
                </c:pt>
                <c:pt idx="257">
                  <c:v>-2570</c:v>
                </c:pt>
                <c:pt idx="258">
                  <c:v>-2580</c:v>
                </c:pt>
                <c:pt idx="259">
                  <c:v>-2590</c:v>
                </c:pt>
                <c:pt idx="260">
                  <c:v>-2600</c:v>
                </c:pt>
                <c:pt idx="261">
                  <c:v>-2610</c:v>
                </c:pt>
                <c:pt idx="262">
                  <c:v>-2620</c:v>
                </c:pt>
                <c:pt idx="263">
                  <c:v>-2630</c:v>
                </c:pt>
                <c:pt idx="264">
                  <c:v>-2640</c:v>
                </c:pt>
                <c:pt idx="265">
                  <c:v>-2650</c:v>
                </c:pt>
                <c:pt idx="266">
                  <c:v>-2660</c:v>
                </c:pt>
                <c:pt idx="267">
                  <c:v>-2670</c:v>
                </c:pt>
                <c:pt idx="268">
                  <c:v>-2680</c:v>
                </c:pt>
                <c:pt idx="269">
                  <c:v>-2690</c:v>
                </c:pt>
                <c:pt idx="270">
                  <c:v>-2700</c:v>
                </c:pt>
                <c:pt idx="271">
                  <c:v>-2710</c:v>
                </c:pt>
                <c:pt idx="272">
                  <c:v>-2720</c:v>
                </c:pt>
                <c:pt idx="273">
                  <c:v>-2730</c:v>
                </c:pt>
                <c:pt idx="274">
                  <c:v>-2740</c:v>
                </c:pt>
                <c:pt idx="275">
                  <c:v>-2750</c:v>
                </c:pt>
                <c:pt idx="276">
                  <c:v>-2760</c:v>
                </c:pt>
                <c:pt idx="277">
                  <c:v>-2770</c:v>
                </c:pt>
                <c:pt idx="278">
                  <c:v>-2780</c:v>
                </c:pt>
                <c:pt idx="279">
                  <c:v>-2790</c:v>
                </c:pt>
                <c:pt idx="280">
                  <c:v>-2800</c:v>
                </c:pt>
                <c:pt idx="281">
                  <c:v>-2810</c:v>
                </c:pt>
                <c:pt idx="282">
                  <c:v>-2820</c:v>
                </c:pt>
                <c:pt idx="283">
                  <c:v>-2830</c:v>
                </c:pt>
                <c:pt idx="284">
                  <c:v>-2840</c:v>
                </c:pt>
                <c:pt idx="285">
                  <c:v>-2850</c:v>
                </c:pt>
                <c:pt idx="286">
                  <c:v>-2860</c:v>
                </c:pt>
                <c:pt idx="287">
                  <c:v>-2870</c:v>
                </c:pt>
                <c:pt idx="288">
                  <c:v>-2880</c:v>
                </c:pt>
                <c:pt idx="289">
                  <c:v>-2890</c:v>
                </c:pt>
                <c:pt idx="290">
                  <c:v>-2900</c:v>
                </c:pt>
                <c:pt idx="291">
                  <c:v>-2910</c:v>
                </c:pt>
                <c:pt idx="292">
                  <c:v>-2920</c:v>
                </c:pt>
                <c:pt idx="293">
                  <c:v>-2930</c:v>
                </c:pt>
                <c:pt idx="294">
                  <c:v>-2940</c:v>
                </c:pt>
                <c:pt idx="295">
                  <c:v>-2950</c:v>
                </c:pt>
                <c:pt idx="296">
                  <c:v>-2960</c:v>
                </c:pt>
                <c:pt idx="297">
                  <c:v>-2970</c:v>
                </c:pt>
                <c:pt idx="298">
                  <c:v>-2980</c:v>
                </c:pt>
                <c:pt idx="299">
                  <c:v>-2990</c:v>
                </c:pt>
                <c:pt idx="300">
                  <c:v>-3000</c:v>
                </c:pt>
                <c:pt idx="301">
                  <c:v>-3010</c:v>
                </c:pt>
                <c:pt idx="302">
                  <c:v>-3020</c:v>
                </c:pt>
                <c:pt idx="303">
                  <c:v>-3030</c:v>
                </c:pt>
                <c:pt idx="304">
                  <c:v>-3040</c:v>
                </c:pt>
                <c:pt idx="305">
                  <c:v>-3050</c:v>
                </c:pt>
                <c:pt idx="306">
                  <c:v>-3060</c:v>
                </c:pt>
                <c:pt idx="307">
                  <c:v>-3070</c:v>
                </c:pt>
                <c:pt idx="308">
                  <c:v>-3080</c:v>
                </c:pt>
                <c:pt idx="309">
                  <c:v>-3090</c:v>
                </c:pt>
                <c:pt idx="310">
                  <c:v>-3100</c:v>
                </c:pt>
                <c:pt idx="311">
                  <c:v>-3110</c:v>
                </c:pt>
                <c:pt idx="312">
                  <c:v>-3120</c:v>
                </c:pt>
                <c:pt idx="313">
                  <c:v>-3130</c:v>
                </c:pt>
                <c:pt idx="314">
                  <c:v>-3140</c:v>
                </c:pt>
                <c:pt idx="315">
                  <c:v>-3150</c:v>
                </c:pt>
                <c:pt idx="316">
                  <c:v>-3160</c:v>
                </c:pt>
                <c:pt idx="317">
                  <c:v>-3170</c:v>
                </c:pt>
                <c:pt idx="318">
                  <c:v>-3180</c:v>
                </c:pt>
                <c:pt idx="319">
                  <c:v>-3190</c:v>
                </c:pt>
                <c:pt idx="320">
                  <c:v>-3200</c:v>
                </c:pt>
                <c:pt idx="321">
                  <c:v>-3210</c:v>
                </c:pt>
                <c:pt idx="322">
                  <c:v>-3220</c:v>
                </c:pt>
                <c:pt idx="323">
                  <c:v>-3230</c:v>
                </c:pt>
                <c:pt idx="324">
                  <c:v>-3240</c:v>
                </c:pt>
                <c:pt idx="325">
                  <c:v>-3250</c:v>
                </c:pt>
                <c:pt idx="326">
                  <c:v>-3260</c:v>
                </c:pt>
                <c:pt idx="327">
                  <c:v>-3270</c:v>
                </c:pt>
                <c:pt idx="328">
                  <c:v>-3280</c:v>
                </c:pt>
                <c:pt idx="329">
                  <c:v>-3290</c:v>
                </c:pt>
                <c:pt idx="330">
                  <c:v>-3300</c:v>
                </c:pt>
                <c:pt idx="331">
                  <c:v>-3310</c:v>
                </c:pt>
                <c:pt idx="332">
                  <c:v>-3320</c:v>
                </c:pt>
                <c:pt idx="333">
                  <c:v>-3330</c:v>
                </c:pt>
                <c:pt idx="334">
                  <c:v>-3340</c:v>
                </c:pt>
                <c:pt idx="335">
                  <c:v>-3350</c:v>
                </c:pt>
                <c:pt idx="336">
                  <c:v>-3360</c:v>
                </c:pt>
                <c:pt idx="337">
                  <c:v>-3370</c:v>
                </c:pt>
                <c:pt idx="338">
                  <c:v>-3380</c:v>
                </c:pt>
                <c:pt idx="339">
                  <c:v>-3390</c:v>
                </c:pt>
                <c:pt idx="340">
                  <c:v>-3400</c:v>
                </c:pt>
                <c:pt idx="341">
                  <c:v>-3410</c:v>
                </c:pt>
                <c:pt idx="342">
                  <c:v>-3420</c:v>
                </c:pt>
                <c:pt idx="343">
                  <c:v>-3430</c:v>
                </c:pt>
                <c:pt idx="344">
                  <c:v>-3440</c:v>
                </c:pt>
                <c:pt idx="345">
                  <c:v>-3450</c:v>
                </c:pt>
                <c:pt idx="346">
                  <c:v>-3460</c:v>
                </c:pt>
                <c:pt idx="347">
                  <c:v>-3470</c:v>
                </c:pt>
                <c:pt idx="348">
                  <c:v>-3480</c:v>
                </c:pt>
                <c:pt idx="349">
                  <c:v>-3490</c:v>
                </c:pt>
                <c:pt idx="350">
                  <c:v>-3500</c:v>
                </c:pt>
                <c:pt idx="351">
                  <c:v>-3510</c:v>
                </c:pt>
                <c:pt idx="352">
                  <c:v>-3520</c:v>
                </c:pt>
                <c:pt idx="353">
                  <c:v>-3530</c:v>
                </c:pt>
                <c:pt idx="354">
                  <c:v>-3540</c:v>
                </c:pt>
                <c:pt idx="355">
                  <c:v>-3550</c:v>
                </c:pt>
                <c:pt idx="356">
                  <c:v>-3560</c:v>
                </c:pt>
                <c:pt idx="357">
                  <c:v>-3570</c:v>
                </c:pt>
                <c:pt idx="358">
                  <c:v>-3580</c:v>
                </c:pt>
                <c:pt idx="359">
                  <c:v>-3590</c:v>
                </c:pt>
                <c:pt idx="360">
                  <c:v>-3600</c:v>
                </c:pt>
                <c:pt idx="361">
                  <c:v>-3610</c:v>
                </c:pt>
                <c:pt idx="362">
                  <c:v>-3620</c:v>
                </c:pt>
                <c:pt idx="363">
                  <c:v>-3630</c:v>
                </c:pt>
                <c:pt idx="364">
                  <c:v>-3640</c:v>
                </c:pt>
                <c:pt idx="365">
                  <c:v>-3650</c:v>
                </c:pt>
                <c:pt idx="366">
                  <c:v>-3660</c:v>
                </c:pt>
                <c:pt idx="367">
                  <c:v>-3670</c:v>
                </c:pt>
                <c:pt idx="368">
                  <c:v>-3680</c:v>
                </c:pt>
                <c:pt idx="369">
                  <c:v>-3690</c:v>
                </c:pt>
                <c:pt idx="370">
                  <c:v>-3700</c:v>
                </c:pt>
                <c:pt idx="371">
                  <c:v>-3710</c:v>
                </c:pt>
                <c:pt idx="372">
                  <c:v>-3720</c:v>
                </c:pt>
                <c:pt idx="373">
                  <c:v>-3730</c:v>
                </c:pt>
                <c:pt idx="374">
                  <c:v>-3740</c:v>
                </c:pt>
                <c:pt idx="375">
                  <c:v>-3750</c:v>
                </c:pt>
                <c:pt idx="376">
                  <c:v>-3760</c:v>
                </c:pt>
                <c:pt idx="377">
                  <c:v>-3770</c:v>
                </c:pt>
                <c:pt idx="378">
                  <c:v>-3780</c:v>
                </c:pt>
                <c:pt idx="379">
                  <c:v>-3790</c:v>
                </c:pt>
                <c:pt idx="380">
                  <c:v>-3800</c:v>
                </c:pt>
                <c:pt idx="381">
                  <c:v>-3810</c:v>
                </c:pt>
                <c:pt idx="382">
                  <c:v>-3820</c:v>
                </c:pt>
                <c:pt idx="383">
                  <c:v>-3830</c:v>
                </c:pt>
                <c:pt idx="384">
                  <c:v>-3840</c:v>
                </c:pt>
                <c:pt idx="385">
                  <c:v>-3850</c:v>
                </c:pt>
                <c:pt idx="386">
                  <c:v>-3860</c:v>
                </c:pt>
                <c:pt idx="387">
                  <c:v>-3870</c:v>
                </c:pt>
                <c:pt idx="388">
                  <c:v>-3880</c:v>
                </c:pt>
                <c:pt idx="389">
                  <c:v>-3890</c:v>
                </c:pt>
                <c:pt idx="390">
                  <c:v>-3900</c:v>
                </c:pt>
                <c:pt idx="391">
                  <c:v>-3910</c:v>
                </c:pt>
                <c:pt idx="392">
                  <c:v>-3920</c:v>
                </c:pt>
                <c:pt idx="393">
                  <c:v>-3930</c:v>
                </c:pt>
                <c:pt idx="394">
                  <c:v>-3940</c:v>
                </c:pt>
                <c:pt idx="395">
                  <c:v>-3950</c:v>
                </c:pt>
                <c:pt idx="396">
                  <c:v>-3960</c:v>
                </c:pt>
                <c:pt idx="397">
                  <c:v>-3970</c:v>
                </c:pt>
                <c:pt idx="398">
                  <c:v>-3980</c:v>
                </c:pt>
                <c:pt idx="399">
                  <c:v>-3990</c:v>
                </c:pt>
                <c:pt idx="400">
                  <c:v>-4000</c:v>
                </c:pt>
              </c:numCache>
            </c:numRef>
          </c:cat>
          <c:val>
            <c:numRef>
              <c:f>'2 Calcs_Using Jian et al (2025)'!$E$2:$E$402</c:f>
              <c:numCache>
                <c:formatCode>General</c:formatCode>
                <c:ptCount val="401"/>
                <c:pt idx="0">
                  <c:v>1.0004731781709748</c:v>
                </c:pt>
                <c:pt idx="1">
                  <c:v>1.0386619099159256</c:v>
                </c:pt>
                <c:pt idx="2">
                  <c:v>1.0708025936649115</c:v>
                </c:pt>
                <c:pt idx="3">
                  <c:v>1.0963723555313933</c:v>
                </c:pt>
                <c:pt idx="4">
                  <c:v>1.1149487180906679</c:v>
                </c:pt>
                <c:pt idx="5">
                  <c:v>1.1262212104530547</c:v>
                </c:pt>
                <c:pt idx="6">
                  <c:v>1.1299999999999999</c:v>
                </c:pt>
                <c:pt idx="7">
                  <c:v>1.1262212104530547</c:v>
                </c:pt>
                <c:pt idx="8">
                  <c:v>1.1149487180906679</c:v>
                </c:pt>
                <c:pt idx="9">
                  <c:v>1.0963723555313933</c:v>
                </c:pt>
                <c:pt idx="10">
                  <c:v>1.0708025936649115</c:v>
                </c:pt>
                <c:pt idx="11">
                  <c:v>1.0386619099159256</c:v>
                </c:pt>
                <c:pt idx="12">
                  <c:v>1.0004731781709748</c:v>
                </c:pt>
                <c:pt idx="13">
                  <c:v>0.95684552612611573</c:v>
                </c:pt>
                <c:pt idx="14">
                  <c:v>0.90845819428240437</c:v>
                </c:pt>
                <c:pt idx="15">
                  <c:v>0.85604299340372059</c:v>
                </c:pt>
                <c:pt idx="16">
                  <c:v>0.80036599156399857</c:v>
                </c:pt>
                <c:pt idx="17">
                  <c:v>0.74220906718597479</c:v>
                </c:pt>
                <c:pt idx="18">
                  <c:v>0.68235194157234913</c:v>
                </c:pt>
                <c:pt idx="19">
                  <c:v>0.62155525572271175</c:v>
                </c:pt>
                <c:pt idx="20">
                  <c:v>0.56054518538559273</c:v>
                </c:pt>
                <c:pt idx="21">
                  <c:v>0.5</c:v>
                </c:pt>
                <c:pt idx="22">
                  <c:v>0.5</c:v>
                </c:pt>
                <c:pt idx="23">
                  <c:v>0.51418141097461678</c:v>
                </c:pt>
                <c:pt idx="24">
                  <c:v>0.52902786451781225</c:v>
                </c:pt>
                <c:pt idx="25">
                  <c:v>0.5444504875209214</c:v>
                </c:pt>
                <c:pt idx="26">
                  <c:v>0.56034284089621211</c:v>
                </c:pt>
                <c:pt idx="27">
                  <c:v>0.57658148517917918</c:v>
                </c:pt>
                <c:pt idx="28">
                  <c:v>0.59302703805090118</c:v>
                </c:pt>
                <c:pt idx="29">
                  <c:v>0.60952573433914004</c:v>
                </c:pt>
                <c:pt idx="30">
                  <c:v>0.62591148180779799</c:v>
                </c:pt>
                <c:pt idx="31">
                  <c:v>0.64200838764439161</c:v>
                </c:pt>
                <c:pt idx="32">
                  <c:v>0.65763371176328744</c:v>
                </c:pt>
                <c:pt idx="33">
                  <c:v>0.67260118469624508</c:v>
                </c:pt>
                <c:pt idx="34">
                  <c:v>0.68672461081647174</c:v>
                </c:pt>
                <c:pt idx="35">
                  <c:v>0.69982166280395874</c:v>
                </c:pt>
                <c:pt idx="36">
                  <c:v>0.71171776141623799</c:v>
                </c:pt>
                <c:pt idx="37">
                  <c:v>0.72224992648102793</c:v>
                </c:pt>
                <c:pt idx="38">
                  <c:v>0.73127048112520421</c:v>
                </c:pt>
                <c:pt idx="39">
                  <c:v>0.73865049195843957</c:v>
                </c:pt>
                <c:pt idx="40">
                  <c:v>0.74428283338250634</c:v>
                </c:pt>
                <c:pt idx="41">
                  <c:v>0.74808477430779996</c:v>
                </c:pt>
                <c:pt idx="42">
                  <c:v>0.75</c:v>
                </c:pt>
                <c:pt idx="43">
                  <c:v>0.75</c:v>
                </c:pt>
                <c:pt idx="44">
                  <c:v>0.74808477430779996</c:v>
                </c:pt>
                <c:pt idx="45">
                  <c:v>0.74428283338250634</c:v>
                </c:pt>
                <c:pt idx="46">
                  <c:v>0.73865049195843957</c:v>
                </c:pt>
                <c:pt idx="47">
                  <c:v>0.73127048112520421</c:v>
                </c:pt>
                <c:pt idx="48">
                  <c:v>0.72224992648102793</c:v>
                </c:pt>
                <c:pt idx="49">
                  <c:v>0.71171776141623799</c:v>
                </c:pt>
                <c:pt idx="50">
                  <c:v>0.69982166280395874</c:v>
                </c:pt>
                <c:pt idx="51">
                  <c:v>0.68672461081647174</c:v>
                </c:pt>
                <c:pt idx="52">
                  <c:v>0.67260118469624508</c:v>
                </c:pt>
                <c:pt idx="53">
                  <c:v>0.65763371176328744</c:v>
                </c:pt>
                <c:pt idx="54">
                  <c:v>0.64200838764439161</c:v>
                </c:pt>
                <c:pt idx="55">
                  <c:v>0.62591148180779799</c:v>
                </c:pt>
                <c:pt idx="56">
                  <c:v>0.60952573433914004</c:v>
                </c:pt>
                <c:pt idx="57">
                  <c:v>0.59302703805090118</c:v>
                </c:pt>
                <c:pt idx="58">
                  <c:v>0.57658148517917918</c:v>
                </c:pt>
                <c:pt idx="59">
                  <c:v>0.56034284089621211</c:v>
                </c:pt>
                <c:pt idx="60">
                  <c:v>0.5444504875209214</c:v>
                </c:pt>
                <c:pt idx="61">
                  <c:v>0.52902786451781225</c:v>
                </c:pt>
                <c:pt idx="62">
                  <c:v>0.51418141097461678</c:v>
                </c:pt>
                <c:pt idx="63">
                  <c:v>0.5</c:v>
                </c:pt>
                <c:pt idx="64">
                  <c:v>0.5</c:v>
                </c:pt>
                <c:pt idx="65">
                  <c:v>0.60049433497910654</c:v>
                </c:pt>
                <c:pt idx="66">
                  <c:v>0.69337980385540965</c:v>
                </c:pt>
                <c:pt idx="67">
                  <c:v>0.77823990822918443</c:v>
                </c:pt>
                <c:pt idx="68">
                  <c:v>0.85469012228501173</c:v>
                </c:pt>
                <c:pt idx="69">
                  <c:v>0.92238079303094445</c:v>
                </c:pt>
                <c:pt idx="70">
                  <c:v>0.98099980294324363</c:v>
                </c:pt>
                <c:pt idx="71">
                  <c:v>1.030274966658534</c:v>
                </c:pt>
                <c:pt idx="72">
                  <c:v>1.0699761359687741</c:v>
                </c:pt>
                <c:pt idx="73">
                  <c:v>1.0999169903431083</c:v>
                </c:pt>
                <c:pt idx="74">
                  <c:v>1.1199564934861221</c:v>
                </c:pt>
                <c:pt idx="75">
                  <c:v>1.1299999999999999</c:v>
                </c:pt>
                <c:pt idx="76">
                  <c:v>1.1299999999999999</c:v>
                </c:pt>
                <c:pt idx="77">
                  <c:v>1.1199564934861221</c:v>
                </c:pt>
                <c:pt idx="78">
                  <c:v>1.0999169903431083</c:v>
                </c:pt>
                <c:pt idx="79">
                  <c:v>1.0699761359687741</c:v>
                </c:pt>
                <c:pt idx="80">
                  <c:v>1.030274966658534</c:v>
                </c:pt>
                <c:pt idx="81">
                  <c:v>0.98099980294324363</c:v>
                </c:pt>
                <c:pt idx="82">
                  <c:v>0.92238079303094445</c:v>
                </c:pt>
                <c:pt idx="83">
                  <c:v>0.85469012228501173</c:v>
                </c:pt>
                <c:pt idx="84">
                  <c:v>0.77823990822918443</c:v>
                </c:pt>
                <c:pt idx="85">
                  <c:v>0.69337980385540965</c:v>
                </c:pt>
                <c:pt idx="86">
                  <c:v>0.60049433497910654</c:v>
                </c:pt>
                <c:pt idx="87">
                  <c:v>0.5</c:v>
                </c:pt>
                <c:pt idx="88">
                  <c:v>0.53316853913780426</c:v>
                </c:pt>
                <c:pt idx="89">
                  <c:v>0.56423439673583742</c:v>
                </c:pt>
                <c:pt idx="90">
                  <c:v>0.5931191590268774</c:v>
                </c:pt>
                <c:pt idx="91">
                  <c:v>0.61974937843328992</c:v>
                </c:pt>
                <c:pt idx="92">
                  <c:v>0.64405688454386123</c:v>
                </c:pt>
                <c:pt idx="93">
                  <c:v>0.66597907474849416</c:v>
                </c:pt>
                <c:pt idx="94">
                  <c:v>0.68545918279736651</c:v>
                </c:pt>
                <c:pt idx="95">
                  <c:v>0.70244652367256522</c:v>
                </c:pt>
                <c:pt idx="96">
                  <c:v>0.71689671329410354</c:v>
                </c:pt>
                <c:pt idx="97">
                  <c:v>0.72877186172752961</c:v>
                </c:pt>
                <c:pt idx="98">
                  <c:v>0.7380407387160931</c:v>
                </c:pt>
                <c:pt idx="99">
                  <c:v>0.74467891052534141</c:v>
                </c:pt>
                <c:pt idx="100">
                  <c:v>0.74866884726093863</c:v>
                </c:pt>
                <c:pt idx="101">
                  <c:v>0.75</c:v>
                </c:pt>
                <c:pt idx="102">
                  <c:v>0.74866884726093863</c:v>
                </c:pt>
                <c:pt idx="103">
                  <c:v>0.74467891052534141</c:v>
                </c:pt>
                <c:pt idx="104">
                  <c:v>0.7380407387160931</c:v>
                </c:pt>
                <c:pt idx="105">
                  <c:v>0.72877186172752961</c:v>
                </c:pt>
                <c:pt idx="106">
                  <c:v>0.71689671329410354</c:v>
                </c:pt>
                <c:pt idx="107">
                  <c:v>0.70244652367256522</c:v>
                </c:pt>
                <c:pt idx="108">
                  <c:v>0.68545918279736651</c:v>
                </c:pt>
                <c:pt idx="109">
                  <c:v>0.66597907474849416</c:v>
                </c:pt>
                <c:pt idx="110">
                  <c:v>0.64405688454386123</c:v>
                </c:pt>
                <c:pt idx="111">
                  <c:v>0.61974937843328992</c:v>
                </c:pt>
                <c:pt idx="112">
                  <c:v>0.5931191590268774</c:v>
                </c:pt>
                <c:pt idx="113">
                  <c:v>0.56423439673583742</c:v>
                </c:pt>
                <c:pt idx="114">
                  <c:v>0.53316853913780426</c:v>
                </c:pt>
                <c:pt idx="115">
                  <c:v>0.5</c:v>
                </c:pt>
                <c:pt idx="116">
                  <c:v>0.56558089893231844</c:v>
                </c:pt>
                <c:pt idx="117">
                  <c:v>0.62795143934605724</c:v>
                </c:pt>
                <c:pt idx="118">
                  <c:v>0.68702083825681959</c:v>
                </c:pt>
                <c:pt idx="119">
                  <c:v>0.74270262855832403</c:v>
                </c:pt>
                <c:pt idx="120">
                  <c:v>0.7949148697901518</c:v>
                </c:pt>
                <c:pt idx="121">
                  <c:v>0.84358034896558964</c:v>
                </c:pt>
                <c:pt idx="122">
                  <c:v>0.88862677077104957</c:v>
                </c:pt>
                <c:pt idx="123">
                  <c:v>0.92998693648145192</c:v>
                </c:pt>
                <c:pt idx="124">
                  <c:v>0.9675989109720271</c:v>
                </c:pt>
                <c:pt idx="125">
                  <c:v>1.0014061772456213</c:v>
                </c:pt>
                <c:pt idx="126">
                  <c:v>1.0313577779359049</c:v>
                </c:pt>
                <c:pt idx="127">
                  <c:v>1.0574084432906554</c:v>
                </c:pt>
                <c:pt idx="128">
                  <c:v>1.079518705185142</c:v>
                </c:pt>
                <c:pt idx="129">
                  <c:v>1.0976549967637537</c:v>
                </c:pt>
                <c:pt idx="130">
                  <c:v>1.1117897373577081</c:v>
                </c:pt>
                <c:pt idx="131">
                  <c:v>1.1219014023781684</c:v>
                </c:pt>
                <c:pt idx="132">
                  <c:v>1.1279745779368366</c:v>
                </c:pt>
                <c:pt idx="133">
                  <c:v>1.1299999999999999</c:v>
                </c:pt>
                <c:pt idx="134">
                  <c:v>1.1279745779368366</c:v>
                </c:pt>
                <c:pt idx="135">
                  <c:v>1.1219014023781684</c:v>
                </c:pt>
                <c:pt idx="136">
                  <c:v>1.1117897373577081</c:v>
                </c:pt>
                <c:pt idx="137">
                  <c:v>1.0976549967637537</c:v>
                </c:pt>
                <c:pt idx="138">
                  <c:v>1.079518705185142</c:v>
                </c:pt>
                <c:pt idx="139">
                  <c:v>1.0574084432906554</c:v>
                </c:pt>
                <c:pt idx="140">
                  <c:v>1.0313577779359049</c:v>
                </c:pt>
                <c:pt idx="141">
                  <c:v>1.0014061772456213</c:v>
                </c:pt>
                <c:pt idx="142">
                  <c:v>0.9675989109720271</c:v>
                </c:pt>
                <c:pt idx="143">
                  <c:v>0.92998693648145192</c:v>
                </c:pt>
                <c:pt idx="144">
                  <c:v>0.88862677077104957</c:v>
                </c:pt>
                <c:pt idx="145">
                  <c:v>0.84358034896558964</c:v>
                </c:pt>
                <c:pt idx="146">
                  <c:v>0.7949148697901518</c:v>
                </c:pt>
                <c:pt idx="147">
                  <c:v>0.74270262855832403</c:v>
                </c:pt>
                <c:pt idx="148">
                  <c:v>0.68702083825681959</c:v>
                </c:pt>
                <c:pt idx="149">
                  <c:v>0.62795143934605724</c:v>
                </c:pt>
                <c:pt idx="150">
                  <c:v>0.56558089893231844</c:v>
                </c:pt>
                <c:pt idx="151">
                  <c:v>0.5</c:v>
                </c:pt>
                <c:pt idx="152">
                  <c:v>0.51440783412511526</c:v>
                </c:pt>
                <c:pt idx="153">
                  <c:v>0.52847498198883103</c:v>
                </c:pt>
                <c:pt idx="154">
                  <c:v>0.54219104855977762</c:v>
                </c:pt>
                <c:pt idx="155">
                  <c:v>0.55554583881860875</c:v>
                </c:pt>
                <c:pt idx="156">
                  <c:v>0.56852937035062978</c:v>
                </c:pt>
                <c:pt idx="157">
                  <c:v>0.58113188575020924</c:v>
                </c:pt>
                <c:pt idx="158">
                  <c:v>0.59334386481546186</c:v>
                </c:pt>
                <c:pt idx="159">
                  <c:v>0.60515603651190952</c:v>
                </c:pt>
                <c:pt idx="160">
                  <c:v>0.61655939068411814</c:v>
                </c:pt>
                <c:pt idx="161">
                  <c:v>0.62754518949463478</c:v>
                </c:pt>
                <c:pt idx="162">
                  <c:v>0.63810497856992254</c:v>
                </c:pt>
                <c:pt idx="163">
                  <c:v>0.64823059783341097</c:v>
                </c:pt>
                <c:pt idx="164">
                  <c:v>0.65791419200625079</c:v>
                </c:pt>
                <c:pt idx="165">
                  <c:v>0.66714822075687386</c:v>
                </c:pt>
                <c:pt idx="166">
                  <c:v>0.67592546848100532</c:v>
                </c:pt>
                <c:pt idx="167">
                  <c:v>0.68423905369438742</c:v>
                </c:pt>
                <c:pt idx="168">
                  <c:v>0.69208243802109959</c:v>
                </c:pt>
                <c:pt idx="169">
                  <c:v>0.69944943476105315</c:v>
                </c:pt>
                <c:pt idx="170">
                  <c:v>0.7063342170209379</c:v>
                </c:pt>
                <c:pt idx="171">
                  <c:v>0.71273132539367767</c:v>
                </c:pt>
                <c:pt idx="172">
                  <c:v>0.71863567517221705</c:v>
                </c:pt>
                <c:pt idx="173">
                  <c:v>0.72404256308430248</c:v>
                </c:pt>
                <c:pt idx="174">
                  <c:v>0.72894767353577539</c:v>
                </c:pt>
                <c:pt idx="175">
                  <c:v>0.73334708435076612</c:v>
                </c:pt>
                <c:pt idx="176">
                  <c:v>0.7372372719981124</c:v>
                </c:pt>
                <c:pt idx="177">
                  <c:v>0.74061511629424182</c:v>
                </c:pt>
                <c:pt idx="178">
                  <c:v>0.74347790457374519</c:v>
                </c:pt>
                <c:pt idx="179">
                  <c:v>0.74582333531982137</c:v>
                </c:pt>
                <c:pt idx="180">
                  <c:v>0.74764952124780759</c:v>
                </c:pt>
                <c:pt idx="181">
                  <c:v>0.74895499183599856</c:v>
                </c:pt>
                <c:pt idx="182">
                  <c:v>0.74973869529901416</c:v>
                </c:pt>
                <c:pt idx="183">
                  <c:v>0.75</c:v>
                </c:pt>
                <c:pt idx="184">
                  <c:v>0.74973869529901416</c:v>
                </c:pt>
                <c:pt idx="185">
                  <c:v>0.74895499183599856</c:v>
                </c:pt>
                <c:pt idx="186">
                  <c:v>0.74764952124780759</c:v>
                </c:pt>
                <c:pt idx="187">
                  <c:v>0.74582333531982137</c:v>
                </c:pt>
                <c:pt idx="188">
                  <c:v>0.74347790457374519</c:v>
                </c:pt>
                <c:pt idx="189">
                  <c:v>0.74061511629424182</c:v>
                </c:pt>
                <c:pt idx="190">
                  <c:v>0.7372372719981124</c:v>
                </c:pt>
                <c:pt idx="191">
                  <c:v>0.73334708435076612</c:v>
                </c:pt>
                <c:pt idx="192">
                  <c:v>0.72894767353577539</c:v>
                </c:pt>
                <c:pt idx="193">
                  <c:v>0.72404256308430248</c:v>
                </c:pt>
                <c:pt idx="194">
                  <c:v>0.71863567517221705</c:v>
                </c:pt>
                <c:pt idx="195">
                  <c:v>0.71273132539367767</c:v>
                </c:pt>
                <c:pt idx="196">
                  <c:v>0.7063342170209379</c:v>
                </c:pt>
                <c:pt idx="197">
                  <c:v>0.69944943476105315</c:v>
                </c:pt>
                <c:pt idx="198">
                  <c:v>0.69208243802109959</c:v>
                </c:pt>
                <c:pt idx="199">
                  <c:v>0.68423905369438742</c:v>
                </c:pt>
                <c:pt idx="200">
                  <c:v>0.67592546848100532</c:v>
                </c:pt>
                <c:pt idx="201">
                  <c:v>0.66714822075687386</c:v>
                </c:pt>
                <c:pt idx="202">
                  <c:v>0.65791419200625079</c:v>
                </c:pt>
                <c:pt idx="203">
                  <c:v>0.64823059783341097</c:v>
                </c:pt>
                <c:pt idx="204">
                  <c:v>0.63810497856992254</c:v>
                </c:pt>
                <c:pt idx="205">
                  <c:v>0.62754518949463478</c:v>
                </c:pt>
                <c:pt idx="206">
                  <c:v>0.61655939068411814</c:v>
                </c:pt>
                <c:pt idx="207">
                  <c:v>0.60515603651190952</c:v>
                </c:pt>
                <c:pt idx="208">
                  <c:v>0.59334386481546186</c:v>
                </c:pt>
                <c:pt idx="209">
                  <c:v>0.58113188575020924</c:v>
                </c:pt>
                <c:pt idx="210">
                  <c:v>0.56852937035062978</c:v>
                </c:pt>
                <c:pt idx="211">
                  <c:v>0.55554583881860875</c:v>
                </c:pt>
                <c:pt idx="212">
                  <c:v>0.54219104855977762</c:v>
                </c:pt>
                <c:pt idx="213">
                  <c:v>0.52847498198883103</c:v>
                </c:pt>
                <c:pt idx="214">
                  <c:v>0.51440783412511526</c:v>
                </c:pt>
                <c:pt idx="215">
                  <c:v>0.5</c:v>
                </c:pt>
                <c:pt idx="216">
                  <c:v>0.55377865229627665</c:v>
                </c:pt>
                <c:pt idx="217">
                  <c:v>0.60528922081758196</c:v>
                </c:pt>
                <c:pt idx="218">
                  <c:v>0.6545076291731512</c:v>
                </c:pt>
                <c:pt idx="219">
                  <c:v>0.70141082097776342</c:v>
                </c:pt>
                <c:pt idx="220">
                  <c:v>0.74597677784871697</c:v>
                </c:pt>
                <c:pt idx="221">
                  <c:v>0.78818453662955279</c:v>
                </c:pt>
                <c:pt idx="222">
                  <c:v>0.8280142058218054</c:v>
                </c:pt>
                <c:pt idx="223">
                  <c:v>0.86544698120660302</c:v>
                </c:pt>
                <c:pt idx="224">
                  <c:v>0.90046516063906945</c:v>
                </c:pt>
                <c:pt idx="225">
                  <c:v>0.93305215799914309</c:v>
                </c:pt>
                <c:pt idx="226">
                  <c:v>0.96319251628348834</c:v>
                </c:pt>
                <c:pt idx="227">
                  <c:v>0.99087191982398259</c:v>
                </c:pt>
                <c:pt idx="228">
                  <c:v>1.0160772056193048</c:v>
                </c:pt>
                <c:pt idx="229">
                  <c:v>1.0387963737670221</c:v>
                </c:pt>
                <c:pt idx="230">
                  <c:v>1.0590185969846453</c:v>
                </c:pt>
                <c:pt idx="231">
                  <c:v>1.0767342292090314</c:v>
                </c:pt>
                <c:pt idx="232">
                  <c:v>1.0919348132646298</c:v>
                </c:pt>
                <c:pt idx="233">
                  <c:v>1.104613087591964</c:v>
                </c:pt>
                <c:pt idx="234">
                  <c:v>1.1147629920289486</c:v>
                </c:pt>
                <c:pt idx="235">
                  <c:v>1.1223796726384867</c:v>
                </c:pt>
                <c:pt idx="236">
                  <c:v>1.127459485577067</c:v>
                </c:pt>
                <c:pt idx="237">
                  <c:v>1.1299999999999999</c:v>
                </c:pt>
                <c:pt idx="238">
                  <c:v>1.1299999999999999</c:v>
                </c:pt>
                <c:pt idx="239">
                  <c:v>1.127459485577067</c:v>
                </c:pt>
                <c:pt idx="240">
                  <c:v>1.1223796726384867</c:v>
                </c:pt>
                <c:pt idx="241">
                  <c:v>1.1147629920289486</c:v>
                </c:pt>
                <c:pt idx="242">
                  <c:v>1.104613087591964</c:v>
                </c:pt>
                <c:pt idx="243">
                  <c:v>1.0919348132646298</c:v>
                </c:pt>
                <c:pt idx="244">
                  <c:v>1.0767342292090314</c:v>
                </c:pt>
                <c:pt idx="245">
                  <c:v>1.0590185969846453</c:v>
                </c:pt>
                <c:pt idx="246">
                  <c:v>1.0387963737670221</c:v>
                </c:pt>
                <c:pt idx="247">
                  <c:v>1.0160772056193048</c:v>
                </c:pt>
                <c:pt idx="248">
                  <c:v>0.99087191982398259</c:v>
                </c:pt>
                <c:pt idx="249">
                  <c:v>0.96319251628348834</c:v>
                </c:pt>
                <c:pt idx="250">
                  <c:v>0.93305215799914309</c:v>
                </c:pt>
                <c:pt idx="251">
                  <c:v>0.90046516063906945</c:v>
                </c:pt>
                <c:pt idx="252">
                  <c:v>0.86544698120660302</c:v>
                </c:pt>
                <c:pt idx="253">
                  <c:v>0.8280142058218054</c:v>
                </c:pt>
                <c:pt idx="254">
                  <c:v>0.78818453662955279</c:v>
                </c:pt>
                <c:pt idx="255">
                  <c:v>0.74597677784871697</c:v>
                </c:pt>
                <c:pt idx="256">
                  <c:v>0.70141082097776342</c:v>
                </c:pt>
                <c:pt idx="257">
                  <c:v>0.6545076291731512</c:v>
                </c:pt>
                <c:pt idx="258">
                  <c:v>0.60528922081758196</c:v>
                </c:pt>
                <c:pt idx="259">
                  <c:v>0.55377865229627665</c:v>
                </c:pt>
                <c:pt idx="260">
                  <c:v>0.5</c:v>
                </c:pt>
                <c:pt idx="261">
                  <c:v>0.52412324577601022</c:v>
                </c:pt>
                <c:pt idx="262">
                  <c:v>0.54705937353334189</c:v>
                </c:pt>
                <c:pt idx="263">
                  <c:v>0.56880058823863</c:v>
                </c:pt>
                <c:pt idx="264">
                  <c:v>0.5893394906465117</c:v>
                </c:pt>
                <c:pt idx="265">
                  <c:v>0.6086690814962552</c:v>
                </c:pt>
                <c:pt idx="266">
                  <c:v>0.62678276548676759</c:v>
                </c:pt>
                <c:pt idx="267">
                  <c:v>0.64367435502688897</c:v>
                </c:pt>
                <c:pt idx="268">
                  <c:v>0.65933807375794462</c:v>
                </c:pt>
                <c:pt idx="269">
                  <c:v>0.6737685598457468</c:v>
                </c:pt>
                <c:pt idx="270">
                  <c:v>0.6869608690394533</c:v>
                </c:pt>
                <c:pt idx="271">
                  <c:v>0.69891047749480339</c:v>
                </c:pt>
                <c:pt idx="272">
                  <c:v>0.70961328435949511</c:v>
                </c:pt>
                <c:pt idx="273">
                  <c:v>0.71906561411861092</c:v>
                </c:pt>
                <c:pt idx="274">
                  <c:v>0.7272642186982794</c:v>
                </c:pt>
                <c:pt idx="275">
                  <c:v>0.73420627932578142</c:v>
                </c:pt>
                <c:pt idx="276">
                  <c:v>0.73988940814470894</c:v>
                </c:pt>
                <c:pt idx="277">
                  <c:v>0.744311649583832</c:v>
                </c:pt>
                <c:pt idx="278">
                  <c:v>0.7474714814785598</c:v>
                </c:pt>
                <c:pt idx="279">
                  <c:v>0.74936781594417268</c:v>
                </c:pt>
                <c:pt idx="280">
                  <c:v>0.75</c:v>
                </c:pt>
                <c:pt idx="281">
                  <c:v>0.74936781594417268</c:v>
                </c:pt>
                <c:pt idx="282">
                  <c:v>0.7474714814785598</c:v>
                </c:pt>
                <c:pt idx="283">
                  <c:v>0.744311649583832</c:v>
                </c:pt>
                <c:pt idx="284">
                  <c:v>0.73988940814470894</c:v>
                </c:pt>
                <c:pt idx="285">
                  <c:v>0.73420627932578142</c:v>
                </c:pt>
                <c:pt idx="286">
                  <c:v>0.7272642186982794</c:v>
                </c:pt>
                <c:pt idx="287">
                  <c:v>0.71906561411861092</c:v>
                </c:pt>
                <c:pt idx="288">
                  <c:v>0.70961328435949511</c:v>
                </c:pt>
                <c:pt idx="289">
                  <c:v>0.69891047749480339</c:v>
                </c:pt>
                <c:pt idx="290">
                  <c:v>0.6869608690394533</c:v>
                </c:pt>
                <c:pt idx="291">
                  <c:v>0.6737685598457468</c:v>
                </c:pt>
                <c:pt idx="292">
                  <c:v>0.65933807375794462</c:v>
                </c:pt>
                <c:pt idx="293">
                  <c:v>0.64367435502688897</c:v>
                </c:pt>
                <c:pt idx="294">
                  <c:v>0.62678276548676759</c:v>
                </c:pt>
                <c:pt idx="295">
                  <c:v>0.6086690814962552</c:v>
                </c:pt>
                <c:pt idx="296">
                  <c:v>0.5893394906465117</c:v>
                </c:pt>
                <c:pt idx="297">
                  <c:v>0.56880058823863</c:v>
                </c:pt>
                <c:pt idx="298">
                  <c:v>0.54705937353334189</c:v>
                </c:pt>
                <c:pt idx="299">
                  <c:v>0.52412324577601022</c:v>
                </c:pt>
                <c:pt idx="300">
                  <c:v>0.5</c:v>
                </c:pt>
                <c:pt idx="301">
                  <c:v>0.47469782261181942</c:v>
                </c:pt>
                <c:pt idx="302">
                  <c:v>0.44822528676148815</c:v>
                </c:pt>
                <c:pt idx="303">
                  <c:v>0.42059134750184912</c:v>
                </c:pt>
                <c:pt idx="304">
                  <c:v>0.39180533674057949</c:v>
                </c:pt>
                <c:pt idx="305">
                  <c:v>0.36187695798894226</c:v>
                </c:pt>
                <c:pt idx="306">
                  <c:v>0.33081628091140414</c:v>
                </c:pt>
                <c:pt idx="307">
                  <c:v>0.29863373568036911</c:v>
                </c:pt>
                <c:pt idx="308">
                  <c:v>0.26534010714050948</c:v>
                </c:pt>
                <c:pt idx="309">
                  <c:v>0.23094652878721533</c:v>
                </c:pt>
                <c:pt idx="310">
                  <c:v>0.19546447656391686</c:v>
                </c:pt>
                <c:pt idx="311">
                  <c:v>0.15890576248306088</c:v>
                </c:pt>
                <c:pt idx="312">
                  <c:v>0.12128252807574619</c:v>
                </c:pt>
                <c:pt idx="313">
                  <c:v>8.2607237675089484E-2</c:v>
                </c:pt>
                <c:pt idx="314">
                  <c:v>4.2892671538506288E-2</c:v>
                </c:pt>
                <c:pt idx="315">
                  <c:v>2.1519188142363199E-3</c:v>
                </c:pt>
                <c:pt idx="3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6-4079-A135-3F4230D7A334}"/>
            </c:ext>
          </c:extLst>
        </c:ser>
        <c:ser>
          <c:idx val="1"/>
          <c:order val="1"/>
          <c:tx>
            <c:v>Mean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 Calcs_Using Jian et al (2025)'!$B$2:$B$402</c:f>
              <c:numCache>
                <c:formatCode>General</c:formatCode>
                <c:ptCount val="40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  <c:pt idx="11">
                  <c:v>-110</c:v>
                </c:pt>
                <c:pt idx="12">
                  <c:v>-120</c:v>
                </c:pt>
                <c:pt idx="13">
                  <c:v>-130</c:v>
                </c:pt>
                <c:pt idx="14">
                  <c:v>-140</c:v>
                </c:pt>
                <c:pt idx="15">
                  <c:v>-150</c:v>
                </c:pt>
                <c:pt idx="16">
                  <c:v>-160</c:v>
                </c:pt>
                <c:pt idx="17">
                  <c:v>-170</c:v>
                </c:pt>
                <c:pt idx="18">
                  <c:v>-180</c:v>
                </c:pt>
                <c:pt idx="19">
                  <c:v>-190</c:v>
                </c:pt>
                <c:pt idx="20">
                  <c:v>-200</c:v>
                </c:pt>
                <c:pt idx="21">
                  <c:v>-210</c:v>
                </c:pt>
                <c:pt idx="22">
                  <c:v>-220</c:v>
                </c:pt>
                <c:pt idx="23">
                  <c:v>-230</c:v>
                </c:pt>
                <c:pt idx="24">
                  <c:v>-240</c:v>
                </c:pt>
                <c:pt idx="25">
                  <c:v>-250</c:v>
                </c:pt>
                <c:pt idx="26">
                  <c:v>-260</c:v>
                </c:pt>
                <c:pt idx="27">
                  <c:v>-270</c:v>
                </c:pt>
                <c:pt idx="28">
                  <c:v>-280</c:v>
                </c:pt>
                <c:pt idx="29">
                  <c:v>-290</c:v>
                </c:pt>
                <c:pt idx="30">
                  <c:v>-300</c:v>
                </c:pt>
                <c:pt idx="31">
                  <c:v>-310</c:v>
                </c:pt>
                <c:pt idx="32">
                  <c:v>-320</c:v>
                </c:pt>
                <c:pt idx="33">
                  <c:v>-330</c:v>
                </c:pt>
                <c:pt idx="34">
                  <c:v>-340</c:v>
                </c:pt>
                <c:pt idx="35">
                  <c:v>-350</c:v>
                </c:pt>
                <c:pt idx="36">
                  <c:v>-360</c:v>
                </c:pt>
                <c:pt idx="37">
                  <c:v>-370</c:v>
                </c:pt>
                <c:pt idx="38">
                  <c:v>-380</c:v>
                </c:pt>
                <c:pt idx="39">
                  <c:v>-390</c:v>
                </c:pt>
                <c:pt idx="40">
                  <c:v>-400</c:v>
                </c:pt>
                <c:pt idx="41">
                  <c:v>-410</c:v>
                </c:pt>
                <c:pt idx="42">
                  <c:v>-420</c:v>
                </c:pt>
                <c:pt idx="43">
                  <c:v>-430</c:v>
                </c:pt>
                <c:pt idx="44">
                  <c:v>-440</c:v>
                </c:pt>
                <c:pt idx="45">
                  <c:v>-450</c:v>
                </c:pt>
                <c:pt idx="46">
                  <c:v>-460</c:v>
                </c:pt>
                <c:pt idx="47">
                  <c:v>-470</c:v>
                </c:pt>
                <c:pt idx="48">
                  <c:v>-480</c:v>
                </c:pt>
                <c:pt idx="49">
                  <c:v>-490</c:v>
                </c:pt>
                <c:pt idx="50">
                  <c:v>-500</c:v>
                </c:pt>
                <c:pt idx="51">
                  <c:v>-510</c:v>
                </c:pt>
                <c:pt idx="52">
                  <c:v>-520</c:v>
                </c:pt>
                <c:pt idx="53">
                  <c:v>-530</c:v>
                </c:pt>
                <c:pt idx="54">
                  <c:v>-540</c:v>
                </c:pt>
                <c:pt idx="55">
                  <c:v>-550</c:v>
                </c:pt>
                <c:pt idx="56">
                  <c:v>-560</c:v>
                </c:pt>
                <c:pt idx="57">
                  <c:v>-570</c:v>
                </c:pt>
                <c:pt idx="58">
                  <c:v>-580</c:v>
                </c:pt>
                <c:pt idx="59">
                  <c:v>-590</c:v>
                </c:pt>
                <c:pt idx="60">
                  <c:v>-600</c:v>
                </c:pt>
                <c:pt idx="61">
                  <c:v>-610</c:v>
                </c:pt>
                <c:pt idx="62">
                  <c:v>-620</c:v>
                </c:pt>
                <c:pt idx="63">
                  <c:v>-630</c:v>
                </c:pt>
                <c:pt idx="64">
                  <c:v>-640</c:v>
                </c:pt>
                <c:pt idx="65">
                  <c:v>-650</c:v>
                </c:pt>
                <c:pt idx="66">
                  <c:v>-660</c:v>
                </c:pt>
                <c:pt idx="67">
                  <c:v>-670</c:v>
                </c:pt>
                <c:pt idx="68">
                  <c:v>-680</c:v>
                </c:pt>
                <c:pt idx="69">
                  <c:v>-690</c:v>
                </c:pt>
                <c:pt idx="70">
                  <c:v>-700</c:v>
                </c:pt>
                <c:pt idx="71">
                  <c:v>-710</c:v>
                </c:pt>
                <c:pt idx="72">
                  <c:v>-720</c:v>
                </c:pt>
                <c:pt idx="73">
                  <c:v>-730</c:v>
                </c:pt>
                <c:pt idx="74">
                  <c:v>-740</c:v>
                </c:pt>
                <c:pt idx="75">
                  <c:v>-750</c:v>
                </c:pt>
                <c:pt idx="76">
                  <c:v>-760</c:v>
                </c:pt>
                <c:pt idx="77">
                  <c:v>-770</c:v>
                </c:pt>
                <c:pt idx="78">
                  <c:v>-780</c:v>
                </c:pt>
                <c:pt idx="79">
                  <c:v>-790</c:v>
                </c:pt>
                <c:pt idx="80">
                  <c:v>-800</c:v>
                </c:pt>
                <c:pt idx="81">
                  <c:v>-810</c:v>
                </c:pt>
                <c:pt idx="82">
                  <c:v>-820</c:v>
                </c:pt>
                <c:pt idx="83">
                  <c:v>-830</c:v>
                </c:pt>
                <c:pt idx="84">
                  <c:v>-840</c:v>
                </c:pt>
                <c:pt idx="85">
                  <c:v>-850</c:v>
                </c:pt>
                <c:pt idx="86">
                  <c:v>-860</c:v>
                </c:pt>
                <c:pt idx="87">
                  <c:v>-870</c:v>
                </c:pt>
                <c:pt idx="88">
                  <c:v>-880</c:v>
                </c:pt>
                <c:pt idx="89">
                  <c:v>-890</c:v>
                </c:pt>
                <c:pt idx="90">
                  <c:v>-900</c:v>
                </c:pt>
                <c:pt idx="91">
                  <c:v>-910</c:v>
                </c:pt>
                <c:pt idx="92">
                  <c:v>-920</c:v>
                </c:pt>
                <c:pt idx="93">
                  <c:v>-930</c:v>
                </c:pt>
                <c:pt idx="94">
                  <c:v>-940</c:v>
                </c:pt>
                <c:pt idx="95">
                  <c:v>-950</c:v>
                </c:pt>
                <c:pt idx="96">
                  <c:v>-960</c:v>
                </c:pt>
                <c:pt idx="97">
                  <c:v>-970</c:v>
                </c:pt>
                <c:pt idx="98">
                  <c:v>-980</c:v>
                </c:pt>
                <c:pt idx="99">
                  <c:v>-990</c:v>
                </c:pt>
                <c:pt idx="100">
                  <c:v>-1000</c:v>
                </c:pt>
                <c:pt idx="101">
                  <c:v>-1010</c:v>
                </c:pt>
                <c:pt idx="102">
                  <c:v>-1020</c:v>
                </c:pt>
                <c:pt idx="103">
                  <c:v>-1030</c:v>
                </c:pt>
                <c:pt idx="104">
                  <c:v>-1040</c:v>
                </c:pt>
                <c:pt idx="105">
                  <c:v>-1050</c:v>
                </c:pt>
                <c:pt idx="106">
                  <c:v>-1060</c:v>
                </c:pt>
                <c:pt idx="107">
                  <c:v>-1070</c:v>
                </c:pt>
                <c:pt idx="108">
                  <c:v>-1080</c:v>
                </c:pt>
                <c:pt idx="109">
                  <c:v>-1090</c:v>
                </c:pt>
                <c:pt idx="110">
                  <c:v>-1100</c:v>
                </c:pt>
                <c:pt idx="111">
                  <c:v>-1110</c:v>
                </c:pt>
                <c:pt idx="112">
                  <c:v>-1120</c:v>
                </c:pt>
                <c:pt idx="113">
                  <c:v>-1130</c:v>
                </c:pt>
                <c:pt idx="114">
                  <c:v>-1140</c:v>
                </c:pt>
                <c:pt idx="115">
                  <c:v>-1150</c:v>
                </c:pt>
                <c:pt idx="116">
                  <c:v>-1160</c:v>
                </c:pt>
                <c:pt idx="117">
                  <c:v>-1170</c:v>
                </c:pt>
                <c:pt idx="118">
                  <c:v>-1180</c:v>
                </c:pt>
                <c:pt idx="119">
                  <c:v>-1190</c:v>
                </c:pt>
                <c:pt idx="120">
                  <c:v>-1200</c:v>
                </c:pt>
                <c:pt idx="121">
                  <c:v>-1210</c:v>
                </c:pt>
                <c:pt idx="122">
                  <c:v>-1220</c:v>
                </c:pt>
                <c:pt idx="123">
                  <c:v>-1230</c:v>
                </c:pt>
                <c:pt idx="124">
                  <c:v>-1240</c:v>
                </c:pt>
                <c:pt idx="125">
                  <c:v>-1250</c:v>
                </c:pt>
                <c:pt idx="126">
                  <c:v>-1260</c:v>
                </c:pt>
                <c:pt idx="127">
                  <c:v>-1270</c:v>
                </c:pt>
                <c:pt idx="128">
                  <c:v>-1280</c:v>
                </c:pt>
                <c:pt idx="129">
                  <c:v>-1290</c:v>
                </c:pt>
                <c:pt idx="130">
                  <c:v>-1300</c:v>
                </c:pt>
                <c:pt idx="131">
                  <c:v>-1310</c:v>
                </c:pt>
                <c:pt idx="132">
                  <c:v>-1320</c:v>
                </c:pt>
                <c:pt idx="133">
                  <c:v>-1330</c:v>
                </c:pt>
                <c:pt idx="134">
                  <c:v>-1340</c:v>
                </c:pt>
                <c:pt idx="135">
                  <c:v>-1350</c:v>
                </c:pt>
                <c:pt idx="136">
                  <c:v>-1360</c:v>
                </c:pt>
                <c:pt idx="137">
                  <c:v>-1370</c:v>
                </c:pt>
                <c:pt idx="138">
                  <c:v>-1380</c:v>
                </c:pt>
                <c:pt idx="139">
                  <c:v>-1390</c:v>
                </c:pt>
                <c:pt idx="140">
                  <c:v>-1400</c:v>
                </c:pt>
                <c:pt idx="141">
                  <c:v>-1410</c:v>
                </c:pt>
                <c:pt idx="142">
                  <c:v>-1420</c:v>
                </c:pt>
                <c:pt idx="143">
                  <c:v>-1430</c:v>
                </c:pt>
                <c:pt idx="144">
                  <c:v>-1440</c:v>
                </c:pt>
                <c:pt idx="145">
                  <c:v>-1450</c:v>
                </c:pt>
                <c:pt idx="146">
                  <c:v>-1460</c:v>
                </c:pt>
                <c:pt idx="147">
                  <c:v>-1470</c:v>
                </c:pt>
                <c:pt idx="148">
                  <c:v>-1480</c:v>
                </c:pt>
                <c:pt idx="149">
                  <c:v>-1490</c:v>
                </c:pt>
                <c:pt idx="150">
                  <c:v>-1500</c:v>
                </c:pt>
                <c:pt idx="151">
                  <c:v>-1510</c:v>
                </c:pt>
                <c:pt idx="152">
                  <c:v>-1520</c:v>
                </c:pt>
                <c:pt idx="153">
                  <c:v>-1530</c:v>
                </c:pt>
                <c:pt idx="154">
                  <c:v>-1540</c:v>
                </c:pt>
                <c:pt idx="155">
                  <c:v>-1550</c:v>
                </c:pt>
                <c:pt idx="156">
                  <c:v>-1560</c:v>
                </c:pt>
                <c:pt idx="157">
                  <c:v>-1570</c:v>
                </c:pt>
                <c:pt idx="158">
                  <c:v>-1580</c:v>
                </c:pt>
                <c:pt idx="159">
                  <c:v>-1590</c:v>
                </c:pt>
                <c:pt idx="160">
                  <c:v>-1600</c:v>
                </c:pt>
                <c:pt idx="161">
                  <c:v>-1610</c:v>
                </c:pt>
                <c:pt idx="162">
                  <c:v>-1620</c:v>
                </c:pt>
                <c:pt idx="163">
                  <c:v>-1630</c:v>
                </c:pt>
                <c:pt idx="164">
                  <c:v>-1640</c:v>
                </c:pt>
                <c:pt idx="165">
                  <c:v>-1650</c:v>
                </c:pt>
                <c:pt idx="166">
                  <c:v>-1660</c:v>
                </c:pt>
                <c:pt idx="167">
                  <c:v>-1670</c:v>
                </c:pt>
                <c:pt idx="168">
                  <c:v>-1680</c:v>
                </c:pt>
                <c:pt idx="169">
                  <c:v>-1690</c:v>
                </c:pt>
                <c:pt idx="170">
                  <c:v>-1700</c:v>
                </c:pt>
                <c:pt idx="171">
                  <c:v>-1710</c:v>
                </c:pt>
                <c:pt idx="172">
                  <c:v>-1720</c:v>
                </c:pt>
                <c:pt idx="173">
                  <c:v>-1730</c:v>
                </c:pt>
                <c:pt idx="174">
                  <c:v>-1740</c:v>
                </c:pt>
                <c:pt idx="175">
                  <c:v>-1750</c:v>
                </c:pt>
                <c:pt idx="176">
                  <c:v>-1760</c:v>
                </c:pt>
                <c:pt idx="177">
                  <c:v>-1770</c:v>
                </c:pt>
                <c:pt idx="178">
                  <c:v>-1780</c:v>
                </c:pt>
                <c:pt idx="179">
                  <c:v>-1790</c:v>
                </c:pt>
                <c:pt idx="180">
                  <c:v>-1800</c:v>
                </c:pt>
                <c:pt idx="181">
                  <c:v>-1810</c:v>
                </c:pt>
                <c:pt idx="182">
                  <c:v>-1820</c:v>
                </c:pt>
                <c:pt idx="183">
                  <c:v>-1830</c:v>
                </c:pt>
                <c:pt idx="184">
                  <c:v>-1840</c:v>
                </c:pt>
                <c:pt idx="185">
                  <c:v>-1850</c:v>
                </c:pt>
                <c:pt idx="186">
                  <c:v>-1860</c:v>
                </c:pt>
                <c:pt idx="187">
                  <c:v>-1870</c:v>
                </c:pt>
                <c:pt idx="188">
                  <c:v>-1880</c:v>
                </c:pt>
                <c:pt idx="189">
                  <c:v>-1890</c:v>
                </c:pt>
                <c:pt idx="190">
                  <c:v>-1900</c:v>
                </c:pt>
                <c:pt idx="191">
                  <c:v>-1910</c:v>
                </c:pt>
                <c:pt idx="192">
                  <c:v>-1920</c:v>
                </c:pt>
                <c:pt idx="193">
                  <c:v>-1930</c:v>
                </c:pt>
                <c:pt idx="194">
                  <c:v>-1940</c:v>
                </c:pt>
                <c:pt idx="195">
                  <c:v>-1950</c:v>
                </c:pt>
                <c:pt idx="196">
                  <c:v>-1960</c:v>
                </c:pt>
                <c:pt idx="197">
                  <c:v>-1970</c:v>
                </c:pt>
                <c:pt idx="198">
                  <c:v>-1980</c:v>
                </c:pt>
                <c:pt idx="199">
                  <c:v>-1990</c:v>
                </c:pt>
                <c:pt idx="200">
                  <c:v>-2000</c:v>
                </c:pt>
                <c:pt idx="201">
                  <c:v>-2010</c:v>
                </c:pt>
                <c:pt idx="202">
                  <c:v>-2020</c:v>
                </c:pt>
                <c:pt idx="203">
                  <c:v>-2030</c:v>
                </c:pt>
                <c:pt idx="204">
                  <c:v>-2040</c:v>
                </c:pt>
                <c:pt idx="205">
                  <c:v>-2050</c:v>
                </c:pt>
                <c:pt idx="206">
                  <c:v>-2060</c:v>
                </c:pt>
                <c:pt idx="207">
                  <c:v>-2070</c:v>
                </c:pt>
                <c:pt idx="208">
                  <c:v>-2080</c:v>
                </c:pt>
                <c:pt idx="209">
                  <c:v>-2090</c:v>
                </c:pt>
                <c:pt idx="210">
                  <c:v>-2100</c:v>
                </c:pt>
                <c:pt idx="211">
                  <c:v>-2110</c:v>
                </c:pt>
                <c:pt idx="212">
                  <c:v>-2120</c:v>
                </c:pt>
                <c:pt idx="213">
                  <c:v>-2130</c:v>
                </c:pt>
                <c:pt idx="214">
                  <c:v>-2140</c:v>
                </c:pt>
                <c:pt idx="215">
                  <c:v>-2150</c:v>
                </c:pt>
                <c:pt idx="216">
                  <c:v>-2160</c:v>
                </c:pt>
                <c:pt idx="217">
                  <c:v>-2170</c:v>
                </c:pt>
                <c:pt idx="218">
                  <c:v>-2180</c:v>
                </c:pt>
                <c:pt idx="219">
                  <c:v>-2190</c:v>
                </c:pt>
                <c:pt idx="220">
                  <c:v>-2200</c:v>
                </c:pt>
                <c:pt idx="221">
                  <c:v>-2210</c:v>
                </c:pt>
                <c:pt idx="222">
                  <c:v>-2220</c:v>
                </c:pt>
                <c:pt idx="223">
                  <c:v>-2230</c:v>
                </c:pt>
                <c:pt idx="224">
                  <c:v>-2240</c:v>
                </c:pt>
                <c:pt idx="225">
                  <c:v>-2250</c:v>
                </c:pt>
                <c:pt idx="226">
                  <c:v>-2260</c:v>
                </c:pt>
                <c:pt idx="227">
                  <c:v>-2270</c:v>
                </c:pt>
                <c:pt idx="228">
                  <c:v>-2280</c:v>
                </c:pt>
                <c:pt idx="229">
                  <c:v>-2290</c:v>
                </c:pt>
                <c:pt idx="230">
                  <c:v>-2300</c:v>
                </c:pt>
                <c:pt idx="231">
                  <c:v>-2310</c:v>
                </c:pt>
                <c:pt idx="232">
                  <c:v>-2320</c:v>
                </c:pt>
                <c:pt idx="233">
                  <c:v>-2330</c:v>
                </c:pt>
                <c:pt idx="234">
                  <c:v>-2340</c:v>
                </c:pt>
                <c:pt idx="235">
                  <c:v>-2350</c:v>
                </c:pt>
                <c:pt idx="236">
                  <c:v>-2360</c:v>
                </c:pt>
                <c:pt idx="237">
                  <c:v>-2370</c:v>
                </c:pt>
                <c:pt idx="238">
                  <c:v>-2380</c:v>
                </c:pt>
                <c:pt idx="239">
                  <c:v>-2390</c:v>
                </c:pt>
                <c:pt idx="240">
                  <c:v>-2400</c:v>
                </c:pt>
                <c:pt idx="241">
                  <c:v>-2410</c:v>
                </c:pt>
                <c:pt idx="242">
                  <c:v>-2420</c:v>
                </c:pt>
                <c:pt idx="243">
                  <c:v>-2430</c:v>
                </c:pt>
                <c:pt idx="244">
                  <c:v>-2440</c:v>
                </c:pt>
                <c:pt idx="245">
                  <c:v>-2450</c:v>
                </c:pt>
                <c:pt idx="246">
                  <c:v>-2460</c:v>
                </c:pt>
                <c:pt idx="247">
                  <c:v>-2470</c:v>
                </c:pt>
                <c:pt idx="248">
                  <c:v>-2480</c:v>
                </c:pt>
                <c:pt idx="249">
                  <c:v>-2490</c:v>
                </c:pt>
                <c:pt idx="250">
                  <c:v>-2500</c:v>
                </c:pt>
                <c:pt idx="251">
                  <c:v>-2510</c:v>
                </c:pt>
                <c:pt idx="252">
                  <c:v>-2520</c:v>
                </c:pt>
                <c:pt idx="253">
                  <c:v>-2530</c:v>
                </c:pt>
                <c:pt idx="254">
                  <c:v>-2540</c:v>
                </c:pt>
                <c:pt idx="255">
                  <c:v>-2550</c:v>
                </c:pt>
                <c:pt idx="256">
                  <c:v>-2560</c:v>
                </c:pt>
                <c:pt idx="257">
                  <c:v>-2570</c:v>
                </c:pt>
                <c:pt idx="258">
                  <c:v>-2580</c:v>
                </c:pt>
                <c:pt idx="259">
                  <c:v>-2590</c:v>
                </c:pt>
                <c:pt idx="260">
                  <c:v>-2600</c:v>
                </c:pt>
                <c:pt idx="261">
                  <c:v>-2610</c:v>
                </c:pt>
                <c:pt idx="262">
                  <c:v>-2620</c:v>
                </c:pt>
                <c:pt idx="263">
                  <c:v>-2630</c:v>
                </c:pt>
                <c:pt idx="264">
                  <c:v>-2640</c:v>
                </c:pt>
                <c:pt idx="265">
                  <c:v>-2650</c:v>
                </c:pt>
                <c:pt idx="266">
                  <c:v>-2660</c:v>
                </c:pt>
                <c:pt idx="267">
                  <c:v>-2670</c:v>
                </c:pt>
                <c:pt idx="268">
                  <c:v>-2680</c:v>
                </c:pt>
                <c:pt idx="269">
                  <c:v>-2690</c:v>
                </c:pt>
                <c:pt idx="270">
                  <c:v>-2700</c:v>
                </c:pt>
                <c:pt idx="271">
                  <c:v>-2710</c:v>
                </c:pt>
                <c:pt idx="272">
                  <c:v>-2720</c:v>
                </c:pt>
                <c:pt idx="273">
                  <c:v>-2730</c:v>
                </c:pt>
                <c:pt idx="274">
                  <c:v>-2740</c:v>
                </c:pt>
                <c:pt idx="275">
                  <c:v>-2750</c:v>
                </c:pt>
                <c:pt idx="276">
                  <c:v>-2760</c:v>
                </c:pt>
                <c:pt idx="277">
                  <c:v>-2770</c:v>
                </c:pt>
                <c:pt idx="278">
                  <c:v>-2780</c:v>
                </c:pt>
                <c:pt idx="279">
                  <c:v>-2790</c:v>
                </c:pt>
                <c:pt idx="280">
                  <c:v>-2800</c:v>
                </c:pt>
                <c:pt idx="281">
                  <c:v>-2810</c:v>
                </c:pt>
                <c:pt idx="282">
                  <c:v>-2820</c:v>
                </c:pt>
                <c:pt idx="283">
                  <c:v>-2830</c:v>
                </c:pt>
                <c:pt idx="284">
                  <c:v>-2840</c:v>
                </c:pt>
                <c:pt idx="285">
                  <c:v>-2850</c:v>
                </c:pt>
                <c:pt idx="286">
                  <c:v>-2860</c:v>
                </c:pt>
                <c:pt idx="287">
                  <c:v>-2870</c:v>
                </c:pt>
                <c:pt idx="288">
                  <c:v>-2880</c:v>
                </c:pt>
                <c:pt idx="289">
                  <c:v>-2890</c:v>
                </c:pt>
                <c:pt idx="290">
                  <c:v>-2900</c:v>
                </c:pt>
                <c:pt idx="291">
                  <c:v>-2910</c:v>
                </c:pt>
                <c:pt idx="292">
                  <c:v>-2920</c:v>
                </c:pt>
                <c:pt idx="293">
                  <c:v>-2930</c:v>
                </c:pt>
                <c:pt idx="294">
                  <c:v>-2940</c:v>
                </c:pt>
                <c:pt idx="295">
                  <c:v>-2950</c:v>
                </c:pt>
                <c:pt idx="296">
                  <c:v>-2960</c:v>
                </c:pt>
                <c:pt idx="297">
                  <c:v>-2970</c:v>
                </c:pt>
                <c:pt idx="298">
                  <c:v>-2980</c:v>
                </c:pt>
                <c:pt idx="299">
                  <c:v>-2990</c:v>
                </c:pt>
                <c:pt idx="300">
                  <c:v>-3000</c:v>
                </c:pt>
                <c:pt idx="301">
                  <c:v>-3010</c:v>
                </c:pt>
                <c:pt idx="302">
                  <c:v>-3020</c:v>
                </c:pt>
                <c:pt idx="303">
                  <c:v>-3030</c:v>
                </c:pt>
                <c:pt idx="304">
                  <c:v>-3040</c:v>
                </c:pt>
                <c:pt idx="305">
                  <c:v>-3050</c:v>
                </c:pt>
                <c:pt idx="306">
                  <c:v>-3060</c:v>
                </c:pt>
                <c:pt idx="307">
                  <c:v>-3070</c:v>
                </c:pt>
                <c:pt idx="308">
                  <c:v>-3080</c:v>
                </c:pt>
                <c:pt idx="309">
                  <c:v>-3090</c:v>
                </c:pt>
                <c:pt idx="310">
                  <c:v>-3100</c:v>
                </c:pt>
                <c:pt idx="311">
                  <c:v>-3110</c:v>
                </c:pt>
                <c:pt idx="312">
                  <c:v>-3120</c:v>
                </c:pt>
                <c:pt idx="313">
                  <c:v>-3130</c:v>
                </c:pt>
                <c:pt idx="314">
                  <c:v>-3140</c:v>
                </c:pt>
                <c:pt idx="315">
                  <c:v>-3150</c:v>
                </c:pt>
                <c:pt idx="316">
                  <c:v>-3160</c:v>
                </c:pt>
                <c:pt idx="317">
                  <c:v>-3170</c:v>
                </c:pt>
                <c:pt idx="318">
                  <c:v>-3180</c:v>
                </c:pt>
                <c:pt idx="319">
                  <c:v>-3190</c:v>
                </c:pt>
                <c:pt idx="320">
                  <c:v>-3200</c:v>
                </c:pt>
                <c:pt idx="321">
                  <c:v>-3210</c:v>
                </c:pt>
                <c:pt idx="322">
                  <c:v>-3220</c:v>
                </c:pt>
                <c:pt idx="323">
                  <c:v>-3230</c:v>
                </c:pt>
                <c:pt idx="324">
                  <c:v>-3240</c:v>
                </c:pt>
                <c:pt idx="325">
                  <c:v>-3250</c:v>
                </c:pt>
                <c:pt idx="326">
                  <c:v>-3260</c:v>
                </c:pt>
                <c:pt idx="327">
                  <c:v>-3270</c:v>
                </c:pt>
                <c:pt idx="328">
                  <c:v>-3280</c:v>
                </c:pt>
                <c:pt idx="329">
                  <c:v>-3290</c:v>
                </c:pt>
                <c:pt idx="330">
                  <c:v>-3300</c:v>
                </c:pt>
                <c:pt idx="331">
                  <c:v>-3310</c:v>
                </c:pt>
                <c:pt idx="332">
                  <c:v>-3320</c:v>
                </c:pt>
                <c:pt idx="333">
                  <c:v>-3330</c:v>
                </c:pt>
                <c:pt idx="334">
                  <c:v>-3340</c:v>
                </c:pt>
                <c:pt idx="335">
                  <c:v>-3350</c:v>
                </c:pt>
                <c:pt idx="336">
                  <c:v>-3360</c:v>
                </c:pt>
                <c:pt idx="337">
                  <c:v>-3370</c:v>
                </c:pt>
                <c:pt idx="338">
                  <c:v>-3380</c:v>
                </c:pt>
                <c:pt idx="339">
                  <c:v>-3390</c:v>
                </c:pt>
                <c:pt idx="340">
                  <c:v>-3400</c:v>
                </c:pt>
                <c:pt idx="341">
                  <c:v>-3410</c:v>
                </c:pt>
                <c:pt idx="342">
                  <c:v>-3420</c:v>
                </c:pt>
                <c:pt idx="343">
                  <c:v>-3430</c:v>
                </c:pt>
                <c:pt idx="344">
                  <c:v>-3440</c:v>
                </c:pt>
                <c:pt idx="345">
                  <c:v>-3450</c:v>
                </c:pt>
                <c:pt idx="346">
                  <c:v>-3460</c:v>
                </c:pt>
                <c:pt idx="347">
                  <c:v>-3470</c:v>
                </c:pt>
                <c:pt idx="348">
                  <c:v>-3480</c:v>
                </c:pt>
                <c:pt idx="349">
                  <c:v>-3490</c:v>
                </c:pt>
                <c:pt idx="350">
                  <c:v>-3500</c:v>
                </c:pt>
                <c:pt idx="351">
                  <c:v>-3510</c:v>
                </c:pt>
                <c:pt idx="352">
                  <c:v>-3520</c:v>
                </c:pt>
                <c:pt idx="353">
                  <c:v>-3530</c:v>
                </c:pt>
                <c:pt idx="354">
                  <c:v>-3540</c:v>
                </c:pt>
                <c:pt idx="355">
                  <c:v>-3550</c:v>
                </c:pt>
                <c:pt idx="356">
                  <c:v>-3560</c:v>
                </c:pt>
                <c:pt idx="357">
                  <c:v>-3570</c:v>
                </c:pt>
                <c:pt idx="358">
                  <c:v>-3580</c:v>
                </c:pt>
                <c:pt idx="359">
                  <c:v>-3590</c:v>
                </c:pt>
                <c:pt idx="360">
                  <c:v>-3600</c:v>
                </c:pt>
                <c:pt idx="361">
                  <c:v>-3610</c:v>
                </c:pt>
                <c:pt idx="362">
                  <c:v>-3620</c:v>
                </c:pt>
                <c:pt idx="363">
                  <c:v>-3630</c:v>
                </c:pt>
                <c:pt idx="364">
                  <c:v>-3640</c:v>
                </c:pt>
                <c:pt idx="365">
                  <c:v>-3650</c:v>
                </c:pt>
                <c:pt idx="366">
                  <c:v>-3660</c:v>
                </c:pt>
                <c:pt idx="367">
                  <c:v>-3670</c:v>
                </c:pt>
                <c:pt idx="368">
                  <c:v>-3680</c:v>
                </c:pt>
                <c:pt idx="369">
                  <c:v>-3690</c:v>
                </c:pt>
                <c:pt idx="370">
                  <c:v>-3700</c:v>
                </c:pt>
                <c:pt idx="371">
                  <c:v>-3710</c:v>
                </c:pt>
                <c:pt idx="372">
                  <c:v>-3720</c:v>
                </c:pt>
                <c:pt idx="373">
                  <c:v>-3730</c:v>
                </c:pt>
                <c:pt idx="374">
                  <c:v>-3740</c:v>
                </c:pt>
                <c:pt idx="375">
                  <c:v>-3750</c:v>
                </c:pt>
                <c:pt idx="376">
                  <c:v>-3760</c:v>
                </c:pt>
                <c:pt idx="377">
                  <c:v>-3770</c:v>
                </c:pt>
                <c:pt idx="378">
                  <c:v>-3780</c:v>
                </c:pt>
                <c:pt idx="379">
                  <c:v>-3790</c:v>
                </c:pt>
                <c:pt idx="380">
                  <c:v>-3800</c:v>
                </c:pt>
                <c:pt idx="381">
                  <c:v>-3810</c:v>
                </c:pt>
                <c:pt idx="382">
                  <c:v>-3820</c:v>
                </c:pt>
                <c:pt idx="383">
                  <c:v>-3830</c:v>
                </c:pt>
                <c:pt idx="384">
                  <c:v>-3840</c:v>
                </c:pt>
                <c:pt idx="385">
                  <c:v>-3850</c:v>
                </c:pt>
                <c:pt idx="386">
                  <c:v>-3860</c:v>
                </c:pt>
                <c:pt idx="387">
                  <c:v>-3870</c:v>
                </c:pt>
                <c:pt idx="388">
                  <c:v>-3880</c:v>
                </c:pt>
                <c:pt idx="389">
                  <c:v>-3890</c:v>
                </c:pt>
                <c:pt idx="390">
                  <c:v>-3900</c:v>
                </c:pt>
                <c:pt idx="391">
                  <c:v>-3910</c:v>
                </c:pt>
                <c:pt idx="392">
                  <c:v>-3920</c:v>
                </c:pt>
                <c:pt idx="393">
                  <c:v>-3930</c:v>
                </c:pt>
                <c:pt idx="394">
                  <c:v>-3940</c:v>
                </c:pt>
                <c:pt idx="395">
                  <c:v>-3950</c:v>
                </c:pt>
                <c:pt idx="396">
                  <c:v>-3960</c:v>
                </c:pt>
                <c:pt idx="397">
                  <c:v>-3970</c:v>
                </c:pt>
                <c:pt idx="398">
                  <c:v>-3980</c:v>
                </c:pt>
                <c:pt idx="399">
                  <c:v>-3990</c:v>
                </c:pt>
                <c:pt idx="400">
                  <c:v>-4000</c:v>
                </c:pt>
              </c:numCache>
            </c:numRef>
          </c:cat>
          <c:val>
            <c:numRef>
              <c:f>'2 Calcs_Using Jian et al (2025)'!$F$2:$F$402</c:f>
              <c:numCache>
                <c:formatCode>General</c:formatCode>
                <c:ptCount val="401"/>
                <c:pt idx="0">
                  <c:v>1.0322492529754812</c:v>
                </c:pt>
                <c:pt idx="1">
                  <c:v>1.0728626661010638</c:v>
                </c:pt>
                <c:pt idx="2">
                  <c:v>1.1070440281833185</c:v>
                </c:pt>
                <c:pt idx="3">
                  <c:v>1.1342372669937042</c:v>
                </c:pt>
                <c:pt idx="4">
                  <c:v>1.1539930811440438</c:v>
                </c:pt>
                <c:pt idx="5">
                  <c:v>1.1659812873072168</c:v>
                </c:pt>
                <c:pt idx="6">
                  <c:v>1.17</c:v>
                </c:pt>
                <c:pt idx="7">
                  <c:v>1.1659812873072168</c:v>
                </c:pt>
                <c:pt idx="8">
                  <c:v>1.1539930811440438</c:v>
                </c:pt>
                <c:pt idx="9">
                  <c:v>1.1342372669937042</c:v>
                </c:pt>
                <c:pt idx="10">
                  <c:v>1.1070440281833185</c:v>
                </c:pt>
                <c:pt idx="11">
                  <c:v>1.0728626661010638</c:v>
                </c:pt>
                <c:pt idx="12">
                  <c:v>1.0322492529754812</c:v>
                </c:pt>
                <c:pt idx="13">
                  <c:v>0.9858515912769803</c:v>
                </c:pt>
                <c:pt idx="14">
                  <c:v>0.93439204788763652</c:v>
                </c:pt>
                <c:pt idx="15">
                  <c:v>0.87864889774681387</c:v>
                </c:pt>
                <c:pt idx="16">
                  <c:v>0.81943684817123663</c:v>
                </c:pt>
                <c:pt idx="17">
                  <c:v>0.75758742065810014</c:v>
                </c:pt>
                <c:pt idx="18">
                  <c:v>0.69392984262456181</c:v>
                </c:pt>
                <c:pt idx="19">
                  <c:v>0.62927304973685216</c:v>
                </c:pt>
                <c:pt idx="20">
                  <c:v>0.56438932414023357</c:v>
                </c:pt>
                <c:pt idx="21">
                  <c:v>0.5</c:v>
                </c:pt>
                <c:pt idx="22">
                  <c:v>0.5</c:v>
                </c:pt>
                <c:pt idx="23">
                  <c:v>0.52836282194923345</c:v>
                </c:pt>
                <c:pt idx="24">
                  <c:v>0.5580557290356245</c:v>
                </c:pt>
                <c:pt idx="25">
                  <c:v>0.58890097504184291</c:v>
                </c:pt>
                <c:pt idx="26">
                  <c:v>0.62068568179242423</c:v>
                </c:pt>
                <c:pt idx="27">
                  <c:v>0.65316297035835824</c:v>
                </c:pt>
                <c:pt idx="28">
                  <c:v>0.68605407610180236</c:v>
                </c:pt>
                <c:pt idx="29">
                  <c:v>0.71905146867828018</c:v>
                </c:pt>
                <c:pt idx="30">
                  <c:v>0.75182296361559608</c:v>
                </c:pt>
                <c:pt idx="31">
                  <c:v>0.78401677528878322</c:v>
                </c:pt>
                <c:pt idx="32">
                  <c:v>0.81526742352657489</c:v>
                </c:pt>
                <c:pt idx="33">
                  <c:v>0.84520236939249016</c:v>
                </c:pt>
                <c:pt idx="34">
                  <c:v>0.87344922163294358</c:v>
                </c:pt>
                <c:pt idx="35">
                  <c:v>0.89964332560791749</c:v>
                </c:pt>
                <c:pt idx="36">
                  <c:v>0.92343552283247599</c:v>
                </c:pt>
                <c:pt idx="37">
                  <c:v>0.94449985296205585</c:v>
                </c:pt>
                <c:pt idx="38">
                  <c:v>0.96254096225040842</c:v>
                </c:pt>
                <c:pt idx="39">
                  <c:v>0.97730098391687914</c:v>
                </c:pt>
                <c:pt idx="40">
                  <c:v>0.98856566676501267</c:v>
                </c:pt>
                <c:pt idx="41">
                  <c:v>0.99616954861559992</c:v>
                </c:pt>
                <c:pt idx="42">
                  <c:v>1</c:v>
                </c:pt>
                <c:pt idx="43">
                  <c:v>1</c:v>
                </c:pt>
                <c:pt idx="44">
                  <c:v>0.99770172916935995</c:v>
                </c:pt>
                <c:pt idx="45">
                  <c:v>0.99313940005900758</c:v>
                </c:pt>
                <c:pt idx="46">
                  <c:v>0.98638059035012748</c:v>
                </c:pt>
                <c:pt idx="47">
                  <c:v>0.97752457735024501</c:v>
                </c:pt>
                <c:pt idx="48">
                  <c:v>0.96669991177723347</c:v>
                </c:pt>
                <c:pt idx="49">
                  <c:v>0.95406131369948555</c:v>
                </c:pt>
                <c:pt idx="50">
                  <c:v>0.93978599536475049</c:v>
                </c:pt>
                <c:pt idx="51">
                  <c:v>0.92406953297976613</c:v>
                </c:pt>
                <c:pt idx="52">
                  <c:v>0.90712142163549414</c:v>
                </c:pt>
                <c:pt idx="53">
                  <c:v>0.88916045411594491</c:v>
                </c:pt>
                <c:pt idx="54">
                  <c:v>0.87041006517326991</c:v>
                </c:pt>
                <c:pt idx="55">
                  <c:v>0.85109377816935761</c:v>
                </c:pt>
                <c:pt idx="56">
                  <c:v>0.83143088120696806</c:v>
                </c:pt>
                <c:pt idx="57">
                  <c:v>0.81163244566108139</c:v>
                </c:pt>
                <c:pt idx="58">
                  <c:v>0.79189778221501494</c:v>
                </c:pt>
                <c:pt idx="59">
                  <c:v>0.77241140907545447</c:v>
                </c:pt>
                <c:pt idx="60">
                  <c:v>0.7533405850251057</c:v>
                </c:pt>
                <c:pt idx="61">
                  <c:v>0.73483343742137464</c:v>
                </c:pt>
                <c:pt idx="62">
                  <c:v>0.71701769316954</c:v>
                </c:pt>
                <c:pt idx="63">
                  <c:v>0.7</c:v>
                </c:pt>
                <c:pt idx="64">
                  <c:v>0.7</c:v>
                </c:pt>
                <c:pt idx="65">
                  <c:v>0.77497196419076197</c:v>
                </c:pt>
                <c:pt idx="66">
                  <c:v>0.84426747271752778</c:v>
                </c:pt>
                <c:pt idx="67">
                  <c:v>0.90757580455193121</c:v>
                </c:pt>
                <c:pt idx="68">
                  <c:v>0.96461009122850083</c:v>
                </c:pt>
                <c:pt idx="69">
                  <c:v>1.015109480515149</c:v>
                </c:pt>
                <c:pt idx="70">
                  <c:v>1.0588411228306738</c:v>
                </c:pt>
                <c:pt idx="71">
                  <c:v>1.095601959253192</c:v>
                </c:pt>
                <c:pt idx="72">
                  <c:v>1.1252202919132124</c:v>
                </c:pt>
                <c:pt idx="73">
                  <c:v>1.1475571197797791</c:v>
                </c:pt>
                <c:pt idx="74">
                  <c:v>1.1625072252991706</c:v>
                </c:pt>
                <c:pt idx="75">
                  <c:v>1.17</c:v>
                </c:pt>
                <c:pt idx="76">
                  <c:v>1.17</c:v>
                </c:pt>
                <c:pt idx="77">
                  <c:v>1.1593188105328602</c:v>
                </c:pt>
                <c:pt idx="78">
                  <c:v>1.1380069579839405</c:v>
                </c:pt>
                <c:pt idx="79">
                  <c:v>1.1061650969826644</c:v>
                </c:pt>
                <c:pt idx="80">
                  <c:v>1.0639432185098694</c:v>
                </c:pt>
                <c:pt idx="81">
                  <c:v>1.0115394729713862</c:v>
                </c:pt>
                <c:pt idx="82">
                  <c:v>0.9491986211598934</c:v>
                </c:pt>
                <c:pt idx="83">
                  <c:v>0.8772101300491395</c:v>
                </c:pt>
                <c:pt idx="84">
                  <c:v>0.79590593414849775</c:v>
                </c:pt>
                <c:pt idx="85">
                  <c:v>0.70565788663988016</c:v>
                </c:pt>
                <c:pt idx="86">
                  <c:v>0.60687492767619267</c:v>
                </c:pt>
                <c:pt idx="87">
                  <c:v>0.5</c:v>
                </c:pt>
                <c:pt idx="88">
                  <c:v>0.56633707827560853</c:v>
                </c:pt>
                <c:pt idx="89">
                  <c:v>0.62846879347167484</c:v>
                </c:pt>
                <c:pt idx="90">
                  <c:v>0.6862383180537549</c:v>
                </c:pt>
                <c:pt idx="91">
                  <c:v>0.73949875686657984</c:v>
                </c:pt>
                <c:pt idx="92">
                  <c:v>0.78811376908772246</c:v>
                </c:pt>
                <c:pt idx="93">
                  <c:v>0.83195814949698843</c:v>
                </c:pt>
                <c:pt idx="94">
                  <c:v>0.87091836559473301</c:v>
                </c:pt>
                <c:pt idx="95">
                  <c:v>0.90489304734513043</c:v>
                </c:pt>
                <c:pt idx="96">
                  <c:v>0.93379342658820719</c:v>
                </c:pt>
                <c:pt idx="97">
                  <c:v>0.95754372345505923</c:v>
                </c:pt>
                <c:pt idx="98">
                  <c:v>0.97608147743218621</c:v>
                </c:pt>
                <c:pt idx="99">
                  <c:v>0.98935782105068282</c:v>
                </c:pt>
                <c:pt idx="100">
                  <c:v>0.99733769452187715</c:v>
                </c:pt>
                <c:pt idx="101">
                  <c:v>1</c:v>
                </c:pt>
                <c:pt idx="102">
                  <c:v>0.99840261671312636</c:v>
                </c:pt>
                <c:pt idx="103">
                  <c:v>0.99361469263040969</c:v>
                </c:pt>
                <c:pt idx="104">
                  <c:v>0.9856488864593117</c:v>
                </c:pt>
                <c:pt idx="105">
                  <c:v>0.97452623407303551</c:v>
                </c:pt>
                <c:pt idx="106">
                  <c:v>0.96027605595292431</c:v>
                </c:pt>
                <c:pt idx="107">
                  <c:v>0.94293582840707824</c:v>
                </c:pt>
                <c:pt idx="108">
                  <c:v>0.92255101935683981</c:v>
                </c:pt>
                <c:pt idx="109">
                  <c:v>0.89917488969819304</c:v>
                </c:pt>
                <c:pt idx="110">
                  <c:v>0.87286826145263341</c:v>
                </c:pt>
                <c:pt idx="111">
                  <c:v>0.84369925411994784</c:v>
                </c:pt>
                <c:pt idx="112">
                  <c:v>0.81174299083225288</c:v>
                </c:pt>
                <c:pt idx="113">
                  <c:v>0.77708127608300481</c:v>
                </c:pt>
                <c:pt idx="114">
                  <c:v>0.73980224696536512</c:v>
                </c:pt>
                <c:pt idx="115">
                  <c:v>0.7</c:v>
                </c:pt>
                <c:pt idx="116">
                  <c:v>0.74892543253680899</c:v>
                </c:pt>
                <c:pt idx="117">
                  <c:v>0.79545583570261402</c:v>
                </c:pt>
                <c:pt idx="118">
                  <c:v>0.83952348250905584</c:v>
                </c:pt>
                <c:pt idx="119">
                  <c:v>0.88106386574986084</c:v>
                </c:pt>
                <c:pt idx="120">
                  <c:v>0.92001585524027196</c:v>
                </c:pt>
                <c:pt idx="121">
                  <c:v>0.95632184764099537</c:v>
                </c:pt>
                <c:pt idx="122">
                  <c:v>0.98992790835300526</c:v>
                </c:pt>
                <c:pt idx="123">
                  <c:v>1.020783904994099</c:v>
                </c:pt>
                <c:pt idx="124">
                  <c:v>1.0488436319950043</c:v>
                </c:pt>
                <c:pt idx="125">
                  <c:v>1.0740649258816539</c:v>
                </c:pt>
                <c:pt idx="126">
                  <c:v>1.0964097708410718</c:v>
                </c:pt>
                <c:pt idx="127">
                  <c:v>1.1158443942009653</c:v>
                </c:pt>
                <c:pt idx="128">
                  <c:v>1.1323393514873281</c:v>
                </c:pt>
                <c:pt idx="129">
                  <c:v>1.1458696007602605</c:v>
                </c:pt>
                <c:pt idx="130">
                  <c:v>1.1564145659652745</c:v>
                </c:pt>
                <c:pt idx="131">
                  <c:v>1.1639581890757764</c:v>
                </c:pt>
                <c:pt idx="132">
                  <c:v>1.1684889708417672</c:v>
                </c:pt>
                <c:pt idx="133">
                  <c:v>1.17</c:v>
                </c:pt>
                <c:pt idx="134">
                  <c:v>1.1678459797106042</c:v>
                </c:pt>
                <c:pt idx="135">
                  <c:v>1.1613872057037664</c:v>
                </c:pt>
                <c:pt idx="136">
                  <c:v>1.1506335302058166</c:v>
                </c:pt>
                <c:pt idx="137">
                  <c:v>1.1356013457646268</c:v>
                </c:pt>
                <c:pt idx="138">
                  <c:v>1.1163135436095954</c:v>
                </c:pt>
                <c:pt idx="139">
                  <c:v>1.0927994555630782</c:v>
                </c:pt>
                <c:pt idx="140">
                  <c:v>1.0650947797096131</c:v>
                </c:pt>
                <c:pt idx="141">
                  <c:v>1.0332414900866131</c:v>
                </c:pt>
                <c:pt idx="142">
                  <c:v>0.99728773071628285</c:v>
                </c:pt>
                <c:pt idx="143">
                  <c:v>0.9572876943532902</c:v>
                </c:pt>
                <c:pt idx="144">
                  <c:v>0.91330148637556063</c:v>
                </c:pt>
                <c:pt idx="145">
                  <c:v>0.86539497429673817</c:v>
                </c:pt>
                <c:pt idx="146">
                  <c:v>0.81363962342762175</c:v>
                </c:pt>
                <c:pt idx="147">
                  <c:v>0.75811231926043998</c:v>
                </c:pt>
                <c:pt idx="148">
                  <c:v>0.6988951771937606</c:v>
                </c:pt>
                <c:pt idx="149">
                  <c:v>0.63607534025691792</c:v>
                </c:pt>
                <c:pt idx="150">
                  <c:v>0.5697447655311958</c:v>
                </c:pt>
                <c:pt idx="151">
                  <c:v>0.5</c:v>
                </c:pt>
                <c:pt idx="152">
                  <c:v>0.52881566825023063</c:v>
                </c:pt>
                <c:pt idx="153">
                  <c:v>0.55694996397766205</c:v>
                </c:pt>
                <c:pt idx="154">
                  <c:v>0.58438209711955524</c:v>
                </c:pt>
                <c:pt idx="155">
                  <c:v>0.6110916776372175</c:v>
                </c:pt>
                <c:pt idx="156">
                  <c:v>0.63705874070125956</c:v>
                </c:pt>
                <c:pt idx="157">
                  <c:v>0.66226377150041849</c:v>
                </c:pt>
                <c:pt idx="158">
                  <c:v>0.68668772963092373</c:v>
                </c:pt>
                <c:pt idx="159">
                  <c:v>0.71031207302381916</c:v>
                </c:pt>
                <c:pt idx="160">
                  <c:v>0.73311878136823627</c:v>
                </c:pt>
                <c:pt idx="161">
                  <c:v>0.75509037898926956</c:v>
                </c:pt>
                <c:pt idx="162">
                  <c:v>0.77620995713984509</c:v>
                </c:pt>
                <c:pt idx="163">
                  <c:v>0.79646119566682194</c:v>
                </c:pt>
                <c:pt idx="164">
                  <c:v>0.81582838401250157</c:v>
                </c:pt>
                <c:pt idx="165">
                  <c:v>0.83429644151374771</c:v>
                </c:pt>
                <c:pt idx="166">
                  <c:v>0.85185093696201064</c:v>
                </c:pt>
                <c:pt idx="167">
                  <c:v>0.86847810738877484</c:v>
                </c:pt>
                <c:pt idx="168">
                  <c:v>0.88416487604219918</c:v>
                </c:pt>
                <c:pt idx="169">
                  <c:v>0.8988988695221064</c:v>
                </c:pt>
                <c:pt idx="170">
                  <c:v>0.91266843404187581</c:v>
                </c:pt>
                <c:pt idx="171">
                  <c:v>0.92546265078735535</c:v>
                </c:pt>
                <c:pt idx="172">
                  <c:v>0.9372713503444341</c:v>
                </c:pt>
                <c:pt idx="173">
                  <c:v>0.94808512616860496</c:v>
                </c:pt>
                <c:pt idx="174">
                  <c:v>0.95789534707155077</c:v>
                </c:pt>
                <c:pt idx="175">
                  <c:v>0.96669416870153235</c:v>
                </c:pt>
                <c:pt idx="176">
                  <c:v>0.97447454399622468</c:v>
                </c:pt>
                <c:pt idx="177">
                  <c:v>0.98123023258848363</c:v>
                </c:pt>
                <c:pt idx="178">
                  <c:v>0.98695580914749037</c:v>
                </c:pt>
                <c:pt idx="179">
                  <c:v>0.99164667063964274</c:v>
                </c:pt>
                <c:pt idx="180">
                  <c:v>0.99529904249561518</c:v>
                </c:pt>
                <c:pt idx="181">
                  <c:v>0.99790998367199701</c:v>
                </c:pt>
                <c:pt idx="182">
                  <c:v>0.99947739059802843</c:v>
                </c:pt>
                <c:pt idx="183">
                  <c:v>1</c:v>
                </c:pt>
                <c:pt idx="184">
                  <c:v>0.99968643435881699</c:v>
                </c:pt>
                <c:pt idx="185">
                  <c:v>0.99874599020319821</c:v>
                </c:pt>
                <c:pt idx="186">
                  <c:v>0.99717942549736915</c:v>
                </c:pt>
                <c:pt idx="187">
                  <c:v>0.9949880023837856</c:v>
                </c:pt>
                <c:pt idx="188">
                  <c:v>0.99217348548849427</c:v>
                </c:pt>
                <c:pt idx="189">
                  <c:v>0.9887381395530902</c:v>
                </c:pt>
                <c:pt idx="190">
                  <c:v>0.98468472639773474</c:v>
                </c:pt>
                <c:pt idx="191">
                  <c:v>0.98001650122091943</c:v>
                </c:pt>
                <c:pt idx="192">
                  <c:v>0.97473720824293042</c:v>
                </c:pt>
                <c:pt idx="193">
                  <c:v>0.96885107570116302</c:v>
                </c:pt>
                <c:pt idx="194">
                  <c:v>0.96236281020666037</c:v>
                </c:pt>
                <c:pt idx="195">
                  <c:v>0.95527759047241312</c:v>
                </c:pt>
                <c:pt idx="196">
                  <c:v>0.94760106042512549</c:v>
                </c:pt>
                <c:pt idx="197">
                  <c:v>0.93933932171326384</c:v>
                </c:pt>
                <c:pt idx="198">
                  <c:v>0.93049892562531955</c:v>
                </c:pt>
                <c:pt idx="199">
                  <c:v>0.92108686443326493</c:v>
                </c:pt>
                <c:pt idx="200">
                  <c:v>0.91111056217720632</c:v>
                </c:pt>
                <c:pt idx="201">
                  <c:v>0.90057786490824865</c:v>
                </c:pt>
                <c:pt idx="202">
                  <c:v>0.88949703040750094</c:v>
                </c:pt>
                <c:pt idx="203">
                  <c:v>0.8778767174000931</c:v>
                </c:pt>
                <c:pt idx="204">
                  <c:v>0.86572597428390707</c:v>
                </c:pt>
                <c:pt idx="205">
                  <c:v>0.85305422739356174</c:v>
                </c:pt>
                <c:pt idx="206">
                  <c:v>0.83987126882094176</c:v>
                </c:pt>
                <c:pt idx="207">
                  <c:v>0.82618724381429143</c:v>
                </c:pt>
                <c:pt idx="208">
                  <c:v>0.81201263777855415</c:v>
                </c:pt>
                <c:pt idx="209">
                  <c:v>0.79735826290025114</c:v>
                </c:pt>
                <c:pt idx="210">
                  <c:v>0.78223524442075565</c:v>
                </c:pt>
                <c:pt idx="211">
                  <c:v>0.76665500658233043</c:v>
                </c:pt>
                <c:pt idx="212">
                  <c:v>0.7506292582717331</c:v>
                </c:pt>
                <c:pt idx="213">
                  <c:v>0.73416997838659714</c:v>
                </c:pt>
                <c:pt idx="214">
                  <c:v>0.71728940095013838</c:v>
                </c:pt>
                <c:pt idx="215">
                  <c:v>0.7</c:v>
                </c:pt>
                <c:pt idx="216">
                  <c:v>0.74012058187182539</c:v>
                </c:pt>
                <c:pt idx="217">
                  <c:v>0.77854910124486265</c:v>
                </c:pt>
                <c:pt idx="218">
                  <c:v>0.81526759636727153</c:v>
                </c:pt>
                <c:pt idx="219">
                  <c:v>0.85025886644372817</c:v>
                </c:pt>
                <c:pt idx="220">
                  <c:v>0.88350648506174123</c:v>
                </c:pt>
                <c:pt idx="221">
                  <c:v>0.91499481304109487</c:v>
                </c:pt>
                <c:pt idx="222">
                  <c:v>0.94470901069245794</c:v>
                </c:pt>
                <c:pt idx="223">
                  <c:v>0.97263504947159274</c:v>
                </c:pt>
                <c:pt idx="224">
                  <c:v>0.99875972301644866</c:v>
                </c:pt>
                <c:pt idx="225">
                  <c:v>1.0230706575549164</c:v>
                </c:pt>
                <c:pt idx="226">
                  <c:v>1.0455563216718087</c:v>
                </c:pt>
                <c:pt idx="227">
                  <c:v>1.0662060354242409</c:v>
                </c:pt>
                <c:pt idx="228">
                  <c:v>1.0850099787953544</c:v>
                </c:pt>
                <c:pt idx="229">
                  <c:v>1.1019591994769846</c:v>
                </c:pt>
                <c:pt idx="230">
                  <c:v>1.1170456199726717</c:v>
                </c:pt>
                <c:pt idx="231">
                  <c:v>1.1302620440130871</c:v>
                </c:pt>
                <c:pt idx="232">
                  <c:v>1.1416021622767873</c:v>
                </c:pt>
                <c:pt idx="233">
                  <c:v>1.1510605574098778</c:v>
                </c:pt>
                <c:pt idx="234">
                  <c:v>1.1586327083390568</c:v>
                </c:pt>
                <c:pt idx="235">
                  <c:v>1.1643149938731567</c:v>
                </c:pt>
                <c:pt idx="236">
                  <c:v>1.1681046955892405</c:v>
                </c:pt>
                <c:pt idx="237">
                  <c:v>1.17</c:v>
                </c:pt>
                <c:pt idx="238">
                  <c:v>1.17</c:v>
                </c:pt>
                <c:pt idx="239">
                  <c:v>1.1672981830740237</c:v>
                </c:pt>
                <c:pt idx="240">
                  <c:v>1.1618958423298191</c:v>
                </c:pt>
                <c:pt idx="241">
                  <c:v>1.1537955629514214</c:v>
                </c:pt>
                <c:pt idx="242">
                  <c:v>1.1430012201374855</c:v>
                </c:pt>
                <c:pt idx="243">
                  <c:v>1.1295179760115905</c:v>
                </c:pt>
                <c:pt idx="244">
                  <c:v>1.1133522755080176</c:v>
                </c:pt>
                <c:pt idx="245">
                  <c:v>1.0945118412376384</c:v>
                </c:pt>
                <c:pt idx="246">
                  <c:v>1.0730056673395314</c:v>
                </c:pt>
                <c:pt idx="247">
                  <c:v>1.0488440123252927</c:v>
                </c:pt>
                <c:pt idx="248">
                  <c:v>1.0220383909239179</c:v>
                </c:pt>
                <c:pt idx="249">
                  <c:v>0.99260156493640816</c:v>
                </c:pt>
                <c:pt idx="250">
                  <c:v>0.9605475331101998</c:v>
                </c:pt>
                <c:pt idx="251">
                  <c:v>0.92589152004472464</c:v>
                </c:pt>
                <c:pt idx="252">
                  <c:v>0.88864996414035557</c:v>
                </c:pt>
                <c:pt idx="253">
                  <c:v>0.84884050460414229</c:v>
                </c:pt>
                <c:pt idx="254">
                  <c:v>0.80648196752666723</c:v>
                </c:pt>
                <c:pt idx="255">
                  <c:v>0.76159435104546103</c:v>
                </c:pt>
                <c:pt idx="256">
                  <c:v>0.71419880961127213</c:v>
                </c:pt>
                <c:pt idx="257">
                  <c:v>0.66431763737462113</c:v>
                </c:pt>
                <c:pt idx="258">
                  <c:v>0.61197425071076184</c:v>
                </c:pt>
                <c:pt idx="259">
                  <c:v>0.55719316990238954</c:v>
                </c:pt>
                <c:pt idx="260">
                  <c:v>0.5</c:v>
                </c:pt>
                <c:pt idx="261">
                  <c:v>0.54824649155202043</c:v>
                </c:pt>
                <c:pt idx="262">
                  <c:v>0.59411874706668388</c:v>
                </c:pt>
                <c:pt idx="263">
                  <c:v>0.63760117647726011</c:v>
                </c:pt>
                <c:pt idx="264">
                  <c:v>0.6786789812930234</c:v>
                </c:pt>
                <c:pt idx="265">
                  <c:v>0.71733816299251041</c:v>
                </c:pt>
                <c:pt idx="266">
                  <c:v>0.75356553097353518</c:v>
                </c:pt>
                <c:pt idx="267">
                  <c:v>0.78734871005377793</c:v>
                </c:pt>
                <c:pt idx="268">
                  <c:v>0.81867614751588913</c:v>
                </c:pt>
                <c:pt idx="269">
                  <c:v>0.84753711969149359</c:v>
                </c:pt>
                <c:pt idx="270">
                  <c:v>0.87392173807890661</c:v>
                </c:pt>
                <c:pt idx="271">
                  <c:v>0.89782095498960679</c:v>
                </c:pt>
                <c:pt idx="272">
                  <c:v>0.91922656871899022</c:v>
                </c:pt>
                <c:pt idx="273">
                  <c:v>0.93813122823722195</c:v>
                </c:pt>
                <c:pt idx="274">
                  <c:v>0.95452843739655879</c:v>
                </c:pt>
                <c:pt idx="275">
                  <c:v>0.96841255865156284</c:v>
                </c:pt>
                <c:pt idx="276">
                  <c:v>0.97977881628941788</c:v>
                </c:pt>
                <c:pt idx="277">
                  <c:v>0.988623299167664</c:v>
                </c:pt>
                <c:pt idx="278">
                  <c:v>0.99494296295711959</c:v>
                </c:pt>
                <c:pt idx="279">
                  <c:v>0.99873563188834535</c:v>
                </c:pt>
                <c:pt idx="280">
                  <c:v>1</c:v>
                </c:pt>
                <c:pt idx="281">
                  <c:v>0.99924137913300726</c:v>
                </c:pt>
                <c:pt idx="282">
                  <c:v>0.99696577777427176</c:v>
                </c:pt>
                <c:pt idx="283">
                  <c:v>0.99317397950059849</c:v>
                </c:pt>
                <c:pt idx="284">
                  <c:v>0.98786728977365068</c:v>
                </c:pt>
                <c:pt idx="285">
                  <c:v>0.98104753519093768</c:v>
                </c:pt>
                <c:pt idx="286">
                  <c:v>0.97271706243793532</c:v>
                </c:pt>
                <c:pt idx="287">
                  <c:v>0.96287873694233317</c:v>
                </c:pt>
                <c:pt idx="288">
                  <c:v>0.95153594123139418</c:v>
                </c:pt>
                <c:pt idx="289">
                  <c:v>0.93869257299376407</c:v>
                </c:pt>
                <c:pt idx="290">
                  <c:v>0.92435304284734399</c:v>
                </c:pt>
                <c:pt idx="291">
                  <c:v>0.9085222718148962</c:v>
                </c:pt>
                <c:pt idx="292">
                  <c:v>0.89120568850953341</c:v>
                </c:pt>
                <c:pt idx="293">
                  <c:v>0.87240922603226678</c:v>
                </c:pt>
                <c:pt idx="294">
                  <c:v>0.85213931858412106</c:v>
                </c:pt>
                <c:pt idx="295">
                  <c:v>0.83040289779550625</c:v>
                </c:pt>
                <c:pt idx="296">
                  <c:v>0.80720738877581399</c:v>
                </c:pt>
                <c:pt idx="297">
                  <c:v>0.78256070588635607</c:v>
                </c:pt>
                <c:pt idx="298">
                  <c:v>0.75647124824001022</c:v>
                </c:pt>
                <c:pt idx="299">
                  <c:v>0.72894789493121226</c:v>
                </c:pt>
                <c:pt idx="300">
                  <c:v>0.7</c:v>
                </c:pt>
                <c:pt idx="301">
                  <c:v>0.66963738713418319</c:v>
                </c:pt>
                <c:pt idx="302">
                  <c:v>0.63787034411378574</c:v>
                </c:pt>
                <c:pt idx="303">
                  <c:v>0.60470961700221892</c:v>
                </c:pt>
                <c:pt idx="304">
                  <c:v>0.57016640408869534</c:v>
                </c:pt>
                <c:pt idx="305">
                  <c:v>0.53425234958673062</c:v>
                </c:pt>
                <c:pt idx="306">
                  <c:v>0.49697953709368492</c:v>
                </c:pt>
                <c:pt idx="307">
                  <c:v>0.45836048281644287</c:v>
                </c:pt>
                <c:pt idx="308">
                  <c:v>0.41840812856861131</c:v>
                </c:pt>
                <c:pt idx="309">
                  <c:v>0.37713583454465832</c:v>
                </c:pt>
                <c:pt idx="310">
                  <c:v>0.33455737187670015</c:v>
                </c:pt>
                <c:pt idx="311">
                  <c:v>0.29068691497967297</c:v>
                </c:pt>
                <c:pt idx="312">
                  <c:v>0.2455390336908953</c:v>
                </c:pt>
                <c:pt idx="313">
                  <c:v>0.19912868521010729</c:v>
                </c:pt>
                <c:pt idx="314">
                  <c:v>0.15147120584620744</c:v>
                </c:pt>
                <c:pt idx="315">
                  <c:v>0.10258230257708345</c:v>
                </c:pt>
                <c:pt idx="316">
                  <c:v>5.2478044429018489E-2</c:v>
                </c:pt>
                <c:pt idx="317">
                  <c:v>1.1748536822789868E-3</c:v>
                </c:pt>
                <c:pt idx="3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16-4079-A135-3F4230D7A334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 Calcs_Using Jian et al (2025)'!$B$2:$B$402</c:f>
              <c:numCache>
                <c:formatCode>General</c:formatCode>
                <c:ptCount val="40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  <c:pt idx="11">
                  <c:v>-110</c:v>
                </c:pt>
                <c:pt idx="12">
                  <c:v>-120</c:v>
                </c:pt>
                <c:pt idx="13">
                  <c:v>-130</c:v>
                </c:pt>
                <c:pt idx="14">
                  <c:v>-140</c:v>
                </c:pt>
                <c:pt idx="15">
                  <c:v>-150</c:v>
                </c:pt>
                <c:pt idx="16">
                  <c:v>-160</c:v>
                </c:pt>
                <c:pt idx="17">
                  <c:v>-170</c:v>
                </c:pt>
                <c:pt idx="18">
                  <c:v>-180</c:v>
                </c:pt>
                <c:pt idx="19">
                  <c:v>-190</c:v>
                </c:pt>
                <c:pt idx="20">
                  <c:v>-200</c:v>
                </c:pt>
                <c:pt idx="21">
                  <c:v>-210</c:v>
                </c:pt>
                <c:pt idx="22">
                  <c:v>-220</c:v>
                </c:pt>
                <c:pt idx="23">
                  <c:v>-230</c:v>
                </c:pt>
                <c:pt idx="24">
                  <c:v>-240</c:v>
                </c:pt>
                <c:pt idx="25">
                  <c:v>-250</c:v>
                </c:pt>
                <c:pt idx="26">
                  <c:v>-260</c:v>
                </c:pt>
                <c:pt idx="27">
                  <c:v>-270</c:v>
                </c:pt>
                <c:pt idx="28">
                  <c:v>-280</c:v>
                </c:pt>
                <c:pt idx="29">
                  <c:v>-290</c:v>
                </c:pt>
                <c:pt idx="30">
                  <c:v>-300</c:v>
                </c:pt>
                <c:pt idx="31">
                  <c:v>-310</c:v>
                </c:pt>
                <c:pt idx="32">
                  <c:v>-320</c:v>
                </c:pt>
                <c:pt idx="33">
                  <c:v>-330</c:v>
                </c:pt>
                <c:pt idx="34">
                  <c:v>-340</c:v>
                </c:pt>
                <c:pt idx="35">
                  <c:v>-350</c:v>
                </c:pt>
                <c:pt idx="36">
                  <c:v>-360</c:v>
                </c:pt>
                <c:pt idx="37">
                  <c:v>-370</c:v>
                </c:pt>
                <c:pt idx="38">
                  <c:v>-380</c:v>
                </c:pt>
                <c:pt idx="39">
                  <c:v>-390</c:v>
                </c:pt>
                <c:pt idx="40">
                  <c:v>-400</c:v>
                </c:pt>
                <c:pt idx="41">
                  <c:v>-410</c:v>
                </c:pt>
                <c:pt idx="42">
                  <c:v>-420</c:v>
                </c:pt>
                <c:pt idx="43">
                  <c:v>-430</c:v>
                </c:pt>
                <c:pt idx="44">
                  <c:v>-440</c:v>
                </c:pt>
                <c:pt idx="45">
                  <c:v>-450</c:v>
                </c:pt>
                <c:pt idx="46">
                  <c:v>-460</c:v>
                </c:pt>
                <c:pt idx="47">
                  <c:v>-470</c:v>
                </c:pt>
                <c:pt idx="48">
                  <c:v>-480</c:v>
                </c:pt>
                <c:pt idx="49">
                  <c:v>-490</c:v>
                </c:pt>
                <c:pt idx="50">
                  <c:v>-500</c:v>
                </c:pt>
                <c:pt idx="51">
                  <c:v>-510</c:v>
                </c:pt>
                <c:pt idx="52">
                  <c:v>-520</c:v>
                </c:pt>
                <c:pt idx="53">
                  <c:v>-530</c:v>
                </c:pt>
                <c:pt idx="54">
                  <c:v>-540</c:v>
                </c:pt>
                <c:pt idx="55">
                  <c:v>-550</c:v>
                </c:pt>
                <c:pt idx="56">
                  <c:v>-560</c:v>
                </c:pt>
                <c:pt idx="57">
                  <c:v>-570</c:v>
                </c:pt>
                <c:pt idx="58">
                  <c:v>-580</c:v>
                </c:pt>
                <c:pt idx="59">
                  <c:v>-590</c:v>
                </c:pt>
                <c:pt idx="60">
                  <c:v>-600</c:v>
                </c:pt>
                <c:pt idx="61">
                  <c:v>-610</c:v>
                </c:pt>
                <c:pt idx="62">
                  <c:v>-620</c:v>
                </c:pt>
                <c:pt idx="63">
                  <c:v>-630</c:v>
                </c:pt>
                <c:pt idx="64">
                  <c:v>-640</c:v>
                </c:pt>
                <c:pt idx="65">
                  <c:v>-650</c:v>
                </c:pt>
                <c:pt idx="66">
                  <c:v>-660</c:v>
                </c:pt>
                <c:pt idx="67">
                  <c:v>-670</c:v>
                </c:pt>
                <c:pt idx="68">
                  <c:v>-680</c:v>
                </c:pt>
                <c:pt idx="69">
                  <c:v>-690</c:v>
                </c:pt>
                <c:pt idx="70">
                  <c:v>-700</c:v>
                </c:pt>
                <c:pt idx="71">
                  <c:v>-710</c:v>
                </c:pt>
                <c:pt idx="72">
                  <c:v>-720</c:v>
                </c:pt>
                <c:pt idx="73">
                  <c:v>-730</c:v>
                </c:pt>
                <c:pt idx="74">
                  <c:v>-740</c:v>
                </c:pt>
                <c:pt idx="75">
                  <c:v>-750</c:v>
                </c:pt>
                <c:pt idx="76">
                  <c:v>-760</c:v>
                </c:pt>
                <c:pt idx="77">
                  <c:v>-770</c:v>
                </c:pt>
                <c:pt idx="78">
                  <c:v>-780</c:v>
                </c:pt>
                <c:pt idx="79">
                  <c:v>-790</c:v>
                </c:pt>
                <c:pt idx="80">
                  <c:v>-800</c:v>
                </c:pt>
                <c:pt idx="81">
                  <c:v>-810</c:v>
                </c:pt>
                <c:pt idx="82">
                  <c:v>-820</c:v>
                </c:pt>
                <c:pt idx="83">
                  <c:v>-830</c:v>
                </c:pt>
                <c:pt idx="84">
                  <c:v>-840</c:v>
                </c:pt>
                <c:pt idx="85">
                  <c:v>-850</c:v>
                </c:pt>
                <c:pt idx="86">
                  <c:v>-860</c:v>
                </c:pt>
                <c:pt idx="87">
                  <c:v>-870</c:v>
                </c:pt>
                <c:pt idx="88">
                  <c:v>-880</c:v>
                </c:pt>
                <c:pt idx="89">
                  <c:v>-890</c:v>
                </c:pt>
                <c:pt idx="90">
                  <c:v>-900</c:v>
                </c:pt>
                <c:pt idx="91">
                  <c:v>-910</c:v>
                </c:pt>
                <c:pt idx="92">
                  <c:v>-920</c:v>
                </c:pt>
                <c:pt idx="93">
                  <c:v>-930</c:v>
                </c:pt>
                <c:pt idx="94">
                  <c:v>-940</c:v>
                </c:pt>
                <c:pt idx="95">
                  <c:v>-950</c:v>
                </c:pt>
                <c:pt idx="96">
                  <c:v>-960</c:v>
                </c:pt>
                <c:pt idx="97">
                  <c:v>-970</c:v>
                </c:pt>
                <c:pt idx="98">
                  <c:v>-980</c:v>
                </c:pt>
                <c:pt idx="99">
                  <c:v>-990</c:v>
                </c:pt>
                <c:pt idx="100">
                  <c:v>-1000</c:v>
                </c:pt>
                <c:pt idx="101">
                  <c:v>-1010</c:v>
                </c:pt>
                <c:pt idx="102">
                  <c:v>-1020</c:v>
                </c:pt>
                <c:pt idx="103">
                  <c:v>-1030</c:v>
                </c:pt>
                <c:pt idx="104">
                  <c:v>-1040</c:v>
                </c:pt>
                <c:pt idx="105">
                  <c:v>-1050</c:v>
                </c:pt>
                <c:pt idx="106">
                  <c:v>-1060</c:v>
                </c:pt>
                <c:pt idx="107">
                  <c:v>-1070</c:v>
                </c:pt>
                <c:pt idx="108">
                  <c:v>-1080</c:v>
                </c:pt>
                <c:pt idx="109">
                  <c:v>-1090</c:v>
                </c:pt>
                <c:pt idx="110">
                  <c:v>-1100</c:v>
                </c:pt>
                <c:pt idx="111">
                  <c:v>-1110</c:v>
                </c:pt>
                <c:pt idx="112">
                  <c:v>-1120</c:v>
                </c:pt>
                <c:pt idx="113">
                  <c:v>-1130</c:v>
                </c:pt>
                <c:pt idx="114">
                  <c:v>-1140</c:v>
                </c:pt>
                <c:pt idx="115">
                  <c:v>-1150</c:v>
                </c:pt>
                <c:pt idx="116">
                  <c:v>-1160</c:v>
                </c:pt>
                <c:pt idx="117">
                  <c:v>-1170</c:v>
                </c:pt>
                <c:pt idx="118">
                  <c:v>-1180</c:v>
                </c:pt>
                <c:pt idx="119">
                  <c:v>-1190</c:v>
                </c:pt>
                <c:pt idx="120">
                  <c:v>-1200</c:v>
                </c:pt>
                <c:pt idx="121">
                  <c:v>-1210</c:v>
                </c:pt>
                <c:pt idx="122">
                  <c:v>-1220</c:v>
                </c:pt>
                <c:pt idx="123">
                  <c:v>-1230</c:v>
                </c:pt>
                <c:pt idx="124">
                  <c:v>-1240</c:v>
                </c:pt>
                <c:pt idx="125">
                  <c:v>-1250</c:v>
                </c:pt>
                <c:pt idx="126">
                  <c:v>-1260</c:v>
                </c:pt>
                <c:pt idx="127">
                  <c:v>-1270</c:v>
                </c:pt>
                <c:pt idx="128">
                  <c:v>-1280</c:v>
                </c:pt>
                <c:pt idx="129">
                  <c:v>-1290</c:v>
                </c:pt>
                <c:pt idx="130">
                  <c:v>-1300</c:v>
                </c:pt>
                <c:pt idx="131">
                  <c:v>-1310</c:v>
                </c:pt>
                <c:pt idx="132">
                  <c:v>-1320</c:v>
                </c:pt>
                <c:pt idx="133">
                  <c:v>-1330</c:v>
                </c:pt>
                <c:pt idx="134">
                  <c:v>-1340</c:v>
                </c:pt>
                <c:pt idx="135">
                  <c:v>-1350</c:v>
                </c:pt>
                <c:pt idx="136">
                  <c:v>-1360</c:v>
                </c:pt>
                <c:pt idx="137">
                  <c:v>-1370</c:v>
                </c:pt>
                <c:pt idx="138">
                  <c:v>-1380</c:v>
                </c:pt>
                <c:pt idx="139">
                  <c:v>-1390</c:v>
                </c:pt>
                <c:pt idx="140">
                  <c:v>-1400</c:v>
                </c:pt>
                <c:pt idx="141">
                  <c:v>-1410</c:v>
                </c:pt>
                <c:pt idx="142">
                  <c:v>-1420</c:v>
                </c:pt>
                <c:pt idx="143">
                  <c:v>-1430</c:v>
                </c:pt>
                <c:pt idx="144">
                  <c:v>-1440</c:v>
                </c:pt>
                <c:pt idx="145">
                  <c:v>-1450</c:v>
                </c:pt>
                <c:pt idx="146">
                  <c:v>-1460</c:v>
                </c:pt>
                <c:pt idx="147">
                  <c:v>-1470</c:v>
                </c:pt>
                <c:pt idx="148">
                  <c:v>-1480</c:v>
                </c:pt>
                <c:pt idx="149">
                  <c:v>-1490</c:v>
                </c:pt>
                <c:pt idx="150">
                  <c:v>-1500</c:v>
                </c:pt>
                <c:pt idx="151">
                  <c:v>-1510</c:v>
                </c:pt>
                <c:pt idx="152">
                  <c:v>-1520</c:v>
                </c:pt>
                <c:pt idx="153">
                  <c:v>-1530</c:v>
                </c:pt>
                <c:pt idx="154">
                  <c:v>-1540</c:v>
                </c:pt>
                <c:pt idx="155">
                  <c:v>-1550</c:v>
                </c:pt>
                <c:pt idx="156">
                  <c:v>-1560</c:v>
                </c:pt>
                <c:pt idx="157">
                  <c:v>-1570</c:v>
                </c:pt>
                <c:pt idx="158">
                  <c:v>-1580</c:v>
                </c:pt>
                <c:pt idx="159">
                  <c:v>-1590</c:v>
                </c:pt>
                <c:pt idx="160">
                  <c:v>-1600</c:v>
                </c:pt>
                <c:pt idx="161">
                  <c:v>-1610</c:v>
                </c:pt>
                <c:pt idx="162">
                  <c:v>-1620</c:v>
                </c:pt>
                <c:pt idx="163">
                  <c:v>-1630</c:v>
                </c:pt>
                <c:pt idx="164">
                  <c:v>-1640</c:v>
                </c:pt>
                <c:pt idx="165">
                  <c:v>-1650</c:v>
                </c:pt>
                <c:pt idx="166">
                  <c:v>-1660</c:v>
                </c:pt>
                <c:pt idx="167">
                  <c:v>-1670</c:v>
                </c:pt>
                <c:pt idx="168">
                  <c:v>-1680</c:v>
                </c:pt>
                <c:pt idx="169">
                  <c:v>-1690</c:v>
                </c:pt>
                <c:pt idx="170">
                  <c:v>-1700</c:v>
                </c:pt>
                <c:pt idx="171">
                  <c:v>-1710</c:v>
                </c:pt>
                <c:pt idx="172">
                  <c:v>-1720</c:v>
                </c:pt>
                <c:pt idx="173">
                  <c:v>-1730</c:v>
                </c:pt>
                <c:pt idx="174">
                  <c:v>-1740</c:v>
                </c:pt>
                <c:pt idx="175">
                  <c:v>-1750</c:v>
                </c:pt>
                <c:pt idx="176">
                  <c:v>-1760</c:v>
                </c:pt>
                <c:pt idx="177">
                  <c:v>-1770</c:v>
                </c:pt>
                <c:pt idx="178">
                  <c:v>-1780</c:v>
                </c:pt>
                <c:pt idx="179">
                  <c:v>-1790</c:v>
                </c:pt>
                <c:pt idx="180">
                  <c:v>-1800</c:v>
                </c:pt>
                <c:pt idx="181">
                  <c:v>-1810</c:v>
                </c:pt>
                <c:pt idx="182">
                  <c:v>-1820</c:v>
                </c:pt>
                <c:pt idx="183">
                  <c:v>-1830</c:v>
                </c:pt>
                <c:pt idx="184">
                  <c:v>-1840</c:v>
                </c:pt>
                <c:pt idx="185">
                  <c:v>-1850</c:v>
                </c:pt>
                <c:pt idx="186">
                  <c:v>-1860</c:v>
                </c:pt>
                <c:pt idx="187">
                  <c:v>-1870</c:v>
                </c:pt>
                <c:pt idx="188">
                  <c:v>-1880</c:v>
                </c:pt>
                <c:pt idx="189">
                  <c:v>-1890</c:v>
                </c:pt>
                <c:pt idx="190">
                  <c:v>-1900</c:v>
                </c:pt>
                <c:pt idx="191">
                  <c:v>-1910</c:v>
                </c:pt>
                <c:pt idx="192">
                  <c:v>-1920</c:v>
                </c:pt>
                <c:pt idx="193">
                  <c:v>-1930</c:v>
                </c:pt>
                <c:pt idx="194">
                  <c:v>-1940</c:v>
                </c:pt>
                <c:pt idx="195">
                  <c:v>-1950</c:v>
                </c:pt>
                <c:pt idx="196">
                  <c:v>-1960</c:v>
                </c:pt>
                <c:pt idx="197">
                  <c:v>-1970</c:v>
                </c:pt>
                <c:pt idx="198">
                  <c:v>-1980</c:v>
                </c:pt>
                <c:pt idx="199">
                  <c:v>-1990</c:v>
                </c:pt>
                <c:pt idx="200">
                  <c:v>-2000</c:v>
                </c:pt>
                <c:pt idx="201">
                  <c:v>-2010</c:v>
                </c:pt>
                <c:pt idx="202">
                  <c:v>-2020</c:v>
                </c:pt>
                <c:pt idx="203">
                  <c:v>-2030</c:v>
                </c:pt>
                <c:pt idx="204">
                  <c:v>-2040</c:v>
                </c:pt>
                <c:pt idx="205">
                  <c:v>-2050</c:v>
                </c:pt>
                <c:pt idx="206">
                  <c:v>-2060</c:v>
                </c:pt>
                <c:pt idx="207">
                  <c:v>-2070</c:v>
                </c:pt>
                <c:pt idx="208">
                  <c:v>-2080</c:v>
                </c:pt>
                <c:pt idx="209">
                  <c:v>-2090</c:v>
                </c:pt>
                <c:pt idx="210">
                  <c:v>-2100</c:v>
                </c:pt>
                <c:pt idx="211">
                  <c:v>-2110</c:v>
                </c:pt>
                <c:pt idx="212">
                  <c:v>-2120</c:v>
                </c:pt>
                <c:pt idx="213">
                  <c:v>-2130</c:v>
                </c:pt>
                <c:pt idx="214">
                  <c:v>-2140</c:v>
                </c:pt>
                <c:pt idx="215">
                  <c:v>-2150</c:v>
                </c:pt>
                <c:pt idx="216">
                  <c:v>-2160</c:v>
                </c:pt>
                <c:pt idx="217">
                  <c:v>-2170</c:v>
                </c:pt>
                <c:pt idx="218">
                  <c:v>-2180</c:v>
                </c:pt>
                <c:pt idx="219">
                  <c:v>-2190</c:v>
                </c:pt>
                <c:pt idx="220">
                  <c:v>-2200</c:v>
                </c:pt>
                <c:pt idx="221">
                  <c:v>-2210</c:v>
                </c:pt>
                <c:pt idx="222">
                  <c:v>-2220</c:v>
                </c:pt>
                <c:pt idx="223">
                  <c:v>-2230</c:v>
                </c:pt>
                <c:pt idx="224">
                  <c:v>-2240</c:v>
                </c:pt>
                <c:pt idx="225">
                  <c:v>-2250</c:v>
                </c:pt>
                <c:pt idx="226">
                  <c:v>-2260</c:v>
                </c:pt>
                <c:pt idx="227">
                  <c:v>-2270</c:v>
                </c:pt>
                <c:pt idx="228">
                  <c:v>-2280</c:v>
                </c:pt>
                <c:pt idx="229">
                  <c:v>-2290</c:v>
                </c:pt>
                <c:pt idx="230">
                  <c:v>-2300</c:v>
                </c:pt>
                <c:pt idx="231">
                  <c:v>-2310</c:v>
                </c:pt>
                <c:pt idx="232">
                  <c:v>-2320</c:v>
                </c:pt>
                <c:pt idx="233">
                  <c:v>-2330</c:v>
                </c:pt>
                <c:pt idx="234">
                  <c:v>-2340</c:v>
                </c:pt>
                <c:pt idx="235">
                  <c:v>-2350</c:v>
                </c:pt>
                <c:pt idx="236">
                  <c:v>-2360</c:v>
                </c:pt>
                <c:pt idx="237">
                  <c:v>-2370</c:v>
                </c:pt>
                <c:pt idx="238">
                  <c:v>-2380</c:v>
                </c:pt>
                <c:pt idx="239">
                  <c:v>-2390</c:v>
                </c:pt>
                <c:pt idx="240">
                  <c:v>-2400</c:v>
                </c:pt>
                <c:pt idx="241">
                  <c:v>-2410</c:v>
                </c:pt>
                <c:pt idx="242">
                  <c:v>-2420</c:v>
                </c:pt>
                <c:pt idx="243">
                  <c:v>-2430</c:v>
                </c:pt>
                <c:pt idx="244">
                  <c:v>-2440</c:v>
                </c:pt>
                <c:pt idx="245">
                  <c:v>-2450</c:v>
                </c:pt>
                <c:pt idx="246">
                  <c:v>-2460</c:v>
                </c:pt>
                <c:pt idx="247">
                  <c:v>-2470</c:v>
                </c:pt>
                <c:pt idx="248">
                  <c:v>-2480</c:v>
                </c:pt>
                <c:pt idx="249">
                  <c:v>-2490</c:v>
                </c:pt>
                <c:pt idx="250">
                  <c:v>-2500</c:v>
                </c:pt>
                <c:pt idx="251">
                  <c:v>-2510</c:v>
                </c:pt>
                <c:pt idx="252">
                  <c:v>-2520</c:v>
                </c:pt>
                <c:pt idx="253">
                  <c:v>-2530</c:v>
                </c:pt>
                <c:pt idx="254">
                  <c:v>-2540</c:v>
                </c:pt>
                <c:pt idx="255">
                  <c:v>-2550</c:v>
                </c:pt>
                <c:pt idx="256">
                  <c:v>-2560</c:v>
                </c:pt>
                <c:pt idx="257">
                  <c:v>-2570</c:v>
                </c:pt>
                <c:pt idx="258">
                  <c:v>-2580</c:v>
                </c:pt>
                <c:pt idx="259">
                  <c:v>-2590</c:v>
                </c:pt>
                <c:pt idx="260">
                  <c:v>-2600</c:v>
                </c:pt>
                <c:pt idx="261">
                  <c:v>-2610</c:v>
                </c:pt>
                <c:pt idx="262">
                  <c:v>-2620</c:v>
                </c:pt>
                <c:pt idx="263">
                  <c:v>-2630</c:v>
                </c:pt>
                <c:pt idx="264">
                  <c:v>-2640</c:v>
                </c:pt>
                <c:pt idx="265">
                  <c:v>-2650</c:v>
                </c:pt>
                <c:pt idx="266">
                  <c:v>-2660</c:v>
                </c:pt>
                <c:pt idx="267">
                  <c:v>-2670</c:v>
                </c:pt>
                <c:pt idx="268">
                  <c:v>-2680</c:v>
                </c:pt>
                <c:pt idx="269">
                  <c:v>-2690</c:v>
                </c:pt>
                <c:pt idx="270">
                  <c:v>-2700</c:v>
                </c:pt>
                <c:pt idx="271">
                  <c:v>-2710</c:v>
                </c:pt>
                <c:pt idx="272">
                  <c:v>-2720</c:v>
                </c:pt>
                <c:pt idx="273">
                  <c:v>-2730</c:v>
                </c:pt>
                <c:pt idx="274">
                  <c:v>-2740</c:v>
                </c:pt>
                <c:pt idx="275">
                  <c:v>-2750</c:v>
                </c:pt>
                <c:pt idx="276">
                  <c:v>-2760</c:v>
                </c:pt>
                <c:pt idx="277">
                  <c:v>-2770</c:v>
                </c:pt>
                <c:pt idx="278">
                  <c:v>-2780</c:v>
                </c:pt>
                <c:pt idx="279">
                  <c:v>-2790</c:v>
                </c:pt>
                <c:pt idx="280">
                  <c:v>-2800</c:v>
                </c:pt>
                <c:pt idx="281">
                  <c:v>-2810</c:v>
                </c:pt>
                <c:pt idx="282">
                  <c:v>-2820</c:v>
                </c:pt>
                <c:pt idx="283">
                  <c:v>-2830</c:v>
                </c:pt>
                <c:pt idx="284">
                  <c:v>-2840</c:v>
                </c:pt>
                <c:pt idx="285">
                  <c:v>-2850</c:v>
                </c:pt>
                <c:pt idx="286">
                  <c:v>-2860</c:v>
                </c:pt>
                <c:pt idx="287">
                  <c:v>-2870</c:v>
                </c:pt>
                <c:pt idx="288">
                  <c:v>-2880</c:v>
                </c:pt>
                <c:pt idx="289">
                  <c:v>-2890</c:v>
                </c:pt>
                <c:pt idx="290">
                  <c:v>-2900</c:v>
                </c:pt>
                <c:pt idx="291">
                  <c:v>-2910</c:v>
                </c:pt>
                <c:pt idx="292">
                  <c:v>-2920</c:v>
                </c:pt>
                <c:pt idx="293">
                  <c:v>-2930</c:v>
                </c:pt>
                <c:pt idx="294">
                  <c:v>-2940</c:v>
                </c:pt>
                <c:pt idx="295">
                  <c:v>-2950</c:v>
                </c:pt>
                <c:pt idx="296">
                  <c:v>-2960</c:v>
                </c:pt>
                <c:pt idx="297">
                  <c:v>-2970</c:v>
                </c:pt>
                <c:pt idx="298">
                  <c:v>-2980</c:v>
                </c:pt>
                <c:pt idx="299">
                  <c:v>-2990</c:v>
                </c:pt>
                <c:pt idx="300">
                  <c:v>-3000</c:v>
                </c:pt>
                <c:pt idx="301">
                  <c:v>-3010</c:v>
                </c:pt>
                <c:pt idx="302">
                  <c:v>-3020</c:v>
                </c:pt>
                <c:pt idx="303">
                  <c:v>-3030</c:v>
                </c:pt>
                <c:pt idx="304">
                  <c:v>-3040</c:v>
                </c:pt>
                <c:pt idx="305">
                  <c:v>-3050</c:v>
                </c:pt>
                <c:pt idx="306">
                  <c:v>-3060</c:v>
                </c:pt>
                <c:pt idx="307">
                  <c:v>-3070</c:v>
                </c:pt>
                <c:pt idx="308">
                  <c:v>-3080</c:v>
                </c:pt>
                <c:pt idx="309">
                  <c:v>-3090</c:v>
                </c:pt>
                <c:pt idx="310">
                  <c:v>-3100</c:v>
                </c:pt>
                <c:pt idx="311">
                  <c:v>-3110</c:v>
                </c:pt>
                <c:pt idx="312">
                  <c:v>-3120</c:v>
                </c:pt>
                <c:pt idx="313">
                  <c:v>-3130</c:v>
                </c:pt>
                <c:pt idx="314">
                  <c:v>-3140</c:v>
                </c:pt>
                <c:pt idx="315">
                  <c:v>-3150</c:v>
                </c:pt>
                <c:pt idx="316">
                  <c:v>-3160</c:v>
                </c:pt>
                <c:pt idx="317">
                  <c:v>-3170</c:v>
                </c:pt>
                <c:pt idx="318">
                  <c:v>-3180</c:v>
                </c:pt>
                <c:pt idx="319">
                  <c:v>-3190</c:v>
                </c:pt>
                <c:pt idx="320">
                  <c:v>-3200</c:v>
                </c:pt>
                <c:pt idx="321">
                  <c:v>-3210</c:v>
                </c:pt>
                <c:pt idx="322">
                  <c:v>-3220</c:v>
                </c:pt>
                <c:pt idx="323">
                  <c:v>-3230</c:v>
                </c:pt>
                <c:pt idx="324">
                  <c:v>-3240</c:v>
                </c:pt>
                <c:pt idx="325">
                  <c:v>-3250</c:v>
                </c:pt>
                <c:pt idx="326">
                  <c:v>-3260</c:v>
                </c:pt>
                <c:pt idx="327">
                  <c:v>-3270</c:v>
                </c:pt>
                <c:pt idx="328">
                  <c:v>-3280</c:v>
                </c:pt>
                <c:pt idx="329">
                  <c:v>-3290</c:v>
                </c:pt>
                <c:pt idx="330">
                  <c:v>-3300</c:v>
                </c:pt>
                <c:pt idx="331">
                  <c:v>-3310</c:v>
                </c:pt>
                <c:pt idx="332">
                  <c:v>-3320</c:v>
                </c:pt>
                <c:pt idx="333">
                  <c:v>-3330</c:v>
                </c:pt>
                <c:pt idx="334">
                  <c:v>-3340</c:v>
                </c:pt>
                <c:pt idx="335">
                  <c:v>-3350</c:v>
                </c:pt>
                <c:pt idx="336">
                  <c:v>-3360</c:v>
                </c:pt>
                <c:pt idx="337">
                  <c:v>-3370</c:v>
                </c:pt>
                <c:pt idx="338">
                  <c:v>-3380</c:v>
                </c:pt>
                <c:pt idx="339">
                  <c:v>-3390</c:v>
                </c:pt>
                <c:pt idx="340">
                  <c:v>-3400</c:v>
                </c:pt>
                <c:pt idx="341">
                  <c:v>-3410</c:v>
                </c:pt>
                <c:pt idx="342">
                  <c:v>-3420</c:v>
                </c:pt>
                <c:pt idx="343">
                  <c:v>-3430</c:v>
                </c:pt>
                <c:pt idx="344">
                  <c:v>-3440</c:v>
                </c:pt>
                <c:pt idx="345">
                  <c:v>-3450</c:v>
                </c:pt>
                <c:pt idx="346">
                  <c:v>-3460</c:v>
                </c:pt>
                <c:pt idx="347">
                  <c:v>-3470</c:v>
                </c:pt>
                <c:pt idx="348">
                  <c:v>-3480</c:v>
                </c:pt>
                <c:pt idx="349">
                  <c:v>-3490</c:v>
                </c:pt>
                <c:pt idx="350">
                  <c:v>-3500</c:v>
                </c:pt>
                <c:pt idx="351">
                  <c:v>-3510</c:v>
                </c:pt>
                <c:pt idx="352">
                  <c:v>-3520</c:v>
                </c:pt>
                <c:pt idx="353">
                  <c:v>-3530</c:v>
                </c:pt>
                <c:pt idx="354">
                  <c:v>-3540</c:v>
                </c:pt>
                <c:pt idx="355">
                  <c:v>-3550</c:v>
                </c:pt>
                <c:pt idx="356">
                  <c:v>-3560</c:v>
                </c:pt>
                <c:pt idx="357">
                  <c:v>-3570</c:v>
                </c:pt>
                <c:pt idx="358">
                  <c:v>-3580</c:v>
                </c:pt>
                <c:pt idx="359">
                  <c:v>-3590</c:v>
                </c:pt>
                <c:pt idx="360">
                  <c:v>-3600</c:v>
                </c:pt>
                <c:pt idx="361">
                  <c:v>-3610</c:v>
                </c:pt>
                <c:pt idx="362">
                  <c:v>-3620</c:v>
                </c:pt>
                <c:pt idx="363">
                  <c:v>-3630</c:v>
                </c:pt>
                <c:pt idx="364">
                  <c:v>-3640</c:v>
                </c:pt>
                <c:pt idx="365">
                  <c:v>-3650</c:v>
                </c:pt>
                <c:pt idx="366">
                  <c:v>-3660</c:v>
                </c:pt>
                <c:pt idx="367">
                  <c:v>-3670</c:v>
                </c:pt>
                <c:pt idx="368">
                  <c:v>-3680</c:v>
                </c:pt>
                <c:pt idx="369">
                  <c:v>-3690</c:v>
                </c:pt>
                <c:pt idx="370">
                  <c:v>-3700</c:v>
                </c:pt>
                <c:pt idx="371">
                  <c:v>-3710</c:v>
                </c:pt>
                <c:pt idx="372">
                  <c:v>-3720</c:v>
                </c:pt>
                <c:pt idx="373">
                  <c:v>-3730</c:v>
                </c:pt>
                <c:pt idx="374">
                  <c:v>-3740</c:v>
                </c:pt>
                <c:pt idx="375">
                  <c:v>-3750</c:v>
                </c:pt>
                <c:pt idx="376">
                  <c:v>-3760</c:v>
                </c:pt>
                <c:pt idx="377">
                  <c:v>-3770</c:v>
                </c:pt>
                <c:pt idx="378">
                  <c:v>-3780</c:v>
                </c:pt>
                <c:pt idx="379">
                  <c:v>-3790</c:v>
                </c:pt>
                <c:pt idx="380">
                  <c:v>-3800</c:v>
                </c:pt>
                <c:pt idx="381">
                  <c:v>-3810</c:v>
                </c:pt>
                <c:pt idx="382">
                  <c:v>-3820</c:v>
                </c:pt>
                <c:pt idx="383">
                  <c:v>-3830</c:v>
                </c:pt>
                <c:pt idx="384">
                  <c:v>-3840</c:v>
                </c:pt>
                <c:pt idx="385">
                  <c:v>-3850</c:v>
                </c:pt>
                <c:pt idx="386">
                  <c:v>-3860</c:v>
                </c:pt>
                <c:pt idx="387">
                  <c:v>-3870</c:v>
                </c:pt>
                <c:pt idx="388">
                  <c:v>-3880</c:v>
                </c:pt>
                <c:pt idx="389">
                  <c:v>-3890</c:v>
                </c:pt>
                <c:pt idx="390">
                  <c:v>-3900</c:v>
                </c:pt>
                <c:pt idx="391">
                  <c:v>-3910</c:v>
                </c:pt>
                <c:pt idx="392">
                  <c:v>-3920</c:v>
                </c:pt>
                <c:pt idx="393">
                  <c:v>-3930</c:v>
                </c:pt>
                <c:pt idx="394">
                  <c:v>-3940</c:v>
                </c:pt>
                <c:pt idx="395">
                  <c:v>-3950</c:v>
                </c:pt>
                <c:pt idx="396">
                  <c:v>-3960</c:v>
                </c:pt>
                <c:pt idx="397">
                  <c:v>-3970</c:v>
                </c:pt>
                <c:pt idx="398">
                  <c:v>-3980</c:v>
                </c:pt>
                <c:pt idx="399">
                  <c:v>-3990</c:v>
                </c:pt>
                <c:pt idx="400">
                  <c:v>-4000</c:v>
                </c:pt>
              </c:numCache>
            </c:numRef>
          </c:cat>
          <c:val>
            <c:numRef>
              <c:f>'2 Calcs_Using Jian et al (2025)'!$G$2:$G$402</c:f>
              <c:numCache>
                <c:formatCode>General</c:formatCode>
                <c:ptCount val="401"/>
                <c:pt idx="0">
                  <c:v>1.0958014025844938</c:v>
                </c:pt>
                <c:pt idx="1">
                  <c:v>1.1412641784713402</c:v>
                </c:pt>
                <c:pt idx="2">
                  <c:v>1.1795268972201329</c:v>
                </c:pt>
                <c:pt idx="3">
                  <c:v>1.2099670899183255</c:v>
                </c:pt>
                <c:pt idx="4">
                  <c:v>1.2320818072507953</c:v>
                </c:pt>
                <c:pt idx="5">
                  <c:v>1.2455014410155414</c:v>
                </c:pt>
                <c:pt idx="6">
                  <c:v>1.25</c:v>
                </c:pt>
                <c:pt idx="7">
                  <c:v>1.2455014410155414</c:v>
                </c:pt>
                <c:pt idx="8">
                  <c:v>1.2320818072507953</c:v>
                </c:pt>
                <c:pt idx="9">
                  <c:v>1.2099670899183255</c:v>
                </c:pt>
                <c:pt idx="10">
                  <c:v>1.1795268972201329</c:v>
                </c:pt>
                <c:pt idx="11">
                  <c:v>1.1412641784713402</c:v>
                </c:pt>
                <c:pt idx="12">
                  <c:v>1.0958014025844938</c:v>
                </c:pt>
                <c:pt idx="13">
                  <c:v>1.0438637215787092</c:v>
                </c:pt>
                <c:pt idx="14">
                  <c:v>0.9862597550981006</c:v>
                </c:pt>
                <c:pt idx="15">
                  <c:v>0.92386070643300067</c:v>
                </c:pt>
                <c:pt idx="16">
                  <c:v>0.85757856138571265</c:v>
                </c:pt>
                <c:pt idx="17">
                  <c:v>0.78834412760235095</c:v>
                </c:pt>
                <c:pt idx="18">
                  <c:v>0.71708564472898717</c:v>
                </c:pt>
                <c:pt idx="19">
                  <c:v>0.64470863776513299</c:v>
                </c:pt>
                <c:pt idx="20">
                  <c:v>0.57207760164951527</c:v>
                </c:pt>
                <c:pt idx="21">
                  <c:v>0.5</c:v>
                </c:pt>
                <c:pt idx="22">
                  <c:v>0.5</c:v>
                </c:pt>
                <c:pt idx="23">
                  <c:v>0.53970795072892686</c:v>
                </c:pt>
                <c:pt idx="24">
                  <c:v>0.58127802064987433</c:v>
                </c:pt>
                <c:pt idx="25">
                  <c:v>0.62446136505858008</c:v>
                </c:pt>
                <c:pt idx="26">
                  <c:v>0.66895995450939383</c:v>
                </c:pt>
                <c:pt idx="27">
                  <c:v>0.7144281585017016</c:v>
                </c:pt>
                <c:pt idx="28">
                  <c:v>0.76047570654252317</c:v>
                </c:pt>
                <c:pt idx="29">
                  <c:v>0.80667205614959225</c:v>
                </c:pt>
                <c:pt idx="30">
                  <c:v>0.85255214906183452</c:v>
                </c:pt>
                <c:pt idx="31">
                  <c:v>0.89762348540429659</c:v>
                </c:pt>
                <c:pt idx="32">
                  <c:v>0.94137439293720482</c:v>
                </c:pt>
                <c:pt idx="33">
                  <c:v>0.98328331714948625</c:v>
                </c:pt>
                <c:pt idx="34">
                  <c:v>1.022828910286121</c:v>
                </c:pt>
                <c:pt idx="35">
                  <c:v>1.0595006558510844</c:v>
                </c:pt>
                <c:pt idx="36">
                  <c:v>1.0928097319654664</c:v>
                </c:pt>
                <c:pt idx="37">
                  <c:v>1.1222997941468782</c:v>
                </c:pt>
                <c:pt idx="38">
                  <c:v>1.1475573471505718</c:v>
                </c:pt>
                <c:pt idx="39">
                  <c:v>1.168221377483631</c:v>
                </c:pt>
                <c:pt idx="40">
                  <c:v>1.1839919334710176</c:v>
                </c:pt>
                <c:pt idx="41">
                  <c:v>1.1946373680618398</c:v>
                </c:pt>
                <c:pt idx="42">
                  <c:v>1.2</c:v>
                </c:pt>
                <c:pt idx="43">
                  <c:v>1.2</c:v>
                </c:pt>
                <c:pt idx="44">
                  <c:v>1.1977017291693599</c:v>
                </c:pt>
                <c:pt idx="45">
                  <c:v>1.1931394000590076</c:v>
                </c:pt>
                <c:pt idx="46">
                  <c:v>1.1863805903501274</c:v>
                </c:pt>
                <c:pt idx="47">
                  <c:v>1.177524577350245</c:v>
                </c:pt>
                <c:pt idx="48">
                  <c:v>1.1666999117772334</c:v>
                </c:pt>
                <c:pt idx="49">
                  <c:v>1.1540613136994855</c:v>
                </c:pt>
                <c:pt idx="50">
                  <c:v>1.1397859953647504</c:v>
                </c:pt>
                <c:pt idx="51">
                  <c:v>1.1240695329797661</c:v>
                </c:pt>
                <c:pt idx="52">
                  <c:v>1.1071214216354941</c:v>
                </c:pt>
                <c:pt idx="53">
                  <c:v>1.089160454115945</c:v>
                </c:pt>
                <c:pt idx="54">
                  <c:v>1.07041006517327</c:v>
                </c:pt>
                <c:pt idx="55">
                  <c:v>1.0510937781693577</c:v>
                </c:pt>
                <c:pt idx="56">
                  <c:v>1.0314308812069681</c:v>
                </c:pt>
                <c:pt idx="57">
                  <c:v>1.0116324456610815</c:v>
                </c:pt>
                <c:pt idx="58">
                  <c:v>0.99189778221501501</c:v>
                </c:pt>
                <c:pt idx="59">
                  <c:v>0.97241140907545454</c:v>
                </c:pt>
                <c:pt idx="60">
                  <c:v>0.95334058502510577</c:v>
                </c:pt>
                <c:pt idx="61">
                  <c:v>0.9348334374213747</c:v>
                </c:pt>
                <c:pt idx="62">
                  <c:v>0.91701769316954007</c:v>
                </c:pt>
                <c:pt idx="63">
                  <c:v>0.9</c:v>
                </c:pt>
                <c:pt idx="64">
                  <c:v>0.9</c:v>
                </c:pt>
                <c:pt idx="65">
                  <c:v>0.95583018609950365</c:v>
                </c:pt>
                <c:pt idx="66">
                  <c:v>1.0074332243641164</c:v>
                </c:pt>
                <c:pt idx="67">
                  <c:v>1.0545777267939913</c:v>
                </c:pt>
                <c:pt idx="68">
                  <c:v>1.0970500679361177</c:v>
                </c:pt>
                <c:pt idx="69">
                  <c:v>1.1346559961283025</c:v>
                </c:pt>
                <c:pt idx="70">
                  <c:v>1.1672221127462465</c:v>
                </c:pt>
                <c:pt idx="71">
                  <c:v>1.1945972036991857</c:v>
                </c:pt>
                <c:pt idx="72">
                  <c:v>1.2166534088715411</c:v>
                </c:pt>
                <c:pt idx="73">
                  <c:v>1.2332872168572824</c:v>
                </c:pt>
                <c:pt idx="74">
                  <c:v>1.2444202741589567</c:v>
                </c:pt>
                <c:pt idx="75">
                  <c:v>1.25</c:v>
                </c:pt>
                <c:pt idx="76">
                  <c:v>1.25</c:v>
                </c:pt>
                <c:pt idx="77">
                  <c:v>1.238043444626336</c:v>
                </c:pt>
                <c:pt idx="78">
                  <c:v>1.214186893265605</c:v>
                </c:pt>
                <c:pt idx="79">
                  <c:v>1.1785430190104453</c:v>
                </c:pt>
                <c:pt idx="80">
                  <c:v>1.1312797222125406</c:v>
                </c:pt>
                <c:pt idx="81">
                  <c:v>1.0726188130276713</c:v>
                </c:pt>
                <c:pt idx="82">
                  <c:v>1.0028342774177912</c:v>
                </c:pt>
                <c:pt idx="83">
                  <c:v>0.92225014557739504</c:v>
                </c:pt>
                <c:pt idx="84">
                  <c:v>0.83123798598712439</c:v>
                </c:pt>
                <c:pt idx="85">
                  <c:v>0.73021405220882107</c:v>
                </c:pt>
                <c:pt idx="86">
                  <c:v>0.61963611307036492</c:v>
                </c:pt>
                <c:pt idx="87">
                  <c:v>0.5</c:v>
                </c:pt>
                <c:pt idx="88">
                  <c:v>0.5928719095858519</c:v>
                </c:pt>
                <c:pt idx="89">
                  <c:v>0.6798563108603447</c:v>
                </c:pt>
                <c:pt idx="90">
                  <c:v>0.76073364527525689</c:v>
                </c:pt>
                <c:pt idx="91">
                  <c:v>0.83529825961321169</c:v>
                </c:pt>
                <c:pt idx="92">
                  <c:v>0.90335927672281136</c:v>
                </c:pt>
                <c:pt idx="93">
                  <c:v>0.96474140929578378</c:v>
                </c:pt>
                <c:pt idx="94">
                  <c:v>1.0192857118326262</c:v>
                </c:pt>
                <c:pt idx="95">
                  <c:v>1.0668502662831827</c:v>
                </c:pt>
                <c:pt idx="96">
                  <c:v>1.1073107972234899</c:v>
                </c:pt>
                <c:pt idx="97">
                  <c:v>1.1405612128370828</c:v>
                </c:pt>
                <c:pt idx="98">
                  <c:v>1.1665140684050606</c:v>
                </c:pt>
                <c:pt idx="99">
                  <c:v>1.1851009494709559</c:v>
                </c:pt>
                <c:pt idx="100">
                  <c:v>1.1962727723306279</c:v>
                </c:pt>
                <c:pt idx="101">
                  <c:v>1.2</c:v>
                </c:pt>
                <c:pt idx="102">
                  <c:v>1.1984026167131263</c:v>
                </c:pt>
                <c:pt idx="103">
                  <c:v>1.1936146926304096</c:v>
                </c:pt>
                <c:pt idx="104">
                  <c:v>1.1856488864593118</c:v>
                </c:pt>
                <c:pt idx="105">
                  <c:v>1.1745262340730354</c:v>
                </c:pt>
                <c:pt idx="106">
                  <c:v>1.1602760559529242</c:v>
                </c:pt>
                <c:pt idx="107">
                  <c:v>1.1429358284070783</c:v>
                </c:pt>
                <c:pt idx="108">
                  <c:v>1.1225510193568398</c:v>
                </c:pt>
                <c:pt idx="109">
                  <c:v>1.099174889698193</c:v>
                </c:pt>
                <c:pt idx="110">
                  <c:v>1.0728682614526335</c:v>
                </c:pt>
                <c:pt idx="111">
                  <c:v>1.0436992541199479</c:v>
                </c:pt>
                <c:pt idx="112">
                  <c:v>1.0117429908322528</c:v>
                </c:pt>
                <c:pt idx="113">
                  <c:v>0.97708127608300488</c:v>
                </c:pt>
                <c:pt idx="114">
                  <c:v>0.93980224696536507</c:v>
                </c:pt>
                <c:pt idx="115">
                  <c:v>0.9</c:v>
                </c:pt>
                <c:pt idx="116">
                  <c:v>0.93643383274017689</c:v>
                </c:pt>
                <c:pt idx="117">
                  <c:v>0.97108413297003182</c:v>
                </c:pt>
                <c:pt idx="118">
                  <c:v>1.0039004656982331</c:v>
                </c:pt>
                <c:pt idx="119">
                  <c:v>1.0348347936435134</c:v>
                </c:pt>
                <c:pt idx="120">
                  <c:v>1.0638415943278621</c:v>
                </c:pt>
                <c:pt idx="121">
                  <c:v>1.0908779716475498</c:v>
                </c:pt>
                <c:pt idx="122">
                  <c:v>1.115903761539472</c:v>
                </c:pt>
                <c:pt idx="123">
                  <c:v>1.1388816313785846</c:v>
                </c:pt>
                <c:pt idx="124">
                  <c:v>1.1597771727622375</c:v>
                </c:pt>
                <c:pt idx="125">
                  <c:v>1.1785589873586786</c:v>
                </c:pt>
                <c:pt idx="126">
                  <c:v>1.1951987655199472</c:v>
                </c:pt>
                <c:pt idx="127">
                  <c:v>1.2096713573836975</c:v>
                </c:pt>
                <c:pt idx="128">
                  <c:v>1.2219548362139678</c:v>
                </c:pt>
                <c:pt idx="129">
                  <c:v>1.232030553757641</c:v>
                </c:pt>
                <c:pt idx="130">
                  <c:v>1.2398831874209491</c:v>
                </c:pt>
                <c:pt idx="131">
                  <c:v>1.2455007790989825</c:v>
                </c:pt>
                <c:pt idx="132">
                  <c:v>1.2488747655204648</c:v>
                </c:pt>
                <c:pt idx="133">
                  <c:v>1.25</c:v>
                </c:pt>
                <c:pt idx="134">
                  <c:v>1.2475887832581392</c:v>
                </c:pt>
                <c:pt idx="135">
                  <c:v>1.2403588123549625</c:v>
                </c:pt>
                <c:pt idx="136">
                  <c:v>1.2283211159020337</c:v>
                </c:pt>
                <c:pt idx="137">
                  <c:v>1.2114940437663733</c:v>
                </c:pt>
                <c:pt idx="138">
                  <c:v>1.1899032204585023</c:v>
                </c:pt>
                <c:pt idx="139">
                  <c:v>1.1635814801079234</c:v>
                </c:pt>
                <c:pt idx="140">
                  <c:v>1.1325687832570297</c:v>
                </c:pt>
                <c:pt idx="141">
                  <c:v>1.096912115768597</c:v>
                </c:pt>
                <c:pt idx="142">
                  <c:v>1.0566653702047943</c:v>
                </c:pt>
                <c:pt idx="143">
                  <c:v>1.0118892100969668</c:v>
                </c:pt>
                <c:pt idx="144">
                  <c:v>0.96265091758458288</c:v>
                </c:pt>
                <c:pt idx="145">
                  <c:v>0.90902422495903534</c:v>
                </c:pt>
                <c:pt idx="146">
                  <c:v>0.85108913070256176</c:v>
                </c:pt>
                <c:pt idx="147">
                  <c:v>0.78893170066467155</c:v>
                </c:pt>
                <c:pt idx="148">
                  <c:v>0.72264385506764239</c:v>
                </c:pt>
                <c:pt idx="149">
                  <c:v>0.65232314207863951</c:v>
                </c:pt>
                <c:pt idx="150">
                  <c:v>0.5780724987289505</c:v>
                </c:pt>
                <c:pt idx="151">
                  <c:v>0.5</c:v>
                </c:pt>
                <c:pt idx="152">
                  <c:v>0.54034193555032284</c:v>
                </c:pt>
                <c:pt idx="153">
                  <c:v>0.57972994956872692</c:v>
                </c:pt>
                <c:pt idx="154">
                  <c:v>0.61813493596737734</c:v>
                </c:pt>
                <c:pt idx="155">
                  <c:v>0.65552834869210441</c:v>
                </c:pt>
                <c:pt idx="156">
                  <c:v>0.69188223698176332</c:v>
                </c:pt>
                <c:pt idx="157">
                  <c:v>0.7271692801005859</c:v>
                </c:pt>
                <c:pt idx="158">
                  <c:v>0.76136282148329326</c:v>
                </c:pt>
                <c:pt idx="159">
                  <c:v>0.79443690223334684</c:v>
                </c:pt>
                <c:pt idx="160">
                  <c:v>0.82636629391553074</c:v>
                </c:pt>
                <c:pt idx="161">
                  <c:v>0.85712653058497734</c:v>
                </c:pt>
                <c:pt idx="162">
                  <c:v>0.88669393999578316</c:v>
                </c:pt>
                <c:pt idx="163">
                  <c:v>0.91504567393355063</c:v>
                </c:pt>
                <c:pt idx="164">
                  <c:v>0.94215973761750216</c:v>
                </c:pt>
                <c:pt idx="165">
                  <c:v>0.96801501811924684</c:v>
                </c:pt>
                <c:pt idx="166">
                  <c:v>0.99259131174681481</c:v>
                </c:pt>
                <c:pt idx="167">
                  <c:v>1.0158693503442848</c:v>
                </c:pt>
                <c:pt idx="168">
                  <c:v>1.037830826459079</c:v>
                </c:pt>
                <c:pt idx="169">
                  <c:v>1.0584584173309488</c:v>
                </c:pt>
                <c:pt idx="170">
                  <c:v>1.0777358076586263</c:v>
                </c:pt>
                <c:pt idx="171">
                  <c:v>1.0956477111022975</c:v>
                </c:pt>
                <c:pt idx="172">
                  <c:v>1.1121798904822078</c:v>
                </c:pt>
                <c:pt idx="173">
                  <c:v>1.1273191766360469</c:v>
                </c:pt>
                <c:pt idx="174">
                  <c:v>1.1410534859001711</c:v>
                </c:pt>
                <c:pt idx="175">
                  <c:v>1.1533718361821452</c:v>
                </c:pt>
                <c:pt idx="176">
                  <c:v>1.1642643615947144</c:v>
                </c:pt>
                <c:pt idx="177">
                  <c:v>1.1737223256238771</c:v>
                </c:pt>
                <c:pt idx="178">
                  <c:v>1.1817381328064864</c:v>
                </c:pt>
                <c:pt idx="179">
                  <c:v>1.1883053388954998</c:v>
                </c:pt>
                <c:pt idx="180">
                  <c:v>1.1934186594938612</c:v>
                </c:pt>
                <c:pt idx="181">
                  <c:v>1.1970739771407959</c:v>
                </c:pt>
                <c:pt idx="182">
                  <c:v>1.1992683468372398</c:v>
                </c:pt>
                <c:pt idx="183">
                  <c:v>1.2</c:v>
                </c:pt>
                <c:pt idx="184">
                  <c:v>1.1996864343588169</c:v>
                </c:pt>
                <c:pt idx="185">
                  <c:v>1.1987459902031983</c:v>
                </c:pt>
                <c:pt idx="186">
                  <c:v>1.1971794254973691</c:v>
                </c:pt>
                <c:pt idx="187">
                  <c:v>1.1949880023837856</c:v>
                </c:pt>
                <c:pt idx="188">
                  <c:v>1.1921734854884942</c:v>
                </c:pt>
                <c:pt idx="189">
                  <c:v>1.1887381395530903</c:v>
                </c:pt>
                <c:pt idx="190">
                  <c:v>1.1846847263977347</c:v>
                </c:pt>
                <c:pt idx="191">
                  <c:v>1.1800165012209194</c:v>
                </c:pt>
                <c:pt idx="192">
                  <c:v>1.1747372082429304</c:v>
                </c:pt>
                <c:pt idx="193">
                  <c:v>1.168851075701163</c:v>
                </c:pt>
                <c:pt idx="194">
                  <c:v>1.1623628102066603</c:v>
                </c:pt>
                <c:pt idx="195">
                  <c:v>1.1552775904724131</c:v>
                </c:pt>
                <c:pt idx="196">
                  <c:v>1.1476010604251254</c:v>
                </c:pt>
                <c:pt idx="197">
                  <c:v>1.1393393217132637</c:v>
                </c:pt>
                <c:pt idx="198">
                  <c:v>1.1304989256253195</c:v>
                </c:pt>
                <c:pt idx="199">
                  <c:v>1.121086864433265</c:v>
                </c:pt>
                <c:pt idx="200">
                  <c:v>1.1111105621772064</c:v>
                </c:pt>
                <c:pt idx="201">
                  <c:v>1.1005778649082487</c:v>
                </c:pt>
                <c:pt idx="202">
                  <c:v>1.0894970304075009</c:v>
                </c:pt>
                <c:pt idx="203">
                  <c:v>1.0778767174000932</c:v>
                </c:pt>
                <c:pt idx="204">
                  <c:v>1.0657259742839071</c:v>
                </c:pt>
                <c:pt idx="205">
                  <c:v>1.0530542273935617</c:v>
                </c:pt>
                <c:pt idx="206">
                  <c:v>1.0398712688209417</c:v>
                </c:pt>
                <c:pt idx="207">
                  <c:v>1.0261872438142916</c:v>
                </c:pt>
                <c:pt idx="208">
                  <c:v>1.0120126377785543</c:v>
                </c:pt>
                <c:pt idx="209">
                  <c:v>0.99735826290025109</c:v>
                </c:pt>
                <c:pt idx="210">
                  <c:v>0.98223524442075572</c:v>
                </c:pt>
                <c:pt idx="211">
                  <c:v>0.9666550065823305</c:v>
                </c:pt>
                <c:pt idx="212">
                  <c:v>0.95062925827173317</c:v>
                </c:pt>
                <c:pt idx="213">
                  <c:v>0.93416997838659721</c:v>
                </c:pt>
                <c:pt idx="214">
                  <c:v>0.91728940095013833</c:v>
                </c:pt>
                <c:pt idx="215">
                  <c:v>0.9</c:v>
                </c:pt>
                <c:pt idx="216">
                  <c:v>0.92987702905348713</c:v>
                </c:pt>
                <c:pt idx="217">
                  <c:v>0.95849401156532332</c:v>
                </c:pt>
                <c:pt idx="218">
                  <c:v>0.9858375717628618</c:v>
                </c:pt>
                <c:pt idx="219">
                  <c:v>1.0118949005432019</c:v>
                </c:pt>
                <c:pt idx="220">
                  <c:v>1.0366537654715096</c:v>
                </c:pt>
                <c:pt idx="221">
                  <c:v>1.0601025203497516</c:v>
                </c:pt>
                <c:pt idx="222">
                  <c:v>1.0822301143454474</c:v>
                </c:pt>
                <c:pt idx="223">
                  <c:v>1.103026100670335</c:v>
                </c:pt>
                <c:pt idx="224">
                  <c:v>1.1224806447994831</c:v>
                </c:pt>
                <c:pt idx="225">
                  <c:v>1.1405845322217463</c:v>
                </c:pt>
                <c:pt idx="226">
                  <c:v>1.1573291757130491</c:v>
                </c:pt>
                <c:pt idx="227">
                  <c:v>1.1727066221244349</c:v>
                </c:pt>
                <c:pt idx="228">
                  <c:v>1.1867095586773917</c:v>
                </c:pt>
                <c:pt idx="229">
                  <c:v>1.1993313187594568</c:v>
                </c:pt>
                <c:pt idx="230">
                  <c:v>1.2105658872136917</c:v>
                </c:pt>
                <c:pt idx="231">
                  <c:v>1.2204079051161285</c:v>
                </c:pt>
                <c:pt idx="232">
                  <c:v>1.2288526740359056</c:v>
                </c:pt>
                <c:pt idx="233">
                  <c:v>1.2358961597733134</c:v>
                </c:pt>
                <c:pt idx="234">
                  <c:v>1.2415349955716382</c:v>
                </c:pt>
                <c:pt idx="235">
                  <c:v>1.2457664847991592</c:v>
                </c:pt>
                <c:pt idx="236">
                  <c:v>1.2485886030983706</c:v>
                </c:pt>
                <c:pt idx="237">
                  <c:v>1.25</c:v>
                </c:pt>
                <c:pt idx="238">
                  <c:v>1.25</c:v>
                </c:pt>
                <c:pt idx="239">
                  <c:v>1.246975578067937</c:v>
                </c:pt>
                <c:pt idx="240">
                  <c:v>1.2409281817124842</c:v>
                </c:pt>
                <c:pt idx="241">
                  <c:v>1.2318607047963672</c:v>
                </c:pt>
                <c:pt idx="242">
                  <c:v>1.2197774852285286</c:v>
                </c:pt>
                <c:pt idx="243">
                  <c:v>1.2046843015055118</c:v>
                </c:pt>
                <c:pt idx="244">
                  <c:v>1.1865883681059899</c:v>
                </c:pt>
                <c:pt idx="245">
                  <c:v>1.1654983297436252</c:v>
                </c:pt>
                <c:pt idx="246">
                  <c:v>1.1414242544845501</c:v>
                </c:pt>
                <c:pt idx="247">
                  <c:v>1.114377625737268</c:v>
                </c:pt>
                <c:pt idx="248">
                  <c:v>1.084371333123789</c:v>
                </c:pt>
                <c:pt idx="249">
                  <c:v>1.051419662242248</c:v>
                </c:pt>
                <c:pt idx="250">
                  <c:v>1.0155382833323134</c:v>
                </c:pt>
                <c:pt idx="251">
                  <c:v>0.97674423885603512</c:v>
                </c:pt>
                <c:pt idx="252">
                  <c:v>0.9350559300078608</c:v>
                </c:pt>
                <c:pt idx="253">
                  <c:v>0.89049310216881594</c:v>
                </c:pt>
                <c:pt idx="254">
                  <c:v>0.84307682932089612</c:v>
                </c:pt>
                <c:pt idx="255">
                  <c:v>0.79282949743894893</c:v>
                </c:pt>
                <c:pt idx="256">
                  <c:v>0.73977478687828979</c:v>
                </c:pt>
                <c:pt idx="257">
                  <c:v>0.68393765377756099</c:v>
                </c:pt>
                <c:pt idx="258">
                  <c:v>0.62534431049712147</c:v>
                </c:pt>
                <c:pt idx="259">
                  <c:v>0.56402220511461509</c:v>
                </c:pt>
                <c:pt idx="260">
                  <c:v>0.5</c:v>
                </c:pt>
                <c:pt idx="261">
                  <c:v>0.56754508817282867</c:v>
                </c:pt>
                <c:pt idx="262">
                  <c:v>0.63176624589335739</c:v>
                </c:pt>
                <c:pt idx="263">
                  <c:v>0.69264164706816411</c:v>
                </c:pt>
                <c:pt idx="264">
                  <c:v>0.75015057381023276</c:v>
                </c:pt>
                <c:pt idx="265">
                  <c:v>0.80427342818951453</c:v>
                </c:pt>
                <c:pt idx="266">
                  <c:v>0.85499174336294914</c:v>
                </c:pt>
                <c:pt idx="267">
                  <c:v>0.90228819407528915</c:v>
                </c:pt>
                <c:pt idx="268">
                  <c:v>0.9461466065222448</c:v>
                </c:pt>
                <c:pt idx="269">
                  <c:v>0.98655196756809094</c:v>
                </c:pt>
                <c:pt idx="270">
                  <c:v>1.0234904333104691</c:v>
                </c:pt>
                <c:pt idx="271">
                  <c:v>1.0569493369854495</c:v>
                </c:pt>
                <c:pt idx="272">
                  <c:v>1.0869171962065862</c:v>
                </c:pt>
                <c:pt idx="273">
                  <c:v>1.1133837195321106</c:v>
                </c:pt>
                <c:pt idx="274">
                  <c:v>1.1363398123551822</c:v>
                </c:pt>
                <c:pt idx="275">
                  <c:v>1.1557775821121878</c:v>
                </c:pt>
                <c:pt idx="276">
                  <c:v>1.171690342805185</c:v>
                </c:pt>
                <c:pt idx="277">
                  <c:v>1.1840726188347297</c:v>
                </c:pt>
                <c:pt idx="278">
                  <c:v>1.1929201481399674</c:v>
                </c:pt>
                <c:pt idx="279">
                  <c:v>1.1982298846436836</c:v>
                </c:pt>
                <c:pt idx="280">
                  <c:v>1.2</c:v>
                </c:pt>
                <c:pt idx="281">
                  <c:v>1.1992413791330072</c:v>
                </c:pt>
                <c:pt idx="282">
                  <c:v>1.1969657777742717</c:v>
                </c:pt>
                <c:pt idx="283">
                  <c:v>1.1931739795005984</c:v>
                </c:pt>
                <c:pt idx="284">
                  <c:v>1.1878672897736506</c:v>
                </c:pt>
                <c:pt idx="285">
                  <c:v>1.1810475351909377</c:v>
                </c:pt>
                <c:pt idx="286">
                  <c:v>1.1727170624379353</c:v>
                </c:pt>
                <c:pt idx="287">
                  <c:v>1.162878736942333</c:v>
                </c:pt>
                <c:pt idx="288">
                  <c:v>1.1515359412313941</c:v>
                </c:pt>
                <c:pt idx="289">
                  <c:v>1.138692572993764</c:v>
                </c:pt>
                <c:pt idx="290">
                  <c:v>1.1243530428473441</c:v>
                </c:pt>
                <c:pt idx="291">
                  <c:v>1.1085222718148962</c:v>
                </c:pt>
                <c:pt idx="292">
                  <c:v>1.0912056885095334</c:v>
                </c:pt>
                <c:pt idx="293">
                  <c:v>1.0724092260322668</c:v>
                </c:pt>
                <c:pt idx="294">
                  <c:v>1.052139318584121</c:v>
                </c:pt>
                <c:pt idx="295">
                  <c:v>1.0304028977955062</c:v>
                </c:pt>
                <c:pt idx="296">
                  <c:v>1.0072073887758139</c:v>
                </c:pt>
                <c:pt idx="297">
                  <c:v>0.98256070588635602</c:v>
                </c:pt>
                <c:pt idx="298">
                  <c:v>0.95647124824001029</c:v>
                </c:pt>
                <c:pt idx="299">
                  <c:v>0.92894789493121233</c:v>
                </c:pt>
                <c:pt idx="300">
                  <c:v>0.9</c:v>
                </c:pt>
                <c:pt idx="301">
                  <c:v>0.86963738713418326</c:v>
                </c:pt>
                <c:pt idx="302">
                  <c:v>0.8378703441137858</c:v>
                </c:pt>
                <c:pt idx="303">
                  <c:v>0.80470961700221899</c:v>
                </c:pt>
                <c:pt idx="304">
                  <c:v>0.77016640408869552</c:v>
                </c:pt>
                <c:pt idx="305">
                  <c:v>0.7342523495867308</c:v>
                </c:pt>
                <c:pt idx="306">
                  <c:v>0.6969795370936851</c:v>
                </c:pt>
                <c:pt idx="307">
                  <c:v>0.6583604828164431</c:v>
                </c:pt>
                <c:pt idx="308">
                  <c:v>0.61840812856861149</c:v>
                </c:pt>
                <c:pt idx="309">
                  <c:v>0.57713583454465844</c:v>
                </c:pt>
                <c:pt idx="310">
                  <c:v>0.53455737187670027</c:v>
                </c:pt>
                <c:pt idx="311">
                  <c:v>0.49068691497967315</c:v>
                </c:pt>
                <c:pt idx="312">
                  <c:v>0.44553903369089554</c:v>
                </c:pt>
                <c:pt idx="313">
                  <c:v>0.39912868521010747</c:v>
                </c:pt>
                <c:pt idx="314">
                  <c:v>0.35147120584620772</c:v>
                </c:pt>
                <c:pt idx="315">
                  <c:v>0.30258230257708374</c:v>
                </c:pt>
                <c:pt idx="316">
                  <c:v>0.25247804442901878</c:v>
                </c:pt>
                <c:pt idx="317">
                  <c:v>0.20117485368227939</c:v>
                </c:pt>
                <c:pt idx="318">
                  <c:v>0.14868949690967914</c:v>
                </c:pt>
                <c:pt idx="319">
                  <c:v>9.503907585484439E-2</c:v>
                </c:pt>
                <c:pt idx="320">
                  <c:v>4.0241018157245012E-2</c:v>
                </c:pt>
                <c:pt idx="3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16-4079-A135-3F4230D7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516048"/>
        <c:axId val="1286512688"/>
      </c:lineChart>
      <c:catAx>
        <c:axId val="128651604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12688"/>
        <c:crosses val="autoZero"/>
        <c:auto val="1"/>
        <c:lblAlgn val="ctr"/>
        <c:lblOffset val="100"/>
        <c:noMultiLvlLbl val="0"/>
      </c:catAx>
      <c:valAx>
        <c:axId val="12865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Weathering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1604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Weathering inputs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 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 Calcs_Using Jian et al (2025)'!$B$2:$B$402</c:f>
              <c:numCache>
                <c:formatCode>General</c:formatCode>
                <c:ptCount val="40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  <c:pt idx="11">
                  <c:v>-110</c:v>
                </c:pt>
                <c:pt idx="12">
                  <c:v>-120</c:v>
                </c:pt>
                <c:pt idx="13">
                  <c:v>-130</c:v>
                </c:pt>
                <c:pt idx="14">
                  <c:v>-140</c:v>
                </c:pt>
                <c:pt idx="15">
                  <c:v>-150</c:v>
                </c:pt>
                <c:pt idx="16">
                  <c:v>-160</c:v>
                </c:pt>
                <c:pt idx="17">
                  <c:v>-170</c:v>
                </c:pt>
                <c:pt idx="18">
                  <c:v>-180</c:v>
                </c:pt>
                <c:pt idx="19">
                  <c:v>-190</c:v>
                </c:pt>
                <c:pt idx="20">
                  <c:v>-200</c:v>
                </c:pt>
                <c:pt idx="21">
                  <c:v>-210</c:v>
                </c:pt>
                <c:pt idx="22">
                  <c:v>-220</c:v>
                </c:pt>
                <c:pt idx="23">
                  <c:v>-230</c:v>
                </c:pt>
                <c:pt idx="24">
                  <c:v>-240</c:v>
                </c:pt>
                <c:pt idx="25">
                  <c:v>-250</c:v>
                </c:pt>
                <c:pt idx="26">
                  <c:v>-260</c:v>
                </c:pt>
                <c:pt idx="27">
                  <c:v>-270</c:v>
                </c:pt>
                <c:pt idx="28">
                  <c:v>-280</c:v>
                </c:pt>
                <c:pt idx="29">
                  <c:v>-290</c:v>
                </c:pt>
                <c:pt idx="30">
                  <c:v>-300</c:v>
                </c:pt>
                <c:pt idx="31">
                  <c:v>-310</c:v>
                </c:pt>
                <c:pt idx="32">
                  <c:v>-320</c:v>
                </c:pt>
                <c:pt idx="33">
                  <c:v>-330</c:v>
                </c:pt>
                <c:pt idx="34">
                  <c:v>-340</c:v>
                </c:pt>
                <c:pt idx="35">
                  <c:v>-350</c:v>
                </c:pt>
                <c:pt idx="36">
                  <c:v>-360</c:v>
                </c:pt>
                <c:pt idx="37">
                  <c:v>-370</c:v>
                </c:pt>
                <c:pt idx="38">
                  <c:v>-380</c:v>
                </c:pt>
                <c:pt idx="39">
                  <c:v>-390</c:v>
                </c:pt>
                <c:pt idx="40">
                  <c:v>-400</c:v>
                </c:pt>
                <c:pt idx="41">
                  <c:v>-410</c:v>
                </c:pt>
                <c:pt idx="42">
                  <c:v>-420</c:v>
                </c:pt>
                <c:pt idx="43">
                  <c:v>-430</c:v>
                </c:pt>
                <c:pt idx="44">
                  <c:v>-440</c:v>
                </c:pt>
                <c:pt idx="45">
                  <c:v>-450</c:v>
                </c:pt>
                <c:pt idx="46">
                  <c:v>-460</c:v>
                </c:pt>
                <c:pt idx="47">
                  <c:v>-470</c:v>
                </c:pt>
                <c:pt idx="48">
                  <c:v>-480</c:v>
                </c:pt>
                <c:pt idx="49">
                  <c:v>-490</c:v>
                </c:pt>
                <c:pt idx="50">
                  <c:v>-500</c:v>
                </c:pt>
                <c:pt idx="51">
                  <c:v>-510</c:v>
                </c:pt>
                <c:pt idx="52">
                  <c:v>-520</c:v>
                </c:pt>
                <c:pt idx="53">
                  <c:v>-530</c:v>
                </c:pt>
                <c:pt idx="54">
                  <c:v>-540</c:v>
                </c:pt>
                <c:pt idx="55">
                  <c:v>-550</c:v>
                </c:pt>
                <c:pt idx="56">
                  <c:v>-560</c:v>
                </c:pt>
                <c:pt idx="57">
                  <c:v>-570</c:v>
                </c:pt>
                <c:pt idx="58">
                  <c:v>-580</c:v>
                </c:pt>
                <c:pt idx="59">
                  <c:v>-590</c:v>
                </c:pt>
                <c:pt idx="60">
                  <c:v>-600</c:v>
                </c:pt>
                <c:pt idx="61">
                  <c:v>-610</c:v>
                </c:pt>
                <c:pt idx="62">
                  <c:v>-620</c:v>
                </c:pt>
                <c:pt idx="63">
                  <c:v>-630</c:v>
                </c:pt>
                <c:pt idx="64">
                  <c:v>-640</c:v>
                </c:pt>
                <c:pt idx="65">
                  <c:v>-650</c:v>
                </c:pt>
                <c:pt idx="66">
                  <c:v>-660</c:v>
                </c:pt>
                <c:pt idx="67">
                  <c:v>-670</c:v>
                </c:pt>
                <c:pt idx="68">
                  <c:v>-680</c:v>
                </c:pt>
                <c:pt idx="69">
                  <c:v>-690</c:v>
                </c:pt>
                <c:pt idx="70">
                  <c:v>-700</c:v>
                </c:pt>
                <c:pt idx="71">
                  <c:v>-710</c:v>
                </c:pt>
                <c:pt idx="72">
                  <c:v>-720</c:v>
                </c:pt>
                <c:pt idx="73">
                  <c:v>-730</c:v>
                </c:pt>
                <c:pt idx="74">
                  <c:v>-740</c:v>
                </c:pt>
                <c:pt idx="75">
                  <c:v>-750</c:v>
                </c:pt>
                <c:pt idx="76">
                  <c:v>-760</c:v>
                </c:pt>
                <c:pt idx="77">
                  <c:v>-770</c:v>
                </c:pt>
                <c:pt idx="78">
                  <c:v>-780</c:v>
                </c:pt>
                <c:pt idx="79">
                  <c:v>-790</c:v>
                </c:pt>
                <c:pt idx="80">
                  <c:v>-800</c:v>
                </c:pt>
                <c:pt idx="81">
                  <c:v>-810</c:v>
                </c:pt>
                <c:pt idx="82">
                  <c:v>-820</c:v>
                </c:pt>
                <c:pt idx="83">
                  <c:v>-830</c:v>
                </c:pt>
                <c:pt idx="84">
                  <c:v>-840</c:v>
                </c:pt>
                <c:pt idx="85">
                  <c:v>-850</c:v>
                </c:pt>
                <c:pt idx="86">
                  <c:v>-860</c:v>
                </c:pt>
                <c:pt idx="87">
                  <c:v>-870</c:v>
                </c:pt>
                <c:pt idx="88">
                  <c:v>-880</c:v>
                </c:pt>
                <c:pt idx="89">
                  <c:v>-890</c:v>
                </c:pt>
                <c:pt idx="90">
                  <c:v>-900</c:v>
                </c:pt>
                <c:pt idx="91">
                  <c:v>-910</c:v>
                </c:pt>
                <c:pt idx="92">
                  <c:v>-920</c:v>
                </c:pt>
                <c:pt idx="93">
                  <c:v>-930</c:v>
                </c:pt>
                <c:pt idx="94">
                  <c:v>-940</c:v>
                </c:pt>
                <c:pt idx="95">
                  <c:v>-950</c:v>
                </c:pt>
                <c:pt idx="96">
                  <c:v>-960</c:v>
                </c:pt>
                <c:pt idx="97">
                  <c:v>-970</c:v>
                </c:pt>
                <c:pt idx="98">
                  <c:v>-980</c:v>
                </c:pt>
                <c:pt idx="99">
                  <c:v>-990</c:v>
                </c:pt>
                <c:pt idx="100">
                  <c:v>-1000</c:v>
                </c:pt>
                <c:pt idx="101">
                  <c:v>-1010</c:v>
                </c:pt>
                <c:pt idx="102">
                  <c:v>-1020</c:v>
                </c:pt>
                <c:pt idx="103">
                  <c:v>-1030</c:v>
                </c:pt>
                <c:pt idx="104">
                  <c:v>-1040</c:v>
                </c:pt>
                <c:pt idx="105">
                  <c:v>-1050</c:v>
                </c:pt>
                <c:pt idx="106">
                  <c:v>-1060</c:v>
                </c:pt>
                <c:pt idx="107">
                  <c:v>-1070</c:v>
                </c:pt>
                <c:pt idx="108">
                  <c:v>-1080</c:v>
                </c:pt>
                <c:pt idx="109">
                  <c:v>-1090</c:v>
                </c:pt>
                <c:pt idx="110">
                  <c:v>-1100</c:v>
                </c:pt>
                <c:pt idx="111">
                  <c:v>-1110</c:v>
                </c:pt>
                <c:pt idx="112">
                  <c:v>-1120</c:v>
                </c:pt>
                <c:pt idx="113">
                  <c:v>-1130</c:v>
                </c:pt>
                <c:pt idx="114">
                  <c:v>-1140</c:v>
                </c:pt>
                <c:pt idx="115">
                  <c:v>-1150</c:v>
                </c:pt>
                <c:pt idx="116">
                  <c:v>-1160</c:v>
                </c:pt>
                <c:pt idx="117">
                  <c:v>-1170</c:v>
                </c:pt>
                <c:pt idx="118">
                  <c:v>-1180</c:v>
                </c:pt>
                <c:pt idx="119">
                  <c:v>-1190</c:v>
                </c:pt>
                <c:pt idx="120">
                  <c:v>-1200</c:v>
                </c:pt>
                <c:pt idx="121">
                  <c:v>-1210</c:v>
                </c:pt>
                <c:pt idx="122">
                  <c:v>-1220</c:v>
                </c:pt>
                <c:pt idx="123">
                  <c:v>-1230</c:v>
                </c:pt>
                <c:pt idx="124">
                  <c:v>-1240</c:v>
                </c:pt>
                <c:pt idx="125">
                  <c:v>-1250</c:v>
                </c:pt>
                <c:pt idx="126">
                  <c:v>-1260</c:v>
                </c:pt>
                <c:pt idx="127">
                  <c:v>-1270</c:v>
                </c:pt>
                <c:pt idx="128">
                  <c:v>-1280</c:v>
                </c:pt>
                <c:pt idx="129">
                  <c:v>-1290</c:v>
                </c:pt>
                <c:pt idx="130">
                  <c:v>-1300</c:v>
                </c:pt>
                <c:pt idx="131">
                  <c:v>-1310</c:v>
                </c:pt>
                <c:pt idx="132">
                  <c:v>-1320</c:v>
                </c:pt>
                <c:pt idx="133">
                  <c:v>-1330</c:v>
                </c:pt>
                <c:pt idx="134">
                  <c:v>-1340</c:v>
                </c:pt>
                <c:pt idx="135">
                  <c:v>-1350</c:v>
                </c:pt>
                <c:pt idx="136">
                  <c:v>-1360</c:v>
                </c:pt>
                <c:pt idx="137">
                  <c:v>-1370</c:v>
                </c:pt>
                <c:pt idx="138">
                  <c:v>-1380</c:v>
                </c:pt>
                <c:pt idx="139">
                  <c:v>-1390</c:v>
                </c:pt>
                <c:pt idx="140">
                  <c:v>-1400</c:v>
                </c:pt>
                <c:pt idx="141">
                  <c:v>-1410</c:v>
                </c:pt>
                <c:pt idx="142">
                  <c:v>-1420</c:v>
                </c:pt>
                <c:pt idx="143">
                  <c:v>-1430</c:v>
                </c:pt>
                <c:pt idx="144">
                  <c:v>-1440</c:v>
                </c:pt>
                <c:pt idx="145">
                  <c:v>-1450</c:v>
                </c:pt>
                <c:pt idx="146">
                  <c:v>-1460</c:v>
                </c:pt>
                <c:pt idx="147">
                  <c:v>-1470</c:v>
                </c:pt>
                <c:pt idx="148">
                  <c:v>-1480</c:v>
                </c:pt>
                <c:pt idx="149">
                  <c:v>-1490</c:v>
                </c:pt>
                <c:pt idx="150">
                  <c:v>-1500</c:v>
                </c:pt>
                <c:pt idx="151">
                  <c:v>-1510</c:v>
                </c:pt>
                <c:pt idx="152">
                  <c:v>-1520</c:v>
                </c:pt>
                <c:pt idx="153">
                  <c:v>-1530</c:v>
                </c:pt>
                <c:pt idx="154">
                  <c:v>-1540</c:v>
                </c:pt>
                <c:pt idx="155">
                  <c:v>-1550</c:v>
                </c:pt>
                <c:pt idx="156">
                  <c:v>-1560</c:v>
                </c:pt>
                <c:pt idx="157">
                  <c:v>-1570</c:v>
                </c:pt>
                <c:pt idx="158">
                  <c:v>-1580</c:v>
                </c:pt>
                <c:pt idx="159">
                  <c:v>-1590</c:v>
                </c:pt>
                <c:pt idx="160">
                  <c:v>-1600</c:v>
                </c:pt>
                <c:pt idx="161">
                  <c:v>-1610</c:v>
                </c:pt>
                <c:pt idx="162">
                  <c:v>-1620</c:v>
                </c:pt>
                <c:pt idx="163">
                  <c:v>-1630</c:v>
                </c:pt>
                <c:pt idx="164">
                  <c:v>-1640</c:v>
                </c:pt>
                <c:pt idx="165">
                  <c:v>-1650</c:v>
                </c:pt>
                <c:pt idx="166">
                  <c:v>-1660</c:v>
                </c:pt>
                <c:pt idx="167">
                  <c:v>-1670</c:v>
                </c:pt>
                <c:pt idx="168">
                  <c:v>-1680</c:v>
                </c:pt>
                <c:pt idx="169">
                  <c:v>-1690</c:v>
                </c:pt>
                <c:pt idx="170">
                  <c:v>-1700</c:v>
                </c:pt>
                <c:pt idx="171">
                  <c:v>-1710</c:v>
                </c:pt>
                <c:pt idx="172">
                  <c:v>-1720</c:v>
                </c:pt>
                <c:pt idx="173">
                  <c:v>-1730</c:v>
                </c:pt>
                <c:pt idx="174">
                  <c:v>-1740</c:v>
                </c:pt>
                <c:pt idx="175">
                  <c:v>-1750</c:v>
                </c:pt>
                <c:pt idx="176">
                  <c:v>-1760</c:v>
                </c:pt>
                <c:pt idx="177">
                  <c:v>-1770</c:v>
                </c:pt>
                <c:pt idx="178">
                  <c:v>-1780</c:v>
                </c:pt>
                <c:pt idx="179">
                  <c:v>-1790</c:v>
                </c:pt>
                <c:pt idx="180">
                  <c:v>-1800</c:v>
                </c:pt>
                <c:pt idx="181">
                  <c:v>-1810</c:v>
                </c:pt>
                <c:pt idx="182">
                  <c:v>-1820</c:v>
                </c:pt>
                <c:pt idx="183">
                  <c:v>-1830</c:v>
                </c:pt>
                <c:pt idx="184">
                  <c:v>-1840</c:v>
                </c:pt>
                <c:pt idx="185">
                  <c:v>-1850</c:v>
                </c:pt>
                <c:pt idx="186">
                  <c:v>-1860</c:v>
                </c:pt>
                <c:pt idx="187">
                  <c:v>-1870</c:v>
                </c:pt>
                <c:pt idx="188">
                  <c:v>-1880</c:v>
                </c:pt>
                <c:pt idx="189">
                  <c:v>-1890</c:v>
                </c:pt>
                <c:pt idx="190">
                  <c:v>-1900</c:v>
                </c:pt>
                <c:pt idx="191">
                  <c:v>-1910</c:v>
                </c:pt>
                <c:pt idx="192">
                  <c:v>-1920</c:v>
                </c:pt>
                <c:pt idx="193">
                  <c:v>-1930</c:v>
                </c:pt>
                <c:pt idx="194">
                  <c:v>-1940</c:v>
                </c:pt>
                <c:pt idx="195">
                  <c:v>-1950</c:v>
                </c:pt>
                <c:pt idx="196">
                  <c:v>-1960</c:v>
                </c:pt>
                <c:pt idx="197">
                  <c:v>-1970</c:v>
                </c:pt>
                <c:pt idx="198">
                  <c:v>-1980</c:v>
                </c:pt>
                <c:pt idx="199">
                  <c:v>-1990</c:v>
                </c:pt>
                <c:pt idx="200">
                  <c:v>-2000</c:v>
                </c:pt>
                <c:pt idx="201">
                  <c:v>-2010</c:v>
                </c:pt>
                <c:pt idx="202">
                  <c:v>-2020</c:v>
                </c:pt>
                <c:pt idx="203">
                  <c:v>-2030</c:v>
                </c:pt>
                <c:pt idx="204">
                  <c:v>-2040</c:v>
                </c:pt>
                <c:pt idx="205">
                  <c:v>-2050</c:v>
                </c:pt>
                <c:pt idx="206">
                  <c:v>-2060</c:v>
                </c:pt>
                <c:pt idx="207">
                  <c:v>-2070</c:v>
                </c:pt>
                <c:pt idx="208">
                  <c:v>-2080</c:v>
                </c:pt>
                <c:pt idx="209">
                  <c:v>-2090</c:v>
                </c:pt>
                <c:pt idx="210">
                  <c:v>-2100</c:v>
                </c:pt>
                <c:pt idx="211">
                  <c:v>-2110</c:v>
                </c:pt>
                <c:pt idx="212">
                  <c:v>-2120</c:v>
                </c:pt>
                <c:pt idx="213">
                  <c:v>-2130</c:v>
                </c:pt>
                <c:pt idx="214">
                  <c:v>-2140</c:v>
                </c:pt>
                <c:pt idx="215">
                  <c:v>-2150</c:v>
                </c:pt>
                <c:pt idx="216">
                  <c:v>-2160</c:v>
                </c:pt>
                <c:pt idx="217">
                  <c:v>-2170</c:v>
                </c:pt>
                <c:pt idx="218">
                  <c:v>-2180</c:v>
                </c:pt>
                <c:pt idx="219">
                  <c:v>-2190</c:v>
                </c:pt>
                <c:pt idx="220">
                  <c:v>-2200</c:v>
                </c:pt>
                <c:pt idx="221">
                  <c:v>-2210</c:v>
                </c:pt>
                <c:pt idx="222">
                  <c:v>-2220</c:v>
                </c:pt>
                <c:pt idx="223">
                  <c:v>-2230</c:v>
                </c:pt>
                <c:pt idx="224">
                  <c:v>-2240</c:v>
                </c:pt>
                <c:pt idx="225">
                  <c:v>-2250</c:v>
                </c:pt>
                <c:pt idx="226">
                  <c:v>-2260</c:v>
                </c:pt>
                <c:pt idx="227">
                  <c:v>-2270</c:v>
                </c:pt>
                <c:pt idx="228">
                  <c:v>-2280</c:v>
                </c:pt>
                <c:pt idx="229">
                  <c:v>-2290</c:v>
                </c:pt>
                <c:pt idx="230">
                  <c:v>-2300</c:v>
                </c:pt>
                <c:pt idx="231">
                  <c:v>-2310</c:v>
                </c:pt>
                <c:pt idx="232">
                  <c:v>-2320</c:v>
                </c:pt>
                <c:pt idx="233">
                  <c:v>-2330</c:v>
                </c:pt>
                <c:pt idx="234">
                  <c:v>-2340</c:v>
                </c:pt>
                <c:pt idx="235">
                  <c:v>-2350</c:v>
                </c:pt>
                <c:pt idx="236">
                  <c:v>-2360</c:v>
                </c:pt>
                <c:pt idx="237">
                  <c:v>-2370</c:v>
                </c:pt>
                <c:pt idx="238">
                  <c:v>-2380</c:v>
                </c:pt>
                <c:pt idx="239">
                  <c:v>-2390</c:v>
                </c:pt>
                <c:pt idx="240">
                  <c:v>-2400</c:v>
                </c:pt>
                <c:pt idx="241">
                  <c:v>-2410</c:v>
                </c:pt>
                <c:pt idx="242">
                  <c:v>-2420</c:v>
                </c:pt>
                <c:pt idx="243">
                  <c:v>-2430</c:v>
                </c:pt>
                <c:pt idx="244">
                  <c:v>-2440</c:v>
                </c:pt>
                <c:pt idx="245">
                  <c:v>-2450</c:v>
                </c:pt>
                <c:pt idx="246">
                  <c:v>-2460</c:v>
                </c:pt>
                <c:pt idx="247">
                  <c:v>-2470</c:v>
                </c:pt>
                <c:pt idx="248">
                  <c:v>-2480</c:v>
                </c:pt>
                <c:pt idx="249">
                  <c:v>-2490</c:v>
                </c:pt>
                <c:pt idx="250">
                  <c:v>-2500</c:v>
                </c:pt>
                <c:pt idx="251">
                  <c:v>-2510</c:v>
                </c:pt>
                <c:pt idx="252">
                  <c:v>-2520</c:v>
                </c:pt>
                <c:pt idx="253">
                  <c:v>-2530</c:v>
                </c:pt>
                <c:pt idx="254">
                  <c:v>-2540</c:v>
                </c:pt>
                <c:pt idx="255">
                  <c:v>-2550</c:v>
                </c:pt>
                <c:pt idx="256">
                  <c:v>-2560</c:v>
                </c:pt>
                <c:pt idx="257">
                  <c:v>-2570</c:v>
                </c:pt>
                <c:pt idx="258">
                  <c:v>-2580</c:v>
                </c:pt>
                <c:pt idx="259">
                  <c:v>-2590</c:v>
                </c:pt>
                <c:pt idx="260">
                  <c:v>-2600</c:v>
                </c:pt>
                <c:pt idx="261">
                  <c:v>-2610</c:v>
                </c:pt>
                <c:pt idx="262">
                  <c:v>-2620</c:v>
                </c:pt>
                <c:pt idx="263">
                  <c:v>-2630</c:v>
                </c:pt>
                <c:pt idx="264">
                  <c:v>-2640</c:v>
                </c:pt>
                <c:pt idx="265">
                  <c:v>-2650</c:v>
                </c:pt>
                <c:pt idx="266">
                  <c:v>-2660</c:v>
                </c:pt>
                <c:pt idx="267">
                  <c:v>-2670</c:v>
                </c:pt>
                <c:pt idx="268">
                  <c:v>-2680</c:v>
                </c:pt>
                <c:pt idx="269">
                  <c:v>-2690</c:v>
                </c:pt>
                <c:pt idx="270">
                  <c:v>-2700</c:v>
                </c:pt>
                <c:pt idx="271">
                  <c:v>-2710</c:v>
                </c:pt>
                <c:pt idx="272">
                  <c:v>-2720</c:v>
                </c:pt>
                <c:pt idx="273">
                  <c:v>-2730</c:v>
                </c:pt>
                <c:pt idx="274">
                  <c:v>-2740</c:v>
                </c:pt>
                <c:pt idx="275">
                  <c:v>-2750</c:v>
                </c:pt>
                <c:pt idx="276">
                  <c:v>-2760</c:v>
                </c:pt>
                <c:pt idx="277">
                  <c:v>-2770</c:v>
                </c:pt>
                <c:pt idx="278">
                  <c:v>-2780</c:v>
                </c:pt>
                <c:pt idx="279">
                  <c:v>-2790</c:v>
                </c:pt>
                <c:pt idx="280">
                  <c:v>-2800</c:v>
                </c:pt>
                <c:pt idx="281">
                  <c:v>-2810</c:v>
                </c:pt>
                <c:pt idx="282">
                  <c:v>-2820</c:v>
                </c:pt>
                <c:pt idx="283">
                  <c:v>-2830</c:v>
                </c:pt>
                <c:pt idx="284">
                  <c:v>-2840</c:v>
                </c:pt>
                <c:pt idx="285">
                  <c:v>-2850</c:v>
                </c:pt>
                <c:pt idx="286">
                  <c:v>-2860</c:v>
                </c:pt>
                <c:pt idx="287">
                  <c:v>-2870</c:v>
                </c:pt>
                <c:pt idx="288">
                  <c:v>-2880</c:v>
                </c:pt>
                <c:pt idx="289">
                  <c:v>-2890</c:v>
                </c:pt>
                <c:pt idx="290">
                  <c:v>-2900</c:v>
                </c:pt>
                <c:pt idx="291">
                  <c:v>-2910</c:v>
                </c:pt>
                <c:pt idx="292">
                  <c:v>-2920</c:v>
                </c:pt>
                <c:pt idx="293">
                  <c:v>-2930</c:v>
                </c:pt>
                <c:pt idx="294">
                  <c:v>-2940</c:v>
                </c:pt>
                <c:pt idx="295">
                  <c:v>-2950</c:v>
                </c:pt>
                <c:pt idx="296">
                  <c:v>-2960</c:v>
                </c:pt>
                <c:pt idx="297">
                  <c:v>-2970</c:v>
                </c:pt>
                <c:pt idx="298">
                  <c:v>-2980</c:v>
                </c:pt>
                <c:pt idx="299">
                  <c:v>-2990</c:v>
                </c:pt>
                <c:pt idx="300">
                  <c:v>-3000</c:v>
                </c:pt>
                <c:pt idx="301">
                  <c:v>-3010</c:v>
                </c:pt>
                <c:pt idx="302">
                  <c:v>-3020</c:v>
                </c:pt>
                <c:pt idx="303">
                  <c:v>-3030</c:v>
                </c:pt>
                <c:pt idx="304">
                  <c:v>-3040</c:v>
                </c:pt>
                <c:pt idx="305">
                  <c:v>-3050</c:v>
                </c:pt>
                <c:pt idx="306">
                  <c:v>-3060</c:v>
                </c:pt>
                <c:pt idx="307">
                  <c:v>-3070</c:v>
                </c:pt>
                <c:pt idx="308">
                  <c:v>-3080</c:v>
                </c:pt>
                <c:pt idx="309">
                  <c:v>-3090</c:v>
                </c:pt>
                <c:pt idx="310">
                  <c:v>-3100</c:v>
                </c:pt>
                <c:pt idx="311">
                  <c:v>-3110</c:v>
                </c:pt>
                <c:pt idx="312">
                  <c:v>-3120</c:v>
                </c:pt>
                <c:pt idx="313">
                  <c:v>-3130</c:v>
                </c:pt>
                <c:pt idx="314">
                  <c:v>-3140</c:v>
                </c:pt>
                <c:pt idx="315">
                  <c:v>-3150</c:v>
                </c:pt>
                <c:pt idx="316">
                  <c:v>-3160</c:v>
                </c:pt>
                <c:pt idx="317">
                  <c:v>-3170</c:v>
                </c:pt>
                <c:pt idx="318">
                  <c:v>-3180</c:v>
                </c:pt>
                <c:pt idx="319">
                  <c:v>-3190</c:v>
                </c:pt>
                <c:pt idx="320">
                  <c:v>-3200</c:v>
                </c:pt>
                <c:pt idx="321">
                  <c:v>-3210</c:v>
                </c:pt>
                <c:pt idx="322">
                  <c:v>-3220</c:v>
                </c:pt>
                <c:pt idx="323">
                  <c:v>-3230</c:v>
                </c:pt>
                <c:pt idx="324">
                  <c:v>-3240</c:v>
                </c:pt>
                <c:pt idx="325">
                  <c:v>-3250</c:v>
                </c:pt>
                <c:pt idx="326">
                  <c:v>-3260</c:v>
                </c:pt>
                <c:pt idx="327">
                  <c:v>-3270</c:v>
                </c:pt>
                <c:pt idx="328">
                  <c:v>-3280</c:v>
                </c:pt>
                <c:pt idx="329">
                  <c:v>-3290</c:v>
                </c:pt>
                <c:pt idx="330">
                  <c:v>-3300</c:v>
                </c:pt>
                <c:pt idx="331">
                  <c:v>-3310</c:v>
                </c:pt>
                <c:pt idx="332">
                  <c:v>-3320</c:v>
                </c:pt>
                <c:pt idx="333">
                  <c:v>-3330</c:v>
                </c:pt>
                <c:pt idx="334">
                  <c:v>-3340</c:v>
                </c:pt>
                <c:pt idx="335">
                  <c:v>-3350</c:v>
                </c:pt>
                <c:pt idx="336">
                  <c:v>-3360</c:v>
                </c:pt>
                <c:pt idx="337">
                  <c:v>-3370</c:v>
                </c:pt>
                <c:pt idx="338">
                  <c:v>-3380</c:v>
                </c:pt>
                <c:pt idx="339">
                  <c:v>-3390</c:v>
                </c:pt>
                <c:pt idx="340">
                  <c:v>-3400</c:v>
                </c:pt>
                <c:pt idx="341">
                  <c:v>-3410</c:v>
                </c:pt>
                <c:pt idx="342">
                  <c:v>-3420</c:v>
                </c:pt>
                <c:pt idx="343">
                  <c:v>-3430</c:v>
                </c:pt>
                <c:pt idx="344">
                  <c:v>-3440</c:v>
                </c:pt>
                <c:pt idx="345">
                  <c:v>-3450</c:v>
                </c:pt>
                <c:pt idx="346">
                  <c:v>-3460</c:v>
                </c:pt>
                <c:pt idx="347">
                  <c:v>-3470</c:v>
                </c:pt>
                <c:pt idx="348">
                  <c:v>-3480</c:v>
                </c:pt>
                <c:pt idx="349">
                  <c:v>-3490</c:v>
                </c:pt>
                <c:pt idx="350">
                  <c:v>-3500</c:v>
                </c:pt>
                <c:pt idx="351">
                  <c:v>-3510</c:v>
                </c:pt>
                <c:pt idx="352">
                  <c:v>-3520</c:v>
                </c:pt>
                <c:pt idx="353">
                  <c:v>-3530</c:v>
                </c:pt>
                <c:pt idx="354">
                  <c:v>-3540</c:v>
                </c:pt>
                <c:pt idx="355">
                  <c:v>-3550</c:v>
                </c:pt>
                <c:pt idx="356">
                  <c:v>-3560</c:v>
                </c:pt>
                <c:pt idx="357">
                  <c:v>-3570</c:v>
                </c:pt>
                <c:pt idx="358">
                  <c:v>-3580</c:v>
                </c:pt>
                <c:pt idx="359">
                  <c:v>-3590</c:v>
                </c:pt>
                <c:pt idx="360">
                  <c:v>-3600</c:v>
                </c:pt>
                <c:pt idx="361">
                  <c:v>-3610</c:v>
                </c:pt>
                <c:pt idx="362">
                  <c:v>-3620</c:v>
                </c:pt>
                <c:pt idx="363">
                  <c:v>-3630</c:v>
                </c:pt>
                <c:pt idx="364">
                  <c:v>-3640</c:v>
                </c:pt>
                <c:pt idx="365">
                  <c:v>-3650</c:v>
                </c:pt>
                <c:pt idx="366">
                  <c:v>-3660</c:v>
                </c:pt>
                <c:pt idx="367">
                  <c:v>-3670</c:v>
                </c:pt>
                <c:pt idx="368">
                  <c:v>-3680</c:v>
                </c:pt>
                <c:pt idx="369">
                  <c:v>-3690</c:v>
                </c:pt>
                <c:pt idx="370">
                  <c:v>-3700</c:v>
                </c:pt>
                <c:pt idx="371">
                  <c:v>-3710</c:v>
                </c:pt>
                <c:pt idx="372">
                  <c:v>-3720</c:v>
                </c:pt>
                <c:pt idx="373">
                  <c:v>-3730</c:v>
                </c:pt>
                <c:pt idx="374">
                  <c:v>-3740</c:v>
                </c:pt>
                <c:pt idx="375">
                  <c:v>-3750</c:v>
                </c:pt>
                <c:pt idx="376">
                  <c:v>-3760</c:v>
                </c:pt>
                <c:pt idx="377">
                  <c:v>-3770</c:v>
                </c:pt>
                <c:pt idx="378">
                  <c:v>-3780</c:v>
                </c:pt>
                <c:pt idx="379">
                  <c:v>-3790</c:v>
                </c:pt>
                <c:pt idx="380">
                  <c:v>-3800</c:v>
                </c:pt>
                <c:pt idx="381">
                  <c:v>-3810</c:v>
                </c:pt>
                <c:pt idx="382">
                  <c:v>-3820</c:v>
                </c:pt>
                <c:pt idx="383">
                  <c:v>-3830</c:v>
                </c:pt>
                <c:pt idx="384">
                  <c:v>-3840</c:v>
                </c:pt>
                <c:pt idx="385">
                  <c:v>-3850</c:v>
                </c:pt>
                <c:pt idx="386">
                  <c:v>-3860</c:v>
                </c:pt>
                <c:pt idx="387">
                  <c:v>-3870</c:v>
                </c:pt>
                <c:pt idx="388">
                  <c:v>-3880</c:v>
                </c:pt>
                <c:pt idx="389">
                  <c:v>-3890</c:v>
                </c:pt>
                <c:pt idx="390">
                  <c:v>-3900</c:v>
                </c:pt>
                <c:pt idx="391">
                  <c:v>-3910</c:v>
                </c:pt>
                <c:pt idx="392">
                  <c:v>-3920</c:v>
                </c:pt>
                <c:pt idx="393">
                  <c:v>-3930</c:v>
                </c:pt>
                <c:pt idx="394">
                  <c:v>-3940</c:v>
                </c:pt>
                <c:pt idx="395">
                  <c:v>-3950</c:v>
                </c:pt>
                <c:pt idx="396">
                  <c:v>-3960</c:v>
                </c:pt>
                <c:pt idx="397">
                  <c:v>-3970</c:v>
                </c:pt>
                <c:pt idx="398">
                  <c:v>-3980</c:v>
                </c:pt>
                <c:pt idx="399">
                  <c:v>-3990</c:v>
                </c:pt>
                <c:pt idx="400">
                  <c:v>-4000</c:v>
                </c:pt>
              </c:numCache>
            </c:numRef>
          </c:cat>
          <c:val>
            <c:numRef>
              <c:f>'2 Calcs_Using Jian et al (2025)'!$E$2:$E$65</c:f>
              <c:numCache>
                <c:formatCode>General</c:formatCode>
                <c:ptCount val="64"/>
                <c:pt idx="0">
                  <c:v>1.0004731781709748</c:v>
                </c:pt>
                <c:pt idx="1">
                  <c:v>1.0386619099159256</c:v>
                </c:pt>
                <c:pt idx="2">
                  <c:v>1.0708025936649115</c:v>
                </c:pt>
                <c:pt idx="3">
                  <c:v>1.0963723555313933</c:v>
                </c:pt>
                <c:pt idx="4">
                  <c:v>1.1149487180906679</c:v>
                </c:pt>
                <c:pt idx="5">
                  <c:v>1.1262212104530547</c:v>
                </c:pt>
                <c:pt idx="6">
                  <c:v>1.1299999999999999</c:v>
                </c:pt>
                <c:pt idx="7">
                  <c:v>1.1262212104530547</c:v>
                </c:pt>
                <c:pt idx="8">
                  <c:v>1.1149487180906679</c:v>
                </c:pt>
                <c:pt idx="9">
                  <c:v>1.0963723555313933</c:v>
                </c:pt>
                <c:pt idx="10">
                  <c:v>1.0708025936649115</c:v>
                </c:pt>
                <c:pt idx="11">
                  <c:v>1.0386619099159256</c:v>
                </c:pt>
                <c:pt idx="12">
                  <c:v>1.0004731781709748</c:v>
                </c:pt>
                <c:pt idx="13">
                  <c:v>0.95684552612611573</c:v>
                </c:pt>
                <c:pt idx="14">
                  <c:v>0.90845819428240437</c:v>
                </c:pt>
                <c:pt idx="15">
                  <c:v>0.85604299340372059</c:v>
                </c:pt>
                <c:pt idx="16">
                  <c:v>0.80036599156399857</c:v>
                </c:pt>
                <c:pt idx="17">
                  <c:v>0.74220906718597479</c:v>
                </c:pt>
                <c:pt idx="18">
                  <c:v>0.68235194157234913</c:v>
                </c:pt>
                <c:pt idx="19">
                  <c:v>0.62155525572271175</c:v>
                </c:pt>
                <c:pt idx="20">
                  <c:v>0.56054518538559273</c:v>
                </c:pt>
                <c:pt idx="21">
                  <c:v>0.5</c:v>
                </c:pt>
                <c:pt idx="22">
                  <c:v>0.5</c:v>
                </c:pt>
                <c:pt idx="23">
                  <c:v>0.51418141097461678</c:v>
                </c:pt>
                <c:pt idx="24">
                  <c:v>0.52902786451781225</c:v>
                </c:pt>
                <c:pt idx="25">
                  <c:v>0.5444504875209214</c:v>
                </c:pt>
                <c:pt idx="26">
                  <c:v>0.56034284089621211</c:v>
                </c:pt>
                <c:pt idx="27">
                  <c:v>0.57658148517917918</c:v>
                </c:pt>
                <c:pt idx="28">
                  <c:v>0.59302703805090118</c:v>
                </c:pt>
                <c:pt idx="29">
                  <c:v>0.60952573433914004</c:v>
                </c:pt>
                <c:pt idx="30">
                  <c:v>0.62591148180779799</c:v>
                </c:pt>
                <c:pt idx="31">
                  <c:v>0.64200838764439161</c:v>
                </c:pt>
                <c:pt idx="32">
                  <c:v>0.65763371176328744</c:v>
                </c:pt>
                <c:pt idx="33">
                  <c:v>0.67260118469624508</c:v>
                </c:pt>
                <c:pt idx="34">
                  <c:v>0.68672461081647174</c:v>
                </c:pt>
                <c:pt idx="35">
                  <c:v>0.69982166280395874</c:v>
                </c:pt>
                <c:pt idx="36">
                  <c:v>0.71171776141623799</c:v>
                </c:pt>
                <c:pt idx="37">
                  <c:v>0.72224992648102793</c:v>
                </c:pt>
                <c:pt idx="38">
                  <c:v>0.73127048112520421</c:v>
                </c:pt>
                <c:pt idx="39">
                  <c:v>0.73865049195843957</c:v>
                </c:pt>
                <c:pt idx="40">
                  <c:v>0.74428283338250634</c:v>
                </c:pt>
                <c:pt idx="41">
                  <c:v>0.74808477430779996</c:v>
                </c:pt>
                <c:pt idx="42">
                  <c:v>0.75</c:v>
                </c:pt>
                <c:pt idx="43">
                  <c:v>0.75</c:v>
                </c:pt>
                <c:pt idx="44">
                  <c:v>0.74808477430779996</c:v>
                </c:pt>
                <c:pt idx="45">
                  <c:v>0.74428283338250634</c:v>
                </c:pt>
                <c:pt idx="46">
                  <c:v>0.73865049195843957</c:v>
                </c:pt>
                <c:pt idx="47">
                  <c:v>0.73127048112520421</c:v>
                </c:pt>
                <c:pt idx="48">
                  <c:v>0.72224992648102793</c:v>
                </c:pt>
                <c:pt idx="49">
                  <c:v>0.71171776141623799</c:v>
                </c:pt>
                <c:pt idx="50">
                  <c:v>0.69982166280395874</c:v>
                </c:pt>
                <c:pt idx="51">
                  <c:v>0.68672461081647174</c:v>
                </c:pt>
                <c:pt idx="52">
                  <c:v>0.67260118469624508</c:v>
                </c:pt>
                <c:pt idx="53">
                  <c:v>0.65763371176328744</c:v>
                </c:pt>
                <c:pt idx="54">
                  <c:v>0.64200838764439161</c:v>
                </c:pt>
                <c:pt idx="55">
                  <c:v>0.62591148180779799</c:v>
                </c:pt>
                <c:pt idx="56">
                  <c:v>0.60952573433914004</c:v>
                </c:pt>
                <c:pt idx="57">
                  <c:v>0.59302703805090118</c:v>
                </c:pt>
                <c:pt idx="58">
                  <c:v>0.57658148517917918</c:v>
                </c:pt>
                <c:pt idx="59">
                  <c:v>0.56034284089621211</c:v>
                </c:pt>
                <c:pt idx="60">
                  <c:v>0.5444504875209214</c:v>
                </c:pt>
                <c:pt idx="61">
                  <c:v>0.52902786451781225</c:v>
                </c:pt>
                <c:pt idx="62">
                  <c:v>0.51418141097461678</c:v>
                </c:pt>
                <c:pt idx="6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4-4ADD-BA50-71BE8ED14516}"/>
            </c:ext>
          </c:extLst>
        </c:ser>
        <c:ser>
          <c:idx val="1"/>
          <c:order val="1"/>
          <c:tx>
            <c:v>Vandermeet et al (2022)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 Calcs_Using Jian et al (2025)'!$I$2:$I$56</c:f>
              <c:numCache>
                <c:formatCode>General</c:formatCode>
                <c:ptCount val="55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  <c:pt idx="11">
                  <c:v>-110</c:v>
                </c:pt>
                <c:pt idx="12">
                  <c:v>-120</c:v>
                </c:pt>
                <c:pt idx="13">
                  <c:v>-130</c:v>
                </c:pt>
                <c:pt idx="14">
                  <c:v>-140</c:v>
                </c:pt>
                <c:pt idx="15">
                  <c:v>-150</c:v>
                </c:pt>
                <c:pt idx="16">
                  <c:v>-160</c:v>
                </c:pt>
                <c:pt idx="17">
                  <c:v>-170</c:v>
                </c:pt>
                <c:pt idx="18">
                  <c:v>-180</c:v>
                </c:pt>
                <c:pt idx="19">
                  <c:v>-190</c:v>
                </c:pt>
                <c:pt idx="20">
                  <c:v>-200</c:v>
                </c:pt>
                <c:pt idx="21">
                  <c:v>-210</c:v>
                </c:pt>
                <c:pt idx="22">
                  <c:v>-220</c:v>
                </c:pt>
                <c:pt idx="23">
                  <c:v>-230</c:v>
                </c:pt>
                <c:pt idx="24">
                  <c:v>-240</c:v>
                </c:pt>
                <c:pt idx="25">
                  <c:v>-250</c:v>
                </c:pt>
                <c:pt idx="26">
                  <c:v>-260</c:v>
                </c:pt>
                <c:pt idx="27">
                  <c:v>-270</c:v>
                </c:pt>
                <c:pt idx="28">
                  <c:v>-280</c:v>
                </c:pt>
                <c:pt idx="29">
                  <c:v>-290</c:v>
                </c:pt>
                <c:pt idx="30">
                  <c:v>-300</c:v>
                </c:pt>
                <c:pt idx="31">
                  <c:v>-310</c:v>
                </c:pt>
                <c:pt idx="32">
                  <c:v>-320</c:v>
                </c:pt>
                <c:pt idx="33">
                  <c:v>-330</c:v>
                </c:pt>
                <c:pt idx="34">
                  <c:v>-340</c:v>
                </c:pt>
                <c:pt idx="35">
                  <c:v>-350</c:v>
                </c:pt>
                <c:pt idx="36">
                  <c:v>-360</c:v>
                </c:pt>
                <c:pt idx="37">
                  <c:v>-370</c:v>
                </c:pt>
                <c:pt idx="38">
                  <c:v>-380</c:v>
                </c:pt>
                <c:pt idx="39">
                  <c:v>-390</c:v>
                </c:pt>
                <c:pt idx="40">
                  <c:v>-400</c:v>
                </c:pt>
                <c:pt idx="41">
                  <c:v>-410</c:v>
                </c:pt>
                <c:pt idx="42">
                  <c:v>-420</c:v>
                </c:pt>
                <c:pt idx="43">
                  <c:v>-430</c:v>
                </c:pt>
                <c:pt idx="44">
                  <c:v>-440</c:v>
                </c:pt>
                <c:pt idx="45">
                  <c:v>-450</c:v>
                </c:pt>
                <c:pt idx="46">
                  <c:v>-460</c:v>
                </c:pt>
                <c:pt idx="47">
                  <c:v>-470</c:v>
                </c:pt>
                <c:pt idx="48">
                  <c:v>-480</c:v>
                </c:pt>
                <c:pt idx="49">
                  <c:v>-490</c:v>
                </c:pt>
                <c:pt idx="50">
                  <c:v>-500</c:v>
                </c:pt>
                <c:pt idx="51">
                  <c:v>-510</c:v>
                </c:pt>
                <c:pt idx="52">
                  <c:v>-520</c:v>
                </c:pt>
                <c:pt idx="53">
                  <c:v>-530</c:v>
                </c:pt>
                <c:pt idx="54">
                  <c:v>-540</c:v>
                </c:pt>
              </c:numCache>
            </c:numRef>
          </c:cat>
          <c:val>
            <c:numRef>
              <c:f>'2 Calcs_Using Jian et al (2025)'!$J$2:$J$56</c:f>
              <c:numCache>
                <c:formatCode>General</c:formatCode>
                <c:ptCount val="55"/>
                <c:pt idx="0">
                  <c:v>1</c:v>
                </c:pt>
                <c:pt idx="1">
                  <c:v>1.0854728589612761</c:v>
                </c:pt>
                <c:pt idx="2">
                  <c:v>1.1167164624527692</c:v>
                </c:pt>
                <c:pt idx="3">
                  <c:v>1.113239700811365</c:v>
                </c:pt>
                <c:pt idx="4">
                  <c:v>1.1178202519476161</c:v>
                </c:pt>
                <c:pt idx="5">
                  <c:v>1.1114786100095342</c:v>
                </c:pt>
                <c:pt idx="6">
                  <c:v>1.0873165325543879</c:v>
                </c:pt>
                <c:pt idx="7">
                  <c:v>1.0758473254589258</c:v>
                </c:pt>
                <c:pt idx="8">
                  <c:v>1.0168663975002001</c:v>
                </c:pt>
                <c:pt idx="9">
                  <c:v>0.9521372457543108</c:v>
                </c:pt>
                <c:pt idx="10">
                  <c:v>0.96559769265316364</c:v>
                </c:pt>
                <c:pt idx="11">
                  <c:v>0.98200725648292553</c:v>
                </c:pt>
                <c:pt idx="12">
                  <c:v>0.99862917839251208</c:v>
                </c:pt>
                <c:pt idx="13">
                  <c:v>0.95026189377288905</c:v>
                </c:pt>
                <c:pt idx="14">
                  <c:v>0.89655133309086843</c:v>
                </c:pt>
                <c:pt idx="15">
                  <c:v>0.82388626353375616</c:v>
                </c:pt>
                <c:pt idx="16">
                  <c:v>0.76574986112325449</c:v>
                </c:pt>
                <c:pt idx="17">
                  <c:v>0.72381392366657049</c:v>
                </c:pt>
                <c:pt idx="18">
                  <c:v>0.67133588637042585</c:v>
                </c:pt>
                <c:pt idx="19">
                  <c:v>0.6850739227665511</c:v>
                </c:pt>
                <c:pt idx="20">
                  <c:v>0.72343094914167549</c:v>
                </c:pt>
                <c:pt idx="21">
                  <c:v>0.63852687774629857</c:v>
                </c:pt>
                <c:pt idx="22">
                  <c:v>0.52521152362857715</c:v>
                </c:pt>
                <c:pt idx="23">
                  <c:v>0.5608309301521881</c:v>
                </c:pt>
                <c:pt idx="24">
                  <c:v>0.59690681980909654</c:v>
                </c:pt>
                <c:pt idx="25">
                  <c:v>0.61801660432277095</c:v>
                </c:pt>
                <c:pt idx="26">
                  <c:v>0.62918083688845561</c:v>
                </c:pt>
                <c:pt idx="27">
                  <c:v>0.66814258950792149</c:v>
                </c:pt>
                <c:pt idx="28">
                  <c:v>0.70371063303855452</c:v>
                </c:pt>
                <c:pt idx="29">
                  <c:v>0.70899177247668199</c:v>
                </c:pt>
                <c:pt idx="30">
                  <c:v>0.70960514226132121</c:v>
                </c:pt>
                <c:pt idx="31">
                  <c:v>0.70673563920907678</c:v>
                </c:pt>
                <c:pt idx="32">
                  <c:v>0.70707286631393462</c:v>
                </c:pt>
                <c:pt idx="33">
                  <c:v>0.70884155247683012</c:v>
                </c:pt>
                <c:pt idx="34">
                  <c:v>0.70962173233680637</c:v>
                </c:pt>
                <c:pt idx="35">
                  <c:v>0.67953559594460455</c:v>
                </c:pt>
                <c:pt idx="36">
                  <c:v>0.68427733281689218</c:v>
                </c:pt>
                <c:pt idx="37">
                  <c:v>0.68768750902454034</c:v>
                </c:pt>
                <c:pt idx="38">
                  <c:v>0.70655513570369854</c:v>
                </c:pt>
                <c:pt idx="39">
                  <c:v>0.70640539168723071</c:v>
                </c:pt>
                <c:pt idx="40">
                  <c:v>0.66313116666526273</c:v>
                </c:pt>
                <c:pt idx="41">
                  <c:v>0.69450721686462757</c:v>
                </c:pt>
                <c:pt idx="42">
                  <c:v>0.72929854296521679</c:v>
                </c:pt>
                <c:pt idx="43">
                  <c:v>0.76666219422165982</c:v>
                </c:pt>
                <c:pt idx="44">
                  <c:v>0.74590679255039416</c:v>
                </c:pt>
                <c:pt idx="45">
                  <c:v>0.70447552356085863</c:v>
                </c:pt>
                <c:pt idx="46">
                  <c:v>0.69951456027751646</c:v>
                </c:pt>
                <c:pt idx="47">
                  <c:v>0.70834358955523191</c:v>
                </c:pt>
                <c:pt idx="48">
                  <c:v>0.68578725628681203</c:v>
                </c:pt>
                <c:pt idx="49">
                  <c:v>0.66458280626880517</c:v>
                </c:pt>
                <c:pt idx="50">
                  <c:v>0.64294468386559833</c:v>
                </c:pt>
                <c:pt idx="51">
                  <c:v>0.6117227722644345</c:v>
                </c:pt>
                <c:pt idx="52">
                  <c:v>0.58283271638454126</c:v>
                </c:pt>
                <c:pt idx="53">
                  <c:v>0.54235347447302118</c:v>
                </c:pt>
                <c:pt idx="54">
                  <c:v>0.50741791374695966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4-4ADD-BA50-71BE8ED14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516048"/>
        <c:axId val="1286512688"/>
      </c:lineChart>
      <c:catAx>
        <c:axId val="128651604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r>
                  <a:rPr lang="en-GB" baseline="0"/>
                  <a:t> (Ma)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12688"/>
        <c:crosses val="autoZero"/>
        <c:auto val="1"/>
        <c:lblAlgn val="ctr"/>
        <c:lblOffset val="100"/>
        <c:noMultiLvlLbl val="0"/>
      </c:catAx>
      <c:valAx>
        <c:axId val="12865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increase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1604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40942</xdr:colOff>
      <xdr:row>15</xdr:row>
      <xdr:rowOff>111335</xdr:rowOff>
    </xdr:from>
    <xdr:to>
      <xdr:col>27</xdr:col>
      <xdr:colOff>284417</xdr:colOff>
      <xdr:row>38</xdr:row>
      <xdr:rowOff>51904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843CB-8345-4719-BFB2-D424FB233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40450</xdr:colOff>
      <xdr:row>41</xdr:row>
      <xdr:rowOff>15930</xdr:rowOff>
    </xdr:from>
    <xdr:to>
      <xdr:col>18</xdr:col>
      <xdr:colOff>1038192</xdr:colOff>
      <xdr:row>63</xdr:row>
      <xdr:rowOff>135261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BDABEF-CFCD-4FFF-8422-0F5B57B09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lena Jarvis" id="{E811560A-BB3E-4A1A-931E-DC73B94CAB18}" userId="0a2d8ad2a893066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5-06-10T13:44:54.64" personId="{E811560A-BB3E-4A1A-931E-DC73B94CAB18}" id="{BBBC786B-F57D-4B69-A62A-353414FFACE3}">
    <text xml:space="preserve">900 Ma - suggested formation but very much flows from one to another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1132-90B5-434B-880E-954705A05FF9}">
  <dimension ref="A1:S402"/>
  <sheetViews>
    <sheetView tabSelected="1" topLeftCell="A27" zoomScale="41" workbookViewId="0">
      <selection activeCell="X52" sqref="X52"/>
    </sheetView>
  </sheetViews>
  <sheetFormatPr defaultRowHeight="14.5" x14ac:dyDescent="0.35"/>
  <cols>
    <col min="1" max="1" width="14.81640625" customWidth="1"/>
    <col min="4" max="4" width="11.453125" customWidth="1"/>
    <col min="5" max="5" width="11.54296875" customWidth="1"/>
    <col min="6" max="6" width="10.36328125" customWidth="1"/>
    <col min="7" max="7" width="10.54296875" customWidth="1"/>
    <col min="12" max="12" width="17.54296875" bestFit="1" customWidth="1"/>
    <col min="13" max="13" width="15.26953125" bestFit="1" customWidth="1"/>
    <col min="14" max="14" width="18.453125" bestFit="1" customWidth="1"/>
    <col min="15" max="15" width="16.7265625" bestFit="1" customWidth="1"/>
    <col min="16" max="16" width="12.1796875" bestFit="1" customWidth="1"/>
    <col min="17" max="17" width="11.36328125" bestFit="1" customWidth="1"/>
    <col min="18" max="18" width="18" bestFit="1" customWidth="1"/>
    <col min="19" max="19" width="15.7265625" customWidth="1"/>
  </cols>
  <sheetData>
    <row r="1" spans="1:19" ht="43.5" x14ac:dyDescent="0.35">
      <c r="A1" s="2" t="s">
        <v>0</v>
      </c>
      <c r="B1" s="1" t="s">
        <v>1</v>
      </c>
      <c r="C1" s="1" t="s">
        <v>1</v>
      </c>
      <c r="D1" s="7" t="s">
        <v>26</v>
      </c>
      <c r="E1" s="7" t="s">
        <v>25</v>
      </c>
      <c r="F1" s="7" t="s">
        <v>24</v>
      </c>
      <c r="G1" s="7" t="s">
        <v>23</v>
      </c>
      <c r="I1" s="2" t="s">
        <v>14</v>
      </c>
      <c r="J1" s="2" t="s">
        <v>11</v>
      </c>
      <c r="K1" s="2" t="s">
        <v>12</v>
      </c>
      <c r="L1" s="2" t="s">
        <v>13</v>
      </c>
      <c r="N1" t="s">
        <v>2</v>
      </c>
      <c r="O1" t="s">
        <v>3</v>
      </c>
      <c r="P1" t="s">
        <v>22</v>
      </c>
      <c r="Q1" t="s">
        <v>21</v>
      </c>
      <c r="R1" t="s">
        <v>4</v>
      </c>
      <c r="S1" t="s">
        <v>5</v>
      </c>
    </row>
    <row r="2" spans="1:19" x14ac:dyDescent="0.35">
      <c r="A2" s="9" t="s">
        <v>16</v>
      </c>
      <c r="B2" s="5">
        <v>0</v>
      </c>
      <c r="C2" s="5">
        <v>0</v>
      </c>
      <c r="D2">
        <f>_xlfn.NORM.DIST(C2,$Q$8,$R$8,FALSE)</f>
        <v>2.7093519210554151E-3</v>
      </c>
      <c r="E2">
        <f>((D2 - MIN($D$2:D$23)) / (MAX($D$2:D$23) - MIN($D$2:D$23))) * (1.13 - 0.5) + 0.5</f>
        <v>1.0004731781709748</v>
      </c>
      <c r="F2">
        <f>((D2-MIN($D$2:$D$23))/(MAX($D$2:$D$23)-MIN($D$2:$D$23))*(1.17-0.5)+0.5)</f>
        <v>1.0322492529754812</v>
      </c>
      <c r="G2">
        <f>((D2-MIN($D$2:$D$23))/(MAX($D$2:$D$23)-MIN($D$2:$D$23))*(1.25-0.5)+0.5)</f>
        <v>1.0958014025844938</v>
      </c>
      <c r="I2">
        <v>0</v>
      </c>
      <c r="J2">
        <v>1</v>
      </c>
      <c r="K2">
        <v>1.0137519472939338</v>
      </c>
      <c r="L2">
        <v>1.0354787747272223</v>
      </c>
      <c r="N2" t="s">
        <v>16</v>
      </c>
      <c r="O2">
        <v>630</v>
      </c>
      <c r="P2">
        <v>220</v>
      </c>
      <c r="Q2" t="s">
        <v>20</v>
      </c>
      <c r="R2">
        <v>220</v>
      </c>
      <c r="S2">
        <v>0</v>
      </c>
    </row>
    <row r="3" spans="1:19" x14ac:dyDescent="0.35">
      <c r="A3" s="9"/>
      <c r="B3" s="5">
        <v>-10</v>
      </c>
      <c r="C3" s="5">
        <v>10</v>
      </c>
      <c r="D3">
        <f t="shared" ref="D3:D23" si="0">_xlfn.NORM.DIST(C3,$Q$8,$R$8,FALSE)</f>
        <v>2.7949165025255257E-3</v>
      </c>
      <c r="E3">
        <f>((D3 - MIN($D$2:D$23)) / (MAX($D$2:D$23) - MIN($D$2:D$23))) * (1.13 - 0.5) + 0.5</f>
        <v>1.0386619099159256</v>
      </c>
      <c r="F3">
        <f t="shared" ref="F3:F23" si="1">((D3-MIN($D$2:$D$23))/(MAX($D$2:$D$23)-MIN($D$2:$D$23))*(1.17-0.5)+0.5)</f>
        <v>1.0728626661010638</v>
      </c>
      <c r="G3">
        <f t="shared" ref="G3:G23" si="2">((D3-MIN($D$2:$D$23))/(MAX($D$2:$D$23)-MIN($D$2:$D$23))*(1.25-0.5)+0.5)</f>
        <v>1.1412641784713402</v>
      </c>
      <c r="I3">
        <v>-10</v>
      </c>
      <c r="J3">
        <v>1.0854728589612761</v>
      </c>
      <c r="K3">
        <v>1.0956167103233911</v>
      </c>
      <c r="L3">
        <v>1.107572705843862</v>
      </c>
      <c r="N3" t="s">
        <v>6</v>
      </c>
      <c r="O3">
        <v>1150</v>
      </c>
      <c r="P3">
        <v>870</v>
      </c>
      <c r="Q3" t="s">
        <v>20</v>
      </c>
      <c r="R3">
        <v>870</v>
      </c>
      <c r="S3">
        <v>640</v>
      </c>
    </row>
    <row r="4" spans="1:19" x14ac:dyDescent="0.35">
      <c r="A4" s="9"/>
      <c r="B4" s="5">
        <v>-20</v>
      </c>
      <c r="C4" s="5">
        <v>20</v>
      </c>
      <c r="D4">
        <f t="shared" si="0"/>
        <v>2.8669300004209816E-3</v>
      </c>
      <c r="E4">
        <f>((D4 - MIN($D$2:D$23)) / (MAX($D$2:D$23) - MIN($D$2:D$23))) * (1.13 - 0.5) + 0.5</f>
        <v>1.0708025936649115</v>
      </c>
      <c r="F4">
        <f t="shared" si="1"/>
        <v>1.1070440281833185</v>
      </c>
      <c r="G4">
        <f t="shared" si="2"/>
        <v>1.1795268972201329</v>
      </c>
      <c r="I4">
        <v>-20</v>
      </c>
      <c r="J4">
        <v>1.1167164624527692</v>
      </c>
      <c r="K4">
        <v>1.1314383877157823</v>
      </c>
      <c r="L4">
        <v>1.1388348258537508</v>
      </c>
      <c r="N4" t="s">
        <v>7</v>
      </c>
      <c r="O4">
        <v>2150</v>
      </c>
      <c r="P4">
        <v>1510</v>
      </c>
      <c r="Q4" t="s">
        <v>20</v>
      </c>
      <c r="R4">
        <v>1510</v>
      </c>
      <c r="S4">
        <v>1150</v>
      </c>
    </row>
    <row r="5" spans="1:19" x14ac:dyDescent="0.35">
      <c r="A5" s="9"/>
      <c r="B5" s="5">
        <v>-30</v>
      </c>
      <c r="C5" s="5">
        <v>30</v>
      </c>
      <c r="D5">
        <f t="shared" si="0"/>
        <v>2.9242208784477225E-3</v>
      </c>
      <c r="E5">
        <f>((D5 - MIN($D$2:D$23)) / (MAX($D$2:D$23) - MIN($D$2:D$23))) * (1.13 - 0.5) + 0.5</f>
        <v>1.0963723555313933</v>
      </c>
      <c r="F5">
        <f t="shared" si="1"/>
        <v>1.1342372669937042</v>
      </c>
      <c r="G5">
        <f t="shared" si="2"/>
        <v>1.2099670899183255</v>
      </c>
      <c r="I5">
        <v>-30</v>
      </c>
      <c r="J5">
        <v>1.113239700811365</v>
      </c>
      <c r="K5">
        <v>1.1250504475680392</v>
      </c>
      <c r="L5">
        <v>1.1436520904488643</v>
      </c>
      <c r="N5" t="s">
        <v>8</v>
      </c>
      <c r="O5">
        <v>3000</v>
      </c>
      <c r="P5">
        <v>2600</v>
      </c>
      <c r="Q5" t="s">
        <v>20</v>
      </c>
      <c r="R5">
        <v>2600</v>
      </c>
      <c r="S5">
        <v>2150</v>
      </c>
    </row>
    <row r="6" spans="1:19" x14ac:dyDescent="0.35">
      <c r="A6" s="9"/>
      <c r="B6" s="5">
        <v>-40</v>
      </c>
      <c r="C6" s="5">
        <v>40</v>
      </c>
      <c r="D6">
        <f t="shared" si="0"/>
        <v>2.9658425457562082E-3</v>
      </c>
      <c r="E6">
        <f>((D6 - MIN($D$2:D$23)) / (MAX($D$2:D$23) - MIN($D$2:D$23))) * (1.13 - 0.5) + 0.5</f>
        <v>1.1149487180906679</v>
      </c>
      <c r="F6">
        <f t="shared" si="1"/>
        <v>1.1539930811440438</v>
      </c>
      <c r="G6">
        <f t="shared" si="2"/>
        <v>1.2320818072507953</v>
      </c>
      <c r="I6">
        <v>-40</v>
      </c>
      <c r="J6">
        <v>1.1178202519476161</v>
      </c>
      <c r="K6">
        <v>1.1388414162721889</v>
      </c>
      <c r="L6">
        <v>1.1693875153007918</v>
      </c>
    </row>
    <row r="7" spans="1:19" x14ac:dyDescent="0.35">
      <c r="A7" s="9"/>
      <c r="B7" s="5">
        <v>-50</v>
      </c>
      <c r="C7" s="5">
        <v>50</v>
      </c>
      <c r="D7">
        <f t="shared" si="0"/>
        <v>2.9910993701397558E-3</v>
      </c>
      <c r="E7">
        <f>((D7 - MIN($D$2:D$23)) / (MAX($D$2:D$23) - MIN($D$2:D$23))) * (1.13 - 0.5) + 0.5</f>
        <v>1.1262212104530547</v>
      </c>
      <c r="F7">
        <f t="shared" si="1"/>
        <v>1.1659812873072168</v>
      </c>
      <c r="G7">
        <f t="shared" si="2"/>
        <v>1.2455014410155414</v>
      </c>
      <c r="I7">
        <v>-50</v>
      </c>
      <c r="J7">
        <v>1.1114786100095342</v>
      </c>
      <c r="K7">
        <v>1.1692627227607062</v>
      </c>
      <c r="L7">
        <v>1.2295090950396699</v>
      </c>
      <c r="N7" t="s">
        <v>2</v>
      </c>
      <c r="O7" t="s">
        <v>19</v>
      </c>
      <c r="P7" t="s">
        <v>9</v>
      </c>
      <c r="Q7" t="s">
        <v>18</v>
      </c>
      <c r="R7" t="s">
        <v>17</v>
      </c>
    </row>
    <row r="8" spans="1:19" x14ac:dyDescent="0.35">
      <c r="A8" s="9"/>
      <c r="B8" s="5">
        <v>-60</v>
      </c>
      <c r="C8" s="5">
        <v>60</v>
      </c>
      <c r="D8">
        <f t="shared" si="0"/>
        <v>2.9995660180558849E-3</v>
      </c>
      <c r="E8">
        <f>((D8 - MIN($D$2:D$23)) / (MAX($D$2:D$23) - MIN($D$2:D$23))) * (1.13 - 0.5) + 0.5</f>
        <v>1.1299999999999999</v>
      </c>
      <c r="F8">
        <f t="shared" si="1"/>
        <v>1.17</v>
      </c>
      <c r="G8">
        <f t="shared" si="2"/>
        <v>1.25</v>
      </c>
      <c r="I8">
        <v>-60</v>
      </c>
      <c r="J8">
        <v>1.0873165325543879</v>
      </c>
      <c r="K8">
        <v>1.1703191930655084</v>
      </c>
      <c r="L8">
        <v>1.2589707654309201</v>
      </c>
      <c r="N8" t="s">
        <v>16</v>
      </c>
      <c r="O8">
        <f>(O2+P2)/2</f>
        <v>425</v>
      </c>
      <c r="P8">
        <f>O8/3</f>
        <v>141.66666666666666</v>
      </c>
      <c r="Q8">
        <v>60</v>
      </c>
      <c r="R8">
        <v>133</v>
      </c>
      <c r="S8" t="s">
        <v>15</v>
      </c>
    </row>
    <row r="9" spans="1:19" x14ac:dyDescent="0.35">
      <c r="A9" s="9"/>
      <c r="B9" s="5">
        <v>-70</v>
      </c>
      <c r="C9" s="5">
        <v>70</v>
      </c>
      <c r="D9">
        <f t="shared" si="0"/>
        <v>2.9910993701397558E-3</v>
      </c>
      <c r="E9">
        <f>((D9 - MIN($D$2:D$23)) / (MAX($D$2:D$23) - MIN($D$2:D$23))) * (1.13 - 0.5) + 0.5</f>
        <v>1.1262212104530547</v>
      </c>
      <c r="F9">
        <f t="shared" si="1"/>
        <v>1.1659812873072168</v>
      </c>
      <c r="G9">
        <f t="shared" si="2"/>
        <v>1.2455014410155414</v>
      </c>
      <c r="I9">
        <v>-70</v>
      </c>
      <c r="J9">
        <v>1.0758473254589258</v>
      </c>
      <c r="K9">
        <v>1.148591727129491</v>
      </c>
      <c r="L9">
        <v>1.227070268456449</v>
      </c>
      <c r="N9" t="s">
        <v>6</v>
      </c>
      <c r="O9">
        <f>(O3+P3)/2</f>
        <v>1010</v>
      </c>
      <c r="P9">
        <f>O9/3</f>
        <v>336.66666666666669</v>
      </c>
      <c r="Q9">
        <f>(R3+S3)/2</f>
        <v>755</v>
      </c>
      <c r="R9">
        <f>Q9/3</f>
        <v>251.66666666666666</v>
      </c>
    </row>
    <row r="10" spans="1:19" x14ac:dyDescent="0.35">
      <c r="A10" s="9"/>
      <c r="B10" s="5">
        <v>-80</v>
      </c>
      <c r="C10" s="5">
        <v>80</v>
      </c>
      <c r="D10">
        <f t="shared" si="0"/>
        <v>2.9658425457562082E-3</v>
      </c>
      <c r="E10">
        <f>((D10 - MIN($D$2:D$23)) / (MAX($D$2:D$23) - MIN($D$2:D$23))) * (1.13 - 0.5) + 0.5</f>
        <v>1.1149487180906679</v>
      </c>
      <c r="F10">
        <f t="shared" si="1"/>
        <v>1.1539930811440438</v>
      </c>
      <c r="G10">
        <f t="shared" si="2"/>
        <v>1.2320818072507953</v>
      </c>
      <c r="I10">
        <v>-80</v>
      </c>
      <c r="J10">
        <v>1.0168663975002001</v>
      </c>
      <c r="K10">
        <v>1.0850938157060885</v>
      </c>
      <c r="L10">
        <v>1.1375677141306906</v>
      </c>
      <c r="N10" t="s">
        <v>7</v>
      </c>
      <c r="O10">
        <f>(O4+P4)/2</f>
        <v>1830</v>
      </c>
      <c r="P10">
        <f>O10/3</f>
        <v>610</v>
      </c>
      <c r="Q10">
        <f>(R4+S4)/2</f>
        <v>1330</v>
      </c>
      <c r="R10">
        <f>Q10/3</f>
        <v>443.33333333333331</v>
      </c>
    </row>
    <row r="11" spans="1:19" x14ac:dyDescent="0.35">
      <c r="A11" s="9"/>
      <c r="B11" s="5">
        <v>-90</v>
      </c>
      <c r="C11" s="5">
        <v>90</v>
      </c>
      <c r="D11">
        <f t="shared" si="0"/>
        <v>2.9242208784477225E-3</v>
      </c>
      <c r="E11">
        <f>((D11 - MIN($D$2:D$23)) / (MAX($D$2:D$23) - MIN($D$2:D$23))) * (1.13 - 0.5) + 0.5</f>
        <v>1.0963723555313933</v>
      </c>
      <c r="F11">
        <f t="shared" si="1"/>
        <v>1.1342372669937042</v>
      </c>
      <c r="G11">
        <f t="shared" si="2"/>
        <v>1.2099670899183255</v>
      </c>
      <c r="I11">
        <v>-90</v>
      </c>
      <c r="J11">
        <v>0.9521372457543108</v>
      </c>
      <c r="K11">
        <v>1.0214194038917523</v>
      </c>
      <c r="L11">
        <v>1.0738891346493591</v>
      </c>
      <c r="N11" t="s">
        <v>8</v>
      </c>
      <c r="O11">
        <f>(O5+P5)/2</f>
        <v>2800</v>
      </c>
      <c r="P11">
        <f>O11/3</f>
        <v>933.33333333333337</v>
      </c>
      <c r="Q11">
        <f>(R5+S5)/2</f>
        <v>2375</v>
      </c>
      <c r="R11">
        <f>Q11/3</f>
        <v>791.66666666666663</v>
      </c>
    </row>
    <row r="12" spans="1:19" x14ac:dyDescent="0.35">
      <c r="A12" s="9"/>
      <c r="B12" s="5">
        <v>-100</v>
      </c>
      <c r="C12" s="5">
        <v>100</v>
      </c>
      <c r="D12">
        <f t="shared" si="0"/>
        <v>2.8669300004209816E-3</v>
      </c>
      <c r="E12">
        <f>((D12 - MIN($D$2:D$23)) / (MAX($D$2:D$23) - MIN($D$2:D$23))) * (1.13 - 0.5) + 0.5</f>
        <v>1.0708025936649115</v>
      </c>
      <c r="F12">
        <f t="shared" si="1"/>
        <v>1.1070440281833185</v>
      </c>
      <c r="G12">
        <f t="shared" si="2"/>
        <v>1.1795268972201329</v>
      </c>
      <c r="I12">
        <v>-100</v>
      </c>
      <c r="J12">
        <v>0.96559769265316364</v>
      </c>
      <c r="K12">
        <v>1.037943879902379</v>
      </c>
      <c r="L12">
        <v>1.0894444198966715</v>
      </c>
    </row>
    <row r="13" spans="1:19" x14ac:dyDescent="0.35">
      <c r="A13" s="9"/>
      <c r="B13" s="5">
        <v>-110</v>
      </c>
      <c r="C13" s="5">
        <v>110</v>
      </c>
      <c r="D13">
        <f t="shared" si="0"/>
        <v>2.7949165025255257E-3</v>
      </c>
      <c r="E13">
        <f>((D13 - MIN($D$2:D$23)) / (MAX($D$2:D$23) - MIN($D$2:D$23))) * (1.13 - 0.5) + 0.5</f>
        <v>1.0386619099159256</v>
      </c>
      <c r="F13">
        <f t="shared" si="1"/>
        <v>1.0728626661010638</v>
      </c>
      <c r="G13">
        <f t="shared" si="2"/>
        <v>1.1412641784713402</v>
      </c>
      <c r="I13">
        <v>-110</v>
      </c>
      <c r="J13">
        <v>0.98200725648292553</v>
      </c>
      <c r="K13">
        <v>1.0454966059859114</v>
      </c>
      <c r="L13">
        <v>1.0912339614153839</v>
      </c>
    </row>
    <row r="14" spans="1:19" x14ac:dyDescent="0.35">
      <c r="A14" s="9"/>
      <c r="B14" s="5">
        <v>-120</v>
      </c>
      <c r="C14" s="5">
        <v>120</v>
      </c>
      <c r="D14">
        <f t="shared" si="0"/>
        <v>2.7093519210554151E-3</v>
      </c>
      <c r="E14">
        <f>((D14 - MIN($D$2:D$23)) / (MAX($D$2:D$23) - MIN($D$2:D$23))) * (1.13 - 0.5) + 0.5</f>
        <v>1.0004731781709748</v>
      </c>
      <c r="F14">
        <f t="shared" si="1"/>
        <v>1.0322492529754812</v>
      </c>
      <c r="G14">
        <f t="shared" si="2"/>
        <v>1.0958014025844938</v>
      </c>
      <c r="I14">
        <v>-120</v>
      </c>
      <c r="J14">
        <v>0.99862917839251208</v>
      </c>
      <c r="K14">
        <v>1.0473021548082588</v>
      </c>
      <c r="L14">
        <v>1.0964541810222086</v>
      </c>
    </row>
    <row r="15" spans="1:19" x14ac:dyDescent="0.35">
      <c r="A15" s="9"/>
      <c r="B15" s="5">
        <v>-130</v>
      </c>
      <c r="C15" s="5">
        <v>130</v>
      </c>
      <c r="D15">
        <f t="shared" si="0"/>
        <v>2.6116010501264397E-3</v>
      </c>
      <c r="E15">
        <f>((D15 - MIN($D$2:D$23)) / (MAX($D$2:D$23) - MIN($D$2:D$23))) * (1.13 - 0.5) + 0.5</f>
        <v>0.95684552612611573</v>
      </c>
      <c r="F15">
        <f t="shared" si="1"/>
        <v>0.9858515912769803</v>
      </c>
      <c r="G15">
        <f t="shared" si="2"/>
        <v>1.0438637215787092</v>
      </c>
      <c r="I15">
        <v>-130</v>
      </c>
      <c r="J15">
        <v>0.95026189377288905</v>
      </c>
      <c r="K15">
        <v>0.99887971950243015</v>
      </c>
      <c r="L15">
        <v>1.0505528934119985</v>
      </c>
    </row>
    <row r="16" spans="1:19" x14ac:dyDescent="0.35">
      <c r="A16" s="9"/>
      <c r="B16" s="5">
        <v>-140</v>
      </c>
      <c r="C16" s="5">
        <v>140</v>
      </c>
      <c r="D16">
        <f t="shared" si="0"/>
        <v>2.5031857766024661E-3</v>
      </c>
      <c r="E16">
        <f>((D16 - MIN($D$2:D$23)) / (MAX($D$2:D$23) - MIN($D$2:D$23))) * (1.13 - 0.5) + 0.5</f>
        <v>0.90845819428240437</v>
      </c>
      <c r="F16">
        <f t="shared" si="1"/>
        <v>0.93439204788763652</v>
      </c>
      <c r="G16">
        <f t="shared" si="2"/>
        <v>0.9862597550981006</v>
      </c>
      <c r="I16">
        <v>-140</v>
      </c>
      <c r="J16">
        <v>0.89655133309086843</v>
      </c>
      <c r="K16">
        <v>0.91792249133461135</v>
      </c>
      <c r="L16">
        <v>0.94405519798811888</v>
      </c>
    </row>
    <row r="17" spans="1:12" x14ac:dyDescent="0.35">
      <c r="A17" s="9"/>
      <c r="B17" s="5">
        <v>-150</v>
      </c>
      <c r="C17" s="5">
        <v>150</v>
      </c>
      <c r="D17">
        <f t="shared" si="0"/>
        <v>2.3857457747765527E-3</v>
      </c>
      <c r="E17">
        <f>((D17 - MIN($D$2:D$23)) / (MAX($D$2:D$23) - MIN($D$2:D$23))) * (1.13 - 0.5) + 0.5</f>
        <v>0.85604299340372059</v>
      </c>
      <c r="F17">
        <f t="shared" si="1"/>
        <v>0.87864889774681387</v>
      </c>
      <c r="G17">
        <f t="shared" si="2"/>
        <v>0.92386070643300067</v>
      </c>
      <c r="I17">
        <v>-150</v>
      </c>
      <c r="J17">
        <v>0.82388626353375616</v>
      </c>
      <c r="K17">
        <v>0.82534130685591045</v>
      </c>
      <c r="L17">
        <v>0.82985043738693876</v>
      </c>
    </row>
    <row r="18" spans="1:12" x14ac:dyDescent="0.35">
      <c r="A18" s="9"/>
      <c r="B18" s="5">
        <v>-160</v>
      </c>
      <c r="C18" s="5">
        <v>160</v>
      </c>
      <c r="D18">
        <f t="shared" si="0"/>
        <v>2.2609974748920916E-3</v>
      </c>
      <c r="E18">
        <f>((D18 - MIN($D$2:D$23)) / (MAX($D$2:D$23) - MIN($D$2:D$23))) * (1.13 - 0.5) + 0.5</f>
        <v>0.80036599156399857</v>
      </c>
      <c r="F18">
        <f t="shared" si="1"/>
        <v>0.81943684817123663</v>
      </c>
      <c r="G18">
        <f t="shared" si="2"/>
        <v>0.85757856138571265</v>
      </c>
      <c r="I18">
        <v>-160</v>
      </c>
      <c r="J18">
        <v>0.76574986112325449</v>
      </c>
      <c r="K18">
        <v>0.77053532753509479</v>
      </c>
      <c r="L18">
        <v>0.77681836793244707</v>
      </c>
    </row>
    <row r="19" spans="1:12" x14ac:dyDescent="0.35">
      <c r="A19" s="9"/>
      <c r="B19" s="5">
        <v>-170</v>
      </c>
      <c r="C19" s="5">
        <v>170</v>
      </c>
      <c r="D19">
        <f t="shared" si="0"/>
        <v>2.1306927314083705E-3</v>
      </c>
      <c r="E19">
        <f>((D19 - MIN($D$2:D$23)) / (MAX($D$2:D$23) - MIN($D$2:D$23))) * (1.13 - 0.5) + 0.5</f>
        <v>0.74220906718597479</v>
      </c>
      <c r="F19">
        <f t="shared" si="1"/>
        <v>0.75758742065810014</v>
      </c>
      <c r="G19">
        <f t="shared" si="2"/>
        <v>0.78834412760235095</v>
      </c>
      <c r="I19">
        <v>-170</v>
      </c>
      <c r="J19">
        <v>0.72381392366657049</v>
      </c>
      <c r="K19">
        <v>0.72713803026274459</v>
      </c>
      <c r="L19">
        <v>0.73084799918653665</v>
      </c>
    </row>
    <row r="20" spans="1:12" x14ac:dyDescent="0.35">
      <c r="A20" s="9"/>
      <c r="B20" s="5">
        <v>-180</v>
      </c>
      <c r="C20" s="5">
        <v>180</v>
      </c>
      <c r="D20">
        <f t="shared" si="0"/>
        <v>1.996578565603143E-3</v>
      </c>
      <c r="E20">
        <f>((D20 - MIN($D$2:D$23)) / (MAX($D$2:D$23) - MIN($D$2:D$23))) * (1.13 - 0.5) + 0.5</f>
        <v>0.68235194157234913</v>
      </c>
      <c r="F20">
        <f t="shared" si="1"/>
        <v>0.69392984262456181</v>
      </c>
      <c r="G20">
        <f t="shared" si="2"/>
        <v>0.71708564472898717</v>
      </c>
      <c r="I20">
        <v>-180</v>
      </c>
      <c r="J20">
        <v>0.67133588637042585</v>
      </c>
      <c r="K20">
        <v>0.67611582251037772</v>
      </c>
      <c r="L20">
        <v>0.68460993187925423</v>
      </c>
    </row>
    <row r="21" spans="1:12" x14ac:dyDescent="0.35">
      <c r="A21" s="9"/>
      <c r="B21" s="5">
        <v>-190</v>
      </c>
      <c r="C21" s="5">
        <v>190</v>
      </c>
      <c r="D21">
        <f t="shared" si="0"/>
        <v>1.8603592479720515E-3</v>
      </c>
      <c r="E21">
        <f>((D21 - MIN($D$2:D$23)) / (MAX($D$2:D$23) - MIN($D$2:D$23))) * (1.13 - 0.5) + 0.5</f>
        <v>0.62155525572271175</v>
      </c>
      <c r="F21">
        <f t="shared" si="1"/>
        <v>0.62927304973685216</v>
      </c>
      <c r="G21">
        <f t="shared" si="2"/>
        <v>0.64470863776513299</v>
      </c>
      <c r="I21">
        <v>-190</v>
      </c>
      <c r="J21">
        <v>0.6850739227665511</v>
      </c>
      <c r="K21">
        <v>0.69020585531035861</v>
      </c>
      <c r="L21">
        <v>0.70209013698153433</v>
      </c>
    </row>
    <row r="22" spans="1:12" x14ac:dyDescent="0.35">
      <c r="A22" s="9"/>
      <c r="B22" s="5">
        <v>-200</v>
      </c>
      <c r="C22" s="5">
        <v>200</v>
      </c>
      <c r="D22">
        <f t="shared" si="0"/>
        <v>1.7236618271537292E-3</v>
      </c>
      <c r="E22">
        <f>((D22 - MIN($D$2:D$23)) / (MAX($D$2:D$23) - MIN($D$2:D$23))) * (1.13 - 0.5) + 0.5</f>
        <v>0.56054518538559273</v>
      </c>
      <c r="F22">
        <f>((D22-MIN($D$2:$D$23))/(MAX($D$2:$D$23)-MIN($D$2:$D$23))*(1.17-0.5)+0.5)</f>
        <v>0.56438932414023357</v>
      </c>
      <c r="G22">
        <f t="shared" si="2"/>
        <v>0.57207760164951527</v>
      </c>
      <c r="I22">
        <v>-200</v>
      </c>
      <c r="J22">
        <v>0.72343094914167549</v>
      </c>
      <c r="K22">
        <v>0.72816875446297136</v>
      </c>
      <c r="L22">
        <v>0.73821825258305684</v>
      </c>
    </row>
    <row r="23" spans="1:12" x14ac:dyDescent="0.35">
      <c r="A23" s="9"/>
      <c r="B23" s="5">
        <v>-210</v>
      </c>
      <c r="C23" s="5">
        <v>210</v>
      </c>
      <c r="D23">
        <f t="shared" si="0"/>
        <v>1.5880060142781569E-3</v>
      </c>
      <c r="E23">
        <f>((D23 - MIN($D$2:D$23)) / (MAX($D$2:D$23) - MIN($D$2:D$23))) * (1.13 - 0.5) + 0.5</f>
        <v>0.5</v>
      </c>
      <c r="F23">
        <f t="shared" si="1"/>
        <v>0.5</v>
      </c>
      <c r="G23">
        <f t="shared" si="2"/>
        <v>0.5</v>
      </c>
      <c r="I23">
        <v>-210</v>
      </c>
      <c r="J23">
        <v>0.63852687774629857</v>
      </c>
      <c r="K23">
        <v>0.64147960743151777</v>
      </c>
      <c r="L23">
        <v>0.6485616131481361</v>
      </c>
    </row>
    <row r="24" spans="1:12" x14ac:dyDescent="0.35">
      <c r="A24" s="9"/>
      <c r="B24" s="3">
        <v>-220</v>
      </c>
      <c r="C24" s="3">
        <v>220</v>
      </c>
      <c r="D24">
        <f>_xlfn.NORM.DIST(C24,$O$8,$P$8,FALSE)</f>
        <v>9.8841784178097165E-4</v>
      </c>
      <c r="E24">
        <f>IF(
  $C24 &lt;= $O$8,
  0.5 + (0.75 - 0.5) * (($D24 - MIN($D$24:$D$65)) / (MAX($D$24:$D$65) - MIN($D$24:$D$65))),
  0.5 + (0.75 - 0.5) * (($D24- MIN($D$24:$D$65)) / (MAX($D$24:$D$65) - MIN($D$24:$D$65)))
)</f>
        <v>0.5</v>
      </c>
      <c r="F24">
        <f>IF(
  $C24 &lt;= $O$8,
  0.5 + (1 - 0.5) * (($D24 - MIN($D$24:$D$65)) / (MAX($D$24:$D$65) - MIN($D$24:$D$65))),
  0.7 + (1 - 0.7) * (($D24- MIN($D$24:$D$65)) / (MAX($D$24:$D$65) - MIN($D$24:$D$65)))
)</f>
        <v>0.5</v>
      </c>
      <c r="G24">
        <f>IF(
$C24&lt;=$O$8,
0.5+(1.2-0.5)*(($D24-MIN($D$24:$D$65))/(MAX($D$24:$D$65)-MIN($D$24:$D$65))),
0.9+(1.2-0.9*(($D24-MIN($D$24:$D$65))/(MAX($D$24:$D$65)-MIN($D$24:$D$65)))
))</f>
        <v>0.5</v>
      </c>
      <c r="I24">
        <v>-220</v>
      </c>
      <c r="J24">
        <v>0.52521152362857715</v>
      </c>
      <c r="K24">
        <v>0.52972575298357671</v>
      </c>
      <c r="L24">
        <v>0.53875061847695405</v>
      </c>
    </row>
    <row r="25" spans="1:12" x14ac:dyDescent="0.35">
      <c r="A25" s="9"/>
      <c r="B25" s="3">
        <v>-230</v>
      </c>
      <c r="C25" s="3">
        <v>230</v>
      </c>
      <c r="D25">
        <f t="shared" ref="D25:D65" si="3">_xlfn.NORM.DIST(C25,$O$8,$P$8,FALSE)</f>
        <v>1.0919927361057184E-3</v>
      </c>
      <c r="E25">
        <f t="shared" ref="E25:E65" si="4">IF(
  $C25 &lt;= $O$8,
  0.5 + (0.75 - 0.5) * (($D25 - MIN($D$24:$D$65)) / (MAX($D$24:$D$65) - MIN($D$24:$D$65))),
  0.5 + (0.75 - 0.5) * (($D25- MIN($D$24:$D$65)) / (MAX($D$24:$D$65) - MIN($D$24:$D$65)))
)</f>
        <v>0.51418141097461678</v>
      </c>
      <c r="F25">
        <f t="shared" ref="F25:F65" si="5">IF(
  $C25 &lt;= $O$8,
  0.5 + (1 - 0.5) * (($D25 - MIN($D$24:$D$65)) / (MAX($D$24:$D$65) - MIN($D$24:$D$65))),
  0.7 + (1 - 0.7) * (($D25- MIN($D$24:$D$65)) / (MAX($D$24:$D$65) - MIN($D$24:$D$65)))
)</f>
        <v>0.52836282194923345</v>
      </c>
      <c r="G25">
        <f t="shared" ref="G25:G44" si="6">IF(
$C25&lt;=$O$8,
0.5+(1.2-0.5)*(($D25-MIN($D$24:$D$65))/(MAX($D$24:$D$65)-MIN($D$24:$D$65))),
0.9+(1.2-0.9*(($D25-MIN($D$24:$D$65))/(MAX($D$24:$D$65)-MIN($D$24:$D$65)))
))</f>
        <v>0.53970795072892686</v>
      </c>
      <c r="I25">
        <v>-230</v>
      </c>
      <c r="J25">
        <v>0.5608309301521881</v>
      </c>
      <c r="K25">
        <v>0.56342373017970682</v>
      </c>
      <c r="L25">
        <v>0.56966421447452009</v>
      </c>
    </row>
    <row r="26" spans="1:12" x14ac:dyDescent="0.35">
      <c r="A26" s="9"/>
      <c r="B26" s="3">
        <v>-240</v>
      </c>
      <c r="C26" s="3">
        <v>240</v>
      </c>
      <c r="D26">
        <f t="shared" si="3"/>
        <v>1.2004248138154823E-3</v>
      </c>
      <c r="E26">
        <f t="shared" si="4"/>
        <v>0.52902786451781225</v>
      </c>
      <c r="F26">
        <f t="shared" si="5"/>
        <v>0.5580557290356245</v>
      </c>
      <c r="G26">
        <f t="shared" si="6"/>
        <v>0.58127802064987433</v>
      </c>
      <c r="I26">
        <v>-240</v>
      </c>
      <c r="J26">
        <v>0.59690681980909654</v>
      </c>
      <c r="K26">
        <v>0.61092454882876535</v>
      </c>
      <c r="L26">
        <v>0.62771163998501733</v>
      </c>
    </row>
    <row r="27" spans="1:12" x14ac:dyDescent="0.35">
      <c r="A27" s="9"/>
      <c r="B27" s="3">
        <v>-250</v>
      </c>
      <c r="C27" s="3">
        <v>250</v>
      </c>
      <c r="D27">
        <f t="shared" si="3"/>
        <v>1.3130649841494935E-3</v>
      </c>
      <c r="E27">
        <f t="shared" si="4"/>
        <v>0.5444504875209214</v>
      </c>
      <c r="F27">
        <f t="shared" si="5"/>
        <v>0.58890097504184291</v>
      </c>
      <c r="G27">
        <f t="shared" si="6"/>
        <v>0.62446136505858008</v>
      </c>
      <c r="I27">
        <v>-250</v>
      </c>
      <c r="J27">
        <v>0.61801660432277095</v>
      </c>
      <c r="K27">
        <v>0.65911515891881423</v>
      </c>
      <c r="L27">
        <v>0.6998022422222171</v>
      </c>
    </row>
    <row r="28" spans="1:12" x14ac:dyDescent="0.35">
      <c r="A28" s="9"/>
      <c r="B28" s="3">
        <v>-260</v>
      </c>
      <c r="C28" s="3">
        <v>260</v>
      </c>
      <c r="D28">
        <f t="shared" si="3"/>
        <v>1.4291358620306524E-3</v>
      </c>
      <c r="E28">
        <f t="shared" si="4"/>
        <v>0.56034284089621211</v>
      </c>
      <c r="F28">
        <f t="shared" si="5"/>
        <v>0.62068568179242423</v>
      </c>
      <c r="G28">
        <f t="shared" si="6"/>
        <v>0.66895995450939383</v>
      </c>
      <c r="I28">
        <v>-260</v>
      </c>
      <c r="J28">
        <v>0.62918083688845561</v>
      </c>
      <c r="K28">
        <v>0.6914870304002958</v>
      </c>
      <c r="L28">
        <v>0.74906646454089321</v>
      </c>
    </row>
    <row r="29" spans="1:12" x14ac:dyDescent="0.35">
      <c r="A29" s="9"/>
      <c r="B29" s="3">
        <v>-270</v>
      </c>
      <c r="C29" s="3">
        <v>270</v>
      </c>
      <c r="D29">
        <f t="shared" si="3"/>
        <v>1.5477358989801435E-3</v>
      </c>
      <c r="E29">
        <f t="shared" si="4"/>
        <v>0.57658148517917918</v>
      </c>
      <c r="F29">
        <f t="shared" si="5"/>
        <v>0.65316297035835824</v>
      </c>
      <c r="G29">
        <f t="shared" si="6"/>
        <v>0.7144281585017016</v>
      </c>
      <c r="I29">
        <v>-270</v>
      </c>
      <c r="J29">
        <v>0.66814258950792149</v>
      </c>
      <c r="K29">
        <v>0.72829730610307919</v>
      </c>
      <c r="L29">
        <v>0.78452346594831923</v>
      </c>
    </row>
    <row r="30" spans="1:12" x14ac:dyDescent="0.35">
      <c r="A30" s="9"/>
      <c r="B30" s="3">
        <v>-280</v>
      </c>
      <c r="C30" s="3">
        <v>280</v>
      </c>
      <c r="D30">
        <f t="shared" si="3"/>
        <v>1.6678471068035019E-3</v>
      </c>
      <c r="E30">
        <f t="shared" si="4"/>
        <v>0.59302703805090118</v>
      </c>
      <c r="F30">
        <f t="shared" si="5"/>
        <v>0.68605407610180236</v>
      </c>
      <c r="G30">
        <f t="shared" si="6"/>
        <v>0.76047570654252317</v>
      </c>
      <c r="I30">
        <v>-280</v>
      </c>
      <c r="J30">
        <v>0.70371063303855452</v>
      </c>
      <c r="K30">
        <v>0.75919721841346954</v>
      </c>
      <c r="L30">
        <v>0.83027129274243705</v>
      </c>
    </row>
    <row r="31" spans="1:12" x14ac:dyDescent="0.35">
      <c r="A31" s="9"/>
      <c r="B31" s="3">
        <v>-290</v>
      </c>
      <c r="C31" s="3">
        <v>290</v>
      </c>
      <c r="D31">
        <f t="shared" si="3"/>
        <v>1.7883464511641658E-3</v>
      </c>
      <c r="E31">
        <f t="shared" si="4"/>
        <v>0.60952573433914004</v>
      </c>
      <c r="F31">
        <f t="shared" si="5"/>
        <v>0.71905146867828018</v>
      </c>
      <c r="G31">
        <f t="shared" si="6"/>
        <v>0.80667205614959225</v>
      </c>
      <c r="I31">
        <v>-290</v>
      </c>
      <c r="J31">
        <v>0.70899177247668199</v>
      </c>
      <c r="K31">
        <v>0.76767556842890816</v>
      </c>
      <c r="L31">
        <v>0.83705158645101863</v>
      </c>
    </row>
    <row r="32" spans="1:12" x14ac:dyDescent="0.35">
      <c r="A32" s="9"/>
      <c r="B32" s="3">
        <v>-300</v>
      </c>
      <c r="C32" s="3">
        <v>300</v>
      </c>
      <c r="D32">
        <f t="shared" si="3"/>
        <v>1.9080208661808355E-3</v>
      </c>
      <c r="E32">
        <f t="shared" si="4"/>
        <v>0.62591148180779799</v>
      </c>
      <c r="F32">
        <f t="shared" si="5"/>
        <v>0.75182296361559608</v>
      </c>
      <c r="G32">
        <f t="shared" si="6"/>
        <v>0.85255214906183452</v>
      </c>
      <c r="I32">
        <v>-300</v>
      </c>
      <c r="J32">
        <v>0.70960514226132121</v>
      </c>
      <c r="K32">
        <v>0.77252139954646815</v>
      </c>
      <c r="L32">
        <v>0.83778387760320694</v>
      </c>
    </row>
    <row r="33" spans="1:12" x14ac:dyDescent="0.35">
      <c r="A33" s="9"/>
      <c r="B33" s="3">
        <v>-310</v>
      </c>
      <c r="C33" s="3">
        <v>310</v>
      </c>
      <c r="D33">
        <f t="shared" si="3"/>
        <v>2.02558570679964E-3</v>
      </c>
      <c r="E33">
        <f t="shared" si="4"/>
        <v>0.64200838764439161</v>
      </c>
      <c r="F33">
        <f t="shared" si="5"/>
        <v>0.78401677528878322</v>
      </c>
      <c r="G33">
        <f t="shared" si="6"/>
        <v>0.89762348540429659</v>
      </c>
      <c r="I33">
        <v>-310</v>
      </c>
      <c r="J33">
        <v>0.70673563920907678</v>
      </c>
      <c r="K33">
        <v>0.77486028700058351</v>
      </c>
      <c r="L33">
        <v>0.84241812845945274</v>
      </c>
    </row>
    <row r="34" spans="1:12" x14ac:dyDescent="0.35">
      <c r="A34" s="9"/>
      <c r="B34" s="3">
        <v>-320</v>
      </c>
      <c r="C34" s="3">
        <v>320</v>
      </c>
      <c r="D34">
        <f t="shared" si="3"/>
        <v>2.1397063184440883E-3</v>
      </c>
      <c r="E34">
        <f t="shared" si="4"/>
        <v>0.65763371176328744</v>
      </c>
      <c r="F34">
        <f t="shared" si="5"/>
        <v>0.81526742352657489</v>
      </c>
      <c r="G34">
        <f t="shared" si="6"/>
        <v>0.94137439293720482</v>
      </c>
      <c r="I34">
        <v>-320</v>
      </c>
      <c r="J34">
        <v>0.70707286631393462</v>
      </c>
      <c r="K34">
        <v>0.79253104388375739</v>
      </c>
      <c r="L34">
        <v>0.87663636884959661</v>
      </c>
    </row>
    <row r="35" spans="1:12" x14ac:dyDescent="0.35">
      <c r="A35" s="9"/>
      <c r="B35" s="3">
        <v>-330</v>
      </c>
      <c r="C35" s="3">
        <v>330</v>
      </c>
      <c r="D35">
        <f t="shared" si="3"/>
        <v>2.2490222694530812E-3</v>
      </c>
      <c r="E35">
        <f t="shared" si="4"/>
        <v>0.67260118469624508</v>
      </c>
      <c r="F35">
        <f t="shared" si="5"/>
        <v>0.84520236939249016</v>
      </c>
      <c r="G35">
        <f t="shared" si="6"/>
        <v>0.98328331714948625</v>
      </c>
      <c r="I35">
        <v>-330</v>
      </c>
      <c r="J35">
        <v>0.70884155247683012</v>
      </c>
      <c r="K35">
        <v>0.8211918808149743</v>
      </c>
      <c r="L35">
        <v>0.92008735163088784</v>
      </c>
    </row>
    <row r="36" spans="1:12" x14ac:dyDescent="0.35">
      <c r="A36" s="9"/>
      <c r="B36" s="3">
        <v>-340</v>
      </c>
      <c r="C36" s="3">
        <v>340</v>
      </c>
      <c r="D36">
        <f t="shared" si="3"/>
        <v>2.3521736674715272E-3</v>
      </c>
      <c r="E36">
        <f t="shared" si="4"/>
        <v>0.68672461081647174</v>
      </c>
      <c r="F36">
        <f t="shared" si="5"/>
        <v>0.87344922163294358</v>
      </c>
      <c r="G36">
        <f t="shared" si="6"/>
        <v>1.022828910286121</v>
      </c>
      <c r="I36">
        <v>-340</v>
      </c>
      <c r="J36">
        <v>0.70962173233680637</v>
      </c>
      <c r="K36">
        <v>0.84314589256627182</v>
      </c>
      <c r="L36">
        <v>0.96081867309884372</v>
      </c>
    </row>
    <row r="37" spans="1:12" x14ac:dyDescent="0.35">
      <c r="A37" s="9"/>
      <c r="B37" s="3">
        <v>-350</v>
      </c>
      <c r="C37" s="3">
        <v>350</v>
      </c>
      <c r="D37">
        <f t="shared" si="3"/>
        <v>2.4478288725845953E-3</v>
      </c>
      <c r="E37">
        <f t="shared" si="4"/>
        <v>0.69982166280395874</v>
      </c>
      <c r="F37">
        <f t="shared" si="5"/>
        <v>0.89964332560791749</v>
      </c>
      <c r="G37">
        <f t="shared" si="6"/>
        <v>1.0595006558510844</v>
      </c>
      <c r="I37">
        <v>-350</v>
      </c>
      <c r="J37">
        <v>0.67953559594460455</v>
      </c>
      <c r="K37">
        <v>0.83352872784883614</v>
      </c>
      <c r="L37">
        <v>0.97611242950995192</v>
      </c>
    </row>
    <row r="38" spans="1:12" x14ac:dyDescent="0.35">
      <c r="A38" s="9"/>
      <c r="B38" s="3">
        <v>-360</v>
      </c>
      <c r="C38" s="3">
        <v>360</v>
      </c>
      <c r="D38">
        <f t="shared" si="3"/>
        <v>2.534712833485876E-3</v>
      </c>
      <c r="E38">
        <f t="shared" si="4"/>
        <v>0.71171776141623799</v>
      </c>
      <c r="F38">
        <f t="shared" si="5"/>
        <v>0.92343552283247599</v>
      </c>
      <c r="G38">
        <f t="shared" si="6"/>
        <v>1.0928097319654664</v>
      </c>
      <c r="I38">
        <v>-360</v>
      </c>
      <c r="J38">
        <v>0.68427733281689218</v>
      </c>
      <c r="K38">
        <v>0.86552002539330419</v>
      </c>
      <c r="L38">
        <v>1.0297105768835226</v>
      </c>
    </row>
    <row r="39" spans="1:12" x14ac:dyDescent="0.35">
      <c r="A39" s="9"/>
      <c r="B39" s="3">
        <v>-370</v>
      </c>
      <c r="C39" s="3">
        <v>370</v>
      </c>
      <c r="D39">
        <f t="shared" si="3"/>
        <v>2.61163521346266E-3</v>
      </c>
      <c r="E39">
        <f t="shared" si="4"/>
        <v>0.72224992648102793</v>
      </c>
      <c r="F39">
        <f t="shared" si="5"/>
        <v>0.94449985296205585</v>
      </c>
      <c r="G39">
        <f t="shared" si="6"/>
        <v>1.1222997941468782</v>
      </c>
      <c r="I39">
        <v>-370</v>
      </c>
      <c r="J39">
        <v>0.68768750902454034</v>
      </c>
      <c r="K39">
        <v>0.86689836655065533</v>
      </c>
      <c r="L39">
        <v>1.0178120618037239</v>
      </c>
    </row>
    <row r="40" spans="1:12" x14ac:dyDescent="0.35">
      <c r="A40" s="9"/>
      <c r="B40" s="3">
        <v>-380</v>
      </c>
      <c r="C40" s="3">
        <v>380</v>
      </c>
      <c r="D40">
        <f t="shared" si="3"/>
        <v>2.6775174444827942E-3</v>
      </c>
      <c r="E40">
        <f t="shared" si="4"/>
        <v>0.73127048112520421</v>
      </c>
      <c r="F40">
        <f t="shared" si="5"/>
        <v>0.96254096225040842</v>
      </c>
      <c r="G40">
        <f t="shared" si="6"/>
        <v>1.1475573471505718</v>
      </c>
      <c r="I40">
        <v>-380</v>
      </c>
      <c r="J40">
        <v>0.70655513570369854</v>
      </c>
      <c r="K40">
        <v>0.81924883547894745</v>
      </c>
      <c r="L40">
        <v>0.96049991558726522</v>
      </c>
    </row>
    <row r="41" spans="1:12" x14ac:dyDescent="0.35">
      <c r="A41" s="9"/>
      <c r="B41" s="3">
        <v>-390</v>
      </c>
      <c r="C41" s="3">
        <v>390</v>
      </c>
      <c r="D41">
        <f t="shared" si="3"/>
        <v>2.7314178528085953E-3</v>
      </c>
      <c r="E41">
        <f t="shared" si="4"/>
        <v>0.73865049195843957</v>
      </c>
      <c r="F41">
        <f t="shared" si="5"/>
        <v>0.97730098391687914</v>
      </c>
      <c r="G41">
        <f t="shared" si="6"/>
        <v>1.168221377483631</v>
      </c>
      <c r="I41">
        <v>-390</v>
      </c>
      <c r="J41">
        <v>0.70640539168723071</v>
      </c>
      <c r="K41">
        <v>0.87954946345731133</v>
      </c>
      <c r="L41">
        <v>1.0296236102379117</v>
      </c>
    </row>
    <row r="42" spans="1:12" x14ac:dyDescent="0.35">
      <c r="A42" s="9"/>
      <c r="B42" s="3">
        <v>-400</v>
      </c>
      <c r="C42" s="3">
        <v>400</v>
      </c>
      <c r="D42">
        <f t="shared" si="3"/>
        <v>2.7725540393871225E-3</v>
      </c>
      <c r="E42">
        <f t="shared" si="4"/>
        <v>0.74428283338250634</v>
      </c>
      <c r="F42">
        <f t="shared" si="5"/>
        <v>0.98856566676501267</v>
      </c>
      <c r="G42">
        <f t="shared" si="6"/>
        <v>1.1839919334710176</v>
      </c>
      <c r="I42">
        <v>-400</v>
      </c>
      <c r="J42">
        <v>0.66313116666526273</v>
      </c>
      <c r="K42">
        <v>0.9207984354341282</v>
      </c>
      <c r="L42">
        <v>1.1069690558308785</v>
      </c>
    </row>
    <row r="43" spans="1:12" x14ac:dyDescent="0.35">
      <c r="A43" s="9"/>
      <c r="B43" s="3">
        <v>-410</v>
      </c>
      <c r="C43" s="3">
        <v>410</v>
      </c>
      <c r="D43">
        <f t="shared" si="3"/>
        <v>2.8003217721092794E-3</v>
      </c>
      <c r="E43">
        <f t="shared" si="4"/>
        <v>0.74808477430779996</v>
      </c>
      <c r="F43">
        <f t="shared" si="5"/>
        <v>0.99616954861559992</v>
      </c>
      <c r="G43">
        <f t="shared" si="6"/>
        <v>1.1946373680618398</v>
      </c>
      <c r="I43">
        <v>-410</v>
      </c>
      <c r="J43">
        <v>0.69450721686462757</v>
      </c>
      <c r="K43">
        <v>0.9534247352827484</v>
      </c>
      <c r="L43">
        <v>1.1365817062199504</v>
      </c>
    </row>
    <row r="44" spans="1:12" x14ac:dyDescent="0.35">
      <c r="A44" s="9"/>
      <c r="B44" s="3">
        <v>-420</v>
      </c>
      <c r="C44" s="3">
        <v>420</v>
      </c>
      <c r="D44">
        <f t="shared" si="3"/>
        <v>2.8143097525036645E-3</v>
      </c>
      <c r="E44">
        <f t="shared" si="4"/>
        <v>0.75</v>
      </c>
      <c r="F44">
        <f t="shared" si="5"/>
        <v>1</v>
      </c>
      <c r="G44">
        <f t="shared" si="6"/>
        <v>1.2</v>
      </c>
      <c r="I44">
        <v>-420</v>
      </c>
      <c r="J44">
        <v>0.72929854296521679</v>
      </c>
      <c r="K44">
        <v>0.98351820899693343</v>
      </c>
      <c r="L44">
        <v>1.1577666964140141</v>
      </c>
    </row>
    <row r="45" spans="1:12" x14ac:dyDescent="0.35">
      <c r="A45" s="9"/>
      <c r="B45" s="3">
        <v>-430</v>
      </c>
      <c r="C45" s="3">
        <v>430</v>
      </c>
      <c r="D45">
        <f t="shared" si="3"/>
        <v>2.8143097525036645E-3</v>
      </c>
      <c r="E45">
        <f t="shared" si="4"/>
        <v>0.75</v>
      </c>
      <c r="F45">
        <f t="shared" si="5"/>
        <v>1</v>
      </c>
      <c r="G45">
        <f>IF(
$C45&lt;=$O$8,
0.5+(1.2-0.5)*(($D45-MIN($D$24:$D$65))/(MAX($D$24:$D$65)-MIN($D$24:$D$65))),
0.9+(1.2-0.9)*(($D45-MIN($D$24:$D$65))/(MAX($D$24:$D$65)-MIN($D$24:$D$65)))
)</f>
        <v>1.2</v>
      </c>
      <c r="I45">
        <v>-430</v>
      </c>
      <c r="J45">
        <v>0.76666219422165982</v>
      </c>
      <c r="K45">
        <v>1.0150431730081335</v>
      </c>
      <c r="L45">
        <v>1.1793596109662137</v>
      </c>
    </row>
    <row r="46" spans="1:12" x14ac:dyDescent="0.35">
      <c r="A46" s="9"/>
      <c r="B46" s="3">
        <v>-440</v>
      </c>
      <c r="C46" s="3">
        <v>440</v>
      </c>
      <c r="D46">
        <f t="shared" si="3"/>
        <v>2.8003217721092794E-3</v>
      </c>
      <c r="E46">
        <f t="shared" si="4"/>
        <v>0.74808477430779996</v>
      </c>
      <c r="F46">
        <f t="shared" si="5"/>
        <v>0.99770172916935995</v>
      </c>
      <c r="G46">
        <f t="shared" ref="G46:G65" si="7">IF(
$C46&lt;=$O$8,
0.5+(1.2-0.5)*(($D46-MIN($D$24:$D$65))/(MAX($D$24:$D$65)-MIN($D$24:$D$65))),
0.9+(1.2-0.9)*(($D46-MIN($D$24:$D$65))/(MAX($D$24:$D$65)-MIN($D$24:$D$65)))
)</f>
        <v>1.1977017291693599</v>
      </c>
      <c r="I46">
        <v>-440</v>
      </c>
      <c r="J46">
        <v>0.74590679255039416</v>
      </c>
      <c r="K46">
        <v>0.98310607296150498</v>
      </c>
      <c r="L46">
        <v>1.1384261612249973</v>
      </c>
    </row>
    <row r="47" spans="1:12" x14ac:dyDescent="0.35">
      <c r="A47" s="9"/>
      <c r="B47" s="3">
        <v>-450</v>
      </c>
      <c r="C47" s="3">
        <v>450</v>
      </c>
      <c r="D47">
        <f t="shared" si="3"/>
        <v>2.7725540393871225E-3</v>
      </c>
      <c r="E47">
        <f t="shared" si="4"/>
        <v>0.74428283338250634</v>
      </c>
      <c r="F47">
        <f t="shared" si="5"/>
        <v>0.99313940005900758</v>
      </c>
      <c r="G47">
        <f t="shared" si="7"/>
        <v>1.1931394000590076</v>
      </c>
      <c r="I47">
        <v>-450</v>
      </c>
      <c r="J47">
        <v>0.70447552356085863</v>
      </c>
      <c r="K47">
        <v>0.94126924622467845</v>
      </c>
      <c r="L47">
        <v>1.0969187234239637</v>
      </c>
    </row>
    <row r="48" spans="1:12" x14ac:dyDescent="0.35">
      <c r="A48" s="9"/>
      <c r="B48" s="3">
        <v>-460</v>
      </c>
      <c r="C48" s="3">
        <v>460</v>
      </c>
      <c r="D48">
        <f t="shared" si="3"/>
        <v>2.7314178528085953E-3</v>
      </c>
      <c r="E48">
        <f t="shared" si="4"/>
        <v>0.73865049195843957</v>
      </c>
      <c r="F48">
        <f t="shared" si="5"/>
        <v>0.98638059035012748</v>
      </c>
      <c r="G48">
        <f t="shared" si="7"/>
        <v>1.1863805903501274</v>
      </c>
      <c r="I48">
        <v>-460</v>
      </c>
      <c r="J48">
        <v>0.69951456027751646</v>
      </c>
      <c r="K48">
        <v>0.96960334148871352</v>
      </c>
      <c r="L48">
        <v>1.1465002873477399</v>
      </c>
    </row>
    <row r="49" spans="1:12" x14ac:dyDescent="0.35">
      <c r="A49" s="9"/>
      <c r="B49" s="3">
        <v>-470</v>
      </c>
      <c r="C49" s="3">
        <v>470</v>
      </c>
      <c r="D49">
        <f t="shared" si="3"/>
        <v>2.6775174444827942E-3</v>
      </c>
      <c r="E49">
        <f t="shared" si="4"/>
        <v>0.73127048112520421</v>
      </c>
      <c r="F49">
        <f t="shared" si="5"/>
        <v>0.97752457735024501</v>
      </c>
      <c r="G49">
        <f t="shared" si="7"/>
        <v>1.177524577350245</v>
      </c>
      <c r="I49">
        <v>-470</v>
      </c>
      <c r="J49">
        <v>0.70834358955523191</v>
      </c>
      <c r="K49">
        <v>1.0018703951148198</v>
      </c>
      <c r="L49">
        <v>1.1971383390720287</v>
      </c>
    </row>
    <row r="50" spans="1:12" x14ac:dyDescent="0.35">
      <c r="A50" s="9"/>
      <c r="B50" s="3">
        <v>-480</v>
      </c>
      <c r="C50" s="3">
        <v>480</v>
      </c>
      <c r="D50">
        <f t="shared" si="3"/>
        <v>2.61163521346266E-3</v>
      </c>
      <c r="E50">
        <f t="shared" si="4"/>
        <v>0.72224992648102793</v>
      </c>
      <c r="F50">
        <f t="shared" si="5"/>
        <v>0.96669991177723347</v>
      </c>
      <c r="G50">
        <f t="shared" si="7"/>
        <v>1.1666999117772334</v>
      </c>
      <c r="I50">
        <v>-480</v>
      </c>
      <c r="J50">
        <v>0.68578725628681203</v>
      </c>
      <c r="K50">
        <v>0.97463272682405366</v>
      </c>
      <c r="L50">
        <v>1.1695196230644493</v>
      </c>
    </row>
    <row r="51" spans="1:12" x14ac:dyDescent="0.35">
      <c r="A51" s="9"/>
      <c r="B51" s="3">
        <v>-490</v>
      </c>
      <c r="C51" s="3">
        <v>490</v>
      </c>
      <c r="D51">
        <f t="shared" si="3"/>
        <v>2.534712833485876E-3</v>
      </c>
      <c r="E51">
        <f t="shared" si="4"/>
        <v>0.71171776141623799</v>
      </c>
      <c r="F51">
        <f t="shared" si="5"/>
        <v>0.95406131369948555</v>
      </c>
      <c r="G51">
        <f t="shared" si="7"/>
        <v>1.1540613136994855</v>
      </c>
      <c r="I51">
        <v>-490</v>
      </c>
      <c r="J51">
        <v>0.66458280626880517</v>
      </c>
      <c r="K51">
        <v>0.94735840051302966</v>
      </c>
      <c r="L51">
        <v>1.1445962087273713</v>
      </c>
    </row>
    <row r="52" spans="1:12" x14ac:dyDescent="0.35">
      <c r="A52" s="9"/>
      <c r="B52" s="3">
        <v>-500</v>
      </c>
      <c r="C52" s="3">
        <v>500</v>
      </c>
      <c r="D52">
        <f>_xlfn.NORM.DIST(C52,$O$8,$P$8,FALSE)</f>
        <v>2.4478288725845953E-3</v>
      </c>
      <c r="E52">
        <f t="shared" si="4"/>
        <v>0.69982166280395874</v>
      </c>
      <c r="F52">
        <f t="shared" si="5"/>
        <v>0.93978599536475049</v>
      </c>
      <c r="G52">
        <f t="shared" si="7"/>
        <v>1.1397859953647504</v>
      </c>
      <c r="I52">
        <v>-500</v>
      </c>
      <c r="J52">
        <v>0.64294468386559833</v>
      </c>
      <c r="K52">
        <v>0.92022141450181583</v>
      </c>
      <c r="L52">
        <v>1.1223157670580424</v>
      </c>
    </row>
    <row r="53" spans="1:12" x14ac:dyDescent="0.35">
      <c r="A53" s="9"/>
      <c r="B53" s="3">
        <v>-510</v>
      </c>
      <c r="C53" s="3">
        <v>510</v>
      </c>
      <c r="D53">
        <f t="shared" si="3"/>
        <v>2.3521736674715272E-3</v>
      </c>
      <c r="E53">
        <f t="shared" si="4"/>
        <v>0.68672461081647174</v>
      </c>
      <c r="F53">
        <f t="shared" si="5"/>
        <v>0.92406953297976613</v>
      </c>
      <c r="G53">
        <f t="shared" si="7"/>
        <v>1.1240695329797661</v>
      </c>
      <c r="I53">
        <v>-510</v>
      </c>
      <c r="J53">
        <v>0.6117227722644345</v>
      </c>
      <c r="K53">
        <v>0.87396671958882843</v>
      </c>
      <c r="L53">
        <v>1.0719301471378593</v>
      </c>
    </row>
    <row r="54" spans="1:12" x14ac:dyDescent="0.35">
      <c r="A54" s="9"/>
      <c r="B54" s="3">
        <v>-520</v>
      </c>
      <c r="C54" s="3">
        <v>520</v>
      </c>
      <c r="D54">
        <f t="shared" si="3"/>
        <v>2.2490222694530812E-3</v>
      </c>
      <c r="E54">
        <f t="shared" si="4"/>
        <v>0.67260118469624508</v>
      </c>
      <c r="F54">
        <f t="shared" si="5"/>
        <v>0.90712142163549414</v>
      </c>
      <c r="G54">
        <f t="shared" si="7"/>
        <v>1.1071214216354941</v>
      </c>
      <c r="I54">
        <v>-520</v>
      </c>
      <c r="J54">
        <v>0.58283271638454126</v>
      </c>
      <c r="K54">
        <v>0.83244664891226383</v>
      </c>
      <c r="L54">
        <v>1.0208121657381404</v>
      </c>
    </row>
    <row r="55" spans="1:12" x14ac:dyDescent="0.35">
      <c r="A55" s="9"/>
      <c r="B55" s="3">
        <v>-530</v>
      </c>
      <c r="C55" s="3">
        <v>530</v>
      </c>
      <c r="D55">
        <f t="shared" si="3"/>
        <v>2.1397063184440883E-3</v>
      </c>
      <c r="E55">
        <f t="shared" si="4"/>
        <v>0.65763371176328744</v>
      </c>
      <c r="F55">
        <f t="shared" si="5"/>
        <v>0.88916045411594491</v>
      </c>
      <c r="G55">
        <f t="shared" si="7"/>
        <v>1.089160454115945</v>
      </c>
      <c r="I55">
        <v>-530</v>
      </c>
      <c r="J55">
        <v>0.54235347447302118</v>
      </c>
      <c r="K55">
        <v>0.77498867154703122</v>
      </c>
      <c r="L55">
        <v>0.95679156132314236</v>
      </c>
    </row>
    <row r="56" spans="1:12" x14ac:dyDescent="0.35">
      <c r="A56" s="9"/>
      <c r="B56" s="3">
        <v>-540</v>
      </c>
      <c r="C56" s="3">
        <v>540</v>
      </c>
      <c r="D56">
        <f t="shared" si="3"/>
        <v>2.02558570679964E-3</v>
      </c>
      <c r="E56">
        <f t="shared" si="4"/>
        <v>0.64200838764439161</v>
      </c>
      <c r="F56">
        <f t="shared" si="5"/>
        <v>0.87041006517326991</v>
      </c>
      <c r="G56">
        <f t="shared" si="7"/>
        <v>1.07041006517327</v>
      </c>
      <c r="I56">
        <v>-540</v>
      </c>
      <c r="J56">
        <v>0.50741791374695966</v>
      </c>
      <c r="K56">
        <v>0.72831462927382384</v>
      </c>
      <c r="L56">
        <v>0.90134488808848179</v>
      </c>
    </row>
    <row r="57" spans="1:12" x14ac:dyDescent="0.35">
      <c r="A57" s="9"/>
      <c r="B57" s="3">
        <v>-550</v>
      </c>
      <c r="C57" s="3">
        <v>550</v>
      </c>
      <c r="D57">
        <f t="shared" si="3"/>
        <v>1.9080208661808355E-3</v>
      </c>
      <c r="E57">
        <f t="shared" si="4"/>
        <v>0.62591148180779799</v>
      </c>
      <c r="F57">
        <f t="shared" si="5"/>
        <v>0.85109377816935761</v>
      </c>
      <c r="G57">
        <f t="shared" si="7"/>
        <v>1.0510937781693577</v>
      </c>
    </row>
    <row r="58" spans="1:12" x14ac:dyDescent="0.35">
      <c r="A58" s="9"/>
      <c r="B58" s="3">
        <v>-560</v>
      </c>
      <c r="C58" s="3">
        <v>560</v>
      </c>
      <c r="D58">
        <f t="shared" si="3"/>
        <v>1.7883464511641658E-3</v>
      </c>
      <c r="E58">
        <f t="shared" si="4"/>
        <v>0.60952573433914004</v>
      </c>
      <c r="F58">
        <f t="shared" si="5"/>
        <v>0.83143088120696806</v>
      </c>
      <c r="G58">
        <f t="shared" si="7"/>
        <v>1.0314308812069681</v>
      </c>
    </row>
    <row r="59" spans="1:12" x14ac:dyDescent="0.35">
      <c r="A59" s="9"/>
      <c r="B59" s="3">
        <v>-570</v>
      </c>
      <c r="C59" s="3">
        <v>570</v>
      </c>
      <c r="D59">
        <f t="shared" si="3"/>
        <v>1.6678471068035019E-3</v>
      </c>
      <c r="E59">
        <f t="shared" si="4"/>
        <v>0.59302703805090118</v>
      </c>
      <c r="F59">
        <f t="shared" si="5"/>
        <v>0.81163244566108139</v>
      </c>
      <c r="G59">
        <f t="shared" si="7"/>
        <v>1.0116324456610815</v>
      </c>
    </row>
    <row r="60" spans="1:12" x14ac:dyDescent="0.35">
      <c r="A60" s="9"/>
      <c r="B60" s="3">
        <v>-580</v>
      </c>
      <c r="C60" s="3">
        <v>580</v>
      </c>
      <c r="D60">
        <f t="shared" si="3"/>
        <v>1.5477358989801435E-3</v>
      </c>
      <c r="E60">
        <f t="shared" si="4"/>
        <v>0.57658148517917918</v>
      </c>
      <c r="F60">
        <f t="shared" si="5"/>
        <v>0.79189778221501494</v>
      </c>
      <c r="G60">
        <f t="shared" si="7"/>
        <v>0.99189778221501501</v>
      </c>
    </row>
    <row r="61" spans="1:12" x14ac:dyDescent="0.35">
      <c r="A61" s="9"/>
      <c r="B61" s="3">
        <v>-590</v>
      </c>
      <c r="C61" s="3">
        <v>590</v>
      </c>
      <c r="D61">
        <f t="shared" si="3"/>
        <v>1.4291358620306524E-3</v>
      </c>
      <c r="E61">
        <f t="shared" si="4"/>
        <v>0.56034284089621211</v>
      </c>
      <c r="F61">
        <f t="shared" si="5"/>
        <v>0.77241140907545447</v>
      </c>
      <c r="G61">
        <f t="shared" si="7"/>
        <v>0.97241140907545454</v>
      </c>
    </row>
    <row r="62" spans="1:12" x14ac:dyDescent="0.35">
      <c r="A62" s="9"/>
      <c r="B62" s="3">
        <v>-600</v>
      </c>
      <c r="C62" s="3">
        <v>600</v>
      </c>
      <c r="D62">
        <f t="shared" si="3"/>
        <v>1.3130649841494935E-3</v>
      </c>
      <c r="E62">
        <f t="shared" si="4"/>
        <v>0.5444504875209214</v>
      </c>
      <c r="F62">
        <f t="shared" si="5"/>
        <v>0.7533405850251057</v>
      </c>
      <c r="G62">
        <f t="shared" si="7"/>
        <v>0.95334058502510577</v>
      </c>
    </row>
    <row r="63" spans="1:12" x14ac:dyDescent="0.35">
      <c r="A63" s="9"/>
      <c r="B63" s="3">
        <v>-610</v>
      </c>
      <c r="C63" s="3">
        <v>610</v>
      </c>
      <c r="D63">
        <f t="shared" si="3"/>
        <v>1.2004248138154823E-3</v>
      </c>
      <c r="E63">
        <f t="shared" si="4"/>
        <v>0.52902786451781225</v>
      </c>
      <c r="F63">
        <f t="shared" si="5"/>
        <v>0.73483343742137464</v>
      </c>
      <c r="G63">
        <f t="shared" si="7"/>
        <v>0.9348334374213747</v>
      </c>
    </row>
    <row r="64" spans="1:12" x14ac:dyDescent="0.35">
      <c r="A64" s="9"/>
      <c r="B64" s="3">
        <v>-620</v>
      </c>
      <c r="C64" s="3">
        <v>620</v>
      </c>
      <c r="D64">
        <f t="shared" si="3"/>
        <v>1.0919927361057184E-3</v>
      </c>
      <c r="E64">
        <f t="shared" si="4"/>
        <v>0.51418141097461678</v>
      </c>
      <c r="F64">
        <f t="shared" si="5"/>
        <v>0.71701769316954</v>
      </c>
      <c r="G64">
        <f t="shared" si="7"/>
        <v>0.91701769316954007</v>
      </c>
    </row>
    <row r="65" spans="1:7" ht="15" thickBot="1" x14ac:dyDescent="0.4">
      <c r="A65" s="10"/>
      <c r="B65" s="4">
        <v>-630</v>
      </c>
      <c r="C65" s="4">
        <v>630</v>
      </c>
      <c r="D65">
        <f t="shared" si="3"/>
        <v>9.8841784178097165E-4</v>
      </c>
      <c r="E65">
        <f t="shared" si="4"/>
        <v>0.5</v>
      </c>
      <c r="F65">
        <f t="shared" si="5"/>
        <v>0.7</v>
      </c>
      <c r="G65">
        <f t="shared" si="7"/>
        <v>0.9</v>
      </c>
    </row>
    <row r="66" spans="1:7" x14ac:dyDescent="0.35">
      <c r="A66" s="11" t="s">
        <v>10</v>
      </c>
      <c r="B66" s="6">
        <v>-640</v>
      </c>
      <c r="C66" s="6">
        <v>640</v>
      </c>
      <c r="D66">
        <f>_xlfn.NORM.DIST(C66,$Q$9,$R$9,FALSE)</f>
        <v>1.4280472756294719E-3</v>
      </c>
      <c r="E66">
        <f>IF(
  $C66 &lt;= $Q$9,
  0.5 + (1.13 - 0.5) * (($D66 - MIN($D$66:$D$88)) / (MAX($D$66:$D$88) - MIN($D$66:$D$88))),
  0.5 + (1.13 - 0.5) * (($D66 - MIN($D$66:$D$88)) / (MAX($D$66:$D$88) - MIN($D$66:$D$88)))
)</f>
        <v>0.5</v>
      </c>
      <c r="F66">
        <f>IF(
  $C66 &lt;= $Q$9,
  0.7 + (1.17 - 0.7) * (($D66 - MIN($D$66:$D$88)) / (MAX($D$66:$D$88) - MIN($D$66:$D$88))),
  0.5 + (1.17 - 0.5) * (($D66 - MIN($D$66:$D$88)) / (MAX($D$66:$D$88) - MIN($D$66:$D$88)))
)</f>
        <v>0.7</v>
      </c>
      <c r="G66">
        <f>IF(
  $C66 &lt;= $Q$9,
  0.9 + (1.25- 0.9) * (($D66 - MIN($D$66:$D$88)) / (MAX($D$66:$D$88) - MIN($D$66:$D$88))),
  0.5 + (1.25 - 0.5) * (($D66 - MIN($D$66:$D$88)) / (MAX($D$66:$D$88) - MIN($D$66:$D$88)))
)</f>
        <v>0.9</v>
      </c>
    </row>
    <row r="67" spans="1:7" x14ac:dyDescent="0.35">
      <c r="A67" s="12"/>
      <c r="B67" s="6">
        <v>-650</v>
      </c>
      <c r="C67" s="6">
        <v>650</v>
      </c>
      <c r="D67">
        <f t="shared" ref="D67:D88" si="8">_xlfn.NORM.DIST(C67,$Q$9,$R$9,FALSE)</f>
        <v>1.4530657414224672E-3</v>
      </c>
      <c r="E67">
        <f t="shared" ref="E67:E87" si="9">IF(
  $C67 &lt;= $Q$9,
  0.5 + (1.13 - 0.5) * (($D67 - MIN($D$66:$D$88)) / (MAX($D$66:$D$88) - MIN($D$66:$D$88))),
  0.5 + (1.13 - 0.5) * (($D67 - MIN($D$66:$D$88)) / (MAX($D$66:$D$88) - MIN($D$66:$D$88)))
)</f>
        <v>0.60049433497910654</v>
      </c>
      <c r="F67">
        <f t="shared" ref="F67:F88" si="10">IF(
  $C67 &lt;= $Q$9,
  0.7 + (1.17 - 0.7) * (($D67 - MIN($D$66:$D$88)) / (MAX($D$66:$D$88) - MIN($D$66:$D$88))),
  0.5 + (1.17 - 0.5) * (($D67 - MIN($D$66:$D$88)) / (MAX($D$66:$D$88) - MIN($D$66:$D$88)))
)</f>
        <v>0.77497196419076197</v>
      </c>
      <c r="G67">
        <f t="shared" ref="G67:G88" si="11">IF(
  $C67 &lt;= $Q$9,
  0.9 + (1.25- 0.9) * (($D67 - MIN($D$66:$D$88)) / (MAX($D$66:$D$88) - MIN($D$66:$D$88))),
  0.5 + (1.25 - 0.5) * (($D67 - MIN($D$66:$D$88)) / (MAX($D$66:$D$88) - MIN($D$66:$D$88)))
)</f>
        <v>0.95583018609950365</v>
      </c>
    </row>
    <row r="68" spans="1:7" x14ac:dyDescent="0.35">
      <c r="A68" s="12"/>
      <c r="B68" s="6">
        <v>-660</v>
      </c>
      <c r="C68" s="6">
        <v>660</v>
      </c>
      <c r="D68">
        <f t="shared" si="8"/>
        <v>1.4761899496301364E-3</v>
      </c>
      <c r="E68">
        <f t="shared" si="9"/>
        <v>0.69337980385540965</v>
      </c>
      <c r="F68">
        <f t="shared" si="10"/>
        <v>0.84426747271752778</v>
      </c>
      <c r="G68">
        <f t="shared" si="11"/>
        <v>1.0074332243641164</v>
      </c>
    </row>
    <row r="69" spans="1:7" x14ac:dyDescent="0.35">
      <c r="A69" s="12"/>
      <c r="B69" s="6">
        <v>-670</v>
      </c>
      <c r="C69" s="6">
        <v>670</v>
      </c>
      <c r="D69">
        <f t="shared" si="8"/>
        <v>1.4973162113135108E-3</v>
      </c>
      <c r="E69">
        <f t="shared" si="9"/>
        <v>0.77823990822918443</v>
      </c>
      <c r="F69">
        <f t="shared" si="10"/>
        <v>0.90757580455193121</v>
      </c>
      <c r="G69">
        <f t="shared" si="11"/>
        <v>1.0545777267939913</v>
      </c>
    </row>
    <row r="70" spans="1:7" x14ac:dyDescent="0.35">
      <c r="A70" s="12"/>
      <c r="B70" s="6">
        <v>-680</v>
      </c>
      <c r="C70" s="6">
        <v>680</v>
      </c>
      <c r="D70">
        <f t="shared" si="8"/>
        <v>1.5163487972360958E-3</v>
      </c>
      <c r="E70">
        <f t="shared" si="9"/>
        <v>0.85469012228501173</v>
      </c>
      <c r="F70">
        <f t="shared" si="10"/>
        <v>0.96461009122850083</v>
      </c>
      <c r="G70">
        <f t="shared" si="11"/>
        <v>1.0970500679361177</v>
      </c>
    </row>
    <row r="71" spans="1:7" x14ac:dyDescent="0.35">
      <c r="A71" s="12"/>
      <c r="B71" s="6">
        <v>-690</v>
      </c>
      <c r="C71" s="6">
        <v>690</v>
      </c>
      <c r="D71">
        <f t="shared" si="8"/>
        <v>1.5332006598899868E-3</v>
      </c>
      <c r="E71">
        <f t="shared" si="9"/>
        <v>0.92238079303094445</v>
      </c>
      <c r="F71">
        <f t="shared" si="10"/>
        <v>1.015109480515149</v>
      </c>
      <c r="G71">
        <f t="shared" si="11"/>
        <v>1.1346559961283025</v>
      </c>
    </row>
    <row r="72" spans="1:7" x14ac:dyDescent="0.35">
      <c r="A72" s="12"/>
      <c r="B72" s="6">
        <v>-700</v>
      </c>
      <c r="C72" s="6">
        <v>700</v>
      </c>
      <c r="D72">
        <f t="shared" si="8"/>
        <v>1.5477940963719041E-3</v>
      </c>
      <c r="E72">
        <f t="shared" si="9"/>
        <v>0.98099980294324363</v>
      </c>
      <c r="F72">
        <f t="shared" si="10"/>
        <v>1.0588411228306738</v>
      </c>
      <c r="G72">
        <f t="shared" si="11"/>
        <v>1.1672221127462465</v>
      </c>
    </row>
    <row r="73" spans="1:7" x14ac:dyDescent="0.35">
      <c r="A73" s="12"/>
      <c r="B73" s="6">
        <v>-710</v>
      </c>
      <c r="C73" s="6">
        <v>710</v>
      </c>
      <c r="D73">
        <f t="shared" si="8"/>
        <v>1.5600613450492701E-3</v>
      </c>
      <c r="E73">
        <f t="shared" si="9"/>
        <v>1.030274966658534</v>
      </c>
      <c r="F73">
        <f t="shared" si="10"/>
        <v>1.095601959253192</v>
      </c>
      <c r="G73">
        <f t="shared" si="11"/>
        <v>1.1945972036991857</v>
      </c>
    </row>
    <row r="74" spans="1:7" x14ac:dyDescent="0.35">
      <c r="A74" s="12"/>
      <c r="B74" s="6">
        <v>-720</v>
      </c>
      <c r="C74" s="6">
        <v>720</v>
      </c>
      <c r="D74">
        <f t="shared" si="8"/>
        <v>1.5699451096071097E-3</v>
      </c>
      <c r="E74">
        <f t="shared" si="9"/>
        <v>1.0699761359687741</v>
      </c>
      <c r="F74">
        <f t="shared" si="10"/>
        <v>1.1252202919132124</v>
      </c>
      <c r="G74">
        <f t="shared" si="11"/>
        <v>1.2166534088715411</v>
      </c>
    </row>
    <row r="75" spans="1:7" x14ac:dyDescent="0.35">
      <c r="A75" s="12"/>
      <c r="B75" s="6">
        <v>-730</v>
      </c>
      <c r="C75" s="6">
        <v>730</v>
      </c>
      <c r="D75">
        <f t="shared" si="8"/>
        <v>1.5773990048056109E-3</v>
      </c>
      <c r="E75">
        <f t="shared" si="9"/>
        <v>1.0999169903431083</v>
      </c>
      <c r="F75">
        <f t="shared" si="10"/>
        <v>1.1475571197797791</v>
      </c>
      <c r="G75">
        <f t="shared" si="11"/>
        <v>1.2332872168572824</v>
      </c>
    </row>
    <row r="76" spans="1:7" x14ac:dyDescent="0.35">
      <c r="A76" s="12"/>
      <c r="B76" s="6">
        <v>-740</v>
      </c>
      <c r="C76" s="6">
        <v>740</v>
      </c>
      <c r="D76">
        <f t="shared" si="8"/>
        <v>1.5823879190961165E-3</v>
      </c>
      <c r="E76">
        <f t="shared" si="9"/>
        <v>1.1199564934861221</v>
      </c>
      <c r="F76">
        <f t="shared" si="10"/>
        <v>1.1625072252991706</v>
      </c>
      <c r="G76">
        <f t="shared" si="11"/>
        <v>1.2444202741589567</v>
      </c>
    </row>
    <row r="77" spans="1:7" x14ac:dyDescent="0.35">
      <c r="A77" s="12"/>
      <c r="B77" s="6">
        <v>-750</v>
      </c>
      <c r="C77" s="6">
        <v>750</v>
      </c>
      <c r="D77">
        <f t="shared" si="8"/>
        <v>1.5848882901290848E-3</v>
      </c>
      <c r="E77">
        <f t="shared" si="9"/>
        <v>1.1299999999999999</v>
      </c>
      <c r="F77">
        <f t="shared" si="10"/>
        <v>1.17</v>
      </c>
      <c r="G77">
        <f t="shared" si="11"/>
        <v>1.25</v>
      </c>
    </row>
    <row r="78" spans="1:7" x14ac:dyDescent="0.35">
      <c r="A78" s="12"/>
      <c r="B78" s="6">
        <v>-760</v>
      </c>
      <c r="C78" s="6">
        <v>760</v>
      </c>
      <c r="D78">
        <f t="shared" si="8"/>
        <v>1.5848882901290848E-3</v>
      </c>
      <c r="E78">
        <f t="shared" si="9"/>
        <v>1.1299999999999999</v>
      </c>
      <c r="F78">
        <f t="shared" si="10"/>
        <v>1.17</v>
      </c>
      <c r="G78">
        <f t="shared" si="11"/>
        <v>1.25</v>
      </c>
    </row>
    <row r="79" spans="1:7" x14ac:dyDescent="0.35">
      <c r="A79" s="12"/>
      <c r="B79" s="6">
        <v>-770</v>
      </c>
      <c r="C79" s="6">
        <v>770</v>
      </c>
      <c r="D79">
        <f t="shared" si="8"/>
        <v>1.5823879190961165E-3</v>
      </c>
      <c r="E79">
        <f t="shared" si="9"/>
        <v>1.1199564934861221</v>
      </c>
      <c r="F79">
        <f t="shared" si="10"/>
        <v>1.1593188105328602</v>
      </c>
      <c r="G79">
        <f t="shared" si="11"/>
        <v>1.238043444626336</v>
      </c>
    </row>
    <row r="80" spans="1:7" x14ac:dyDescent="0.35">
      <c r="A80" s="12"/>
      <c r="B80" s="6">
        <v>-780</v>
      </c>
      <c r="C80" s="6">
        <v>780</v>
      </c>
      <c r="D80">
        <f t="shared" si="8"/>
        <v>1.5773990048056109E-3</v>
      </c>
      <c r="E80">
        <f t="shared" si="9"/>
        <v>1.0999169903431083</v>
      </c>
      <c r="F80">
        <f t="shared" si="10"/>
        <v>1.1380069579839405</v>
      </c>
      <c r="G80">
        <f t="shared" si="11"/>
        <v>1.214186893265605</v>
      </c>
    </row>
    <row r="81" spans="1:7" x14ac:dyDescent="0.35">
      <c r="A81" s="12"/>
      <c r="B81" s="6">
        <v>-790</v>
      </c>
      <c r="C81" s="6">
        <v>790</v>
      </c>
      <c r="D81">
        <f t="shared" si="8"/>
        <v>1.5699451096071097E-3</v>
      </c>
      <c r="E81">
        <f t="shared" si="9"/>
        <v>1.0699761359687741</v>
      </c>
      <c r="F81">
        <f t="shared" si="10"/>
        <v>1.1061650969826644</v>
      </c>
      <c r="G81">
        <f t="shared" si="11"/>
        <v>1.1785430190104453</v>
      </c>
    </row>
    <row r="82" spans="1:7" x14ac:dyDescent="0.35">
      <c r="A82" s="12"/>
      <c r="B82" s="6">
        <v>-800</v>
      </c>
      <c r="C82" s="6">
        <v>800</v>
      </c>
      <c r="D82">
        <f t="shared" si="8"/>
        <v>1.5600613450492701E-3</v>
      </c>
      <c r="E82">
        <f t="shared" si="9"/>
        <v>1.030274966658534</v>
      </c>
      <c r="F82">
        <f t="shared" si="10"/>
        <v>1.0639432185098694</v>
      </c>
      <c r="G82">
        <f t="shared" si="11"/>
        <v>1.1312797222125406</v>
      </c>
    </row>
    <row r="83" spans="1:7" x14ac:dyDescent="0.35">
      <c r="A83" s="12"/>
      <c r="B83" s="6">
        <v>-810</v>
      </c>
      <c r="C83" s="6">
        <v>810</v>
      </c>
      <c r="D83">
        <f t="shared" si="8"/>
        <v>1.5477940963719041E-3</v>
      </c>
      <c r="E83">
        <f t="shared" si="9"/>
        <v>0.98099980294324363</v>
      </c>
      <c r="F83">
        <f t="shared" si="10"/>
        <v>1.0115394729713862</v>
      </c>
      <c r="G83">
        <f t="shared" si="11"/>
        <v>1.0726188130276713</v>
      </c>
    </row>
    <row r="84" spans="1:7" x14ac:dyDescent="0.35">
      <c r="A84" s="12"/>
      <c r="B84" s="6">
        <v>-820</v>
      </c>
      <c r="C84" s="6">
        <v>820</v>
      </c>
      <c r="D84">
        <f t="shared" si="8"/>
        <v>1.5332006598899868E-3</v>
      </c>
      <c r="E84">
        <f t="shared" si="9"/>
        <v>0.92238079303094445</v>
      </c>
      <c r="F84">
        <f t="shared" si="10"/>
        <v>0.9491986211598934</v>
      </c>
      <c r="G84">
        <f t="shared" si="11"/>
        <v>1.0028342774177912</v>
      </c>
    </row>
    <row r="85" spans="1:7" x14ac:dyDescent="0.35">
      <c r="A85" s="12"/>
      <c r="B85" s="6">
        <v>-830</v>
      </c>
      <c r="C85" s="6">
        <v>830</v>
      </c>
      <c r="D85">
        <f t="shared" si="8"/>
        <v>1.5163487972360958E-3</v>
      </c>
      <c r="E85">
        <f t="shared" si="9"/>
        <v>0.85469012228501173</v>
      </c>
      <c r="F85">
        <f t="shared" si="10"/>
        <v>0.8772101300491395</v>
      </c>
      <c r="G85">
        <f t="shared" si="11"/>
        <v>0.92225014557739504</v>
      </c>
    </row>
    <row r="86" spans="1:7" x14ac:dyDescent="0.35">
      <c r="A86" s="12"/>
      <c r="B86" s="6">
        <v>-840</v>
      </c>
      <c r="C86" s="6">
        <v>840</v>
      </c>
      <c r="D86">
        <f t="shared" si="8"/>
        <v>1.4973162113135108E-3</v>
      </c>
      <c r="E86">
        <f t="shared" si="9"/>
        <v>0.77823990822918443</v>
      </c>
      <c r="F86">
        <f t="shared" si="10"/>
        <v>0.79590593414849775</v>
      </c>
      <c r="G86">
        <f t="shared" si="11"/>
        <v>0.83123798598712439</v>
      </c>
    </row>
    <row r="87" spans="1:7" x14ac:dyDescent="0.35">
      <c r="A87" s="12"/>
      <c r="B87" s="6">
        <v>-850</v>
      </c>
      <c r="C87" s="6">
        <v>850</v>
      </c>
      <c r="D87">
        <f t="shared" si="8"/>
        <v>1.4761899496301364E-3</v>
      </c>
      <c r="E87">
        <f t="shared" si="9"/>
        <v>0.69337980385540965</v>
      </c>
      <c r="F87">
        <f t="shared" si="10"/>
        <v>0.70565788663988016</v>
      </c>
      <c r="G87">
        <f t="shared" si="11"/>
        <v>0.73021405220882107</v>
      </c>
    </row>
    <row r="88" spans="1:7" x14ac:dyDescent="0.35">
      <c r="A88" s="12"/>
      <c r="B88" s="6">
        <v>-860</v>
      </c>
      <c r="C88" s="6">
        <v>860</v>
      </c>
      <c r="D88">
        <f t="shared" si="8"/>
        <v>1.4530657414224672E-3</v>
      </c>
      <c r="E88">
        <f>IF(
  $C88 &lt;= $Q$9,
  0.5 + (1.13 - 0.5) * (($D88 - MIN($D$66:$D$88)) / (MAX($D$66:$D$88) - MIN($D$66:$D$88))),
  0.5 + (1.13 - 0.5) * (($D88 - MIN($D$66:$D$88)) / (MAX($D$66:$D$88) - MIN($D$66:$D$88)))
)</f>
        <v>0.60049433497910654</v>
      </c>
      <c r="F88">
        <f t="shared" si="10"/>
        <v>0.60687492767619267</v>
      </c>
      <c r="G88">
        <f t="shared" si="11"/>
        <v>0.61963611307036492</v>
      </c>
    </row>
    <row r="89" spans="1:7" x14ac:dyDescent="0.35">
      <c r="A89" s="12"/>
      <c r="B89" s="3">
        <v>-870</v>
      </c>
      <c r="C89" s="3">
        <v>870</v>
      </c>
      <c r="D89">
        <f>_xlfn.NORM.DIST(C89,$O$9,$P$9,FALSE)</f>
        <v>1.0868257732052037E-3</v>
      </c>
      <c r="E89">
        <f>IF(
  $C89 &lt;= $O$9,
  0.5 + (0.75 - 0.5) * (($D89 - MIN($D$89:$D$116)) / (MAX($D$89:$D$116) - MIN($D$89:$D$116))),
  0.5 + (0.75 - 0.5) * (($D89- MIN($D$89:$D$116)) / (MAX($D$89:$D$116) - MIN($D$89:$D$116)))
)</f>
        <v>0.5</v>
      </c>
      <c r="F89">
        <f>IF(
  $C89 &lt;= $O$9,
  0.5 + (1 - 0.5) * (($D89 - MIN($D$89:$D$116)) / (MAX($D$89:$D$116) - MIN($D$89:$D$116))),
  0.7 + (1 - 0.7) * (($D89- MIN($D$89:$D$116)) / (MAX($D$89:$D$116) - MIN($D$89:$D$116)))
)</f>
        <v>0.5</v>
      </c>
      <c r="G89">
        <f>IF(
  $C89 &lt;= $O$9,
  0.5 + (1.2 - 0.5) * (($D89 - MIN($D$89:$D$116)) / (MAX($D$89:$D$116) - MIN($D$89:$D$116))),
  0.9 + (1.2 - 0.9) * (($D89- MIN($D$89:$D$116)) / (MAX($D$89:$D$116) - MIN($D$89:$D$116)))
)</f>
        <v>0.5</v>
      </c>
    </row>
    <row r="90" spans="1:7" x14ac:dyDescent="0.35">
      <c r="A90" s="12"/>
      <c r="B90" s="3">
        <v>-880</v>
      </c>
      <c r="C90" s="3">
        <v>880</v>
      </c>
      <c r="D90">
        <f t="shared" ref="D90:D116" si="12">_xlfn.NORM.DIST(C90,$O$9,$P$9,FALSE)</f>
        <v>1.0998479137881063E-3</v>
      </c>
      <c r="E90">
        <f t="shared" ref="E90:E115" si="13">IF(
  $C90 &lt;= $O$9,
  0.5 + (0.75 - 0.5) * (($D90 - MIN($D$89:$D$116)) / (MAX($D$89:$D$116) - MIN($D$89:$D$116))),
  0.5 + (0.75 - 0.5) * (($D90- MIN($D$89:$D$116)) / (MAX($D$89:$D$116) - MIN($D$89:$D$116)))
)</f>
        <v>0.53316853913780426</v>
      </c>
      <c r="F90">
        <f t="shared" ref="F90:F116" si="14">IF(
  $C90 &lt;= $O$9,
  0.5 + (1 - 0.5) * (($D90 - MIN($D$89:$D$116)) / (MAX($D$89:$D$116) - MIN($D$89:$D$116))),
  0.7 + (1 - 0.7) * (($D90- MIN($D$89:$D$116)) / (MAX($D$89:$D$116) - MIN($D$89:$D$116)))
)</f>
        <v>0.56633707827560853</v>
      </c>
      <c r="G90">
        <f t="shared" ref="G90:G116" si="15">IF(
  $C90 &lt;= $O$9,
  0.5 + (1.2 - 0.5) * (($D90 - MIN($D$89:$D$116)) / (MAX($D$89:$D$116) - MIN($D$89:$D$116))),
  0.9 + (1.2 - 0.9) * (($D90- MIN($D$89:$D$116)) / (MAX($D$89:$D$116) - MIN($D$89:$D$116)))
)</f>
        <v>0.5928719095858519</v>
      </c>
    </row>
    <row r="91" spans="1:7" x14ac:dyDescent="0.35">
      <c r="A91" s="12"/>
      <c r="B91" s="3">
        <v>-890</v>
      </c>
      <c r="C91" s="3">
        <v>890</v>
      </c>
      <c r="D91">
        <f t="shared" si="12"/>
        <v>1.1120445306873094E-3</v>
      </c>
      <c r="E91">
        <f t="shared" si="13"/>
        <v>0.56423439673583742</v>
      </c>
      <c r="F91">
        <f t="shared" si="14"/>
        <v>0.62846879347167484</v>
      </c>
      <c r="G91">
        <f t="shared" si="15"/>
        <v>0.6798563108603447</v>
      </c>
    </row>
    <row r="92" spans="1:7" x14ac:dyDescent="0.35">
      <c r="A92" s="12"/>
      <c r="B92" s="3">
        <v>-900</v>
      </c>
      <c r="C92" s="3">
        <v>900</v>
      </c>
      <c r="D92">
        <f t="shared" si="12"/>
        <v>1.1233848382508987E-3</v>
      </c>
      <c r="E92">
        <f t="shared" si="13"/>
        <v>0.5931191590268774</v>
      </c>
      <c r="F92">
        <f t="shared" si="14"/>
        <v>0.6862383180537549</v>
      </c>
      <c r="G92">
        <f t="shared" si="15"/>
        <v>0.76073364527525689</v>
      </c>
    </row>
    <row r="93" spans="1:7" x14ac:dyDescent="0.35">
      <c r="A93" s="12"/>
      <c r="B93" s="3">
        <v>-910</v>
      </c>
      <c r="C93" s="3">
        <v>910</v>
      </c>
      <c r="D93">
        <f t="shared" si="12"/>
        <v>1.1338400005787624E-3</v>
      </c>
      <c r="E93">
        <f t="shared" si="13"/>
        <v>0.61974937843328992</v>
      </c>
      <c r="F93">
        <f t="shared" si="14"/>
        <v>0.73949875686657984</v>
      </c>
      <c r="G93">
        <f t="shared" si="15"/>
        <v>0.83529825961321169</v>
      </c>
    </row>
    <row r="94" spans="1:7" x14ac:dyDescent="0.35">
      <c r="A94" s="12"/>
      <c r="B94" s="3">
        <v>-920</v>
      </c>
      <c r="C94" s="3">
        <v>920</v>
      </c>
      <c r="D94">
        <f t="shared" si="12"/>
        <v>1.1433832536137099E-3</v>
      </c>
      <c r="E94">
        <f t="shared" si="13"/>
        <v>0.64405688454386123</v>
      </c>
      <c r="F94">
        <f t="shared" si="14"/>
        <v>0.78811376908772246</v>
      </c>
      <c r="G94">
        <f t="shared" si="15"/>
        <v>0.90335927672281136</v>
      </c>
    </row>
    <row r="95" spans="1:7" x14ac:dyDescent="0.35">
      <c r="A95" s="12"/>
      <c r="B95" s="3">
        <v>-930</v>
      </c>
      <c r="C95" s="3">
        <v>930</v>
      </c>
      <c r="D95">
        <f t="shared" si="12"/>
        <v>1.151990019246161E-3</v>
      </c>
      <c r="E95">
        <f t="shared" si="13"/>
        <v>0.66597907474849416</v>
      </c>
      <c r="F95">
        <f t="shared" si="14"/>
        <v>0.83195814949698843</v>
      </c>
      <c r="G95">
        <f t="shared" si="15"/>
        <v>0.96474140929578378</v>
      </c>
    </row>
    <row r="96" spans="1:7" x14ac:dyDescent="0.35">
      <c r="A96" s="12"/>
      <c r="B96" s="3">
        <v>-940</v>
      </c>
      <c r="C96" s="3">
        <v>940</v>
      </c>
      <c r="D96">
        <f t="shared" si="12"/>
        <v>1.1596380107518653E-3</v>
      </c>
      <c r="E96">
        <f t="shared" si="13"/>
        <v>0.68545918279736651</v>
      </c>
      <c r="F96">
        <f t="shared" si="14"/>
        <v>0.87091836559473301</v>
      </c>
      <c r="G96">
        <f t="shared" si="15"/>
        <v>1.0192857118326262</v>
      </c>
    </row>
    <row r="97" spans="1:7" x14ac:dyDescent="0.35">
      <c r="A97" s="12"/>
      <c r="B97" s="3">
        <v>-950</v>
      </c>
      <c r="C97" s="3">
        <v>950</v>
      </c>
      <c r="D97">
        <f t="shared" si="12"/>
        <v>1.1663073289297768E-3</v>
      </c>
      <c r="E97">
        <f t="shared" si="13"/>
        <v>0.70244652367256522</v>
      </c>
      <c r="F97">
        <f t="shared" si="14"/>
        <v>0.90489304734513043</v>
      </c>
      <c r="G97">
        <f t="shared" si="15"/>
        <v>1.0668502662831827</v>
      </c>
    </row>
    <row r="98" spans="1:7" x14ac:dyDescent="0.35">
      <c r="A98" s="12"/>
      <c r="B98" s="3">
        <v>-960</v>
      </c>
      <c r="C98" s="3">
        <v>960</v>
      </c>
      <c r="D98">
        <f t="shared" si="12"/>
        <v>1.1719805483597758E-3</v>
      </c>
      <c r="E98">
        <f t="shared" si="13"/>
        <v>0.71689671329410354</v>
      </c>
      <c r="F98">
        <f t="shared" si="14"/>
        <v>0.93379342658820719</v>
      </c>
      <c r="G98">
        <f t="shared" si="15"/>
        <v>1.1073107972234899</v>
      </c>
    </row>
    <row r="99" spans="1:7" x14ac:dyDescent="0.35">
      <c r="A99" s="12"/>
      <c r="B99" s="3">
        <v>-970</v>
      </c>
      <c r="C99" s="3">
        <v>970</v>
      </c>
      <c r="D99">
        <f t="shared" si="12"/>
        <v>1.1766427932569789E-3</v>
      </c>
      <c r="E99">
        <f t="shared" si="13"/>
        <v>0.72877186172752961</v>
      </c>
      <c r="F99">
        <f t="shared" si="14"/>
        <v>0.95754372345505923</v>
      </c>
      <c r="G99">
        <f t="shared" si="15"/>
        <v>1.1405612128370828</v>
      </c>
    </row>
    <row r="100" spans="1:7" x14ac:dyDescent="0.35">
      <c r="A100" s="12"/>
      <c r="B100" s="3">
        <v>-980</v>
      </c>
      <c r="C100" s="3">
        <v>980</v>
      </c>
      <c r="D100">
        <f t="shared" si="12"/>
        <v>1.1802818024605267E-3</v>
      </c>
      <c r="E100">
        <f t="shared" si="13"/>
        <v>0.7380407387160931</v>
      </c>
      <c r="F100">
        <f t="shared" si="14"/>
        <v>0.97608147743218621</v>
      </c>
      <c r="G100">
        <f t="shared" si="15"/>
        <v>1.1665140684050606</v>
      </c>
    </row>
    <row r="101" spans="1:7" x14ac:dyDescent="0.35">
      <c r="A101" s="12"/>
      <c r="B101" s="3">
        <v>-990</v>
      </c>
      <c r="C101" s="3">
        <v>990</v>
      </c>
      <c r="D101">
        <f t="shared" si="12"/>
        <v>1.1828879831594821E-3</v>
      </c>
      <c r="E101">
        <f t="shared" si="13"/>
        <v>0.74467891052534141</v>
      </c>
      <c r="F101">
        <f t="shared" si="14"/>
        <v>0.98935782105068282</v>
      </c>
      <c r="G101">
        <f t="shared" si="15"/>
        <v>1.1851009494709559</v>
      </c>
    </row>
    <row r="102" spans="1:7" x14ac:dyDescent="0.35">
      <c r="A102" s="12"/>
      <c r="B102" s="3">
        <v>-1000</v>
      </c>
      <c r="C102" s="3">
        <v>1000</v>
      </c>
      <c r="D102">
        <f t="shared" si="12"/>
        <v>1.1844544530263631E-3</v>
      </c>
      <c r="E102">
        <f t="shared" si="13"/>
        <v>0.74866884726093863</v>
      </c>
      <c r="F102">
        <f t="shared" si="14"/>
        <v>0.99733769452187715</v>
      </c>
      <c r="G102">
        <f t="shared" si="15"/>
        <v>1.1962727723306279</v>
      </c>
    </row>
    <row r="103" spans="1:7" x14ac:dyDescent="0.35">
      <c r="A103" s="12"/>
      <c r="B103" s="3">
        <v>-1010</v>
      </c>
      <c r="C103" s="3">
        <v>1010</v>
      </c>
      <c r="D103">
        <f t="shared" si="12"/>
        <v>1.184977070499305E-3</v>
      </c>
      <c r="E103">
        <f t="shared" si="13"/>
        <v>0.75</v>
      </c>
      <c r="F103">
        <f t="shared" si="14"/>
        <v>1</v>
      </c>
      <c r="G103">
        <f t="shared" si="15"/>
        <v>1.2</v>
      </c>
    </row>
    <row r="104" spans="1:7" x14ac:dyDescent="0.35">
      <c r="A104" s="12"/>
      <c r="B104" s="3">
        <v>-1020</v>
      </c>
      <c r="C104" s="3">
        <v>1020</v>
      </c>
      <c r="D104">
        <f t="shared" si="12"/>
        <v>1.1844544530263631E-3</v>
      </c>
      <c r="E104">
        <f t="shared" si="13"/>
        <v>0.74866884726093863</v>
      </c>
      <c r="F104">
        <f t="shared" si="14"/>
        <v>0.99840261671312636</v>
      </c>
      <c r="G104">
        <f t="shared" si="15"/>
        <v>1.1984026167131263</v>
      </c>
    </row>
    <row r="105" spans="1:7" x14ac:dyDescent="0.35">
      <c r="A105" s="12"/>
      <c r="B105" s="3">
        <v>-1030</v>
      </c>
      <c r="C105" s="3">
        <v>1030</v>
      </c>
      <c r="D105">
        <f t="shared" si="12"/>
        <v>1.1828879831594821E-3</v>
      </c>
      <c r="E105">
        <f t="shared" si="13"/>
        <v>0.74467891052534141</v>
      </c>
      <c r="F105">
        <f t="shared" si="14"/>
        <v>0.99361469263040969</v>
      </c>
      <c r="G105">
        <f t="shared" si="15"/>
        <v>1.1936146926304096</v>
      </c>
    </row>
    <row r="106" spans="1:7" x14ac:dyDescent="0.35">
      <c r="A106" s="12"/>
      <c r="B106" s="3">
        <v>-1040</v>
      </c>
      <c r="C106" s="3">
        <v>1040</v>
      </c>
      <c r="D106">
        <f t="shared" si="12"/>
        <v>1.1802818024605267E-3</v>
      </c>
      <c r="E106">
        <f t="shared" si="13"/>
        <v>0.7380407387160931</v>
      </c>
      <c r="F106">
        <f t="shared" si="14"/>
        <v>0.9856488864593117</v>
      </c>
      <c r="G106">
        <f t="shared" si="15"/>
        <v>1.1856488864593118</v>
      </c>
    </row>
    <row r="107" spans="1:7" x14ac:dyDescent="0.35">
      <c r="A107" s="12"/>
      <c r="B107" s="3">
        <v>-1050</v>
      </c>
      <c r="C107" s="3">
        <v>1050</v>
      </c>
      <c r="D107">
        <f t="shared" si="12"/>
        <v>1.1766427932569789E-3</v>
      </c>
      <c r="E107">
        <f t="shared" si="13"/>
        <v>0.72877186172752961</v>
      </c>
      <c r="F107">
        <f t="shared" si="14"/>
        <v>0.97452623407303551</v>
      </c>
      <c r="G107">
        <f t="shared" si="15"/>
        <v>1.1745262340730354</v>
      </c>
    </row>
    <row r="108" spans="1:7" x14ac:dyDescent="0.35">
      <c r="A108" s="12"/>
      <c r="B108" s="3">
        <v>-1060</v>
      </c>
      <c r="C108" s="3">
        <v>1060</v>
      </c>
      <c r="D108">
        <f t="shared" si="12"/>
        <v>1.1719805483597758E-3</v>
      </c>
      <c r="E108">
        <f t="shared" si="13"/>
        <v>0.71689671329410354</v>
      </c>
      <c r="F108">
        <f t="shared" si="14"/>
        <v>0.96027605595292431</v>
      </c>
      <c r="G108">
        <f t="shared" si="15"/>
        <v>1.1602760559529242</v>
      </c>
    </row>
    <row r="109" spans="1:7" x14ac:dyDescent="0.35">
      <c r="A109" s="12"/>
      <c r="B109" s="3">
        <v>-1070</v>
      </c>
      <c r="C109" s="3">
        <v>1070</v>
      </c>
      <c r="D109">
        <f t="shared" si="12"/>
        <v>1.1663073289297768E-3</v>
      </c>
      <c r="E109">
        <f t="shared" si="13"/>
        <v>0.70244652367256522</v>
      </c>
      <c r="F109">
        <f t="shared" si="14"/>
        <v>0.94293582840707824</v>
      </c>
      <c r="G109">
        <f t="shared" si="15"/>
        <v>1.1429358284070783</v>
      </c>
    </row>
    <row r="110" spans="1:7" x14ac:dyDescent="0.35">
      <c r="A110" s="12"/>
      <c r="B110" s="3">
        <v>-1080</v>
      </c>
      <c r="C110" s="3">
        <v>1080</v>
      </c>
      <c r="D110">
        <f t="shared" si="12"/>
        <v>1.1596380107518653E-3</v>
      </c>
      <c r="E110">
        <f t="shared" si="13"/>
        <v>0.68545918279736651</v>
      </c>
      <c r="F110">
        <f t="shared" si="14"/>
        <v>0.92255101935683981</v>
      </c>
      <c r="G110">
        <f t="shared" si="15"/>
        <v>1.1225510193568398</v>
      </c>
    </row>
    <row r="111" spans="1:7" x14ac:dyDescent="0.35">
      <c r="A111" s="12"/>
      <c r="B111" s="3">
        <v>-1090</v>
      </c>
      <c r="C111" s="3">
        <v>1090</v>
      </c>
      <c r="D111">
        <f t="shared" si="12"/>
        <v>1.151990019246161E-3</v>
      </c>
      <c r="E111">
        <f t="shared" si="13"/>
        <v>0.66597907474849416</v>
      </c>
      <c r="F111">
        <f t="shared" si="14"/>
        <v>0.89917488969819304</v>
      </c>
      <c r="G111">
        <f t="shared" si="15"/>
        <v>1.099174889698193</v>
      </c>
    </row>
    <row r="112" spans="1:7" x14ac:dyDescent="0.35">
      <c r="A112" s="12"/>
      <c r="B112" s="3">
        <v>-1100</v>
      </c>
      <c r="C112" s="3">
        <v>1100</v>
      </c>
      <c r="D112">
        <f t="shared" si="12"/>
        <v>1.1433832536137099E-3</v>
      </c>
      <c r="E112">
        <f t="shared" si="13"/>
        <v>0.64405688454386123</v>
      </c>
      <c r="F112">
        <f t="shared" si="14"/>
        <v>0.87286826145263341</v>
      </c>
      <c r="G112">
        <f t="shared" si="15"/>
        <v>1.0728682614526335</v>
      </c>
    </row>
    <row r="113" spans="1:7" x14ac:dyDescent="0.35">
      <c r="A113" s="12"/>
      <c r="B113" s="3">
        <v>-1110</v>
      </c>
      <c r="C113" s="3">
        <v>1110</v>
      </c>
      <c r="D113">
        <f t="shared" si="12"/>
        <v>1.1338400005787624E-3</v>
      </c>
      <c r="E113">
        <f t="shared" si="13"/>
        <v>0.61974937843328992</v>
      </c>
      <c r="F113">
        <f t="shared" si="14"/>
        <v>0.84369925411994784</v>
      </c>
      <c r="G113">
        <f t="shared" si="15"/>
        <v>1.0436992541199479</v>
      </c>
    </row>
    <row r="114" spans="1:7" x14ac:dyDescent="0.35">
      <c r="A114" s="12"/>
      <c r="B114" s="3">
        <v>-1120</v>
      </c>
      <c r="C114" s="3">
        <v>1120</v>
      </c>
      <c r="D114">
        <f t="shared" si="12"/>
        <v>1.1233848382508987E-3</v>
      </c>
      <c r="E114">
        <f t="shared" si="13"/>
        <v>0.5931191590268774</v>
      </c>
      <c r="F114">
        <f t="shared" si="14"/>
        <v>0.81174299083225288</v>
      </c>
      <c r="G114">
        <f t="shared" si="15"/>
        <v>1.0117429908322528</v>
      </c>
    </row>
    <row r="115" spans="1:7" x14ac:dyDescent="0.35">
      <c r="A115" s="12"/>
      <c r="B115" s="3">
        <v>-1130</v>
      </c>
      <c r="C115" s="3">
        <v>1130</v>
      </c>
      <c r="D115">
        <f t="shared" si="12"/>
        <v>1.1120445306873094E-3</v>
      </c>
      <c r="E115">
        <f t="shared" si="13"/>
        <v>0.56423439673583742</v>
      </c>
      <c r="F115">
        <f t="shared" si="14"/>
        <v>0.77708127608300481</v>
      </c>
      <c r="G115">
        <f t="shared" si="15"/>
        <v>0.97708127608300488</v>
      </c>
    </row>
    <row r="116" spans="1:7" ht="15" thickBot="1" x14ac:dyDescent="0.4">
      <c r="A116" s="13"/>
      <c r="B116" s="4">
        <v>-1140</v>
      </c>
      <c r="C116" s="4">
        <v>1140</v>
      </c>
      <c r="D116">
        <f t="shared" si="12"/>
        <v>1.0998479137881063E-3</v>
      </c>
      <c r="E116">
        <f>IF(
  $C116 &lt;= $O$9,
  0.5 + (0.75 - 0.5) * (($D116 - MIN($D$89:$D$116)) / (MAX($D$89:$D$116) - MIN($D$89:$D$116))),
  0.5 + (0.75 - 0.5) * (($D116- MIN($D$89:$D$116)) / (MAX($D$89:$D$116) - MIN($D$89:$D$116)))
)</f>
        <v>0.53316853913780426</v>
      </c>
      <c r="F116">
        <f t="shared" si="14"/>
        <v>0.73980224696536512</v>
      </c>
      <c r="G116">
        <f t="shared" si="15"/>
        <v>0.93980224696536507</v>
      </c>
    </row>
    <row r="117" spans="1:7" x14ac:dyDescent="0.35">
      <c r="A117" s="14" t="s">
        <v>7</v>
      </c>
      <c r="B117" s="6">
        <v>-1150</v>
      </c>
      <c r="C117" s="6">
        <v>1150</v>
      </c>
      <c r="D117">
        <f>_xlfn.NORM.DIST(C117,$Q$10,$R$10,FALSE)</f>
        <v>8.2867329887147091E-4</v>
      </c>
      <c r="E117">
        <f>IF(
  $C117 &lt;= $Q$10,
  0.5 + (1.13 - 0.5) * (($D117 - MIN($D$117:$D$152)) / (MAX($D$117:$D$152) - MIN($D$117:$D$152))),
  0.5 + (1.13 - 0.5) * (($D117- MIN($D$117:$D$152)) / (MAX($D$117:$D$152) - MIN($D$117:$D$152)))
)</f>
        <v>0.5</v>
      </c>
      <c r="F117">
        <f>IF(
  $C117 &lt;= $Q$10,
  0.7 + (1.17 - 0.7) * (($D117 - MIN($D$117:$D$152)) / (MAX($D$117:$D$152) - MIN($D$117:$D$152))),
  0.5 + (1.17 - 0.5) * (($D117- MIN($D$117:$D$152)) / (MAX($D$117:$D$152) - MIN($D$117:$D$152)))
)</f>
        <v>0.7</v>
      </c>
      <c r="G117">
        <f>IF(
  $C117 &lt;= $Q$10,
  0.9 + (1.25 - 0.9) * (($D117 - MIN($D$117:$D$152)) / (MAX($D$117:$D$152) - MIN($D$117:$D$152))),
  0.5 + (1.25 - 0.5) * (($D117- MIN($D$117:$D$152)) / (MAX($D$117:$D$152) - MIN($D$117:$D$152)))
)</f>
        <v>0.9</v>
      </c>
    </row>
    <row r="118" spans="1:7" x14ac:dyDescent="0.35">
      <c r="A118" s="15"/>
      <c r="B118" s="6">
        <v>-1160</v>
      </c>
      <c r="C118" s="6">
        <v>1160</v>
      </c>
      <c r="D118">
        <f t="shared" ref="D118:D152" si="16">_xlfn.NORM.DIST(C118,$Q$10,$R$10,FALSE)</f>
        <v>8.3608461776048856E-4</v>
      </c>
      <c r="E118">
        <f t="shared" ref="E118:E152" si="17">IF(
  $C118 &lt;= $Q$10,
  0.5 + (1.13 - 0.5) * (($D118 - MIN($D$117:$D$152)) / (MAX($D$117:$D$152) - MIN($D$117:$D$152))),
  0.5 + (1.13 - 0.5) * (($D118- MIN($D$117:$D$152)) / (MAX($D$117:$D$152) - MIN($D$117:$D$152)))
)</f>
        <v>0.56558089893231844</v>
      </c>
      <c r="F118">
        <f t="shared" ref="F118:F152" si="18">IF(
  $C118 &lt;= $Q$10,
  0.7 + (1.17 - 0.7) * (($D118 - MIN($D$117:$D$152)) / (MAX($D$117:$D$152) - MIN($D$117:$D$152))),
  0.5 + (1.17 - 0.5) * (($D118- MIN($D$117:$D$152)) / (MAX($D$117:$D$152) - MIN($D$117:$D$152)))
)</f>
        <v>0.74892543253680899</v>
      </c>
      <c r="G118">
        <f t="shared" ref="G118:G152" si="19">IF(
  $C118 &lt;= $Q$10,
  0.9 + (1.25 - 0.9) * (($D118 - MIN($D$117:$D$152)) / (MAX($D$117:$D$152) - MIN($D$117:$D$152))),
  0.5 + (1.25 - 0.5) * (($D118- MIN($D$117:$D$152)) / (MAX($D$117:$D$152) - MIN($D$117:$D$152)))
)</f>
        <v>0.93643383274017689</v>
      </c>
    </row>
    <row r="119" spans="1:7" x14ac:dyDescent="0.35">
      <c r="A119" s="15"/>
      <c r="B119" s="6">
        <v>-1170</v>
      </c>
      <c r="C119" s="6">
        <v>1170</v>
      </c>
      <c r="D119">
        <f t="shared" si="16"/>
        <v>8.4313313298080652E-4</v>
      </c>
      <c r="E119">
        <f t="shared" si="17"/>
        <v>0.62795143934605724</v>
      </c>
      <c r="F119">
        <f t="shared" si="18"/>
        <v>0.79545583570261402</v>
      </c>
      <c r="G119">
        <f t="shared" si="19"/>
        <v>0.97108413297003182</v>
      </c>
    </row>
    <row r="120" spans="1:7" x14ac:dyDescent="0.35">
      <c r="A120" s="15"/>
      <c r="B120" s="6">
        <v>-1180</v>
      </c>
      <c r="C120" s="6">
        <v>1180</v>
      </c>
      <c r="D120">
        <f t="shared" si="16"/>
        <v>8.4980858511759497E-4</v>
      </c>
      <c r="E120">
        <f t="shared" si="17"/>
        <v>0.68702083825681959</v>
      </c>
      <c r="F120">
        <f t="shared" si="18"/>
        <v>0.83952348250905584</v>
      </c>
      <c r="G120">
        <f t="shared" si="19"/>
        <v>1.0039004656982331</v>
      </c>
    </row>
    <row r="121" spans="1:7" x14ac:dyDescent="0.35">
      <c r="A121" s="15"/>
      <c r="B121" s="6">
        <v>-1190</v>
      </c>
      <c r="C121" s="6">
        <v>1190</v>
      </c>
      <c r="D121">
        <f t="shared" si="16"/>
        <v>8.5610120249482479E-4</v>
      </c>
      <c r="E121">
        <f t="shared" si="17"/>
        <v>0.74270262855832403</v>
      </c>
      <c r="F121">
        <f t="shared" si="18"/>
        <v>0.88106386574986084</v>
      </c>
      <c r="G121">
        <f t="shared" si="19"/>
        <v>1.0348347936435134</v>
      </c>
    </row>
    <row r="122" spans="1:7" x14ac:dyDescent="0.35">
      <c r="A122" s="15"/>
      <c r="B122" s="6">
        <v>-1200</v>
      </c>
      <c r="C122" s="6">
        <v>1200</v>
      </c>
      <c r="D122">
        <f t="shared" si="16"/>
        <v>8.6200172499419992E-4</v>
      </c>
      <c r="E122">
        <f t="shared" si="17"/>
        <v>0.7949148697901518</v>
      </c>
      <c r="F122">
        <f t="shared" si="18"/>
        <v>0.92001585524027196</v>
      </c>
      <c r="G122">
        <f t="shared" si="19"/>
        <v>1.0638415943278621</v>
      </c>
    </row>
    <row r="123" spans="1:7" x14ac:dyDescent="0.35">
      <c r="A123" s="15"/>
      <c r="B123" s="6">
        <v>-1210</v>
      </c>
      <c r="C123" s="6">
        <v>1210</v>
      </c>
      <c r="D123">
        <f t="shared" si="16"/>
        <v>8.6750142675077763E-4</v>
      </c>
      <c r="E123">
        <f t="shared" si="17"/>
        <v>0.84358034896558964</v>
      </c>
      <c r="F123">
        <f t="shared" si="18"/>
        <v>0.95632184764099537</v>
      </c>
      <c r="G123">
        <f t="shared" si="19"/>
        <v>1.0908779716475498</v>
      </c>
    </row>
    <row r="124" spans="1:7" x14ac:dyDescent="0.35">
      <c r="A124" s="15"/>
      <c r="B124" s="6">
        <v>-1220</v>
      </c>
      <c r="C124" s="6">
        <v>1220</v>
      </c>
      <c r="D124">
        <f t="shared" si="16"/>
        <v>8.7259213764746737E-4</v>
      </c>
      <c r="E124">
        <f t="shared" si="17"/>
        <v>0.88862677077104957</v>
      </c>
      <c r="F124">
        <f t="shared" si="18"/>
        <v>0.98992790835300526</v>
      </c>
      <c r="G124">
        <f t="shared" si="19"/>
        <v>1.115903761539472</v>
      </c>
    </row>
    <row r="125" spans="1:7" x14ac:dyDescent="0.35">
      <c r="A125" s="15"/>
      <c r="B125" s="6">
        <v>-1230</v>
      </c>
      <c r="C125" s="6">
        <v>1230</v>
      </c>
      <c r="D125">
        <f t="shared" si="16"/>
        <v>8.7726626353431679E-4</v>
      </c>
      <c r="E125">
        <f t="shared" si="17"/>
        <v>0.92998693648145192</v>
      </c>
      <c r="F125">
        <f t="shared" si="18"/>
        <v>1.020783904994099</v>
      </c>
      <c r="G125">
        <f t="shared" si="19"/>
        <v>1.1388816313785846</v>
      </c>
    </row>
    <row r="126" spans="1:7" x14ac:dyDescent="0.35">
      <c r="A126" s="15"/>
      <c r="B126" s="6">
        <v>-1240</v>
      </c>
      <c r="C126" s="6">
        <v>1240</v>
      </c>
      <c r="D126">
        <f t="shared" si="16"/>
        <v>8.8151680510257027E-4</v>
      </c>
      <c r="E126">
        <f t="shared" si="17"/>
        <v>0.9675989109720271</v>
      </c>
      <c r="F126">
        <f t="shared" si="18"/>
        <v>1.0488436319950043</v>
      </c>
      <c r="G126">
        <f t="shared" si="19"/>
        <v>1.1597771727622375</v>
      </c>
    </row>
    <row r="127" spans="1:7" x14ac:dyDescent="0.35">
      <c r="A127" s="15"/>
      <c r="B127" s="6">
        <v>-1250</v>
      </c>
      <c r="C127" s="6">
        <v>1250</v>
      </c>
      <c r="D127">
        <f t="shared" si="16"/>
        <v>8.8533737534785039E-4</v>
      </c>
      <c r="E127">
        <f t="shared" si="17"/>
        <v>1.0014061772456213</v>
      </c>
      <c r="F127">
        <f t="shared" si="18"/>
        <v>1.0740649258816539</v>
      </c>
      <c r="G127">
        <f t="shared" si="19"/>
        <v>1.1785589873586786</v>
      </c>
    </row>
    <row r="128" spans="1:7" x14ac:dyDescent="0.35">
      <c r="A128" s="15"/>
      <c r="B128" s="6">
        <v>-1260</v>
      </c>
      <c r="C128" s="6">
        <v>1260</v>
      </c>
      <c r="D128">
        <f t="shared" si="16"/>
        <v>8.8872221556148185E-4</v>
      </c>
      <c r="E128">
        <f t="shared" si="17"/>
        <v>1.0313577779359049</v>
      </c>
      <c r="F128">
        <f t="shared" si="18"/>
        <v>1.0964097708410718</v>
      </c>
      <c r="G128">
        <f t="shared" si="19"/>
        <v>1.1951987655199472</v>
      </c>
    </row>
    <row r="129" spans="1:7" x14ac:dyDescent="0.35">
      <c r="A129" s="15"/>
      <c r="B129" s="6">
        <v>-1270</v>
      </c>
      <c r="C129" s="6">
        <v>1270</v>
      </c>
      <c r="D129">
        <f t="shared" si="16"/>
        <v>8.9166620979392436E-4</v>
      </c>
      <c r="E129">
        <f t="shared" si="17"/>
        <v>1.0574084432906554</v>
      </c>
      <c r="F129">
        <f t="shared" si="18"/>
        <v>1.1158443942009653</v>
      </c>
      <c r="G129">
        <f t="shared" si="19"/>
        <v>1.2096713573836975</v>
      </c>
    </row>
    <row r="130" spans="1:7" x14ac:dyDescent="0.35">
      <c r="A130" s="15"/>
      <c r="B130" s="6">
        <v>-1280</v>
      </c>
      <c r="C130" s="6">
        <v>1280</v>
      </c>
      <c r="D130">
        <f t="shared" si="16"/>
        <v>8.9416489773946244E-4</v>
      </c>
      <c r="E130">
        <f t="shared" si="17"/>
        <v>1.079518705185142</v>
      </c>
      <c r="F130">
        <f t="shared" si="18"/>
        <v>1.1323393514873281</v>
      </c>
      <c r="G130">
        <f t="shared" si="19"/>
        <v>1.2219548362139678</v>
      </c>
    </row>
    <row r="131" spans="1:7" x14ac:dyDescent="0.35">
      <c r="A131" s="15"/>
      <c r="B131" s="6">
        <v>-1290</v>
      </c>
      <c r="C131" s="6">
        <v>1290</v>
      </c>
      <c r="D131">
        <f t="shared" si="16"/>
        <v>8.9621448599673862E-4</v>
      </c>
      <c r="E131">
        <f t="shared" si="17"/>
        <v>1.0976549967637537</v>
      </c>
      <c r="F131">
        <f t="shared" si="18"/>
        <v>1.1458696007602605</v>
      </c>
      <c r="G131">
        <f t="shared" si="19"/>
        <v>1.232030553757641</v>
      </c>
    </row>
    <row r="132" spans="1:7" x14ac:dyDescent="0.35">
      <c r="A132" s="15"/>
      <c r="B132" s="6">
        <v>-1300</v>
      </c>
      <c r="C132" s="6">
        <v>1300</v>
      </c>
      <c r="D132">
        <f t="shared" si="16"/>
        <v>8.9781185766533154E-4</v>
      </c>
      <c r="E132">
        <f t="shared" si="17"/>
        <v>1.1117897373577081</v>
      </c>
      <c r="F132">
        <f t="shared" si="18"/>
        <v>1.1564145659652745</v>
      </c>
      <c r="G132">
        <f t="shared" si="19"/>
        <v>1.2398831874209491</v>
      </c>
    </row>
    <row r="133" spans="1:7" x14ac:dyDescent="0.35">
      <c r="A133" s="15"/>
      <c r="B133" s="6">
        <v>-1310</v>
      </c>
      <c r="C133" s="6">
        <v>1310</v>
      </c>
      <c r="D133">
        <f t="shared" si="16"/>
        <v>8.9895458024439982E-4</v>
      </c>
      <c r="E133">
        <f t="shared" si="17"/>
        <v>1.1219014023781684</v>
      </c>
      <c r="F133">
        <f t="shared" si="18"/>
        <v>1.1639581890757764</v>
      </c>
      <c r="G133">
        <f t="shared" si="19"/>
        <v>1.2455007790989825</v>
      </c>
    </row>
    <row r="134" spans="1:7" x14ac:dyDescent="0.35">
      <c r="A134" s="15"/>
      <c r="B134" s="6">
        <v>-1320</v>
      </c>
      <c r="C134" s="6">
        <v>1320</v>
      </c>
      <c r="D134">
        <f t="shared" si="16"/>
        <v>8.9964091180537355E-4</v>
      </c>
      <c r="E134">
        <f t="shared" si="17"/>
        <v>1.1279745779368366</v>
      </c>
      <c r="F134">
        <f t="shared" si="18"/>
        <v>1.1684889708417672</v>
      </c>
      <c r="G134">
        <f t="shared" si="19"/>
        <v>1.2488747655204648</v>
      </c>
    </row>
    <row r="135" spans="1:7" x14ac:dyDescent="0.35">
      <c r="A135" s="15"/>
      <c r="B135" s="6">
        <v>-1330</v>
      </c>
      <c r="C135" s="6">
        <v>1330</v>
      </c>
      <c r="D135">
        <f t="shared" si="16"/>
        <v>8.9986980541676559E-4</v>
      </c>
      <c r="E135">
        <f t="shared" si="17"/>
        <v>1.1299999999999999</v>
      </c>
      <c r="F135">
        <f t="shared" si="18"/>
        <v>1.17</v>
      </c>
      <c r="G135">
        <f t="shared" si="19"/>
        <v>1.25</v>
      </c>
    </row>
    <row r="136" spans="1:7" x14ac:dyDescent="0.35">
      <c r="A136" s="15"/>
      <c r="B136" s="6">
        <v>-1340</v>
      </c>
      <c r="C136" s="6">
        <v>1340</v>
      </c>
      <c r="D136">
        <f t="shared" si="16"/>
        <v>8.9964091180537355E-4</v>
      </c>
      <c r="E136">
        <f t="shared" si="17"/>
        <v>1.1279745779368366</v>
      </c>
      <c r="F136">
        <f t="shared" si="18"/>
        <v>1.1678459797106042</v>
      </c>
      <c r="G136">
        <f t="shared" si="19"/>
        <v>1.2475887832581392</v>
      </c>
    </row>
    <row r="137" spans="1:7" x14ac:dyDescent="0.35">
      <c r="A137" s="15"/>
      <c r="B137" s="6">
        <v>-1350</v>
      </c>
      <c r="C137" s="6">
        <v>1350</v>
      </c>
      <c r="D137">
        <f t="shared" si="16"/>
        <v>8.9895458024439982E-4</v>
      </c>
      <c r="E137">
        <f t="shared" si="17"/>
        <v>1.1219014023781684</v>
      </c>
      <c r="F137">
        <f t="shared" si="18"/>
        <v>1.1613872057037664</v>
      </c>
      <c r="G137">
        <f t="shared" si="19"/>
        <v>1.2403588123549625</v>
      </c>
    </row>
    <row r="138" spans="1:7" x14ac:dyDescent="0.35">
      <c r="A138" s="15"/>
      <c r="B138" s="6">
        <v>-1360</v>
      </c>
      <c r="C138" s="6">
        <v>1360</v>
      </c>
      <c r="D138">
        <f t="shared" si="16"/>
        <v>8.9781185766533154E-4</v>
      </c>
      <c r="E138">
        <f t="shared" si="17"/>
        <v>1.1117897373577081</v>
      </c>
      <c r="F138">
        <f t="shared" si="18"/>
        <v>1.1506335302058166</v>
      </c>
      <c r="G138">
        <f t="shared" si="19"/>
        <v>1.2283211159020337</v>
      </c>
    </row>
    <row r="139" spans="1:7" x14ac:dyDescent="0.35">
      <c r="A139" s="15"/>
      <c r="B139" s="6">
        <v>-1370</v>
      </c>
      <c r="C139" s="6">
        <v>1370</v>
      </c>
      <c r="D139">
        <f t="shared" si="16"/>
        <v>8.9621448599673862E-4</v>
      </c>
      <c r="E139">
        <f t="shared" si="17"/>
        <v>1.0976549967637537</v>
      </c>
      <c r="F139">
        <f t="shared" si="18"/>
        <v>1.1356013457646268</v>
      </c>
      <c r="G139">
        <f t="shared" si="19"/>
        <v>1.2114940437663733</v>
      </c>
    </row>
    <row r="140" spans="1:7" x14ac:dyDescent="0.35">
      <c r="A140" s="15"/>
      <c r="B140" s="6">
        <v>-1380</v>
      </c>
      <c r="C140" s="6">
        <v>1380</v>
      </c>
      <c r="D140">
        <f t="shared" si="16"/>
        <v>8.9416489773946244E-4</v>
      </c>
      <c r="E140">
        <f t="shared" si="17"/>
        <v>1.079518705185142</v>
      </c>
      <c r="F140">
        <f t="shared" si="18"/>
        <v>1.1163135436095954</v>
      </c>
      <c r="G140">
        <f t="shared" si="19"/>
        <v>1.1899032204585023</v>
      </c>
    </row>
    <row r="141" spans="1:7" x14ac:dyDescent="0.35">
      <c r="A141" s="15"/>
      <c r="B141" s="6">
        <v>-1390</v>
      </c>
      <c r="C141" s="6">
        <v>1390</v>
      </c>
      <c r="D141">
        <f t="shared" si="16"/>
        <v>8.9166620979392436E-4</v>
      </c>
      <c r="E141">
        <f t="shared" si="17"/>
        <v>1.0574084432906554</v>
      </c>
      <c r="F141">
        <f t="shared" si="18"/>
        <v>1.0927994555630782</v>
      </c>
      <c r="G141">
        <f t="shared" si="19"/>
        <v>1.1635814801079234</v>
      </c>
    </row>
    <row r="142" spans="1:7" x14ac:dyDescent="0.35">
      <c r="A142" s="15"/>
      <c r="B142" s="6">
        <v>-1400</v>
      </c>
      <c r="C142" s="6">
        <v>1400</v>
      </c>
      <c r="D142">
        <f t="shared" si="16"/>
        <v>8.8872221556148185E-4</v>
      </c>
      <c r="E142">
        <f t="shared" si="17"/>
        <v>1.0313577779359049</v>
      </c>
      <c r="F142">
        <f t="shared" si="18"/>
        <v>1.0650947797096131</v>
      </c>
      <c r="G142">
        <f t="shared" si="19"/>
        <v>1.1325687832570297</v>
      </c>
    </row>
    <row r="143" spans="1:7" x14ac:dyDescent="0.35">
      <c r="A143" s="15"/>
      <c r="B143" s="6">
        <v>-1410</v>
      </c>
      <c r="C143" s="6">
        <v>1410</v>
      </c>
      <c r="D143">
        <f t="shared" si="16"/>
        <v>8.8533737534785039E-4</v>
      </c>
      <c r="E143">
        <f t="shared" si="17"/>
        <v>1.0014061772456213</v>
      </c>
      <c r="F143">
        <f t="shared" si="18"/>
        <v>1.0332414900866131</v>
      </c>
      <c r="G143">
        <f t="shared" si="19"/>
        <v>1.096912115768597</v>
      </c>
    </row>
    <row r="144" spans="1:7" x14ac:dyDescent="0.35">
      <c r="A144" s="15"/>
      <c r="B144" s="6">
        <v>-1420</v>
      </c>
      <c r="C144" s="6">
        <v>1420</v>
      </c>
      <c r="D144">
        <f t="shared" si="16"/>
        <v>8.8151680510257027E-4</v>
      </c>
      <c r="E144">
        <f t="shared" si="17"/>
        <v>0.9675989109720271</v>
      </c>
      <c r="F144">
        <f t="shared" si="18"/>
        <v>0.99728773071628285</v>
      </c>
      <c r="G144">
        <f t="shared" si="19"/>
        <v>1.0566653702047943</v>
      </c>
    </row>
    <row r="145" spans="1:7" x14ac:dyDescent="0.35">
      <c r="A145" s="15"/>
      <c r="B145" s="6">
        <v>-1430</v>
      </c>
      <c r="C145" s="6">
        <v>1430</v>
      </c>
      <c r="D145">
        <f t="shared" si="16"/>
        <v>8.7726626353431679E-4</v>
      </c>
      <c r="E145">
        <f t="shared" si="17"/>
        <v>0.92998693648145192</v>
      </c>
      <c r="F145">
        <f t="shared" si="18"/>
        <v>0.9572876943532902</v>
      </c>
      <c r="G145">
        <f t="shared" si="19"/>
        <v>1.0118892100969668</v>
      </c>
    </row>
    <row r="146" spans="1:7" x14ac:dyDescent="0.35">
      <c r="A146" s="15"/>
      <c r="B146" s="6">
        <v>-1440</v>
      </c>
      <c r="C146" s="6">
        <v>1440</v>
      </c>
      <c r="D146">
        <f t="shared" si="16"/>
        <v>8.7259213764746737E-4</v>
      </c>
      <c r="E146">
        <f t="shared" si="17"/>
        <v>0.88862677077104957</v>
      </c>
      <c r="F146">
        <f t="shared" si="18"/>
        <v>0.91330148637556063</v>
      </c>
      <c r="G146">
        <f t="shared" si="19"/>
        <v>0.96265091758458288</v>
      </c>
    </row>
    <row r="147" spans="1:7" x14ac:dyDescent="0.35">
      <c r="A147" s="15"/>
      <c r="B147" s="6">
        <v>-1450</v>
      </c>
      <c r="C147" s="6">
        <v>1450</v>
      </c>
      <c r="D147">
        <f t="shared" si="16"/>
        <v>8.6750142675077763E-4</v>
      </c>
      <c r="E147">
        <f t="shared" si="17"/>
        <v>0.84358034896558964</v>
      </c>
      <c r="F147">
        <f t="shared" si="18"/>
        <v>0.86539497429673817</v>
      </c>
      <c r="G147">
        <f t="shared" si="19"/>
        <v>0.90902422495903534</v>
      </c>
    </row>
    <row r="148" spans="1:7" x14ac:dyDescent="0.35">
      <c r="A148" s="15"/>
      <c r="B148" s="6">
        <v>-1460</v>
      </c>
      <c r="C148" s="6">
        <v>1460</v>
      </c>
      <c r="D148">
        <f t="shared" si="16"/>
        <v>8.6200172499419992E-4</v>
      </c>
      <c r="E148">
        <f t="shared" si="17"/>
        <v>0.7949148697901518</v>
      </c>
      <c r="F148">
        <f t="shared" si="18"/>
        <v>0.81363962342762175</v>
      </c>
      <c r="G148">
        <f t="shared" si="19"/>
        <v>0.85108913070256176</v>
      </c>
    </row>
    <row r="149" spans="1:7" x14ac:dyDescent="0.35">
      <c r="A149" s="15"/>
      <c r="B149" s="6">
        <v>-1470</v>
      </c>
      <c r="C149" s="6">
        <v>1470</v>
      </c>
      <c r="D149">
        <f t="shared" si="16"/>
        <v>8.5610120249482479E-4</v>
      </c>
      <c r="E149">
        <f t="shared" si="17"/>
        <v>0.74270262855832403</v>
      </c>
      <c r="F149">
        <f t="shared" si="18"/>
        <v>0.75811231926043998</v>
      </c>
      <c r="G149">
        <f t="shared" si="19"/>
        <v>0.78893170066467155</v>
      </c>
    </row>
    <row r="150" spans="1:7" x14ac:dyDescent="0.35">
      <c r="A150" s="15"/>
      <c r="B150" s="6">
        <v>-1480</v>
      </c>
      <c r="C150" s="6">
        <v>1480</v>
      </c>
      <c r="D150">
        <f t="shared" si="16"/>
        <v>8.4980858511759497E-4</v>
      </c>
      <c r="E150">
        <f t="shared" si="17"/>
        <v>0.68702083825681959</v>
      </c>
      <c r="F150">
        <f t="shared" si="18"/>
        <v>0.6988951771937606</v>
      </c>
      <c r="G150">
        <f t="shared" si="19"/>
        <v>0.72264385506764239</v>
      </c>
    </row>
    <row r="151" spans="1:7" x14ac:dyDescent="0.35">
      <c r="A151" s="15"/>
      <c r="B151" s="6">
        <v>-1490</v>
      </c>
      <c r="C151" s="6">
        <v>1490</v>
      </c>
      <c r="D151">
        <f t="shared" si="16"/>
        <v>8.4313313298080652E-4</v>
      </c>
      <c r="E151">
        <f t="shared" si="17"/>
        <v>0.62795143934605724</v>
      </c>
      <c r="F151">
        <f t="shared" si="18"/>
        <v>0.63607534025691792</v>
      </c>
      <c r="G151">
        <f t="shared" si="19"/>
        <v>0.65232314207863951</v>
      </c>
    </row>
    <row r="152" spans="1:7" x14ac:dyDescent="0.35">
      <c r="A152" s="15"/>
      <c r="B152" s="6">
        <v>-1500</v>
      </c>
      <c r="C152" s="6">
        <v>1500</v>
      </c>
      <c r="D152">
        <f t="shared" si="16"/>
        <v>8.3608461776048856E-4</v>
      </c>
      <c r="E152">
        <f t="shared" si="17"/>
        <v>0.56558089893231844</v>
      </c>
      <c r="F152">
        <f t="shared" si="18"/>
        <v>0.5697447655311958</v>
      </c>
      <c r="G152">
        <f t="shared" si="19"/>
        <v>0.5780724987289505</v>
      </c>
    </row>
    <row r="153" spans="1:7" x14ac:dyDescent="0.35">
      <c r="A153" s="15"/>
      <c r="B153" s="3">
        <v>-1510</v>
      </c>
      <c r="C153" s="3">
        <v>1510</v>
      </c>
      <c r="D153">
        <f>_xlfn.NORM.DIST(C153,$O$10,$P$10,FALSE)</f>
        <v>5.6993119758047301E-4</v>
      </c>
      <c r="E153">
        <f>IF(
  $C153 &lt;= $O$10,
  0.5 + (0.75 - 0.5) * (($D153 - MIN($D$153:$D$216)) / (MAX($D$153:$D$216) - MIN($D$153:$D$216))),
  0.5 + (0.75 - 0.5) * (($D153- MIN($D$153:$D$216)) / (MAX($D$153:$D$216) - MIN($D$153:$D$216)))
)</f>
        <v>0.5</v>
      </c>
      <c r="F153">
        <f>IF(
  $C153 &lt;= $O$10,
  0.5 + (1 - 0.5) * (($D153 - MIN($D$153:$D$216)) / (MAX($D$153:$D$216) - MIN($D$153:$D$216))),
  0.7 + (1 - 0.7) * (($D153- MIN($D$153:$D$216)) / (MAX($D$153:$D$216) - MIN($D$153:$D$216)))
)</f>
        <v>0.5</v>
      </c>
      <c r="G153">
        <f>IF(
  $C153 &lt;= $O$10,
  0.5 + (1.2 - 0.5) * (($D153 - MIN($D$153:$D$216)) / (MAX($D$153:$D$216) - MIN($D$153:$D$216))),
  0.9 + (1.2 - 0.9) * (($D153- MIN($D$153:$D$216)) / (MAX($D$153:$D$216) - MIN($D$153:$D$216)))
)</f>
        <v>0.5</v>
      </c>
    </row>
    <row r="154" spans="1:7" x14ac:dyDescent="0.35">
      <c r="A154" s="15"/>
      <c r="B154" s="3">
        <v>-1520</v>
      </c>
      <c r="C154" s="3">
        <v>1520</v>
      </c>
      <c r="D154">
        <f t="shared" ref="D154:D216" si="20">_xlfn.NORM.DIST(C154,$O$10,$P$10,FALSE)</f>
        <v>5.7477641046875983E-4</v>
      </c>
      <c r="E154">
        <f t="shared" ref="E154:E216" si="21">IF(
  $C154 &lt;= $O$10,
  0.5 + (0.75 - 0.5) * (($D154 - MIN($D$153:$D$216)) / (MAX($D$153:$D$216) - MIN($D$153:$D$216))),
  0.5 + (0.75 - 0.5) * (($D154- MIN($D$153:$D$216)) / (MAX($D$153:$D$216) - MIN($D$153:$D$216)))
)</f>
        <v>0.51440783412511526</v>
      </c>
      <c r="F154">
        <f t="shared" ref="F154:F216" si="22">IF(
  $C154 &lt;= $O$10,
  0.5 + (1 - 0.5) * (($D154 - MIN($D$153:$D$216)) / (MAX($D$153:$D$216) - MIN($D$153:$D$216))),
  0.7 + (1 - 0.7) * (($D154- MIN($D$153:$D$216)) / (MAX($D$153:$D$216) - MIN($D$153:$D$216)))
)</f>
        <v>0.52881566825023063</v>
      </c>
      <c r="G154">
        <f t="shared" ref="G154:G216" si="23">IF(
  $C154 &lt;= $O$10,
  0.5 + (1.2 - 0.5) * (($D154 - MIN($D$153:$D$216)) / (MAX($D$153:$D$216) - MIN($D$153:$D$216))),
  0.9 + (1.2 - 0.9) * (($D154- MIN($D$153:$D$216)) / (MAX($D$153:$D$216) - MIN($D$153:$D$216)))
)</f>
        <v>0.54034193555032284</v>
      </c>
    </row>
    <row r="155" spans="1:7" x14ac:dyDescent="0.35">
      <c r="A155" s="15"/>
      <c r="B155" s="3">
        <v>-1530</v>
      </c>
      <c r="C155" s="3">
        <v>1530</v>
      </c>
      <c r="D155">
        <f t="shared" si="20"/>
        <v>5.7950705391862439E-4</v>
      </c>
      <c r="E155">
        <f t="shared" si="21"/>
        <v>0.52847498198883103</v>
      </c>
      <c r="F155">
        <f t="shared" si="22"/>
        <v>0.55694996397766205</v>
      </c>
      <c r="G155">
        <f t="shared" si="23"/>
        <v>0.57972994956872692</v>
      </c>
    </row>
    <row r="156" spans="1:7" x14ac:dyDescent="0.35">
      <c r="A156" s="15"/>
      <c r="B156" s="3">
        <v>-1540</v>
      </c>
      <c r="C156" s="3">
        <v>1540</v>
      </c>
      <c r="D156">
        <f t="shared" si="20"/>
        <v>5.8411963218327168E-4</v>
      </c>
      <c r="E156">
        <f t="shared" si="21"/>
        <v>0.54219104855977762</v>
      </c>
      <c r="F156">
        <f t="shared" si="22"/>
        <v>0.58438209711955524</v>
      </c>
      <c r="G156">
        <f t="shared" si="23"/>
        <v>0.61813493596737734</v>
      </c>
    </row>
    <row r="157" spans="1:7" x14ac:dyDescent="0.35">
      <c r="A157" s="15"/>
      <c r="B157" s="3">
        <v>-1550</v>
      </c>
      <c r="C157" s="3">
        <v>1550</v>
      </c>
      <c r="D157">
        <f t="shared" si="20"/>
        <v>5.8861071677798261E-4</v>
      </c>
      <c r="E157">
        <f t="shared" si="21"/>
        <v>0.55554583881860875</v>
      </c>
      <c r="F157">
        <f t="shared" si="22"/>
        <v>0.6110916776372175</v>
      </c>
      <c r="G157">
        <f t="shared" si="23"/>
        <v>0.65552834869210441</v>
      </c>
    </row>
    <row r="158" spans="1:7" x14ac:dyDescent="0.35">
      <c r="A158" s="15"/>
      <c r="B158" s="3">
        <v>-1560</v>
      </c>
      <c r="C158" s="3">
        <v>1560</v>
      </c>
      <c r="D158">
        <f t="shared" si="20"/>
        <v>5.9297695071489109E-4</v>
      </c>
      <c r="E158">
        <f t="shared" si="21"/>
        <v>0.56852937035062978</v>
      </c>
      <c r="F158">
        <f t="shared" si="22"/>
        <v>0.63705874070125956</v>
      </c>
      <c r="G158">
        <f t="shared" si="23"/>
        <v>0.69188223698176332</v>
      </c>
    </row>
    <row r="159" spans="1:7" x14ac:dyDescent="0.35">
      <c r="A159" s="15"/>
      <c r="B159" s="3">
        <v>-1570</v>
      </c>
      <c r="C159" s="3">
        <v>1570</v>
      </c>
      <c r="D159">
        <f t="shared" si="20"/>
        <v>5.972150526744656E-4</v>
      </c>
      <c r="E159">
        <f t="shared" si="21"/>
        <v>0.58113188575020924</v>
      </c>
      <c r="F159">
        <f t="shared" si="22"/>
        <v>0.66226377150041849</v>
      </c>
      <c r="G159">
        <f t="shared" si="23"/>
        <v>0.7271692801005859</v>
      </c>
    </row>
    <row r="160" spans="1:7" x14ac:dyDescent="0.35">
      <c r="A160" s="15"/>
      <c r="B160" s="3">
        <v>-1580</v>
      </c>
      <c r="C160" s="3">
        <v>1580</v>
      </c>
      <c r="D160">
        <f t="shared" si="20"/>
        <v>6.0132182110646107E-4</v>
      </c>
      <c r="E160">
        <f t="shared" si="21"/>
        <v>0.59334386481546186</v>
      </c>
      <c r="F160">
        <f t="shared" si="22"/>
        <v>0.68668772963092373</v>
      </c>
      <c r="G160">
        <f t="shared" si="23"/>
        <v>0.76136282148329326</v>
      </c>
    </row>
    <row r="161" spans="1:7" x14ac:dyDescent="0.35">
      <c r="A161" s="15"/>
      <c r="B161" s="3">
        <v>-1590</v>
      </c>
      <c r="C161" s="3">
        <v>1590</v>
      </c>
      <c r="D161">
        <f t="shared" si="20"/>
        <v>6.0529413825318053E-4</v>
      </c>
      <c r="E161">
        <f t="shared" si="21"/>
        <v>0.60515603651190952</v>
      </c>
      <c r="F161">
        <f t="shared" si="22"/>
        <v>0.71031207302381916</v>
      </c>
      <c r="G161">
        <f t="shared" si="23"/>
        <v>0.79443690223334684</v>
      </c>
    </row>
    <row r="162" spans="1:7" x14ac:dyDescent="0.35">
      <c r="A162" s="15"/>
      <c r="B162" s="3">
        <v>-1600</v>
      </c>
      <c r="C162" s="3">
        <v>1600</v>
      </c>
      <c r="D162">
        <f t="shared" si="20"/>
        <v>6.0912897408798314E-4</v>
      </c>
      <c r="E162">
        <f t="shared" si="21"/>
        <v>0.61655939068411814</v>
      </c>
      <c r="F162">
        <f t="shared" si="22"/>
        <v>0.73311878136823627</v>
      </c>
      <c r="G162">
        <f t="shared" si="23"/>
        <v>0.82636629391553074</v>
      </c>
    </row>
    <row r="163" spans="1:7" x14ac:dyDescent="0.35">
      <c r="A163" s="15"/>
      <c r="B163" s="3">
        <v>-1610</v>
      </c>
      <c r="C163" s="3">
        <v>1610</v>
      </c>
      <c r="D163">
        <f t="shared" si="20"/>
        <v>6.1282339016208653E-4</v>
      </c>
      <c r="E163">
        <f t="shared" si="21"/>
        <v>0.62754518949463478</v>
      </c>
      <c r="F163">
        <f t="shared" si="22"/>
        <v>0.75509037898926956</v>
      </c>
      <c r="G163">
        <f t="shared" si="23"/>
        <v>0.85712653058497734</v>
      </c>
    </row>
    <row r="164" spans="1:7" x14ac:dyDescent="0.35">
      <c r="A164" s="15"/>
      <c r="B164" s="3">
        <v>-1620</v>
      </c>
      <c r="C164" s="3">
        <v>1620</v>
      </c>
      <c r="D164">
        <f t="shared" si="20"/>
        <v>6.1637454335283478E-4</v>
      </c>
      <c r="E164">
        <f t="shared" si="21"/>
        <v>0.63810497856992254</v>
      </c>
      <c r="F164">
        <f t="shared" si="22"/>
        <v>0.77620995713984509</v>
      </c>
      <c r="G164">
        <f t="shared" si="23"/>
        <v>0.88669393999578316</v>
      </c>
    </row>
    <row r="165" spans="1:7" x14ac:dyDescent="0.35">
      <c r="A165" s="15"/>
      <c r="B165" s="3">
        <v>-1630</v>
      </c>
      <c r="C165" s="3">
        <v>1630</v>
      </c>
      <c r="D165">
        <f t="shared" si="20"/>
        <v>6.1977968950674683E-4</v>
      </c>
      <c r="E165">
        <f t="shared" si="21"/>
        <v>0.64823059783341097</v>
      </c>
      <c r="F165">
        <f t="shared" si="22"/>
        <v>0.79646119566682194</v>
      </c>
      <c r="G165">
        <f t="shared" si="23"/>
        <v>0.91504567393355063</v>
      </c>
    </row>
    <row r="166" spans="1:7" x14ac:dyDescent="0.35">
      <c r="A166" s="15"/>
      <c r="B166" s="3">
        <v>-1640</v>
      </c>
      <c r="C166" s="3">
        <v>1640</v>
      </c>
      <c r="D166">
        <f t="shared" si="20"/>
        <v>6.2303618697081707E-4</v>
      </c>
      <c r="E166">
        <f t="shared" si="21"/>
        <v>0.65791419200625079</v>
      </c>
      <c r="F166">
        <f t="shared" si="22"/>
        <v>0.81582838401250157</v>
      </c>
      <c r="G166">
        <f t="shared" si="23"/>
        <v>0.94215973761750216</v>
      </c>
    </row>
    <row r="167" spans="1:7" x14ac:dyDescent="0.35">
      <c r="A167" s="15"/>
      <c r="B167" s="3">
        <v>-1650</v>
      </c>
      <c r="C167" s="3">
        <v>1650</v>
      </c>
      <c r="D167">
        <f t="shared" si="20"/>
        <v>6.2614150000571238E-4</v>
      </c>
      <c r="E167">
        <f t="shared" si="21"/>
        <v>0.66714822075687386</v>
      </c>
      <c r="F167">
        <f t="shared" si="22"/>
        <v>0.83429644151374771</v>
      </c>
      <c r="G167">
        <f t="shared" si="23"/>
        <v>0.96801501811924684</v>
      </c>
    </row>
    <row r="168" spans="1:7" x14ac:dyDescent="0.35">
      <c r="A168" s="15"/>
      <c r="B168" s="3">
        <v>-1660</v>
      </c>
      <c r="C168" s="3">
        <v>1660</v>
      </c>
      <c r="D168">
        <f t="shared" si="20"/>
        <v>6.2909320207469406E-4</v>
      </c>
      <c r="E168">
        <f t="shared" si="21"/>
        <v>0.67592546848100532</v>
      </c>
      <c r="F168">
        <f t="shared" si="22"/>
        <v>0.85185093696201064</v>
      </c>
      <c r="G168">
        <f t="shared" si="23"/>
        <v>0.99259131174681481</v>
      </c>
    </row>
    <row r="169" spans="1:7" x14ac:dyDescent="0.35">
      <c r="A169" s="15"/>
      <c r="B169" s="3">
        <v>-1670</v>
      </c>
      <c r="C169" s="3">
        <v>1670</v>
      </c>
      <c r="D169">
        <f t="shared" si="20"/>
        <v>6.3188897900229855E-4</v>
      </c>
      <c r="E169">
        <f t="shared" si="21"/>
        <v>0.68423905369438742</v>
      </c>
      <c r="F169">
        <f t="shared" si="22"/>
        <v>0.86847810738877484</v>
      </c>
      <c r="G169">
        <f t="shared" si="23"/>
        <v>1.0158693503442848</v>
      </c>
    </row>
    <row r="170" spans="1:7" x14ac:dyDescent="0.35">
      <c r="A170" s="15"/>
      <c r="B170" s="3">
        <v>-1680</v>
      </c>
      <c r="C170" s="3">
        <v>1680</v>
      </c>
      <c r="D170">
        <f t="shared" si="20"/>
        <v>6.3452663199702085E-4</v>
      </c>
      <c r="E170">
        <f t="shared" si="21"/>
        <v>0.69208243802109959</v>
      </c>
      <c r="F170">
        <f t="shared" si="22"/>
        <v>0.88416487604219918</v>
      </c>
      <c r="G170">
        <f t="shared" si="23"/>
        <v>1.037830826459079</v>
      </c>
    </row>
    <row r="171" spans="1:7" x14ac:dyDescent="0.35">
      <c r="A171" s="15"/>
      <c r="B171" s="3">
        <v>-1690</v>
      </c>
      <c r="C171" s="3">
        <v>1690</v>
      </c>
      <c r="D171">
        <f t="shared" si="20"/>
        <v>6.3700408053247895E-4</v>
      </c>
      <c r="E171">
        <f t="shared" si="21"/>
        <v>0.69944943476105315</v>
      </c>
      <c r="F171">
        <f t="shared" si="22"/>
        <v>0.8988988695221064</v>
      </c>
      <c r="G171">
        <f t="shared" si="23"/>
        <v>1.0584584173309488</v>
      </c>
    </row>
    <row r="172" spans="1:7" x14ac:dyDescent="0.35">
      <c r="A172" s="15"/>
      <c r="B172" s="3">
        <v>-1700</v>
      </c>
      <c r="C172" s="3">
        <v>1700</v>
      </c>
      <c r="D172">
        <f t="shared" si="20"/>
        <v>6.3931936508177098E-4</v>
      </c>
      <c r="E172">
        <f t="shared" si="21"/>
        <v>0.7063342170209379</v>
      </c>
      <c r="F172">
        <f t="shared" si="22"/>
        <v>0.91266843404187581</v>
      </c>
      <c r="G172">
        <f t="shared" si="23"/>
        <v>1.0777358076586263</v>
      </c>
    </row>
    <row r="173" spans="1:7" x14ac:dyDescent="0.35">
      <c r="A173" s="15"/>
      <c r="B173" s="3">
        <v>-1710</v>
      </c>
      <c r="C173" s="3">
        <v>1710</v>
      </c>
      <c r="D173">
        <f t="shared" si="20"/>
        <v>6.4147064970000072E-4</v>
      </c>
      <c r="E173">
        <f t="shared" si="21"/>
        <v>0.71273132539367767</v>
      </c>
      <c r="F173">
        <f t="shared" si="22"/>
        <v>0.92546265078735535</v>
      </c>
      <c r="G173">
        <f t="shared" si="23"/>
        <v>1.0956477111022975</v>
      </c>
    </row>
    <row r="174" spans="1:7" x14ac:dyDescent="0.35">
      <c r="A174" s="15"/>
      <c r="B174" s="3">
        <v>-1720</v>
      </c>
      <c r="C174" s="3">
        <v>1720</v>
      </c>
      <c r="D174">
        <f t="shared" si="20"/>
        <v>6.4345622445020304E-4</v>
      </c>
      <c r="E174">
        <f t="shared" si="21"/>
        <v>0.71863567517221705</v>
      </c>
      <c r="F174">
        <f t="shared" si="22"/>
        <v>0.9372713503444341</v>
      </c>
      <c r="G174">
        <f t="shared" si="23"/>
        <v>1.1121798904822078</v>
      </c>
    </row>
    <row r="175" spans="1:7" x14ac:dyDescent="0.35">
      <c r="A175" s="15"/>
      <c r="B175" s="3">
        <v>-1730</v>
      </c>
      <c r="C175" s="3">
        <v>1730</v>
      </c>
      <c r="D175">
        <f t="shared" si="20"/>
        <v>6.4527450766818455E-4</v>
      </c>
      <c r="E175">
        <f t="shared" si="21"/>
        <v>0.72404256308430248</v>
      </c>
      <c r="F175">
        <f t="shared" si="22"/>
        <v>0.94808512616860496</v>
      </c>
      <c r="G175">
        <f t="shared" si="23"/>
        <v>1.1273191766360469</v>
      </c>
    </row>
    <row r="176" spans="1:7" x14ac:dyDescent="0.35">
      <c r="A176" s="15"/>
      <c r="B176" s="3">
        <v>-1740</v>
      </c>
      <c r="C176" s="3">
        <v>1740</v>
      </c>
      <c r="D176">
        <f t="shared" si="20"/>
        <v>6.4692404806208166E-4</v>
      </c>
      <c r="E176">
        <f t="shared" si="21"/>
        <v>0.72894767353577539</v>
      </c>
      <c r="F176">
        <f t="shared" si="22"/>
        <v>0.95789534707155077</v>
      </c>
      <c r="G176">
        <f t="shared" si="23"/>
        <v>1.1410534859001711</v>
      </c>
    </row>
    <row r="177" spans="1:7" x14ac:dyDescent="0.35">
      <c r="A177" s="15"/>
      <c r="B177" s="3">
        <v>-1750</v>
      </c>
      <c r="C177" s="3">
        <v>1750</v>
      </c>
      <c r="D177">
        <f t="shared" si="20"/>
        <v>6.4840352664273136E-4</v>
      </c>
      <c r="E177">
        <f t="shared" si="21"/>
        <v>0.73334708435076612</v>
      </c>
      <c r="F177">
        <f t="shared" si="22"/>
        <v>0.96669416870153235</v>
      </c>
      <c r="G177">
        <f t="shared" si="23"/>
        <v>1.1533718361821452</v>
      </c>
    </row>
    <row r="178" spans="1:7" x14ac:dyDescent="0.35">
      <c r="A178" s="15"/>
      <c r="B178" s="3">
        <v>-1760</v>
      </c>
      <c r="C178" s="3">
        <v>1760</v>
      </c>
      <c r="D178">
        <f t="shared" si="20"/>
        <v>6.4971175848126421E-4</v>
      </c>
      <c r="E178">
        <f t="shared" si="21"/>
        <v>0.7372372719981124</v>
      </c>
      <c r="F178">
        <f t="shared" si="22"/>
        <v>0.97447454399622468</v>
      </c>
      <c r="G178">
        <f t="shared" si="23"/>
        <v>1.1642643615947144</v>
      </c>
    </row>
    <row r="179" spans="1:7" x14ac:dyDescent="0.35">
      <c r="A179" s="15"/>
      <c r="B179" s="3">
        <v>-1770</v>
      </c>
      <c r="C179" s="3">
        <v>1770</v>
      </c>
      <c r="D179">
        <f t="shared" si="20"/>
        <v>6.5084769429063776E-4</v>
      </c>
      <c r="E179">
        <f t="shared" si="21"/>
        <v>0.74061511629424182</v>
      </c>
      <c r="F179">
        <f t="shared" si="22"/>
        <v>0.98123023258848363</v>
      </c>
      <c r="G179">
        <f t="shared" si="23"/>
        <v>1.1737223256238771</v>
      </c>
    </row>
    <row r="180" spans="1:7" x14ac:dyDescent="0.35">
      <c r="A180" s="15"/>
      <c r="B180" s="3">
        <v>-1780</v>
      </c>
      <c r="C180" s="3">
        <v>1780</v>
      </c>
      <c r="D180">
        <f t="shared" si="20"/>
        <v>6.5181042182815895E-4</v>
      </c>
      <c r="E180">
        <f t="shared" si="21"/>
        <v>0.74347790457374519</v>
      </c>
      <c r="F180">
        <f t="shared" si="22"/>
        <v>0.98695580914749037</v>
      </c>
      <c r="G180">
        <f t="shared" si="23"/>
        <v>1.1817381328064864</v>
      </c>
    </row>
    <row r="181" spans="1:7" x14ac:dyDescent="0.35">
      <c r="A181" s="15"/>
      <c r="B181" s="3">
        <v>-1790</v>
      </c>
      <c r="C181" s="3">
        <v>1790</v>
      </c>
      <c r="D181">
        <f t="shared" si="20"/>
        <v>6.5259916711636731E-4</v>
      </c>
      <c r="E181">
        <f t="shared" si="21"/>
        <v>0.74582333531982137</v>
      </c>
      <c r="F181">
        <f t="shared" si="22"/>
        <v>0.99164667063964274</v>
      </c>
      <c r="G181">
        <f t="shared" si="23"/>
        <v>1.1883053388954998</v>
      </c>
    </row>
    <row r="182" spans="1:7" x14ac:dyDescent="0.35">
      <c r="A182" s="15"/>
      <c r="B182" s="3">
        <v>-1800</v>
      </c>
      <c r="C182" s="3">
        <v>1800</v>
      </c>
      <c r="D182">
        <f t="shared" si="20"/>
        <v>6.5321329547999576E-4</v>
      </c>
      <c r="E182">
        <f t="shared" si="21"/>
        <v>0.74764952124780759</v>
      </c>
      <c r="F182">
        <f t="shared" si="22"/>
        <v>0.99529904249561518</v>
      </c>
      <c r="G182">
        <f t="shared" si="23"/>
        <v>1.1934186594938612</v>
      </c>
    </row>
    <row r="183" spans="1:7" x14ac:dyDescent="0.35">
      <c r="A183" s="15"/>
      <c r="B183" s="3">
        <v>-1810</v>
      </c>
      <c r="C183" s="3">
        <v>1810</v>
      </c>
      <c r="D183">
        <f t="shared" si="20"/>
        <v>6.5365231239706005E-4</v>
      </c>
      <c r="E183">
        <f t="shared" si="21"/>
        <v>0.74895499183599856</v>
      </c>
      <c r="F183">
        <f t="shared" si="22"/>
        <v>0.99790998367199701</v>
      </c>
      <c r="G183">
        <f t="shared" si="23"/>
        <v>1.1970739771407959</v>
      </c>
    </row>
    <row r="184" spans="1:7" x14ac:dyDescent="0.35">
      <c r="A184" s="15"/>
      <c r="B184" s="3">
        <v>-1820</v>
      </c>
      <c r="C184" s="3">
        <v>1820</v>
      </c>
      <c r="D184">
        <f t="shared" si="20"/>
        <v>6.5391586416248325E-4</v>
      </c>
      <c r="E184">
        <f t="shared" si="21"/>
        <v>0.74973869529901416</v>
      </c>
      <c r="F184">
        <f t="shared" si="22"/>
        <v>0.99947739059802843</v>
      </c>
      <c r="G184">
        <f t="shared" si="23"/>
        <v>1.1992683468372398</v>
      </c>
    </row>
    <row r="185" spans="1:7" x14ac:dyDescent="0.35">
      <c r="A185" s="15"/>
      <c r="B185" s="3">
        <v>-1830</v>
      </c>
      <c r="C185" s="3">
        <v>1830</v>
      </c>
      <c r="D185">
        <f t="shared" si="20"/>
        <v>6.5400373836300442E-4</v>
      </c>
      <c r="E185">
        <f t="shared" si="21"/>
        <v>0.75</v>
      </c>
      <c r="F185">
        <f t="shared" si="22"/>
        <v>1</v>
      </c>
      <c r="G185">
        <f t="shared" si="23"/>
        <v>1.2</v>
      </c>
    </row>
    <row r="186" spans="1:7" x14ac:dyDescent="0.35">
      <c r="A186" s="15"/>
      <c r="B186" s="3">
        <v>-1840</v>
      </c>
      <c r="C186" s="3">
        <v>1840</v>
      </c>
      <c r="D186">
        <f t="shared" si="20"/>
        <v>6.5391586416248325E-4</v>
      </c>
      <c r="E186">
        <f t="shared" si="21"/>
        <v>0.74973869529901416</v>
      </c>
      <c r="F186">
        <f t="shared" si="22"/>
        <v>0.99968643435881699</v>
      </c>
      <c r="G186">
        <f t="shared" si="23"/>
        <v>1.1996864343588169</v>
      </c>
    </row>
    <row r="187" spans="1:7" x14ac:dyDescent="0.35">
      <c r="A187" s="15"/>
      <c r="B187" s="3">
        <v>-1850</v>
      </c>
      <c r="C187" s="3">
        <v>1850</v>
      </c>
      <c r="D187">
        <f t="shared" si="20"/>
        <v>6.5365231239706005E-4</v>
      </c>
      <c r="E187">
        <f t="shared" si="21"/>
        <v>0.74895499183599856</v>
      </c>
      <c r="F187">
        <f t="shared" si="22"/>
        <v>0.99874599020319821</v>
      </c>
      <c r="G187">
        <f t="shared" si="23"/>
        <v>1.1987459902031983</v>
      </c>
    </row>
    <row r="188" spans="1:7" x14ac:dyDescent="0.35">
      <c r="A188" s="15"/>
      <c r="B188" s="3">
        <v>-1860</v>
      </c>
      <c r="C188" s="3">
        <v>1860</v>
      </c>
      <c r="D188">
        <f t="shared" si="20"/>
        <v>6.5321329547999576E-4</v>
      </c>
      <c r="E188">
        <f t="shared" si="21"/>
        <v>0.74764952124780759</v>
      </c>
      <c r="F188">
        <f t="shared" si="22"/>
        <v>0.99717942549736915</v>
      </c>
      <c r="G188">
        <f t="shared" si="23"/>
        <v>1.1971794254973691</v>
      </c>
    </row>
    <row r="189" spans="1:7" x14ac:dyDescent="0.35">
      <c r="A189" s="15"/>
      <c r="B189" s="3">
        <v>-1870</v>
      </c>
      <c r="C189" s="3">
        <v>1870</v>
      </c>
      <c r="D189">
        <f t="shared" si="20"/>
        <v>6.5259916711636731E-4</v>
      </c>
      <c r="E189">
        <f t="shared" si="21"/>
        <v>0.74582333531982137</v>
      </c>
      <c r="F189">
        <f t="shared" si="22"/>
        <v>0.9949880023837856</v>
      </c>
      <c r="G189">
        <f t="shared" si="23"/>
        <v>1.1949880023837856</v>
      </c>
    </row>
    <row r="190" spans="1:7" x14ac:dyDescent="0.35">
      <c r="A190" s="15"/>
      <c r="B190" s="3">
        <v>-1880</v>
      </c>
      <c r="C190" s="3">
        <v>1880</v>
      </c>
      <c r="D190">
        <f t="shared" si="20"/>
        <v>6.5181042182815895E-4</v>
      </c>
      <c r="E190">
        <f t="shared" si="21"/>
        <v>0.74347790457374519</v>
      </c>
      <c r="F190">
        <f t="shared" si="22"/>
        <v>0.99217348548849427</v>
      </c>
      <c r="G190">
        <f t="shared" si="23"/>
        <v>1.1921734854884942</v>
      </c>
    </row>
    <row r="191" spans="1:7" x14ac:dyDescent="0.35">
      <c r="A191" s="15"/>
      <c r="B191" s="3">
        <v>-1890</v>
      </c>
      <c r="C191" s="3">
        <v>1890</v>
      </c>
      <c r="D191">
        <f t="shared" si="20"/>
        <v>6.5084769429063776E-4</v>
      </c>
      <c r="E191">
        <f t="shared" si="21"/>
        <v>0.74061511629424182</v>
      </c>
      <c r="F191">
        <f t="shared" si="22"/>
        <v>0.9887381395530902</v>
      </c>
      <c r="G191">
        <f t="shared" si="23"/>
        <v>1.1887381395530903</v>
      </c>
    </row>
    <row r="192" spans="1:7" x14ac:dyDescent="0.35">
      <c r="A192" s="15"/>
      <c r="B192" s="3">
        <v>-1900</v>
      </c>
      <c r="C192" s="3">
        <v>1900</v>
      </c>
      <c r="D192">
        <f t="shared" si="20"/>
        <v>6.4971175848126421E-4</v>
      </c>
      <c r="E192">
        <f t="shared" si="21"/>
        <v>0.7372372719981124</v>
      </c>
      <c r="F192">
        <f t="shared" si="22"/>
        <v>0.98468472639773474</v>
      </c>
      <c r="G192">
        <f t="shared" si="23"/>
        <v>1.1846847263977347</v>
      </c>
    </row>
    <row r="193" spans="1:7" x14ac:dyDescent="0.35">
      <c r="A193" s="15"/>
      <c r="B193" s="3">
        <v>-1910</v>
      </c>
      <c r="C193" s="3">
        <v>1910</v>
      </c>
      <c r="D193">
        <f t="shared" si="20"/>
        <v>6.4840352664273136E-4</v>
      </c>
      <c r="E193">
        <f t="shared" si="21"/>
        <v>0.73334708435076612</v>
      </c>
      <c r="F193">
        <f t="shared" si="22"/>
        <v>0.98001650122091943</v>
      </c>
      <c r="G193">
        <f t="shared" si="23"/>
        <v>1.1800165012209194</v>
      </c>
    </row>
    <row r="194" spans="1:7" x14ac:dyDescent="0.35">
      <c r="A194" s="15"/>
      <c r="B194" s="3">
        <v>-1920</v>
      </c>
      <c r="C194" s="3">
        <v>1920</v>
      </c>
      <c r="D194">
        <f t="shared" si="20"/>
        <v>6.4692404806208166E-4</v>
      </c>
      <c r="E194">
        <f t="shared" si="21"/>
        <v>0.72894767353577539</v>
      </c>
      <c r="F194">
        <f t="shared" si="22"/>
        <v>0.97473720824293042</v>
      </c>
      <c r="G194">
        <f t="shared" si="23"/>
        <v>1.1747372082429304</v>
      </c>
    </row>
    <row r="195" spans="1:7" x14ac:dyDescent="0.35">
      <c r="A195" s="15"/>
      <c r="B195" s="3">
        <v>-1930</v>
      </c>
      <c r="C195" s="3">
        <v>1930</v>
      </c>
      <c r="D195">
        <f t="shared" si="20"/>
        <v>6.4527450766818455E-4</v>
      </c>
      <c r="E195">
        <f t="shared" si="21"/>
        <v>0.72404256308430248</v>
      </c>
      <c r="F195">
        <f t="shared" si="22"/>
        <v>0.96885107570116302</v>
      </c>
      <c r="G195">
        <f t="shared" si="23"/>
        <v>1.168851075701163</v>
      </c>
    </row>
    <row r="196" spans="1:7" x14ac:dyDescent="0.35">
      <c r="A196" s="15"/>
      <c r="B196" s="3">
        <v>-1940</v>
      </c>
      <c r="C196" s="3">
        <v>1940</v>
      </c>
      <c r="D196">
        <f t="shared" si="20"/>
        <v>6.4345622445020304E-4</v>
      </c>
      <c r="E196">
        <f t="shared" si="21"/>
        <v>0.71863567517221705</v>
      </c>
      <c r="F196">
        <f t="shared" si="22"/>
        <v>0.96236281020666037</v>
      </c>
      <c r="G196">
        <f t="shared" si="23"/>
        <v>1.1623628102066603</v>
      </c>
    </row>
    <row r="197" spans="1:7" x14ac:dyDescent="0.35">
      <c r="A197" s="15"/>
      <c r="B197" s="3">
        <v>-1950</v>
      </c>
      <c r="C197" s="3">
        <v>1950</v>
      </c>
      <c r="D197">
        <f t="shared" si="20"/>
        <v>6.4147064970000072E-4</v>
      </c>
      <c r="E197">
        <f t="shared" si="21"/>
        <v>0.71273132539367767</v>
      </c>
      <c r="F197">
        <f t="shared" si="22"/>
        <v>0.95527759047241312</v>
      </c>
      <c r="G197">
        <f t="shared" si="23"/>
        <v>1.1552775904724131</v>
      </c>
    </row>
    <row r="198" spans="1:7" x14ac:dyDescent="0.35">
      <c r="A198" s="15"/>
      <c r="B198" s="3">
        <v>-1960</v>
      </c>
      <c r="C198" s="3">
        <v>1960</v>
      </c>
      <c r="D198">
        <f t="shared" si="20"/>
        <v>6.3931936508177098E-4</v>
      </c>
      <c r="E198">
        <f t="shared" si="21"/>
        <v>0.7063342170209379</v>
      </c>
      <c r="F198">
        <f t="shared" si="22"/>
        <v>0.94760106042512549</v>
      </c>
      <c r="G198">
        <f t="shared" si="23"/>
        <v>1.1476010604251254</v>
      </c>
    </row>
    <row r="199" spans="1:7" x14ac:dyDescent="0.35">
      <c r="A199" s="15"/>
      <c r="B199" s="3">
        <v>-1970</v>
      </c>
      <c r="C199" s="3">
        <v>1970</v>
      </c>
      <c r="D199">
        <f t="shared" si="20"/>
        <v>6.3700408053247895E-4</v>
      </c>
      <c r="E199">
        <f t="shared" si="21"/>
        <v>0.69944943476105315</v>
      </c>
      <c r="F199">
        <f t="shared" si="22"/>
        <v>0.93933932171326384</v>
      </c>
      <c r="G199">
        <f t="shared" si="23"/>
        <v>1.1393393217132637</v>
      </c>
    </row>
    <row r="200" spans="1:7" x14ac:dyDescent="0.35">
      <c r="A200" s="15"/>
      <c r="B200" s="3">
        <v>-1980</v>
      </c>
      <c r="C200" s="3">
        <v>1980</v>
      </c>
      <c r="D200">
        <f t="shared" si="20"/>
        <v>6.3452663199702085E-4</v>
      </c>
      <c r="E200">
        <f t="shared" si="21"/>
        <v>0.69208243802109959</v>
      </c>
      <c r="F200">
        <f t="shared" si="22"/>
        <v>0.93049892562531955</v>
      </c>
      <c r="G200">
        <f t="shared" si="23"/>
        <v>1.1304989256253195</v>
      </c>
    </row>
    <row r="201" spans="1:7" x14ac:dyDescent="0.35">
      <c r="A201" s="15"/>
      <c r="B201" s="3">
        <v>-1990</v>
      </c>
      <c r="C201" s="3">
        <v>1990</v>
      </c>
      <c r="D201">
        <f t="shared" si="20"/>
        <v>6.3188897900229855E-4</v>
      </c>
      <c r="E201">
        <f t="shared" si="21"/>
        <v>0.68423905369438742</v>
      </c>
      <c r="F201">
        <f t="shared" si="22"/>
        <v>0.92108686443326493</v>
      </c>
      <c r="G201">
        <f t="shared" si="23"/>
        <v>1.121086864433265</v>
      </c>
    </row>
    <row r="202" spans="1:7" x14ac:dyDescent="0.35">
      <c r="A202" s="15"/>
      <c r="B202" s="3">
        <v>-2000</v>
      </c>
      <c r="C202" s="3">
        <v>2000</v>
      </c>
      <c r="D202">
        <f t="shared" si="20"/>
        <v>6.2909320207469406E-4</v>
      </c>
      <c r="E202">
        <f t="shared" si="21"/>
        <v>0.67592546848100532</v>
      </c>
      <c r="F202">
        <f t="shared" si="22"/>
        <v>0.91111056217720632</v>
      </c>
      <c r="G202">
        <f t="shared" si="23"/>
        <v>1.1111105621772064</v>
      </c>
    </row>
    <row r="203" spans="1:7" x14ac:dyDescent="0.35">
      <c r="A203" s="15"/>
      <c r="B203" s="3">
        <v>-2010</v>
      </c>
      <c r="C203" s="3">
        <v>2010</v>
      </c>
      <c r="D203">
        <f t="shared" si="20"/>
        <v>6.2614150000571238E-4</v>
      </c>
      <c r="E203">
        <f t="shared" si="21"/>
        <v>0.66714822075687386</v>
      </c>
      <c r="F203">
        <f t="shared" si="22"/>
        <v>0.90057786490824865</v>
      </c>
      <c r="G203">
        <f t="shared" si="23"/>
        <v>1.1005778649082487</v>
      </c>
    </row>
    <row r="204" spans="1:7" x14ac:dyDescent="0.35">
      <c r="A204" s="15"/>
      <c r="B204" s="3">
        <v>-2020</v>
      </c>
      <c r="C204" s="3">
        <v>2020</v>
      </c>
      <c r="D204">
        <f t="shared" si="20"/>
        <v>6.2303618697081707E-4</v>
      </c>
      <c r="E204">
        <f t="shared" si="21"/>
        <v>0.65791419200625079</v>
      </c>
      <c r="F204">
        <f t="shared" si="22"/>
        <v>0.88949703040750094</v>
      </c>
      <c r="G204">
        <f t="shared" si="23"/>
        <v>1.0894970304075009</v>
      </c>
    </row>
    <row r="205" spans="1:7" x14ac:dyDescent="0.35">
      <c r="A205" s="15"/>
      <c r="B205" s="3">
        <v>-2030</v>
      </c>
      <c r="C205" s="3">
        <v>2030</v>
      </c>
      <c r="D205">
        <f t="shared" si="20"/>
        <v>6.1977968950674683E-4</v>
      </c>
      <c r="E205">
        <f t="shared" si="21"/>
        <v>0.64823059783341097</v>
      </c>
      <c r="F205">
        <f t="shared" si="22"/>
        <v>0.8778767174000931</v>
      </c>
      <c r="G205">
        <f t="shared" si="23"/>
        <v>1.0778767174000932</v>
      </c>
    </row>
    <row r="206" spans="1:7" x14ac:dyDescent="0.35">
      <c r="A206" s="15"/>
      <c r="B206" s="3">
        <v>-2040</v>
      </c>
      <c r="C206" s="3">
        <v>2040</v>
      </c>
      <c r="D206">
        <f t="shared" si="20"/>
        <v>6.1637454335283478E-4</v>
      </c>
      <c r="E206">
        <f t="shared" si="21"/>
        <v>0.63810497856992254</v>
      </c>
      <c r="F206">
        <f t="shared" si="22"/>
        <v>0.86572597428390707</v>
      </c>
      <c r="G206">
        <f t="shared" si="23"/>
        <v>1.0657259742839071</v>
      </c>
    </row>
    <row r="207" spans="1:7" x14ac:dyDescent="0.35">
      <c r="A207" s="15"/>
      <c r="B207" s="3">
        <v>-2050</v>
      </c>
      <c r="C207" s="3">
        <v>2050</v>
      </c>
      <c r="D207">
        <f t="shared" si="20"/>
        <v>6.1282339016208653E-4</v>
      </c>
      <c r="E207">
        <f t="shared" si="21"/>
        <v>0.62754518949463478</v>
      </c>
      <c r="F207">
        <f t="shared" si="22"/>
        <v>0.85305422739356174</v>
      </c>
      <c r="G207">
        <f t="shared" si="23"/>
        <v>1.0530542273935617</v>
      </c>
    </row>
    <row r="208" spans="1:7" x14ac:dyDescent="0.35">
      <c r="A208" s="15"/>
      <c r="B208" s="3">
        <v>-2060</v>
      </c>
      <c r="C208" s="3">
        <v>2060</v>
      </c>
      <c r="D208">
        <f t="shared" si="20"/>
        <v>6.0912897408798314E-4</v>
      </c>
      <c r="E208">
        <f t="shared" si="21"/>
        <v>0.61655939068411814</v>
      </c>
      <c r="F208">
        <f t="shared" si="22"/>
        <v>0.83987126882094176</v>
      </c>
      <c r="G208">
        <f t="shared" si="23"/>
        <v>1.0398712688209417</v>
      </c>
    </row>
    <row r="209" spans="1:7" x14ac:dyDescent="0.35">
      <c r="A209" s="15"/>
      <c r="B209" s="3">
        <v>-2070</v>
      </c>
      <c r="C209" s="3">
        <v>2070</v>
      </c>
      <c r="D209">
        <f t="shared" si="20"/>
        <v>6.0529413825318053E-4</v>
      </c>
      <c r="E209">
        <f t="shared" si="21"/>
        <v>0.60515603651190952</v>
      </c>
      <c r="F209">
        <f t="shared" si="22"/>
        <v>0.82618724381429143</v>
      </c>
      <c r="G209">
        <f t="shared" si="23"/>
        <v>1.0261872438142916</v>
      </c>
    </row>
    <row r="210" spans="1:7" x14ac:dyDescent="0.35">
      <c r="A210" s="15"/>
      <c r="B210" s="3">
        <v>-2080</v>
      </c>
      <c r="C210" s="3">
        <v>2080</v>
      </c>
      <c r="D210">
        <f t="shared" si="20"/>
        <v>6.0132182110646107E-4</v>
      </c>
      <c r="E210">
        <f t="shared" si="21"/>
        <v>0.59334386481546186</v>
      </c>
      <c r="F210">
        <f t="shared" si="22"/>
        <v>0.81201263777855415</v>
      </c>
      <c r="G210">
        <f t="shared" si="23"/>
        <v>1.0120126377785543</v>
      </c>
    </row>
    <row r="211" spans="1:7" x14ac:dyDescent="0.35">
      <c r="A211" s="15"/>
      <c r="B211" s="3">
        <v>-2090</v>
      </c>
      <c r="C211" s="3">
        <v>2090</v>
      </c>
      <c r="D211">
        <f t="shared" si="20"/>
        <v>5.972150526744656E-4</v>
      </c>
      <c r="E211">
        <f t="shared" si="21"/>
        <v>0.58113188575020924</v>
      </c>
      <c r="F211">
        <f t="shared" si="22"/>
        <v>0.79735826290025114</v>
      </c>
      <c r="G211">
        <f t="shared" si="23"/>
        <v>0.99735826290025109</v>
      </c>
    </row>
    <row r="212" spans="1:7" x14ac:dyDescent="0.35">
      <c r="A212" s="15"/>
      <c r="B212" s="3">
        <v>-2100</v>
      </c>
      <c r="C212" s="3">
        <v>2100</v>
      </c>
      <c r="D212">
        <f t="shared" si="20"/>
        <v>5.9297695071489109E-4</v>
      </c>
      <c r="E212">
        <f t="shared" si="21"/>
        <v>0.56852937035062978</v>
      </c>
      <c r="F212">
        <f t="shared" si="22"/>
        <v>0.78223524442075565</v>
      </c>
      <c r="G212">
        <f t="shared" si="23"/>
        <v>0.98223524442075572</v>
      </c>
    </row>
    <row r="213" spans="1:7" x14ac:dyDescent="0.35">
      <c r="A213" s="15"/>
      <c r="B213" s="3">
        <v>-2110</v>
      </c>
      <c r="C213" s="3">
        <v>2110</v>
      </c>
      <c r="D213">
        <f t="shared" si="20"/>
        <v>5.8861071677798261E-4</v>
      </c>
      <c r="E213">
        <f t="shared" si="21"/>
        <v>0.55554583881860875</v>
      </c>
      <c r="F213">
        <f t="shared" si="22"/>
        <v>0.76665500658233043</v>
      </c>
      <c r="G213">
        <f t="shared" si="23"/>
        <v>0.9666550065823305</v>
      </c>
    </row>
    <row r="214" spans="1:7" x14ac:dyDescent="0.35">
      <c r="A214" s="15"/>
      <c r="B214" s="3">
        <v>-2120</v>
      </c>
      <c r="C214" s="3">
        <v>2120</v>
      </c>
      <c r="D214">
        <f t="shared" si="20"/>
        <v>5.8411963218327168E-4</v>
      </c>
      <c r="E214">
        <f t="shared" si="21"/>
        <v>0.54219104855977762</v>
      </c>
      <c r="F214">
        <f t="shared" si="22"/>
        <v>0.7506292582717331</v>
      </c>
      <c r="G214">
        <f t="shared" si="23"/>
        <v>0.95062925827173317</v>
      </c>
    </row>
    <row r="215" spans="1:7" x14ac:dyDescent="0.35">
      <c r="A215" s="15"/>
      <c r="B215" s="3">
        <v>-2130</v>
      </c>
      <c r="C215" s="3">
        <v>2130</v>
      </c>
      <c r="D215">
        <f t="shared" si="20"/>
        <v>5.7950705391862439E-4</v>
      </c>
      <c r="E215">
        <f t="shared" si="21"/>
        <v>0.52847498198883103</v>
      </c>
      <c r="F215">
        <f t="shared" si="22"/>
        <v>0.73416997838659714</v>
      </c>
      <c r="G215">
        <f t="shared" si="23"/>
        <v>0.93416997838659721</v>
      </c>
    </row>
    <row r="216" spans="1:7" ht="15" thickBot="1" x14ac:dyDescent="0.4">
      <c r="A216" s="16"/>
      <c r="B216" s="4">
        <v>-2140</v>
      </c>
      <c r="C216" s="4">
        <v>2140</v>
      </c>
      <c r="D216">
        <f t="shared" si="20"/>
        <v>5.7477641046875983E-4</v>
      </c>
      <c r="E216">
        <f t="shared" si="21"/>
        <v>0.51440783412511526</v>
      </c>
      <c r="F216">
        <f t="shared" si="22"/>
        <v>0.71728940095013838</v>
      </c>
      <c r="G216">
        <f t="shared" si="23"/>
        <v>0.91728940095013833</v>
      </c>
    </row>
    <row r="217" spans="1:7" x14ac:dyDescent="0.35">
      <c r="A217" s="17" t="s">
        <v>8</v>
      </c>
      <c r="B217" s="6">
        <v>-2150</v>
      </c>
      <c r="C217" s="6">
        <v>2150</v>
      </c>
      <c r="D217">
        <f>_xlfn.NORM.DIST(C217,$Q$11,$R$11,FALSE)</f>
        <v>4.8398009765547541E-4</v>
      </c>
      <c r="E217">
        <f>IF(
  $C217 &lt;= $Q$11,
  0.5 + (1.13 - 0.5) * (($D217 - MIN($D$217:$D$261)) / (MAX($D$217:$D$261) - MIN($D$217:$D$261))),
  0.5 + (1.13 - 0.5) * (($D217- MIN($D$217:$D$261)) / (MAX($D$217:$D$261) - MIN($D$217:$D$261)))
)</f>
        <v>0.5</v>
      </c>
      <c r="F217">
        <f>IF(
  $C217 &lt;= $Q$11,
  0.7 + (1.17 - 0.7) * (($D217 - MIN($D$217:$D$261)) / (MAX($D$217:$D$261) - MIN($D$217:$D$261))),
  0.5 + (1.17 - 0.5) * (($D217- MIN($D$217:$D$261)) / (MAX($D$217:$D$261) - MIN($D$217:$D$261)))
)</f>
        <v>0.7</v>
      </c>
      <c r="G217">
        <f>IF(
  $C217 &lt;= $Q$11,
  0.9 + (1.25 - 0.9) * (($D217 - MIN($D$217:$D$261)) / (MAX($D$217:$D$261) - MIN($D$217:$D$261))),
  0.5 + (1.25 - 0.5) * (($D217- MIN($D$217:$D$261)) / (MAX($D$217:$D$261) - MIN($D$217:$D$261)))
)</f>
        <v>0.9</v>
      </c>
    </row>
    <row r="218" spans="1:7" x14ac:dyDescent="0.35">
      <c r="A218" s="18"/>
      <c r="B218" s="6">
        <v>-2160</v>
      </c>
      <c r="C218" s="6">
        <v>2160</v>
      </c>
      <c r="D218">
        <f t="shared" ref="D218:D261" si="24">_xlfn.NORM.DIST(C218,$Q$11,$R$11,FALSE)</f>
        <v>4.8568197371521291E-4</v>
      </c>
      <c r="E218">
        <f t="shared" ref="E218:E261" si="25">IF(
  $C218 &lt;= $Q$11,
  0.5 + (1.13 - 0.5) * (($D218 - MIN($D$217:$D$261)) / (MAX($D$217:$D$261) - MIN($D$217:$D$261))),
  0.5 + (1.13 - 0.5) * (($D218- MIN($D$217:$D$261)) / (MAX($D$217:$D$261) - MIN($D$217:$D$261)))
)</f>
        <v>0.55377865229627665</v>
      </c>
      <c r="F218">
        <f t="shared" ref="F218:F261" si="26">IF(
  $C218 &lt;= $Q$11,
  0.7 + (1.17 - 0.7) * (($D218 - MIN($D$217:$D$261)) / (MAX($D$217:$D$261) - MIN($D$217:$D$261))),
  0.5 + (1.17 - 0.5) * (($D218- MIN($D$217:$D$261)) / (MAX($D$217:$D$261) - MIN($D$217:$D$261)))
)</f>
        <v>0.74012058187182539</v>
      </c>
      <c r="G218">
        <f t="shared" ref="G218:G261" si="27">IF(
  $C218 &lt;= $Q$11,
  0.9 + (1.25 - 0.9) * (($D218 - MIN($D$217:$D$261)) / (MAX($D$217:$D$261) - MIN($D$217:$D$261))),
  0.5 + (1.25 - 0.5) * (($D218- MIN($D$217:$D$261)) / (MAX($D$217:$D$261) - MIN($D$217:$D$261)))
)</f>
        <v>0.92987702905348713</v>
      </c>
    </row>
    <row r="219" spans="1:7" x14ac:dyDescent="0.35">
      <c r="A219" s="18"/>
      <c r="B219" s="6">
        <v>-2170</v>
      </c>
      <c r="C219" s="6">
        <v>2170</v>
      </c>
      <c r="D219">
        <f t="shared" si="24"/>
        <v>4.8731207412953563E-4</v>
      </c>
      <c r="E219">
        <f t="shared" si="25"/>
        <v>0.60528922081758196</v>
      </c>
      <c r="F219">
        <f t="shared" si="26"/>
        <v>0.77854910124486265</v>
      </c>
      <c r="G219">
        <f t="shared" si="27"/>
        <v>0.95849401156532332</v>
      </c>
    </row>
    <row r="220" spans="1:7" x14ac:dyDescent="0.35">
      <c r="A220" s="18"/>
      <c r="B220" s="6">
        <v>-2180</v>
      </c>
      <c r="C220" s="6">
        <v>2180</v>
      </c>
      <c r="D220">
        <f t="shared" si="24"/>
        <v>4.8886963697840097E-4</v>
      </c>
      <c r="E220">
        <f t="shared" si="25"/>
        <v>0.6545076291731512</v>
      </c>
      <c r="F220">
        <f t="shared" si="26"/>
        <v>0.81526759636727153</v>
      </c>
      <c r="G220">
        <f t="shared" si="27"/>
        <v>0.9858375717628618</v>
      </c>
    </row>
    <row r="221" spans="1:7" x14ac:dyDescent="0.35">
      <c r="A221" s="18"/>
      <c r="B221" s="6">
        <v>-2190</v>
      </c>
      <c r="C221" s="6">
        <v>2190</v>
      </c>
      <c r="D221">
        <f t="shared" si="24"/>
        <v>4.9035393262080167E-4</v>
      </c>
      <c r="E221">
        <f t="shared" si="25"/>
        <v>0.70141082097776342</v>
      </c>
      <c r="F221">
        <f t="shared" si="26"/>
        <v>0.85025886644372817</v>
      </c>
      <c r="G221">
        <f t="shared" si="27"/>
        <v>1.0118949005432019</v>
      </c>
    </row>
    <row r="222" spans="1:7" x14ac:dyDescent="0.35">
      <c r="A222" s="18"/>
      <c r="B222" s="6">
        <v>-2200</v>
      </c>
      <c r="C222" s="6">
        <v>2200</v>
      </c>
      <c r="D222">
        <f t="shared" si="24"/>
        <v>4.9176426426429697E-4</v>
      </c>
      <c r="E222">
        <f t="shared" si="25"/>
        <v>0.74597677784871697</v>
      </c>
      <c r="F222">
        <f t="shared" si="26"/>
        <v>0.88350648506174123</v>
      </c>
      <c r="G222">
        <f t="shared" si="27"/>
        <v>1.0366537654715096</v>
      </c>
    </row>
    <row r="223" spans="1:7" x14ac:dyDescent="0.35">
      <c r="A223" s="18"/>
      <c r="B223" s="6">
        <v>-2210</v>
      </c>
      <c r="C223" s="6">
        <v>2210</v>
      </c>
      <c r="D223">
        <f t="shared" si="24"/>
        <v>4.9309996851007356E-4</v>
      </c>
      <c r="E223">
        <f t="shared" si="25"/>
        <v>0.78818453662955279</v>
      </c>
      <c r="F223">
        <f t="shared" si="26"/>
        <v>0.91499481304109487</v>
      </c>
      <c r="G223">
        <f t="shared" si="27"/>
        <v>1.0601025203497516</v>
      </c>
    </row>
    <row r="224" spans="1:7" x14ac:dyDescent="0.35">
      <c r="A224" s="18"/>
      <c r="B224" s="6">
        <v>-2220</v>
      </c>
      <c r="C224" s="6">
        <v>2220</v>
      </c>
      <c r="D224">
        <f t="shared" si="24"/>
        <v>4.9436041587294383E-4</v>
      </c>
      <c r="E224">
        <f t="shared" si="25"/>
        <v>0.8280142058218054</v>
      </c>
      <c r="F224">
        <f t="shared" si="26"/>
        <v>0.94470901069245794</v>
      </c>
      <c r="G224">
        <f t="shared" si="27"/>
        <v>1.0822301143454474</v>
      </c>
    </row>
    <row r="225" spans="1:7" x14ac:dyDescent="0.35">
      <c r="A225" s="18"/>
      <c r="B225" s="6">
        <v>-2230</v>
      </c>
      <c r="C225" s="6">
        <v>2230</v>
      </c>
      <c r="D225">
        <f t="shared" si="24"/>
        <v>4.9554501127570608E-4</v>
      </c>
      <c r="E225">
        <f t="shared" si="25"/>
        <v>0.86544698120660302</v>
      </c>
      <c r="F225">
        <f t="shared" si="26"/>
        <v>0.97263504947159274</v>
      </c>
      <c r="G225">
        <f t="shared" si="27"/>
        <v>1.103026100670335</v>
      </c>
    </row>
    <row r="226" spans="1:7" x14ac:dyDescent="0.35">
      <c r="A226" s="18"/>
      <c r="B226" s="6">
        <v>-2240</v>
      </c>
      <c r="C226" s="6">
        <v>2240</v>
      </c>
      <c r="D226">
        <f t="shared" si="24"/>
        <v>4.9665319451732727E-4</v>
      </c>
      <c r="E226">
        <f t="shared" si="25"/>
        <v>0.90046516063906945</v>
      </c>
      <c r="F226">
        <f t="shared" si="26"/>
        <v>0.99875972301644866</v>
      </c>
      <c r="G226">
        <f t="shared" si="27"/>
        <v>1.1224806447994831</v>
      </c>
    </row>
    <row r="227" spans="1:7" x14ac:dyDescent="0.35">
      <c r="A227" s="18"/>
      <c r="B227" s="6">
        <v>-2250</v>
      </c>
      <c r="C227" s="6">
        <v>2250</v>
      </c>
      <c r="D227">
        <f t="shared" si="24"/>
        <v>4.9768444071442988E-4</v>
      </c>
      <c r="E227">
        <f t="shared" si="25"/>
        <v>0.93305215799914309</v>
      </c>
      <c r="F227">
        <f t="shared" si="26"/>
        <v>1.0230706575549164</v>
      </c>
      <c r="G227">
        <f t="shared" si="27"/>
        <v>1.1405845322217463</v>
      </c>
    </row>
    <row r="228" spans="1:7" x14ac:dyDescent="0.35">
      <c r="A228" s="18"/>
      <c r="B228" s="6">
        <v>-2260</v>
      </c>
      <c r="C228" s="6">
        <v>2260</v>
      </c>
      <c r="D228">
        <f t="shared" si="24"/>
        <v>4.9863826071559769E-4</v>
      </c>
      <c r="E228">
        <f t="shared" si="25"/>
        <v>0.96319251628348834</v>
      </c>
      <c r="F228">
        <f t="shared" si="26"/>
        <v>1.0455563216718087</v>
      </c>
      <c r="G228">
        <f t="shared" si="27"/>
        <v>1.1573291757130491</v>
      </c>
    </row>
    <row r="229" spans="1:7" x14ac:dyDescent="0.35">
      <c r="A229" s="18"/>
      <c r="B229" s="6">
        <v>-2270</v>
      </c>
      <c r="C229" s="6">
        <v>2270</v>
      </c>
      <c r="D229">
        <f t="shared" si="24"/>
        <v>4.9951420148804137E-4</v>
      </c>
      <c r="E229">
        <f t="shared" si="25"/>
        <v>0.99087191982398259</v>
      </c>
      <c r="F229">
        <f t="shared" si="26"/>
        <v>1.0662060354242409</v>
      </c>
      <c r="G229">
        <f t="shared" si="27"/>
        <v>1.1727066221244349</v>
      </c>
    </row>
    <row r="230" spans="1:7" x14ac:dyDescent="0.35">
      <c r="A230" s="18"/>
      <c r="B230" s="6">
        <v>-2280</v>
      </c>
      <c r="C230" s="6">
        <v>2280</v>
      </c>
      <c r="D230">
        <f t="shared" si="24"/>
        <v>5.0031184647619722E-4</v>
      </c>
      <c r="E230">
        <f t="shared" si="25"/>
        <v>1.0160772056193048</v>
      </c>
      <c r="F230">
        <f t="shared" si="26"/>
        <v>1.0850099787953544</v>
      </c>
      <c r="G230">
        <f t="shared" si="27"/>
        <v>1.1867095586773917</v>
      </c>
    </row>
    <row r="231" spans="1:7" x14ac:dyDescent="0.35">
      <c r="A231" s="18"/>
      <c r="B231" s="6">
        <v>-2290</v>
      </c>
      <c r="C231" s="6">
        <v>2290</v>
      </c>
      <c r="D231">
        <f t="shared" si="24"/>
        <v>5.0103081593186034E-4</v>
      </c>
      <c r="E231">
        <f t="shared" si="25"/>
        <v>1.0387963737670221</v>
      </c>
      <c r="F231">
        <f t="shared" si="26"/>
        <v>1.1019591994769846</v>
      </c>
      <c r="G231">
        <f t="shared" si="27"/>
        <v>1.1993313187594568</v>
      </c>
    </row>
    <row r="232" spans="1:7" x14ac:dyDescent="0.35">
      <c r="A232" s="18"/>
      <c r="B232" s="6">
        <v>-2300</v>
      </c>
      <c r="C232" s="6">
        <v>2300</v>
      </c>
      <c r="D232">
        <f t="shared" si="24"/>
        <v>5.016707672154875E-4</v>
      </c>
      <c r="E232">
        <f t="shared" si="25"/>
        <v>1.0590185969846453</v>
      </c>
      <c r="F232">
        <f t="shared" si="26"/>
        <v>1.1170456199726717</v>
      </c>
      <c r="G232">
        <f t="shared" si="27"/>
        <v>1.2105658872136917</v>
      </c>
    </row>
    <row r="233" spans="1:7" x14ac:dyDescent="0.35">
      <c r="A233" s="18"/>
      <c r="B233" s="6">
        <v>-2310</v>
      </c>
      <c r="C233" s="6">
        <v>2310</v>
      </c>
      <c r="D233">
        <f t="shared" si="24"/>
        <v>5.022313950683332E-4</v>
      </c>
      <c r="E233">
        <f t="shared" si="25"/>
        <v>1.0767342292090314</v>
      </c>
      <c r="F233">
        <f t="shared" si="26"/>
        <v>1.1302620440130871</v>
      </c>
      <c r="G233">
        <f t="shared" si="27"/>
        <v>1.2204079051161285</v>
      </c>
    </row>
    <row r="234" spans="1:7" x14ac:dyDescent="0.35">
      <c r="A234" s="18"/>
      <c r="B234" s="6">
        <v>-2320</v>
      </c>
      <c r="C234" s="6">
        <v>2320</v>
      </c>
      <c r="D234">
        <f t="shared" si="24"/>
        <v>5.0271243185511861E-4</v>
      </c>
      <c r="E234">
        <f t="shared" si="25"/>
        <v>1.0919348132646298</v>
      </c>
      <c r="F234">
        <f t="shared" si="26"/>
        <v>1.1416021622767873</v>
      </c>
      <c r="G234">
        <f t="shared" si="27"/>
        <v>1.2288526740359056</v>
      </c>
    </row>
    <row r="235" spans="1:7" x14ac:dyDescent="0.35">
      <c r="A235" s="18"/>
      <c r="B235" s="6">
        <v>-2330</v>
      </c>
      <c r="C235" s="6">
        <v>2330</v>
      </c>
      <c r="D235">
        <f t="shared" si="24"/>
        <v>5.0311364777696067E-4</v>
      </c>
      <c r="E235">
        <f t="shared" si="25"/>
        <v>1.104613087591964</v>
      </c>
      <c r="F235">
        <f t="shared" si="26"/>
        <v>1.1510605574098778</v>
      </c>
      <c r="G235">
        <f t="shared" si="27"/>
        <v>1.2358961597733134</v>
      </c>
    </row>
    <row r="236" spans="1:7" x14ac:dyDescent="0.35">
      <c r="A236" s="18"/>
      <c r="B236" s="6">
        <v>-2340</v>
      </c>
      <c r="C236" s="6">
        <v>2340</v>
      </c>
      <c r="D236">
        <f t="shared" si="24"/>
        <v>5.0343485105432736E-4</v>
      </c>
      <c r="E236">
        <f t="shared" si="25"/>
        <v>1.1147629920289486</v>
      </c>
      <c r="F236">
        <f t="shared" si="26"/>
        <v>1.1586327083390568</v>
      </c>
      <c r="G236">
        <f t="shared" si="27"/>
        <v>1.2415349955716382</v>
      </c>
    </row>
    <row r="237" spans="1:7" x14ac:dyDescent="0.35">
      <c r="A237" s="18"/>
      <c r="B237" s="6">
        <v>-2350</v>
      </c>
      <c r="C237" s="6">
        <v>2350</v>
      </c>
      <c r="D237">
        <f t="shared" si="24"/>
        <v>5.0367588807981149E-4</v>
      </c>
      <c r="E237">
        <f t="shared" si="25"/>
        <v>1.1223796726384867</v>
      </c>
      <c r="F237">
        <f t="shared" si="26"/>
        <v>1.1643149938731567</v>
      </c>
      <c r="G237">
        <f t="shared" si="27"/>
        <v>1.2457664847991592</v>
      </c>
    </row>
    <row r="238" spans="1:7" x14ac:dyDescent="0.35">
      <c r="A238" s="18"/>
      <c r="B238" s="6">
        <v>-2360</v>
      </c>
      <c r="C238" s="6">
        <v>2360</v>
      </c>
      <c r="D238">
        <f t="shared" si="24"/>
        <v>5.0383664354055615E-4</v>
      </c>
      <c r="E238">
        <f t="shared" si="25"/>
        <v>1.127459485577067</v>
      </c>
      <c r="F238">
        <f t="shared" si="26"/>
        <v>1.1681046955892405</v>
      </c>
      <c r="G238">
        <f t="shared" si="27"/>
        <v>1.2485886030983706</v>
      </c>
    </row>
    <row r="239" spans="1:7" x14ac:dyDescent="0.35">
      <c r="A239" s="18"/>
      <c r="B239" s="6">
        <v>-2370</v>
      </c>
      <c r="C239" s="6">
        <v>2370</v>
      </c>
      <c r="D239">
        <f t="shared" si="24"/>
        <v>5.0391704051019361E-4</v>
      </c>
      <c r="E239">
        <f t="shared" si="25"/>
        <v>1.1299999999999999</v>
      </c>
      <c r="F239">
        <f t="shared" si="26"/>
        <v>1.17</v>
      </c>
      <c r="G239">
        <f t="shared" si="27"/>
        <v>1.25</v>
      </c>
    </row>
    <row r="240" spans="1:7" x14ac:dyDescent="0.35">
      <c r="A240" s="18"/>
      <c r="B240" s="6">
        <v>-2380</v>
      </c>
      <c r="C240" s="6">
        <v>2380</v>
      </c>
      <c r="D240">
        <f t="shared" si="24"/>
        <v>5.0391704051019361E-4</v>
      </c>
      <c r="E240">
        <f t="shared" si="25"/>
        <v>1.1299999999999999</v>
      </c>
      <c r="F240">
        <f t="shared" si="26"/>
        <v>1.17</v>
      </c>
      <c r="G240">
        <f t="shared" si="27"/>
        <v>1.25</v>
      </c>
    </row>
    <row r="241" spans="1:7" x14ac:dyDescent="0.35">
      <c r="A241" s="18"/>
      <c r="B241" s="6">
        <v>-2390</v>
      </c>
      <c r="C241" s="6">
        <v>2390</v>
      </c>
      <c r="D241">
        <f t="shared" si="24"/>
        <v>5.0383664354055615E-4</v>
      </c>
      <c r="E241">
        <f t="shared" si="25"/>
        <v>1.127459485577067</v>
      </c>
      <c r="F241">
        <f t="shared" si="26"/>
        <v>1.1672981830740237</v>
      </c>
      <c r="G241">
        <f t="shared" si="27"/>
        <v>1.246975578067937</v>
      </c>
    </row>
    <row r="242" spans="1:7" x14ac:dyDescent="0.35">
      <c r="A242" s="18"/>
      <c r="B242" s="6">
        <v>-2400</v>
      </c>
      <c r="C242" s="6">
        <v>2400</v>
      </c>
      <c r="D242">
        <f t="shared" si="24"/>
        <v>5.0367588807981149E-4</v>
      </c>
      <c r="E242">
        <f t="shared" si="25"/>
        <v>1.1223796726384867</v>
      </c>
      <c r="F242">
        <f t="shared" si="26"/>
        <v>1.1618958423298191</v>
      </c>
      <c r="G242">
        <f t="shared" si="27"/>
        <v>1.2409281817124842</v>
      </c>
    </row>
    <row r="243" spans="1:7" x14ac:dyDescent="0.35">
      <c r="A243" s="18"/>
      <c r="B243" s="6">
        <v>-2410</v>
      </c>
      <c r="C243" s="6">
        <v>2410</v>
      </c>
      <c r="D243">
        <f t="shared" si="24"/>
        <v>5.0343485105432736E-4</v>
      </c>
      <c r="E243">
        <f t="shared" si="25"/>
        <v>1.1147629920289486</v>
      </c>
      <c r="F243">
        <f t="shared" si="26"/>
        <v>1.1537955629514214</v>
      </c>
      <c r="G243">
        <f t="shared" si="27"/>
        <v>1.2318607047963672</v>
      </c>
    </row>
    <row r="244" spans="1:7" x14ac:dyDescent="0.35">
      <c r="A244" s="18"/>
      <c r="B244" s="6">
        <v>-2420</v>
      </c>
      <c r="C244" s="6">
        <v>2420</v>
      </c>
      <c r="D244">
        <f t="shared" si="24"/>
        <v>5.0311364777696067E-4</v>
      </c>
      <c r="E244">
        <f t="shared" si="25"/>
        <v>1.104613087591964</v>
      </c>
      <c r="F244">
        <f t="shared" si="26"/>
        <v>1.1430012201374855</v>
      </c>
      <c r="G244">
        <f t="shared" si="27"/>
        <v>1.2197774852285286</v>
      </c>
    </row>
    <row r="245" spans="1:7" x14ac:dyDescent="0.35">
      <c r="A245" s="18"/>
      <c r="B245" s="6">
        <v>-2430</v>
      </c>
      <c r="C245" s="6">
        <v>2430</v>
      </c>
      <c r="D245">
        <f t="shared" si="24"/>
        <v>5.0271243185511861E-4</v>
      </c>
      <c r="E245">
        <f t="shared" si="25"/>
        <v>1.0919348132646298</v>
      </c>
      <c r="F245">
        <f t="shared" si="26"/>
        <v>1.1295179760115905</v>
      </c>
      <c r="G245">
        <f t="shared" si="27"/>
        <v>1.2046843015055118</v>
      </c>
    </row>
    <row r="246" spans="1:7" x14ac:dyDescent="0.35">
      <c r="A246" s="18"/>
      <c r="B246" s="6">
        <v>-2440</v>
      </c>
      <c r="C246" s="6">
        <v>2440</v>
      </c>
      <c r="D246">
        <f t="shared" si="24"/>
        <v>5.022313950683332E-4</v>
      </c>
      <c r="E246">
        <f t="shared" si="25"/>
        <v>1.0767342292090314</v>
      </c>
      <c r="F246">
        <f t="shared" si="26"/>
        <v>1.1133522755080176</v>
      </c>
      <c r="G246">
        <f t="shared" si="27"/>
        <v>1.1865883681059899</v>
      </c>
    </row>
    <row r="247" spans="1:7" x14ac:dyDescent="0.35">
      <c r="A247" s="18"/>
      <c r="B247" s="6">
        <v>-2450</v>
      </c>
      <c r="C247" s="6">
        <v>2450</v>
      </c>
      <c r="D247">
        <f t="shared" si="24"/>
        <v>5.016707672154875E-4</v>
      </c>
      <c r="E247">
        <f t="shared" si="25"/>
        <v>1.0590185969846453</v>
      </c>
      <c r="F247">
        <f t="shared" si="26"/>
        <v>1.0945118412376384</v>
      </c>
      <c r="G247">
        <f t="shared" si="27"/>
        <v>1.1654983297436252</v>
      </c>
    </row>
    <row r="248" spans="1:7" x14ac:dyDescent="0.35">
      <c r="A248" s="18"/>
      <c r="B248" s="6">
        <v>-2460</v>
      </c>
      <c r="C248" s="6">
        <v>2460</v>
      </c>
      <c r="D248">
        <f t="shared" si="24"/>
        <v>5.0103081593186034E-4</v>
      </c>
      <c r="E248">
        <f t="shared" si="25"/>
        <v>1.0387963737670221</v>
      </c>
      <c r="F248">
        <f t="shared" si="26"/>
        <v>1.0730056673395314</v>
      </c>
      <c r="G248">
        <f t="shared" si="27"/>
        <v>1.1414242544845501</v>
      </c>
    </row>
    <row r="249" spans="1:7" x14ac:dyDescent="0.35">
      <c r="A249" s="18"/>
      <c r="B249" s="6">
        <v>-2470</v>
      </c>
      <c r="C249" s="6">
        <v>2470</v>
      </c>
      <c r="D249">
        <f t="shared" si="24"/>
        <v>5.0031184647619722E-4</v>
      </c>
      <c r="E249">
        <f t="shared" si="25"/>
        <v>1.0160772056193048</v>
      </c>
      <c r="F249">
        <f t="shared" si="26"/>
        <v>1.0488440123252927</v>
      </c>
      <c r="G249">
        <f t="shared" si="27"/>
        <v>1.114377625737268</v>
      </c>
    </row>
    <row r="250" spans="1:7" x14ac:dyDescent="0.35">
      <c r="A250" s="18"/>
      <c r="B250" s="6">
        <v>-2480</v>
      </c>
      <c r="C250" s="6">
        <v>2480</v>
      </c>
      <c r="D250">
        <f t="shared" si="24"/>
        <v>4.9951420148804137E-4</v>
      </c>
      <c r="E250">
        <f t="shared" si="25"/>
        <v>0.99087191982398259</v>
      </c>
      <c r="F250">
        <f t="shared" si="26"/>
        <v>1.0220383909239179</v>
      </c>
      <c r="G250">
        <f t="shared" si="27"/>
        <v>1.084371333123789</v>
      </c>
    </row>
    <row r="251" spans="1:7" x14ac:dyDescent="0.35">
      <c r="A251" s="18"/>
      <c r="B251" s="6">
        <v>-2490</v>
      </c>
      <c r="C251" s="6">
        <v>2490</v>
      </c>
      <c r="D251">
        <f t="shared" si="24"/>
        <v>4.9863826071559769E-4</v>
      </c>
      <c r="E251">
        <f t="shared" si="25"/>
        <v>0.96319251628348834</v>
      </c>
      <c r="F251">
        <f t="shared" si="26"/>
        <v>0.99260156493640816</v>
      </c>
      <c r="G251">
        <f t="shared" si="27"/>
        <v>1.051419662242248</v>
      </c>
    </row>
    <row r="252" spans="1:7" x14ac:dyDescent="0.35">
      <c r="A252" s="18"/>
      <c r="B252" s="6">
        <v>-2500</v>
      </c>
      <c r="C252" s="6">
        <v>2500</v>
      </c>
      <c r="D252">
        <f t="shared" si="24"/>
        <v>4.9768444071442988E-4</v>
      </c>
      <c r="E252">
        <f t="shared" si="25"/>
        <v>0.93305215799914309</v>
      </c>
      <c r="F252">
        <f t="shared" si="26"/>
        <v>0.9605475331101998</v>
      </c>
      <c r="G252">
        <f t="shared" si="27"/>
        <v>1.0155382833323134</v>
      </c>
    </row>
    <row r="253" spans="1:7" x14ac:dyDescent="0.35">
      <c r="A253" s="18"/>
      <c r="B253" s="6">
        <v>-2510</v>
      </c>
      <c r="C253" s="6">
        <v>2510</v>
      </c>
      <c r="D253">
        <f t="shared" si="24"/>
        <v>4.9665319451732727E-4</v>
      </c>
      <c r="E253">
        <f t="shared" si="25"/>
        <v>0.90046516063906945</v>
      </c>
      <c r="F253">
        <f t="shared" si="26"/>
        <v>0.92589152004472464</v>
      </c>
      <c r="G253">
        <f t="shared" si="27"/>
        <v>0.97674423885603512</v>
      </c>
    </row>
    <row r="254" spans="1:7" x14ac:dyDescent="0.35">
      <c r="A254" s="18"/>
      <c r="B254" s="6">
        <v>-2520</v>
      </c>
      <c r="C254" s="6">
        <v>2520</v>
      </c>
      <c r="D254">
        <f t="shared" si="24"/>
        <v>4.9554501127570608E-4</v>
      </c>
      <c r="E254">
        <f t="shared" si="25"/>
        <v>0.86544698120660302</v>
      </c>
      <c r="F254">
        <f t="shared" si="26"/>
        <v>0.88864996414035557</v>
      </c>
      <c r="G254">
        <f t="shared" si="27"/>
        <v>0.9350559300078608</v>
      </c>
    </row>
    <row r="255" spans="1:7" x14ac:dyDescent="0.35">
      <c r="A255" s="18"/>
      <c r="B255" s="6">
        <v>-2530</v>
      </c>
      <c r="C255" s="6">
        <v>2530</v>
      </c>
      <c r="D255">
        <f t="shared" si="24"/>
        <v>4.9436041587294383E-4</v>
      </c>
      <c r="E255">
        <f t="shared" si="25"/>
        <v>0.8280142058218054</v>
      </c>
      <c r="F255">
        <f t="shared" si="26"/>
        <v>0.84884050460414229</v>
      </c>
      <c r="G255">
        <f t="shared" si="27"/>
        <v>0.89049310216881594</v>
      </c>
    </row>
    <row r="256" spans="1:7" x14ac:dyDescent="0.35">
      <c r="A256" s="18"/>
      <c r="B256" s="6">
        <v>-2540</v>
      </c>
      <c r="C256" s="6">
        <v>2540</v>
      </c>
      <c r="D256">
        <f t="shared" si="24"/>
        <v>4.9309996851007356E-4</v>
      </c>
      <c r="E256">
        <f t="shared" si="25"/>
        <v>0.78818453662955279</v>
      </c>
      <c r="F256">
        <f t="shared" si="26"/>
        <v>0.80648196752666723</v>
      </c>
      <c r="G256">
        <f t="shared" si="27"/>
        <v>0.84307682932089612</v>
      </c>
    </row>
    <row r="257" spans="1:7" x14ac:dyDescent="0.35">
      <c r="A257" s="18"/>
      <c r="B257" s="6">
        <v>-2550</v>
      </c>
      <c r="C257" s="6">
        <v>2550</v>
      </c>
      <c r="D257">
        <f t="shared" si="24"/>
        <v>4.9176426426429697E-4</v>
      </c>
      <c r="E257">
        <f t="shared" si="25"/>
        <v>0.74597677784871697</v>
      </c>
      <c r="F257">
        <f t="shared" si="26"/>
        <v>0.76159435104546103</v>
      </c>
      <c r="G257">
        <f t="shared" si="27"/>
        <v>0.79282949743894893</v>
      </c>
    </row>
    <row r="258" spans="1:7" x14ac:dyDescent="0.35">
      <c r="A258" s="18"/>
      <c r="B258" s="6">
        <v>-2560</v>
      </c>
      <c r="C258" s="6">
        <v>2560</v>
      </c>
      <c r="D258">
        <f t="shared" si="24"/>
        <v>4.9035393262080167E-4</v>
      </c>
      <c r="E258">
        <f t="shared" si="25"/>
        <v>0.70141082097776342</v>
      </c>
      <c r="F258">
        <f t="shared" si="26"/>
        <v>0.71419880961127213</v>
      </c>
      <c r="G258">
        <f t="shared" si="27"/>
        <v>0.73977478687828979</v>
      </c>
    </row>
    <row r="259" spans="1:7" x14ac:dyDescent="0.35">
      <c r="A259" s="18"/>
      <c r="B259" s="6">
        <v>-2570</v>
      </c>
      <c r="C259" s="6">
        <v>2570</v>
      </c>
      <c r="D259">
        <f t="shared" si="24"/>
        <v>4.8886963697840097E-4</v>
      </c>
      <c r="E259">
        <f t="shared" si="25"/>
        <v>0.6545076291731512</v>
      </c>
      <c r="F259">
        <f t="shared" si="26"/>
        <v>0.66431763737462113</v>
      </c>
      <c r="G259">
        <f t="shared" si="27"/>
        <v>0.68393765377756099</v>
      </c>
    </row>
    <row r="260" spans="1:7" x14ac:dyDescent="0.35">
      <c r="A260" s="18"/>
      <c r="B260" s="6">
        <v>-2580</v>
      </c>
      <c r="C260" s="6">
        <v>2580</v>
      </c>
      <c r="D260">
        <f t="shared" si="24"/>
        <v>4.8731207412953563E-4</v>
      </c>
      <c r="E260">
        <f t="shared" si="25"/>
        <v>0.60528922081758196</v>
      </c>
      <c r="F260">
        <f t="shared" si="26"/>
        <v>0.61197425071076184</v>
      </c>
      <c r="G260">
        <f t="shared" si="27"/>
        <v>0.62534431049712147</v>
      </c>
    </row>
    <row r="261" spans="1:7" x14ac:dyDescent="0.35">
      <c r="A261" s="18"/>
      <c r="B261" s="6">
        <v>-2590</v>
      </c>
      <c r="C261" s="6">
        <v>2590</v>
      </c>
      <c r="D261">
        <f t="shared" si="24"/>
        <v>4.8568197371521291E-4</v>
      </c>
      <c r="E261">
        <f t="shared" si="25"/>
        <v>0.55377865229627665</v>
      </c>
      <c r="F261">
        <f t="shared" si="26"/>
        <v>0.55719316990238954</v>
      </c>
      <c r="G261">
        <f t="shared" si="27"/>
        <v>0.56402220511461509</v>
      </c>
    </row>
    <row r="262" spans="1:7" x14ac:dyDescent="0.35">
      <c r="A262" s="18"/>
      <c r="B262" s="3">
        <v>-2600</v>
      </c>
      <c r="C262" s="3">
        <v>2600</v>
      </c>
      <c r="D262">
        <f>_xlfn.NORM.DIST(C262,$O$11,$P$11,FALSE)</f>
        <v>4.1773632564353502E-4</v>
      </c>
      <c r="E262">
        <f>IF(
  $C262 &lt;= $O$11,
  0.5 + (0.75 - 0.5) * (($D262 - MIN($D$262:$D$302)) / (MAX($D$262:$D$302) - MIN($D$262:$D$302))),
  0.5 + (0.75 - 0.5) * (($D262- MIN($D$262:$D$302)) / (MAX($D$262:$D$302) - MIN($D$262:$D$302)))
)</f>
        <v>0.5</v>
      </c>
      <c r="F262">
        <f>IF(
  $C262 &lt;= $O$11,
  0.5 + (1 - 0.5) * (($D262 - MIN($D$262:$D$302)) / (MAX($D$262:$D$302) - MIN($D$262:$D$302))),
  0.7 + (1 - 0.7) * (($D262- MIN($D$262:$D$302)) / (MAX($D$262:$D$302) - MIN($D$262:$D$302)))
)</f>
        <v>0.5</v>
      </c>
      <c r="G262">
        <f>IF(
  $C262 &lt;= $O$11,
  0.5 + (1.2 - 0.5) * (($D262 - MIN($D$262:$D$302)) / (MAX($D$262:$D$302) - MIN($D$262:$D$302))),
  0.9 + (1.2 - 0.9) * (($D262- MIN($D$262:$D$302)) / (MAX($D$262:$D$302) - MIN($D$262:$D$302)))
)</f>
        <v>0.5</v>
      </c>
    </row>
    <row r="263" spans="1:7" x14ac:dyDescent="0.35">
      <c r="A263" s="18"/>
      <c r="B263" s="3">
        <v>-2610</v>
      </c>
      <c r="C263" s="3">
        <v>2610</v>
      </c>
      <c r="D263">
        <f t="shared" ref="D263:D323" si="28">_xlfn.NORM.DIST(C263,$O$11,$P$11,FALSE)</f>
        <v>4.1867248434797962E-4</v>
      </c>
      <c r="E263">
        <f t="shared" ref="E263:E317" si="29">IF(
  $C263 &lt;= $O$11,
  0.5 + (0.75 - 0.5) * (($D263 - MIN($D$262:$D$302)) / (MAX($D$262:$D$302) - MIN($D$262:$D$302))),
  0.5 + (0.75 - 0.5) * (($D263- MIN($D$262:$D$302)) / (MAX($D$262:$D$302) - MIN($D$262:$D$302)))
)</f>
        <v>0.52412324577601022</v>
      </c>
      <c r="F263">
        <f t="shared" ref="F263:F319" si="30">IF(
  $C263 &lt;= $O$11,
  0.5 + (1 - 0.5) * (($D263 - MIN($D$262:$D$302)) / (MAX($D$262:$D$302) - MIN($D$262:$D$302))),
  0.7 + (1 - 0.7) * (($D263- MIN($D$262:$D$302)) / (MAX($D$262:$D$302) - MIN($D$262:$D$302)))
)</f>
        <v>0.54824649155202043</v>
      </c>
      <c r="G263">
        <f t="shared" ref="G263:G322" si="31">IF(
  $C263 &lt;= $O$11,
  0.5 + (1.2 - 0.5) * (($D263 - MIN($D$262:$D$302)) / (MAX($D$262:$D$302) - MIN($D$262:$D$302))),
  0.9 + (1.2 - 0.9) * (($D263- MIN($D$262:$D$302)) / (MAX($D$262:$D$302) - MIN($D$262:$D$302)))
)</f>
        <v>0.56754508817282867</v>
      </c>
    </row>
    <row r="264" spans="1:7" x14ac:dyDescent="0.35">
      <c r="A264" s="18"/>
      <c r="B264" s="3">
        <v>-2620</v>
      </c>
      <c r="C264" s="3">
        <v>2620</v>
      </c>
      <c r="D264">
        <f t="shared" si="28"/>
        <v>4.1956257417443375E-4</v>
      </c>
      <c r="E264">
        <f t="shared" si="29"/>
        <v>0.54705937353334189</v>
      </c>
      <c r="F264">
        <f t="shared" si="30"/>
        <v>0.59411874706668388</v>
      </c>
      <c r="G264">
        <f t="shared" si="31"/>
        <v>0.63176624589335739</v>
      </c>
    </row>
    <row r="265" spans="1:7" x14ac:dyDescent="0.35">
      <c r="A265" s="18"/>
      <c r="B265" s="3">
        <v>-2630</v>
      </c>
      <c r="C265" s="3">
        <v>2630</v>
      </c>
      <c r="D265">
        <f t="shared" si="28"/>
        <v>4.2040629261848306E-4</v>
      </c>
      <c r="E265">
        <f t="shared" si="29"/>
        <v>0.56880058823863</v>
      </c>
      <c r="F265">
        <f t="shared" si="30"/>
        <v>0.63760117647726011</v>
      </c>
      <c r="G265">
        <f t="shared" si="31"/>
        <v>0.69264164706816411</v>
      </c>
    </row>
    <row r="266" spans="1:7" x14ac:dyDescent="0.35">
      <c r="A266" s="18"/>
      <c r="B266" s="3">
        <v>-2640</v>
      </c>
      <c r="C266" s="3">
        <v>2640</v>
      </c>
      <c r="D266">
        <f t="shared" si="28"/>
        <v>4.2120335253518788E-4</v>
      </c>
      <c r="E266">
        <f t="shared" si="29"/>
        <v>0.5893394906465117</v>
      </c>
      <c r="F266">
        <f t="shared" si="30"/>
        <v>0.6786789812930234</v>
      </c>
      <c r="G266">
        <f t="shared" si="31"/>
        <v>0.75015057381023276</v>
      </c>
    </row>
    <row r="267" spans="1:7" x14ac:dyDescent="0.35">
      <c r="A267" s="18"/>
      <c r="B267" s="3">
        <v>-2650</v>
      </c>
      <c r="C267" s="3">
        <v>2650</v>
      </c>
      <c r="D267">
        <f t="shared" si="28"/>
        <v>4.2195348230194321E-4</v>
      </c>
      <c r="E267">
        <f t="shared" si="29"/>
        <v>0.6086690814962552</v>
      </c>
      <c r="F267">
        <f t="shared" si="30"/>
        <v>0.71733816299251041</v>
      </c>
      <c r="G267">
        <f t="shared" si="31"/>
        <v>0.80427342818951453</v>
      </c>
    </row>
    <row r="268" spans="1:7" x14ac:dyDescent="0.35">
      <c r="A268" s="18"/>
      <c r="B268" s="3">
        <v>-2660</v>
      </c>
      <c r="C268" s="3">
        <v>2660</v>
      </c>
      <c r="D268">
        <f t="shared" si="28"/>
        <v>4.2265642597273813E-4</v>
      </c>
      <c r="E268">
        <f t="shared" si="29"/>
        <v>0.62678276548676759</v>
      </c>
      <c r="F268">
        <f t="shared" si="30"/>
        <v>0.75356553097353518</v>
      </c>
      <c r="G268">
        <f t="shared" si="31"/>
        <v>0.85499174336294914</v>
      </c>
    </row>
    <row r="269" spans="1:7" x14ac:dyDescent="0.35">
      <c r="A269" s="18"/>
      <c r="B269" s="3">
        <v>-2670</v>
      </c>
      <c r="C269" s="3">
        <v>2670</v>
      </c>
      <c r="D269">
        <f t="shared" si="28"/>
        <v>4.2331194342369474E-4</v>
      </c>
      <c r="E269">
        <f t="shared" si="29"/>
        <v>0.64367435502688897</v>
      </c>
      <c r="F269">
        <f t="shared" si="30"/>
        <v>0.78734871005377793</v>
      </c>
      <c r="G269">
        <f t="shared" si="31"/>
        <v>0.90228819407528915</v>
      </c>
    </row>
    <row r="270" spans="1:7" x14ac:dyDescent="0.35">
      <c r="A270" s="18"/>
      <c r="B270" s="3">
        <v>-2680</v>
      </c>
      <c r="C270" s="3">
        <v>2680</v>
      </c>
      <c r="D270">
        <f t="shared" si="28"/>
        <v>4.2391981048976892E-4</v>
      </c>
      <c r="E270">
        <f t="shared" si="29"/>
        <v>0.65933807375794462</v>
      </c>
      <c r="F270">
        <f t="shared" si="30"/>
        <v>0.81867614751588913</v>
      </c>
      <c r="G270">
        <f t="shared" si="31"/>
        <v>0.9461466065222448</v>
      </c>
    </row>
    <row r="271" spans="1:7" x14ac:dyDescent="0.35">
      <c r="A271" s="18"/>
      <c r="B271" s="3">
        <v>-2690</v>
      </c>
      <c r="C271" s="3">
        <v>2690</v>
      </c>
      <c r="D271">
        <f t="shared" si="28"/>
        <v>4.2447981909250418E-4</v>
      </c>
      <c r="E271">
        <f t="shared" si="29"/>
        <v>0.6737685598457468</v>
      </c>
      <c r="F271">
        <f t="shared" si="30"/>
        <v>0.84753711969149359</v>
      </c>
      <c r="G271">
        <f t="shared" si="31"/>
        <v>0.98655196756809094</v>
      </c>
    </row>
    <row r="272" spans="1:7" x14ac:dyDescent="0.35">
      <c r="A272" s="18"/>
      <c r="B272" s="3">
        <v>-2700</v>
      </c>
      <c r="C272" s="3">
        <v>2700</v>
      </c>
      <c r="D272">
        <f t="shared" si="28"/>
        <v>4.2499177735873776E-4</v>
      </c>
      <c r="E272">
        <f t="shared" si="29"/>
        <v>0.6869608690394533</v>
      </c>
      <c r="F272">
        <f t="shared" si="30"/>
        <v>0.87392173807890661</v>
      </c>
      <c r="G272">
        <f t="shared" si="31"/>
        <v>1.0234904333104691</v>
      </c>
    </row>
    <row r="273" spans="1:7" x14ac:dyDescent="0.35">
      <c r="A273" s="18"/>
      <c r="B273" s="3">
        <v>-2710</v>
      </c>
      <c r="C273" s="3">
        <v>2710</v>
      </c>
      <c r="D273">
        <f t="shared" si="28"/>
        <v>4.254555097301629E-4</v>
      </c>
      <c r="E273">
        <f t="shared" si="29"/>
        <v>0.69891047749480339</v>
      </c>
      <c r="F273">
        <f t="shared" si="30"/>
        <v>0.89782095498960679</v>
      </c>
      <c r="G273">
        <f t="shared" si="31"/>
        <v>1.0569493369854495</v>
      </c>
    </row>
    <row r="274" spans="1:7" x14ac:dyDescent="0.35">
      <c r="A274" s="18"/>
      <c r="B274" s="3">
        <v>-2720</v>
      </c>
      <c r="C274" s="3">
        <v>2720</v>
      </c>
      <c r="D274">
        <f t="shared" si="28"/>
        <v>4.258708570636604E-4</v>
      </c>
      <c r="E274">
        <f t="shared" si="29"/>
        <v>0.70961328435949511</v>
      </c>
      <c r="F274">
        <f t="shared" si="30"/>
        <v>0.91922656871899022</v>
      </c>
      <c r="G274">
        <f t="shared" si="31"/>
        <v>1.0869171962065862</v>
      </c>
    </row>
    <row r="275" spans="1:7" x14ac:dyDescent="0.35">
      <c r="A275" s="18"/>
      <c r="B275" s="3">
        <v>-2730</v>
      </c>
      <c r="C275" s="3">
        <v>2730</v>
      </c>
      <c r="D275">
        <f t="shared" si="28"/>
        <v>4.2623767672231831E-4</v>
      </c>
      <c r="E275">
        <f t="shared" si="29"/>
        <v>0.71906561411861092</v>
      </c>
      <c r="F275">
        <f t="shared" si="30"/>
        <v>0.93813122823722195</v>
      </c>
      <c r="G275">
        <f t="shared" si="31"/>
        <v>1.1133837195321106</v>
      </c>
    </row>
    <row r="276" spans="1:7" x14ac:dyDescent="0.35">
      <c r="A276" s="18"/>
      <c r="B276" s="3">
        <v>-2740</v>
      </c>
      <c r="C276" s="3">
        <v>2740</v>
      </c>
      <c r="D276">
        <f t="shared" si="28"/>
        <v>4.2655584265706946E-4</v>
      </c>
      <c r="E276">
        <f t="shared" si="29"/>
        <v>0.7272642186982794</v>
      </c>
      <c r="F276">
        <f t="shared" si="30"/>
        <v>0.95452843739655879</v>
      </c>
      <c r="G276">
        <f t="shared" si="31"/>
        <v>1.1363398123551822</v>
      </c>
    </row>
    <row r="277" spans="1:7" x14ac:dyDescent="0.35">
      <c r="A277" s="18"/>
      <c r="B277" s="3">
        <v>-2750</v>
      </c>
      <c r="C277" s="3">
        <v>2750</v>
      </c>
      <c r="D277">
        <f t="shared" si="28"/>
        <v>4.2682524547887717E-4</v>
      </c>
      <c r="E277">
        <f t="shared" si="29"/>
        <v>0.73420627932578142</v>
      </c>
      <c r="F277">
        <f t="shared" si="30"/>
        <v>0.96841255865156284</v>
      </c>
      <c r="G277">
        <f t="shared" si="31"/>
        <v>1.1557775821121878</v>
      </c>
    </row>
    <row r="278" spans="1:7" x14ac:dyDescent="0.35">
      <c r="A278" s="18"/>
      <c r="B278" s="3">
        <v>-2760</v>
      </c>
      <c r="C278" s="3">
        <v>2760</v>
      </c>
      <c r="D278">
        <f t="shared" si="28"/>
        <v>4.2704579252141528E-4</v>
      </c>
      <c r="E278">
        <f t="shared" si="29"/>
        <v>0.73988940814470894</v>
      </c>
      <c r="F278">
        <f t="shared" si="30"/>
        <v>0.97977881628941788</v>
      </c>
      <c r="G278">
        <f t="shared" si="31"/>
        <v>1.171690342805185</v>
      </c>
    </row>
    <row r="279" spans="1:7" x14ac:dyDescent="0.35">
      <c r="A279" s="18"/>
      <c r="B279" s="3">
        <v>-2770</v>
      </c>
      <c r="C279" s="3">
        <v>2770</v>
      </c>
      <c r="D279">
        <f t="shared" si="28"/>
        <v>4.2721740789419018E-4</v>
      </c>
      <c r="E279">
        <f t="shared" si="29"/>
        <v>0.744311649583832</v>
      </c>
      <c r="F279">
        <f t="shared" si="30"/>
        <v>0.988623299167664</v>
      </c>
      <c r="G279">
        <f t="shared" si="31"/>
        <v>1.1840726188347297</v>
      </c>
    </row>
    <row r="280" spans="1:7" x14ac:dyDescent="0.35">
      <c r="A280" s="18"/>
      <c r="B280" s="3">
        <v>-2780</v>
      </c>
      <c r="C280" s="3">
        <v>2780</v>
      </c>
      <c r="D280">
        <f t="shared" si="28"/>
        <v>4.2734003252606177E-4</v>
      </c>
      <c r="E280">
        <f t="shared" si="29"/>
        <v>0.7474714814785598</v>
      </c>
      <c r="F280">
        <f t="shared" si="30"/>
        <v>0.99494296295711959</v>
      </c>
      <c r="G280">
        <f t="shared" si="31"/>
        <v>1.1929201481399674</v>
      </c>
    </row>
    <row r="281" spans="1:7" x14ac:dyDescent="0.35">
      <c r="A281" s="18"/>
      <c r="B281" s="3">
        <v>-2790</v>
      </c>
      <c r="C281" s="3">
        <v>2790</v>
      </c>
      <c r="D281">
        <f t="shared" si="28"/>
        <v>4.2741362419913121E-4</v>
      </c>
      <c r="E281">
        <f t="shared" si="29"/>
        <v>0.74936781594417268</v>
      </c>
      <c r="F281">
        <f t="shared" si="30"/>
        <v>0.99873563188834535</v>
      </c>
      <c r="G281">
        <f t="shared" si="31"/>
        <v>1.1982298846436836</v>
      </c>
    </row>
    <row r="282" spans="1:7" x14ac:dyDescent="0.35">
      <c r="A282" s="18"/>
      <c r="B282" s="3">
        <v>-2800</v>
      </c>
      <c r="C282" s="3">
        <v>2800</v>
      </c>
      <c r="D282">
        <f t="shared" si="28"/>
        <v>4.2743815757296361E-4</v>
      </c>
      <c r="E282">
        <f t="shared" si="29"/>
        <v>0.75</v>
      </c>
      <c r="F282">
        <f t="shared" si="30"/>
        <v>1</v>
      </c>
      <c r="G282">
        <f t="shared" si="31"/>
        <v>1.2</v>
      </c>
    </row>
    <row r="283" spans="1:7" x14ac:dyDescent="0.35">
      <c r="A283" s="18"/>
      <c r="B283" s="3">
        <v>-2810</v>
      </c>
      <c r="C283" s="3">
        <v>2810</v>
      </c>
      <c r="D283">
        <f t="shared" si="28"/>
        <v>4.2741362419913121E-4</v>
      </c>
      <c r="E283">
        <f t="shared" si="29"/>
        <v>0.74936781594417268</v>
      </c>
      <c r="F283">
        <f t="shared" si="30"/>
        <v>0.99924137913300726</v>
      </c>
      <c r="G283">
        <f t="shared" si="31"/>
        <v>1.1992413791330072</v>
      </c>
    </row>
    <row r="284" spans="1:7" x14ac:dyDescent="0.35">
      <c r="A284" s="18"/>
      <c r="B284" s="3">
        <v>-2820</v>
      </c>
      <c r="C284" s="3">
        <v>2820</v>
      </c>
      <c r="D284">
        <f t="shared" si="28"/>
        <v>4.2734003252606177E-4</v>
      </c>
      <c r="E284">
        <f t="shared" si="29"/>
        <v>0.7474714814785598</v>
      </c>
      <c r="F284">
        <f t="shared" si="30"/>
        <v>0.99696577777427176</v>
      </c>
      <c r="G284">
        <f t="shared" si="31"/>
        <v>1.1969657777742717</v>
      </c>
    </row>
    <row r="285" spans="1:7" x14ac:dyDescent="0.35">
      <c r="A285" s="18"/>
      <c r="B285" s="3">
        <v>-2830</v>
      </c>
      <c r="C285" s="3">
        <v>2830</v>
      </c>
      <c r="D285">
        <f t="shared" si="28"/>
        <v>4.2721740789419018E-4</v>
      </c>
      <c r="E285">
        <f t="shared" si="29"/>
        <v>0.744311649583832</v>
      </c>
      <c r="F285">
        <f t="shared" si="30"/>
        <v>0.99317397950059849</v>
      </c>
      <c r="G285">
        <f t="shared" si="31"/>
        <v>1.1931739795005984</v>
      </c>
    </row>
    <row r="286" spans="1:7" x14ac:dyDescent="0.35">
      <c r="A286" s="18"/>
      <c r="B286" s="3">
        <v>-2840</v>
      </c>
      <c r="C286" s="3">
        <v>2840</v>
      </c>
      <c r="D286">
        <f t="shared" si="28"/>
        <v>4.2704579252141528E-4</v>
      </c>
      <c r="E286">
        <f t="shared" si="29"/>
        <v>0.73988940814470894</v>
      </c>
      <c r="F286">
        <f t="shared" si="30"/>
        <v>0.98786728977365068</v>
      </c>
      <c r="G286">
        <f t="shared" si="31"/>
        <v>1.1878672897736506</v>
      </c>
    </row>
    <row r="287" spans="1:7" x14ac:dyDescent="0.35">
      <c r="A287" s="18"/>
      <c r="B287" s="3">
        <v>-2850</v>
      </c>
      <c r="C287" s="3">
        <v>2850</v>
      </c>
      <c r="D287">
        <f t="shared" si="28"/>
        <v>4.2682524547887717E-4</v>
      </c>
      <c r="E287">
        <f t="shared" si="29"/>
        <v>0.73420627932578142</v>
      </c>
      <c r="F287">
        <f t="shared" si="30"/>
        <v>0.98104753519093768</v>
      </c>
      <c r="G287">
        <f t="shared" si="31"/>
        <v>1.1810475351909377</v>
      </c>
    </row>
    <row r="288" spans="1:7" x14ac:dyDescent="0.35">
      <c r="A288" s="18"/>
      <c r="B288" s="3">
        <v>-2860</v>
      </c>
      <c r="C288" s="3">
        <v>2860</v>
      </c>
      <c r="D288">
        <f t="shared" si="28"/>
        <v>4.2655584265706946E-4</v>
      </c>
      <c r="E288">
        <f t="shared" si="29"/>
        <v>0.7272642186982794</v>
      </c>
      <c r="F288">
        <f t="shared" si="30"/>
        <v>0.97271706243793532</v>
      </c>
      <c r="G288">
        <f t="shared" si="31"/>
        <v>1.1727170624379353</v>
      </c>
    </row>
    <row r="289" spans="1:7" x14ac:dyDescent="0.35">
      <c r="A289" s="18"/>
      <c r="B289" s="3">
        <v>-2870</v>
      </c>
      <c r="C289" s="3">
        <v>2870</v>
      </c>
      <c r="D289">
        <f t="shared" si="28"/>
        <v>4.2623767672231831E-4</v>
      </c>
      <c r="E289">
        <f t="shared" si="29"/>
        <v>0.71906561411861092</v>
      </c>
      <c r="F289">
        <f t="shared" si="30"/>
        <v>0.96287873694233317</v>
      </c>
      <c r="G289">
        <f t="shared" si="31"/>
        <v>1.162878736942333</v>
      </c>
    </row>
    <row r="290" spans="1:7" x14ac:dyDescent="0.35">
      <c r="A290" s="18"/>
      <c r="B290" s="3">
        <v>-2880</v>
      </c>
      <c r="C290" s="3">
        <v>2880</v>
      </c>
      <c r="D290">
        <f t="shared" si="28"/>
        <v>4.258708570636604E-4</v>
      </c>
      <c r="E290">
        <f t="shared" si="29"/>
        <v>0.70961328435949511</v>
      </c>
      <c r="F290">
        <f t="shared" si="30"/>
        <v>0.95153594123139418</v>
      </c>
      <c r="G290">
        <f t="shared" si="31"/>
        <v>1.1515359412313941</v>
      </c>
    </row>
    <row r="291" spans="1:7" x14ac:dyDescent="0.35">
      <c r="A291" s="18"/>
      <c r="B291" s="3">
        <v>-2890</v>
      </c>
      <c r="C291" s="3">
        <v>2890</v>
      </c>
      <c r="D291">
        <f t="shared" si="28"/>
        <v>4.254555097301629E-4</v>
      </c>
      <c r="E291">
        <f t="shared" si="29"/>
        <v>0.69891047749480339</v>
      </c>
      <c r="F291">
        <f t="shared" si="30"/>
        <v>0.93869257299376407</v>
      </c>
      <c r="G291">
        <f t="shared" si="31"/>
        <v>1.138692572993764</v>
      </c>
    </row>
    <row r="292" spans="1:7" x14ac:dyDescent="0.35">
      <c r="A292" s="18"/>
      <c r="B292" s="3">
        <v>-2900</v>
      </c>
      <c r="C292" s="3">
        <v>2900</v>
      </c>
      <c r="D292">
        <f t="shared" si="28"/>
        <v>4.2499177735873776E-4</v>
      </c>
      <c r="E292">
        <f t="shared" si="29"/>
        <v>0.6869608690394533</v>
      </c>
      <c r="F292">
        <f t="shared" si="30"/>
        <v>0.92435304284734399</v>
      </c>
      <c r="G292">
        <f t="shared" si="31"/>
        <v>1.1243530428473441</v>
      </c>
    </row>
    <row r="293" spans="1:7" x14ac:dyDescent="0.35">
      <c r="A293" s="18"/>
      <c r="B293" s="3">
        <v>-2910</v>
      </c>
      <c r="C293" s="3">
        <v>2910</v>
      </c>
      <c r="D293">
        <f t="shared" si="28"/>
        <v>4.2447981909250418E-4</v>
      </c>
      <c r="E293">
        <f t="shared" si="29"/>
        <v>0.6737685598457468</v>
      </c>
      <c r="F293">
        <f t="shared" si="30"/>
        <v>0.9085222718148962</v>
      </c>
      <c r="G293">
        <f t="shared" si="31"/>
        <v>1.1085222718148962</v>
      </c>
    </row>
    <row r="294" spans="1:7" x14ac:dyDescent="0.35">
      <c r="A294" s="18"/>
      <c r="B294" s="3">
        <v>-2920</v>
      </c>
      <c r="C294" s="3">
        <v>2920</v>
      </c>
      <c r="D294">
        <f t="shared" si="28"/>
        <v>4.2391981048976892E-4</v>
      </c>
      <c r="E294">
        <f t="shared" si="29"/>
        <v>0.65933807375794462</v>
      </c>
      <c r="F294">
        <f t="shared" si="30"/>
        <v>0.89120568850953341</v>
      </c>
      <c r="G294">
        <f t="shared" si="31"/>
        <v>1.0912056885095334</v>
      </c>
    </row>
    <row r="295" spans="1:7" x14ac:dyDescent="0.35">
      <c r="A295" s="18"/>
      <c r="B295" s="3">
        <v>-2930</v>
      </c>
      <c r="C295" s="3">
        <v>2930</v>
      </c>
      <c r="D295">
        <f t="shared" si="28"/>
        <v>4.2331194342369474E-4</v>
      </c>
      <c r="E295">
        <f t="shared" si="29"/>
        <v>0.64367435502688897</v>
      </c>
      <c r="F295">
        <f t="shared" si="30"/>
        <v>0.87240922603226678</v>
      </c>
      <c r="G295">
        <f t="shared" si="31"/>
        <v>1.0724092260322668</v>
      </c>
    </row>
    <row r="296" spans="1:7" x14ac:dyDescent="0.35">
      <c r="A296" s="18"/>
      <c r="B296" s="3">
        <v>-2940</v>
      </c>
      <c r="C296" s="3">
        <v>2940</v>
      </c>
      <c r="D296">
        <f t="shared" si="28"/>
        <v>4.2265642597273813E-4</v>
      </c>
      <c r="E296">
        <f t="shared" si="29"/>
        <v>0.62678276548676759</v>
      </c>
      <c r="F296">
        <f t="shared" si="30"/>
        <v>0.85213931858412106</v>
      </c>
      <c r="G296">
        <f t="shared" si="31"/>
        <v>1.052139318584121</v>
      </c>
    </row>
    <row r="297" spans="1:7" x14ac:dyDescent="0.35">
      <c r="A297" s="18"/>
      <c r="B297" s="3">
        <v>-2950</v>
      </c>
      <c r="C297" s="3">
        <v>2950</v>
      </c>
      <c r="D297">
        <f t="shared" si="28"/>
        <v>4.2195348230194321E-4</v>
      </c>
      <c r="E297">
        <f t="shared" si="29"/>
        <v>0.6086690814962552</v>
      </c>
      <c r="F297">
        <f t="shared" si="30"/>
        <v>0.83040289779550625</v>
      </c>
      <c r="G297">
        <f t="shared" si="31"/>
        <v>1.0304028977955062</v>
      </c>
    </row>
    <row r="298" spans="1:7" x14ac:dyDescent="0.35">
      <c r="A298" s="18"/>
      <c r="B298" s="3">
        <v>-2960</v>
      </c>
      <c r="C298" s="3">
        <v>2960</v>
      </c>
      <c r="D298">
        <f t="shared" si="28"/>
        <v>4.2120335253518788E-4</v>
      </c>
      <c r="E298">
        <f t="shared" si="29"/>
        <v>0.5893394906465117</v>
      </c>
      <c r="F298">
        <f t="shared" si="30"/>
        <v>0.80720738877581399</v>
      </c>
      <c r="G298">
        <f t="shared" si="31"/>
        <v>1.0072073887758139</v>
      </c>
    </row>
    <row r="299" spans="1:7" x14ac:dyDescent="0.35">
      <c r="A299" s="18"/>
      <c r="B299" s="3">
        <v>-2970</v>
      </c>
      <c r="C299" s="3">
        <v>2970</v>
      </c>
      <c r="D299">
        <f t="shared" si="28"/>
        <v>4.2040629261848306E-4</v>
      </c>
      <c r="E299">
        <f t="shared" si="29"/>
        <v>0.56880058823863</v>
      </c>
      <c r="F299">
        <f t="shared" si="30"/>
        <v>0.78256070588635607</v>
      </c>
      <c r="G299">
        <f t="shared" si="31"/>
        <v>0.98256070588635602</v>
      </c>
    </row>
    <row r="300" spans="1:7" x14ac:dyDescent="0.35">
      <c r="A300" s="18"/>
      <c r="B300" s="3">
        <v>-2980</v>
      </c>
      <c r="C300" s="3">
        <v>2980</v>
      </c>
      <c r="D300">
        <f t="shared" si="28"/>
        <v>4.1956257417443375E-4</v>
      </c>
      <c r="E300">
        <f t="shared" si="29"/>
        <v>0.54705937353334189</v>
      </c>
      <c r="F300">
        <f t="shared" si="30"/>
        <v>0.75647124824001022</v>
      </c>
      <c r="G300">
        <f t="shared" si="31"/>
        <v>0.95647124824001029</v>
      </c>
    </row>
    <row r="301" spans="1:7" x14ac:dyDescent="0.35">
      <c r="A301" s="18"/>
      <c r="B301" s="3">
        <v>-2990</v>
      </c>
      <c r="C301" s="3">
        <v>2990</v>
      </c>
      <c r="D301">
        <f t="shared" si="28"/>
        <v>4.1867248434797962E-4</v>
      </c>
      <c r="E301">
        <f t="shared" si="29"/>
        <v>0.52412324577601022</v>
      </c>
      <c r="F301">
        <f t="shared" si="30"/>
        <v>0.72894789493121226</v>
      </c>
      <c r="G301">
        <f t="shared" si="31"/>
        <v>0.92894789493121233</v>
      </c>
    </row>
    <row r="302" spans="1:7" ht="15" thickBot="1" x14ac:dyDescent="0.4">
      <c r="A302" s="19"/>
      <c r="B302" s="4">
        <v>-3000</v>
      </c>
      <c r="C302" s="4">
        <v>3000</v>
      </c>
      <c r="D302" s="8">
        <f t="shared" si="28"/>
        <v>4.1773632564353502E-4</v>
      </c>
      <c r="E302" s="8">
        <f t="shared" si="29"/>
        <v>0.5</v>
      </c>
      <c r="F302" s="8">
        <f t="shared" si="30"/>
        <v>0.7</v>
      </c>
      <c r="G302" s="8">
        <f t="shared" si="31"/>
        <v>0.9</v>
      </c>
    </row>
    <row r="303" spans="1:7" x14ac:dyDescent="0.35">
      <c r="B303">
        <v>-3010</v>
      </c>
      <c r="C303">
        <v>3010</v>
      </c>
      <c r="D303">
        <f t="shared" si="28"/>
        <v>4.1675441575366015E-4</v>
      </c>
      <c r="E303">
        <f>IF(
  $C303 &lt;= $O$11,
  0.5 + (0.75 - 0.5) * (($D303 - MIN($D$262:$D$302)) / (MAX($D$262:$D$302) - MIN($D$262:$D$302))),
  0.5 + (0.75 - 0.5) * (($D303- MIN($D$262:$D$302)) / (MAX($D$262:$D$302) - MIN($D$262:$D$302)))
)</f>
        <v>0.47469782261181942</v>
      </c>
      <c r="F303">
        <f t="shared" si="30"/>
        <v>0.66963738713418319</v>
      </c>
      <c r="G303">
        <f t="shared" si="31"/>
        <v>0.86963738713418326</v>
      </c>
    </row>
    <row r="304" spans="1:7" x14ac:dyDescent="0.35">
      <c r="B304">
        <v>-3020</v>
      </c>
      <c r="C304">
        <v>3020</v>
      </c>
      <c r="D304">
        <f t="shared" si="28"/>
        <v>4.157270873793974E-4</v>
      </c>
      <c r="E304">
        <f t="shared" si="29"/>
        <v>0.44822528676148815</v>
      </c>
      <c r="F304">
        <f t="shared" si="30"/>
        <v>0.63787034411378574</v>
      </c>
      <c r="G304">
        <f t="shared" si="31"/>
        <v>0.8378703441137858</v>
      </c>
    </row>
    <row r="305" spans="2:7" x14ac:dyDescent="0.35">
      <c r="B305">
        <v>-3030</v>
      </c>
      <c r="C305">
        <v>3030</v>
      </c>
      <c r="D305">
        <f t="shared" si="28"/>
        <v>4.1465468804241718E-4</v>
      </c>
      <c r="E305">
        <f t="shared" si="29"/>
        <v>0.42059134750184912</v>
      </c>
      <c r="F305">
        <f t="shared" si="30"/>
        <v>0.60470961700221892</v>
      </c>
      <c r="G305">
        <f t="shared" si="31"/>
        <v>0.80470961700221899</v>
      </c>
    </row>
    <row r="306" spans="2:7" x14ac:dyDescent="0.35">
      <c r="B306">
        <v>-3040</v>
      </c>
      <c r="C306">
        <v>3040</v>
      </c>
      <c r="D306">
        <f t="shared" si="28"/>
        <v>4.1353757988911894E-4</v>
      </c>
      <c r="E306">
        <f t="shared" si="29"/>
        <v>0.39180533674057949</v>
      </c>
      <c r="F306">
        <f t="shared" si="30"/>
        <v>0.57016640408869534</v>
      </c>
      <c r="G306">
        <f t="shared" si="31"/>
        <v>0.77016640408869552</v>
      </c>
    </row>
    <row r="307" spans="2:7" x14ac:dyDescent="0.35">
      <c r="B307">
        <v>-3050</v>
      </c>
      <c r="C307">
        <v>3050</v>
      </c>
      <c r="D307">
        <f t="shared" si="28"/>
        <v>4.1237613948684427E-4</v>
      </c>
      <c r="E307">
        <f t="shared" si="29"/>
        <v>0.36187695798894226</v>
      </c>
      <c r="F307">
        <f t="shared" si="30"/>
        <v>0.53425234958673062</v>
      </c>
      <c r="G307">
        <f t="shared" si="31"/>
        <v>0.7342523495867308</v>
      </c>
    </row>
    <row r="308" spans="2:7" x14ac:dyDescent="0.35">
      <c r="B308">
        <v>-3060</v>
      </c>
      <c r="C308">
        <v>3060</v>
      </c>
      <c r="D308">
        <f t="shared" si="28"/>
        <v>4.1117075761236215E-4</v>
      </c>
      <c r="E308">
        <f t="shared" si="29"/>
        <v>0.33081628091140414</v>
      </c>
      <c r="F308">
        <f t="shared" si="30"/>
        <v>0.49697953709368492</v>
      </c>
      <c r="G308">
        <f t="shared" si="31"/>
        <v>0.6969795370936851</v>
      </c>
    </row>
    <row r="309" spans="2:7" x14ac:dyDescent="0.35">
      <c r="B309">
        <v>-3070</v>
      </c>
      <c r="C309">
        <v>3070</v>
      </c>
      <c r="D309">
        <f t="shared" si="28"/>
        <v>4.0992183903279121E-4</v>
      </c>
      <c r="E309">
        <f t="shared" si="29"/>
        <v>0.29863373568036911</v>
      </c>
      <c r="F309">
        <f t="shared" si="30"/>
        <v>0.45836048281644287</v>
      </c>
      <c r="G309">
        <f t="shared" si="31"/>
        <v>0.6583604828164431</v>
      </c>
    </row>
    <row r="310" spans="2:7" x14ac:dyDescent="0.35">
      <c r="B310">
        <v>-3080</v>
      </c>
      <c r="C310">
        <v>3080</v>
      </c>
      <c r="D310">
        <f t="shared" si="28"/>
        <v>4.0862980227913303E-4</v>
      </c>
      <c r="E310">
        <f t="shared" si="29"/>
        <v>0.26534010714050948</v>
      </c>
      <c r="F310">
        <f t="shared" si="30"/>
        <v>0.41840812856861131</v>
      </c>
      <c r="G310">
        <f t="shared" si="31"/>
        <v>0.61840812856861149</v>
      </c>
    </row>
    <row r="311" spans="2:7" x14ac:dyDescent="0.35">
      <c r="B311">
        <v>-3090</v>
      </c>
      <c r="C311">
        <v>3090</v>
      </c>
      <c r="D311">
        <f t="shared" si="28"/>
        <v>4.0729507941259185E-4</v>
      </c>
      <c r="E311">
        <f t="shared" si="29"/>
        <v>0.23094652878721533</v>
      </c>
      <c r="F311">
        <f t="shared" si="30"/>
        <v>0.37713583454465832</v>
      </c>
      <c r="G311">
        <f t="shared" si="31"/>
        <v>0.57713583454465844</v>
      </c>
    </row>
    <row r="312" spans="2:7" x14ac:dyDescent="0.35">
      <c r="B312">
        <v>-3100</v>
      </c>
      <c r="C312">
        <v>3100</v>
      </c>
      <c r="D312">
        <f t="shared" si="28"/>
        <v>4.0591811578386526E-4</v>
      </c>
      <c r="E312">
        <f t="shared" si="29"/>
        <v>0.19546447656391686</v>
      </c>
      <c r="F312">
        <f t="shared" si="30"/>
        <v>0.33455737187670015</v>
      </c>
      <c r="G312">
        <f t="shared" si="31"/>
        <v>0.53455737187670027</v>
      </c>
    </row>
    <row r="313" spans="2:7" x14ac:dyDescent="0.35">
      <c r="B313">
        <v>-3110</v>
      </c>
      <c r="C313">
        <v>3110</v>
      </c>
      <c r="D313">
        <f t="shared" si="28"/>
        <v>4.0449936978559126E-4</v>
      </c>
      <c r="E313">
        <f t="shared" si="29"/>
        <v>0.15890576248306088</v>
      </c>
      <c r="F313">
        <f t="shared" si="30"/>
        <v>0.29068691497967297</v>
      </c>
      <c r="G313">
        <f t="shared" si="31"/>
        <v>0.49068691497967315</v>
      </c>
    </row>
    <row r="314" spans="2:7" x14ac:dyDescent="0.35">
      <c r="B314">
        <v>-3120</v>
      </c>
      <c r="C314">
        <v>3120</v>
      </c>
      <c r="D314">
        <f t="shared" si="28"/>
        <v>4.0303931259814621E-4</v>
      </c>
      <c r="E314">
        <f t="shared" si="29"/>
        <v>0.12128252807574619</v>
      </c>
      <c r="F314">
        <f t="shared" si="30"/>
        <v>0.2455390336908953</v>
      </c>
      <c r="G314">
        <f t="shared" si="31"/>
        <v>0.44553903369089554</v>
      </c>
    </row>
    <row r="315" spans="2:7" x14ac:dyDescent="0.35">
      <c r="B315">
        <v>-3130</v>
      </c>
      <c r="C315">
        <v>3130</v>
      </c>
      <c r="D315">
        <f t="shared" si="28"/>
        <v>4.0153842792899015E-4</v>
      </c>
      <c r="E315">
        <f t="shared" si="29"/>
        <v>8.2607237675089484E-2</v>
      </c>
      <c r="F315">
        <f t="shared" si="30"/>
        <v>0.19912868521010729</v>
      </c>
      <c r="G315">
        <f t="shared" si="31"/>
        <v>0.39912868521010747</v>
      </c>
    </row>
    <row r="316" spans="2:7" x14ac:dyDescent="0.35">
      <c r="B316">
        <v>-3140</v>
      </c>
      <c r="C316">
        <v>3140</v>
      </c>
      <c r="D316">
        <f t="shared" si="28"/>
        <v>3.9999721174576093E-4</v>
      </c>
      <c r="E316">
        <f t="shared" si="29"/>
        <v>4.2892671538506288E-2</v>
      </c>
      <c r="F316">
        <f t="shared" si="30"/>
        <v>0.15147120584620744</v>
      </c>
      <c r="G316">
        <f t="shared" si="31"/>
        <v>0.35147120584620772</v>
      </c>
    </row>
    <row r="317" spans="2:7" x14ac:dyDescent="0.35">
      <c r="B317">
        <v>-3150</v>
      </c>
      <c r="C317">
        <v>3150</v>
      </c>
      <c r="D317">
        <f t="shared" si="28"/>
        <v>3.9841617200332382E-4</v>
      </c>
      <c r="E317">
        <f t="shared" si="29"/>
        <v>2.1519188142363199E-3</v>
      </c>
      <c r="F317">
        <f t="shared" si="30"/>
        <v>0.10258230257708345</v>
      </c>
      <c r="G317">
        <f t="shared" si="31"/>
        <v>0.30258230257708374</v>
      </c>
    </row>
    <row r="318" spans="2:7" x14ac:dyDescent="0.35">
      <c r="B318">
        <v>-3160</v>
      </c>
      <c r="C318">
        <v>3160</v>
      </c>
      <c r="D318">
        <f t="shared" si="28"/>
        <v>3.9679582836498639E-4</v>
      </c>
      <c r="E318">
        <v>0</v>
      </c>
      <c r="F318">
        <f t="shared" si="30"/>
        <v>5.2478044429018489E-2</v>
      </c>
      <c r="G318">
        <f t="shared" si="31"/>
        <v>0.25247804442901878</v>
      </c>
    </row>
    <row r="319" spans="2:7" x14ac:dyDescent="0.35">
      <c r="B319">
        <v>-3170</v>
      </c>
      <c r="C319">
        <v>3170</v>
      </c>
      <c r="D319">
        <f t="shared" si="28"/>
        <v>3.9513671191809211E-4</v>
      </c>
      <c r="F319">
        <f t="shared" si="30"/>
        <v>1.1748536822789868E-3</v>
      </c>
      <c r="G319">
        <f t="shared" si="31"/>
        <v>0.20117485368227939</v>
      </c>
    </row>
    <row r="320" spans="2:7" x14ac:dyDescent="0.35">
      <c r="B320">
        <v>-3180</v>
      </c>
      <c r="C320">
        <v>3180</v>
      </c>
      <c r="D320">
        <f t="shared" si="28"/>
        <v>3.9343936488421256E-4</v>
      </c>
      <c r="F320">
        <v>0</v>
      </c>
      <c r="G320">
        <f t="shared" si="31"/>
        <v>0.14868949690967914</v>
      </c>
    </row>
    <row r="321" spans="2:7" x14ac:dyDescent="0.35">
      <c r="B321">
        <v>-3190</v>
      </c>
      <c r="C321">
        <v>3190</v>
      </c>
      <c r="D321">
        <f t="shared" si="28"/>
        <v>3.9170434032415562E-4</v>
      </c>
      <c r="G321">
        <f>IF(
  $C321 &lt;= $O$11,
  0.5 + (1.2 - 0.5) * (($D321 - MIN($D$262:$D$302)) / (MAX($D$262:$D$302) - MIN($D$262:$D$302))),
  0.9 + (1.2 - 0.9) * (($D321- MIN($D$262:$D$302)) / (MAX($D$262:$D$302) - MIN($D$262:$D$302)))
)</f>
        <v>9.503907585484439E-2</v>
      </c>
    </row>
    <row r="322" spans="2:7" x14ac:dyDescent="0.35">
      <c r="B322">
        <v>-3200</v>
      </c>
      <c r="C322">
        <v>3200</v>
      </c>
      <c r="D322">
        <f t="shared" si="28"/>
        <v>3.8993220183801815E-4</v>
      </c>
      <c r="G322">
        <f t="shared" si="31"/>
        <v>4.0241018157245012E-2</v>
      </c>
    </row>
    <row r="323" spans="2:7" x14ac:dyDescent="0.35">
      <c r="B323">
        <v>-3210</v>
      </c>
      <c r="C323">
        <v>3210</v>
      </c>
      <c r="D323">
        <f t="shared" si="28"/>
        <v>3.8812352326050793E-4</v>
      </c>
      <c r="G323">
        <v>0</v>
      </c>
    </row>
    <row r="324" spans="2:7" x14ac:dyDescent="0.35">
      <c r="B324">
        <v>-3220</v>
      </c>
      <c r="C324">
        <v>3220</v>
      </c>
    </row>
    <row r="325" spans="2:7" x14ac:dyDescent="0.35">
      <c r="B325">
        <v>-3230</v>
      </c>
      <c r="C325">
        <v>3230</v>
      </c>
    </row>
    <row r="326" spans="2:7" x14ac:dyDescent="0.35">
      <c r="B326">
        <v>-3240</v>
      </c>
      <c r="C326">
        <v>3240</v>
      </c>
    </row>
    <row r="327" spans="2:7" x14ac:dyDescent="0.35">
      <c r="B327">
        <v>-3250</v>
      </c>
      <c r="C327">
        <v>3250</v>
      </c>
    </row>
    <row r="328" spans="2:7" x14ac:dyDescent="0.35">
      <c r="B328">
        <v>-3260</v>
      </c>
      <c r="C328">
        <v>3260</v>
      </c>
    </row>
    <row r="329" spans="2:7" x14ac:dyDescent="0.35">
      <c r="B329">
        <v>-3270</v>
      </c>
      <c r="C329">
        <v>3270</v>
      </c>
    </row>
    <row r="330" spans="2:7" x14ac:dyDescent="0.35">
      <c r="B330">
        <v>-3280</v>
      </c>
      <c r="C330">
        <v>3280</v>
      </c>
    </row>
    <row r="331" spans="2:7" x14ac:dyDescent="0.35">
      <c r="B331">
        <v>-3290</v>
      </c>
      <c r="C331">
        <v>3290</v>
      </c>
    </row>
    <row r="332" spans="2:7" x14ac:dyDescent="0.35">
      <c r="B332">
        <v>-3300</v>
      </c>
      <c r="C332">
        <v>3300</v>
      </c>
    </row>
    <row r="333" spans="2:7" x14ac:dyDescent="0.35">
      <c r="B333">
        <v>-3310</v>
      </c>
      <c r="C333">
        <v>3310</v>
      </c>
    </row>
    <row r="334" spans="2:7" x14ac:dyDescent="0.35">
      <c r="B334">
        <v>-3320</v>
      </c>
      <c r="C334">
        <v>3320</v>
      </c>
    </row>
    <row r="335" spans="2:7" x14ac:dyDescent="0.35">
      <c r="B335">
        <v>-3330</v>
      </c>
      <c r="C335">
        <v>3330</v>
      </c>
    </row>
    <row r="336" spans="2:7" x14ac:dyDescent="0.35">
      <c r="B336">
        <v>-3340</v>
      </c>
      <c r="C336">
        <v>3340</v>
      </c>
    </row>
    <row r="337" spans="2:3" x14ac:dyDescent="0.35">
      <c r="B337">
        <v>-3350</v>
      </c>
      <c r="C337">
        <v>3350</v>
      </c>
    </row>
    <row r="338" spans="2:3" x14ac:dyDescent="0.35">
      <c r="B338">
        <v>-3360</v>
      </c>
      <c r="C338">
        <v>3360</v>
      </c>
    </row>
    <row r="339" spans="2:3" x14ac:dyDescent="0.35">
      <c r="B339">
        <v>-3370</v>
      </c>
      <c r="C339">
        <v>3370</v>
      </c>
    </row>
    <row r="340" spans="2:3" x14ac:dyDescent="0.35">
      <c r="B340">
        <v>-3380</v>
      </c>
      <c r="C340">
        <v>3380</v>
      </c>
    </row>
    <row r="341" spans="2:3" x14ac:dyDescent="0.35">
      <c r="B341">
        <v>-3390</v>
      </c>
      <c r="C341">
        <v>3390</v>
      </c>
    </row>
    <row r="342" spans="2:3" x14ac:dyDescent="0.35">
      <c r="B342">
        <v>-3400</v>
      </c>
      <c r="C342">
        <v>3400</v>
      </c>
    </row>
    <row r="343" spans="2:3" x14ac:dyDescent="0.35">
      <c r="B343">
        <v>-3410</v>
      </c>
      <c r="C343">
        <v>3410</v>
      </c>
    </row>
    <row r="344" spans="2:3" x14ac:dyDescent="0.35">
      <c r="B344">
        <v>-3420</v>
      </c>
      <c r="C344">
        <v>3420</v>
      </c>
    </row>
    <row r="345" spans="2:3" x14ac:dyDescent="0.35">
      <c r="B345">
        <v>-3430</v>
      </c>
      <c r="C345">
        <v>3430</v>
      </c>
    </row>
    <row r="346" spans="2:3" x14ac:dyDescent="0.35">
      <c r="B346">
        <v>-3440</v>
      </c>
      <c r="C346">
        <v>3440</v>
      </c>
    </row>
    <row r="347" spans="2:3" x14ac:dyDescent="0.35">
      <c r="B347">
        <v>-3450</v>
      </c>
      <c r="C347">
        <v>3450</v>
      </c>
    </row>
    <row r="348" spans="2:3" x14ac:dyDescent="0.35">
      <c r="B348">
        <v>-3460</v>
      </c>
      <c r="C348">
        <v>3460</v>
      </c>
    </row>
    <row r="349" spans="2:3" x14ac:dyDescent="0.35">
      <c r="B349">
        <v>-3470</v>
      </c>
      <c r="C349">
        <v>3470</v>
      </c>
    </row>
    <row r="350" spans="2:3" x14ac:dyDescent="0.35">
      <c r="B350">
        <v>-3480</v>
      </c>
      <c r="C350">
        <v>3480</v>
      </c>
    </row>
    <row r="351" spans="2:3" x14ac:dyDescent="0.35">
      <c r="B351">
        <v>-3490</v>
      </c>
      <c r="C351">
        <v>3490</v>
      </c>
    </row>
    <row r="352" spans="2:3" x14ac:dyDescent="0.35">
      <c r="B352">
        <v>-3500</v>
      </c>
      <c r="C352">
        <v>3500</v>
      </c>
    </row>
    <row r="353" spans="2:3" x14ac:dyDescent="0.35">
      <c r="B353">
        <v>-3510</v>
      </c>
      <c r="C353">
        <v>3510</v>
      </c>
    </row>
    <row r="354" spans="2:3" x14ac:dyDescent="0.35">
      <c r="B354">
        <v>-3520</v>
      </c>
      <c r="C354">
        <v>3520</v>
      </c>
    </row>
    <row r="355" spans="2:3" x14ac:dyDescent="0.35">
      <c r="B355">
        <v>-3530</v>
      </c>
      <c r="C355">
        <v>3530</v>
      </c>
    </row>
    <row r="356" spans="2:3" x14ac:dyDescent="0.35">
      <c r="B356">
        <v>-3540</v>
      </c>
      <c r="C356">
        <v>3540</v>
      </c>
    </row>
    <row r="357" spans="2:3" x14ac:dyDescent="0.35">
      <c r="B357">
        <v>-3550</v>
      </c>
      <c r="C357">
        <v>3550</v>
      </c>
    </row>
    <row r="358" spans="2:3" x14ac:dyDescent="0.35">
      <c r="B358">
        <v>-3560</v>
      </c>
      <c r="C358">
        <v>3560</v>
      </c>
    </row>
    <row r="359" spans="2:3" x14ac:dyDescent="0.35">
      <c r="B359">
        <v>-3570</v>
      </c>
      <c r="C359">
        <v>3570</v>
      </c>
    </row>
    <row r="360" spans="2:3" x14ac:dyDescent="0.35">
      <c r="B360">
        <v>-3580</v>
      </c>
      <c r="C360">
        <v>3580</v>
      </c>
    </row>
    <row r="361" spans="2:3" x14ac:dyDescent="0.35">
      <c r="B361">
        <v>-3590</v>
      </c>
      <c r="C361">
        <v>3590</v>
      </c>
    </row>
    <row r="362" spans="2:3" x14ac:dyDescent="0.35">
      <c r="B362">
        <v>-3600</v>
      </c>
      <c r="C362">
        <v>3600</v>
      </c>
    </row>
    <row r="363" spans="2:3" x14ac:dyDescent="0.35">
      <c r="B363">
        <v>-3610</v>
      </c>
      <c r="C363">
        <v>3610</v>
      </c>
    </row>
    <row r="364" spans="2:3" x14ac:dyDescent="0.35">
      <c r="B364">
        <v>-3620</v>
      </c>
      <c r="C364">
        <v>3620</v>
      </c>
    </row>
    <row r="365" spans="2:3" x14ac:dyDescent="0.35">
      <c r="B365">
        <v>-3630</v>
      </c>
      <c r="C365">
        <v>3630</v>
      </c>
    </row>
    <row r="366" spans="2:3" x14ac:dyDescent="0.35">
      <c r="B366">
        <v>-3640</v>
      </c>
      <c r="C366">
        <v>3640</v>
      </c>
    </row>
    <row r="367" spans="2:3" x14ac:dyDescent="0.35">
      <c r="B367">
        <v>-3650</v>
      </c>
      <c r="C367">
        <v>3650</v>
      </c>
    </row>
    <row r="368" spans="2:3" x14ac:dyDescent="0.35">
      <c r="B368">
        <v>-3660</v>
      </c>
      <c r="C368">
        <v>3660</v>
      </c>
    </row>
    <row r="369" spans="2:3" x14ac:dyDescent="0.35">
      <c r="B369">
        <v>-3670</v>
      </c>
      <c r="C369">
        <v>3670</v>
      </c>
    </row>
    <row r="370" spans="2:3" x14ac:dyDescent="0.35">
      <c r="B370">
        <v>-3680</v>
      </c>
      <c r="C370">
        <v>3680</v>
      </c>
    </row>
    <row r="371" spans="2:3" x14ac:dyDescent="0.35">
      <c r="B371">
        <v>-3690</v>
      </c>
      <c r="C371">
        <v>3690</v>
      </c>
    </row>
    <row r="372" spans="2:3" x14ac:dyDescent="0.35">
      <c r="B372">
        <v>-3700</v>
      </c>
      <c r="C372">
        <v>3700</v>
      </c>
    </row>
    <row r="373" spans="2:3" x14ac:dyDescent="0.35">
      <c r="B373">
        <v>-3710</v>
      </c>
      <c r="C373">
        <v>3710</v>
      </c>
    </row>
    <row r="374" spans="2:3" x14ac:dyDescent="0.35">
      <c r="B374">
        <v>-3720</v>
      </c>
      <c r="C374">
        <v>3720</v>
      </c>
    </row>
    <row r="375" spans="2:3" x14ac:dyDescent="0.35">
      <c r="B375">
        <v>-3730</v>
      </c>
      <c r="C375">
        <v>3730</v>
      </c>
    </row>
    <row r="376" spans="2:3" x14ac:dyDescent="0.35">
      <c r="B376">
        <v>-3740</v>
      </c>
      <c r="C376">
        <v>3740</v>
      </c>
    </row>
    <row r="377" spans="2:3" x14ac:dyDescent="0.35">
      <c r="B377">
        <v>-3750</v>
      </c>
      <c r="C377">
        <v>3750</v>
      </c>
    </row>
    <row r="378" spans="2:3" x14ac:dyDescent="0.35">
      <c r="B378">
        <v>-3760</v>
      </c>
      <c r="C378">
        <v>3760</v>
      </c>
    </row>
    <row r="379" spans="2:3" x14ac:dyDescent="0.35">
      <c r="B379">
        <v>-3770</v>
      </c>
      <c r="C379">
        <v>3770</v>
      </c>
    </row>
    <row r="380" spans="2:3" x14ac:dyDescent="0.35">
      <c r="B380">
        <v>-3780</v>
      </c>
      <c r="C380">
        <v>3780</v>
      </c>
    </row>
    <row r="381" spans="2:3" x14ac:dyDescent="0.35">
      <c r="B381">
        <v>-3790</v>
      </c>
      <c r="C381">
        <v>3790</v>
      </c>
    </row>
    <row r="382" spans="2:3" x14ac:dyDescent="0.35">
      <c r="B382">
        <v>-3800</v>
      </c>
      <c r="C382">
        <v>3800</v>
      </c>
    </row>
    <row r="383" spans="2:3" x14ac:dyDescent="0.35">
      <c r="B383">
        <v>-3810</v>
      </c>
      <c r="C383">
        <v>3810</v>
      </c>
    </row>
    <row r="384" spans="2:3" x14ac:dyDescent="0.35">
      <c r="B384">
        <v>-3820</v>
      </c>
      <c r="C384">
        <v>3820</v>
      </c>
    </row>
    <row r="385" spans="2:3" x14ac:dyDescent="0.35">
      <c r="B385">
        <v>-3830</v>
      </c>
      <c r="C385">
        <v>3830</v>
      </c>
    </row>
    <row r="386" spans="2:3" x14ac:dyDescent="0.35">
      <c r="B386">
        <v>-3840</v>
      </c>
      <c r="C386">
        <v>3840</v>
      </c>
    </row>
    <row r="387" spans="2:3" x14ac:dyDescent="0.35">
      <c r="B387">
        <v>-3850</v>
      </c>
      <c r="C387">
        <v>3850</v>
      </c>
    </row>
    <row r="388" spans="2:3" x14ac:dyDescent="0.35">
      <c r="B388">
        <v>-3860</v>
      </c>
      <c r="C388">
        <v>3860</v>
      </c>
    </row>
    <row r="389" spans="2:3" x14ac:dyDescent="0.35">
      <c r="B389">
        <v>-3870</v>
      </c>
      <c r="C389">
        <v>3870</v>
      </c>
    </row>
    <row r="390" spans="2:3" x14ac:dyDescent="0.35">
      <c r="B390">
        <v>-3880</v>
      </c>
      <c r="C390">
        <v>3880</v>
      </c>
    </row>
    <row r="391" spans="2:3" x14ac:dyDescent="0.35">
      <c r="B391">
        <v>-3890</v>
      </c>
      <c r="C391">
        <v>3890</v>
      </c>
    </row>
    <row r="392" spans="2:3" x14ac:dyDescent="0.35">
      <c r="B392">
        <v>-3900</v>
      </c>
      <c r="C392">
        <v>3900</v>
      </c>
    </row>
    <row r="393" spans="2:3" x14ac:dyDescent="0.35">
      <c r="B393">
        <v>-3910</v>
      </c>
      <c r="C393">
        <v>3910</v>
      </c>
    </row>
    <row r="394" spans="2:3" x14ac:dyDescent="0.35">
      <c r="B394">
        <v>-3920</v>
      </c>
      <c r="C394">
        <v>3920</v>
      </c>
    </row>
    <row r="395" spans="2:3" x14ac:dyDescent="0.35">
      <c r="B395">
        <v>-3930</v>
      </c>
      <c r="C395">
        <v>3930</v>
      </c>
    </row>
    <row r="396" spans="2:3" x14ac:dyDescent="0.35">
      <c r="B396">
        <v>-3940</v>
      </c>
      <c r="C396">
        <v>3940</v>
      </c>
    </row>
    <row r="397" spans="2:3" x14ac:dyDescent="0.35">
      <c r="B397">
        <v>-3950</v>
      </c>
      <c r="C397">
        <v>3950</v>
      </c>
    </row>
    <row r="398" spans="2:3" x14ac:dyDescent="0.35">
      <c r="B398">
        <v>-3960</v>
      </c>
      <c r="C398">
        <v>3960</v>
      </c>
    </row>
    <row r="399" spans="2:3" x14ac:dyDescent="0.35">
      <c r="B399">
        <v>-3970</v>
      </c>
      <c r="C399">
        <v>3970</v>
      </c>
    </row>
    <row r="400" spans="2:3" x14ac:dyDescent="0.35">
      <c r="B400">
        <v>-3980</v>
      </c>
      <c r="C400">
        <v>3980</v>
      </c>
    </row>
    <row r="401" spans="2:3" x14ac:dyDescent="0.35">
      <c r="B401">
        <v>-3990</v>
      </c>
      <c r="C401">
        <v>3990</v>
      </c>
    </row>
    <row r="402" spans="2:3" x14ac:dyDescent="0.35">
      <c r="B402">
        <v>-4000</v>
      </c>
      <c r="C402">
        <v>4000</v>
      </c>
    </row>
  </sheetData>
  <mergeCells count="4">
    <mergeCell ref="A2:A65"/>
    <mergeCell ref="A66:A116"/>
    <mergeCell ref="A117:A216"/>
    <mergeCell ref="A217:A302"/>
  </mergeCells>
  <pageMargins left="0.7" right="0.7" top="0.75" bottom="0.75" header="0.3" footer="0.3"/>
  <ignoredErrors>
    <ignoredError sqref="Q9:Q11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Calcs_Using Jian et al (2025)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Jarvis</dc:creator>
  <cp:lastModifiedBy>Elena Jarvis</cp:lastModifiedBy>
  <dcterms:created xsi:type="dcterms:W3CDTF">2025-05-21T10:38:54Z</dcterms:created>
  <dcterms:modified xsi:type="dcterms:W3CDTF">2025-09-29T15:30:38Z</dcterms:modified>
</cp:coreProperties>
</file>