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V22" i="1" l="1"/>
  <c r="W22" i="1" s="1"/>
  <c r="V23" i="1"/>
  <c r="V18" i="1"/>
  <c r="W18" i="1" s="1"/>
  <c r="V3" i="1"/>
  <c r="W3" i="1" s="1"/>
  <c r="V4" i="1"/>
  <c r="W4" i="1" s="1"/>
  <c r="V5" i="1"/>
  <c r="V6" i="1"/>
  <c r="V7" i="1"/>
  <c r="V8" i="1"/>
  <c r="W8" i="1" s="1"/>
  <c r="V9" i="1"/>
  <c r="V10" i="1"/>
  <c r="V11" i="1"/>
  <c r="V12" i="1"/>
  <c r="V13" i="1"/>
  <c r="V14" i="1"/>
  <c r="W14" i="1" s="1"/>
  <c r="V15" i="1"/>
  <c r="W15" i="1" s="1"/>
  <c r="V16" i="1"/>
  <c r="W16" i="1" s="1"/>
  <c r="V17" i="1"/>
  <c r="V20" i="1"/>
  <c r="W20" i="1" s="1"/>
  <c r="V21" i="1"/>
  <c r="V24" i="1"/>
  <c r="W24" i="1" s="1"/>
  <c r="V25" i="1"/>
  <c r="V2" i="1"/>
  <c r="W2" i="1" s="1"/>
  <c r="W23" i="1"/>
  <c r="W6" i="1"/>
  <c r="W7" i="1"/>
  <c r="W10" i="1"/>
  <c r="W11" i="1"/>
  <c r="W12" i="1"/>
  <c r="W19" i="1"/>
  <c r="T18" i="1"/>
  <c r="U18" i="1" s="1"/>
  <c r="T16" i="1"/>
  <c r="U16" i="1" s="1"/>
  <c r="T14" i="1"/>
  <c r="W5" i="1"/>
  <c r="W9" i="1"/>
  <c r="W13" i="1"/>
  <c r="W17" i="1"/>
  <c r="W21" i="1"/>
  <c r="W2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7" i="1"/>
  <c r="U19" i="1"/>
  <c r="U20" i="1"/>
  <c r="U21" i="1"/>
  <c r="U22" i="1"/>
  <c r="U23" i="1"/>
  <c r="U24" i="1"/>
  <c r="U25" i="1"/>
  <c r="U2" i="1"/>
  <c r="AA23" i="1"/>
  <c r="AA22" i="1"/>
  <c r="AA18" i="1"/>
  <c r="AA16" i="1"/>
  <c r="AA14" i="1"/>
  <c r="Z25" i="1"/>
  <c r="O25" i="1"/>
  <c r="N25" i="1"/>
  <c r="M25" i="1"/>
  <c r="L25" i="1"/>
  <c r="Y25" i="1" s="1"/>
  <c r="G25" i="1"/>
  <c r="Z24" i="1"/>
  <c r="O24" i="1"/>
  <c r="N24" i="1"/>
  <c r="M24" i="1"/>
  <c r="L24" i="1"/>
  <c r="Y24" i="1" s="1"/>
  <c r="G24" i="1"/>
  <c r="Z23" i="1"/>
  <c r="O23" i="1"/>
  <c r="N23" i="1"/>
  <c r="M23" i="1"/>
  <c r="L23" i="1"/>
  <c r="Y23" i="1" s="1"/>
  <c r="G23" i="1"/>
  <c r="Z22" i="1"/>
  <c r="O22" i="1"/>
  <c r="N22" i="1"/>
  <c r="M22" i="1"/>
  <c r="L22" i="1"/>
  <c r="Y22" i="1" s="1"/>
  <c r="G22" i="1"/>
  <c r="Z21" i="1"/>
  <c r="O21" i="1"/>
  <c r="N21" i="1"/>
  <c r="M21" i="1"/>
  <c r="L21" i="1"/>
  <c r="Y21" i="1" s="1"/>
  <c r="G21" i="1"/>
  <c r="Z20" i="1"/>
  <c r="O20" i="1"/>
  <c r="N20" i="1"/>
  <c r="M20" i="1"/>
  <c r="L20" i="1"/>
  <c r="Y20" i="1" s="1"/>
  <c r="G20" i="1"/>
  <c r="T21" i="1" l="1"/>
  <c r="T20" i="1"/>
  <c r="T23" i="1"/>
  <c r="T22" i="1"/>
  <c r="Z19" i="1" l="1"/>
  <c r="O19" i="1"/>
  <c r="N19" i="1"/>
  <c r="M19" i="1"/>
  <c r="L19" i="1"/>
  <c r="Y19" i="1" s="1"/>
  <c r="T19" i="1" s="1"/>
  <c r="G19" i="1"/>
  <c r="Z18" i="1"/>
  <c r="O18" i="1"/>
  <c r="N18" i="1"/>
  <c r="M18" i="1"/>
  <c r="L18" i="1"/>
  <c r="Y18" i="1" s="1"/>
  <c r="G18" i="1"/>
  <c r="Z17" i="1"/>
  <c r="O17" i="1"/>
  <c r="N17" i="1"/>
  <c r="M17" i="1"/>
  <c r="L17" i="1"/>
  <c r="Y17" i="1" s="1"/>
  <c r="T17" i="1" s="1"/>
  <c r="G17" i="1"/>
  <c r="Z16" i="1"/>
  <c r="O16" i="1"/>
  <c r="N16" i="1"/>
  <c r="M16" i="1"/>
  <c r="L16" i="1"/>
  <c r="Y16" i="1" s="1"/>
  <c r="G16" i="1"/>
  <c r="Z15" i="1"/>
  <c r="O15" i="1"/>
  <c r="N15" i="1"/>
  <c r="M15" i="1"/>
  <c r="L15" i="1"/>
  <c r="Y15" i="1" s="1"/>
  <c r="T15" i="1" s="1"/>
  <c r="G15" i="1"/>
  <c r="Z14" i="1"/>
  <c r="O14" i="1"/>
  <c r="N14" i="1"/>
  <c r="M14" i="1"/>
  <c r="L14" i="1"/>
  <c r="Y14" i="1" s="1"/>
  <c r="G14" i="1"/>
  <c r="Z13" i="1" l="1"/>
  <c r="Z12" i="1"/>
  <c r="Z11" i="1"/>
  <c r="Z10" i="1"/>
  <c r="Z9" i="1"/>
  <c r="Z8" i="1"/>
  <c r="G3" i="1"/>
  <c r="G4" i="1"/>
  <c r="G5" i="1"/>
  <c r="G6" i="1"/>
  <c r="G7" i="1"/>
  <c r="G8" i="1"/>
  <c r="G9" i="1"/>
  <c r="G10" i="1"/>
  <c r="G11" i="1"/>
  <c r="G12" i="1"/>
  <c r="G13" i="1"/>
  <c r="G2" i="1"/>
  <c r="Y2" i="1"/>
  <c r="T2" i="1" s="1"/>
  <c r="Y8" i="1"/>
  <c r="T8" i="1" s="1"/>
  <c r="Z3" i="1"/>
  <c r="Z4" i="1"/>
  <c r="Z5" i="1"/>
  <c r="Z6" i="1"/>
  <c r="Z7" i="1"/>
  <c r="Z2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M3" i="1"/>
  <c r="M4" i="1"/>
  <c r="M5" i="1"/>
  <c r="M6" i="1"/>
  <c r="M7" i="1"/>
  <c r="M9" i="1"/>
  <c r="M10" i="1"/>
  <c r="M11" i="1"/>
  <c r="M12" i="1"/>
  <c r="M13" i="1"/>
  <c r="L3" i="1" l="1"/>
  <c r="Y3" i="1" s="1"/>
  <c r="T3" i="1" s="1"/>
  <c r="L4" i="1"/>
  <c r="Y4" i="1" s="1"/>
  <c r="T4" i="1" s="1"/>
  <c r="L5" i="1"/>
  <c r="Y5" i="1" s="1"/>
  <c r="T5" i="1" s="1"/>
  <c r="L6" i="1"/>
  <c r="Y6" i="1" s="1"/>
  <c r="T6" i="1" s="1"/>
  <c r="L7" i="1"/>
  <c r="Y7" i="1" s="1"/>
  <c r="T7" i="1" s="1"/>
  <c r="L9" i="1"/>
  <c r="Y9" i="1" s="1"/>
  <c r="T9" i="1" s="1"/>
  <c r="L10" i="1"/>
  <c r="Y10" i="1" s="1"/>
  <c r="T10" i="1" s="1"/>
  <c r="L11" i="1"/>
  <c r="Y11" i="1" s="1"/>
  <c r="T11" i="1" s="1"/>
  <c r="L12" i="1"/>
  <c r="Y12" i="1" s="1"/>
  <c r="T12" i="1" s="1"/>
  <c r="L13" i="1"/>
  <c r="Y13" i="1" s="1"/>
  <c r="T13" i="1" s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<sst xmlns="http://schemas.openxmlformats.org/spreadsheetml/2006/main" count="26" uniqueCount="26">
  <si>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</si>
  <si>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</si>
  <si>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</si>
  <si>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</si>
  <si>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</si>
  <si>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</si>
  <si>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</si>
  <si>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</si>
  <si>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</si>
  <si>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</si>
  <si>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</si>
  <si>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</si>
  <si>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</si>
  <si>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</si>
  <si>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kvbeit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</si>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</sst>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B1" zoomScaleNormal="100" workbookViewId="0">
      <selection activeCell="Z25" sqref="Z25"/>
    </sheetView>
  </sheetViews>
  <sheetFormatPr defaultRowHeight="15" x14ac:dyDescent="0.25"/>
  <cols>
    <col min="9" max="10" width="13.7109375" customWidth="1"/>
    <col min="11" max="11" width="16.7109375" customWidth="1"/>
    <col min="20" max="20" width="9.140625" style="1"/>
  </cols>
  <sheetData>
    <row r="1" spans="1:27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12</v>
      </c>
      <c r="J1" t="s">
        <v>20</v>
      </c>
      <c r="K1" t="s">
        <v>13</v>
      </c>
      <c r="L1" t="s">
        <v>2</v>
      </c>
      <c r="M1" t="s">
        <v>4</v>
      </c>
      <c r="N1" t="s">
        <v>14</v>
      </c>
      <c r="O1" t="s">
        <v>3</v>
      </c>
      <c r="P1" t="s">
        <v>16</v>
      </c>
      <c r="Q1" t="s">
        <v>19</v>
      </c>
      <c r="R1" t="s">
        <v>21</v>
      </c>
      <c r="S1" t="s">
        <v>5</v>
      </c>
      <c r="T1" s="1" t="s">
        <v>17</v>
      </c>
      <c r="U1" s="1" t="s">
        <v>22</v>
      </c>
      <c r="V1" s="1" t="s">
        <v>23</v>
      </c>
      <c r="W1" s="1" t="s">
        <v>24</v>
      </c>
      <c r="Y1" t="s">
        <v>15</v>
      </c>
      <c r="Z1" t="s">
        <v>18</v>
      </c>
      <c r="AA1" t="s">
        <v>25</v>
      </c>
    </row>
    <row r="2" spans="1:27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S2+(65-Q2)</f>
        <v>2043</v>
      </c>
      <c r="H2">
        <v>0</v>
      </c>
      <c r="I2" t="b">
        <v>0</v>
      </c>
      <c r="J2" t="b">
        <v>0</v>
      </c>
      <c r="K2">
        <v>0</v>
      </c>
      <c r="L2">
        <v>0</v>
      </c>
      <c r="M2">
        <v>0</v>
      </c>
      <c r="N2">
        <v>0</v>
      </c>
      <c r="O2">
        <v>0</v>
      </c>
      <c r="P2" t="b">
        <v>0</v>
      </c>
      <c r="Q2">
        <v>40</v>
      </c>
      <c r="R2">
        <v>0</v>
      </c>
      <c r="S2">
        <v>2018</v>
      </c>
      <c r="T2" s="2">
        <f>MAX(Z2-Y2-36,0)</f>
        <v>0</v>
      </c>
      <c r="U2" s="2">
        <f>T2-AA2</f>
        <v>0</v>
      </c>
      <c r="V2" s="1">
        <f>T2+MAX(E2*12-801,0)</f>
        <v>399</v>
      </c>
      <c r="W2" s="1">
        <f>MAX(V2-AA3,0)</f>
        <v>399</v>
      </c>
      <c r="Y2">
        <f t="shared" ref="Y2:Y19" si="1">(0.6+(0.02*(S2-2005)))*((12*L2)+MIN(12*(O2+M2+0.96*N2),2800))</f>
        <v>0</v>
      </c>
      <c r="Z2">
        <f t="shared" ref="Z2:Z7" si="2">(12*D2+(12*C2 - 1000)*(C2&gt;450))</f>
        <v>0</v>
      </c>
      <c r="AA2">
        <v>0</v>
      </c>
    </row>
    <row r="3" spans="1:27" x14ac:dyDescent="0.25">
      <c r="A3">
        <f t="shared" ref="A3:A13" si="3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>
        <v>0</v>
      </c>
      <c r="L3">
        <f>0.1*$C3</f>
        <v>60</v>
      </c>
      <c r="M3">
        <f>0.02*C3</f>
        <v>12</v>
      </c>
      <c r="N3">
        <f>0.08*C3</f>
        <v>48</v>
      </c>
      <c r="O3">
        <f>0.015*C3</f>
        <v>9</v>
      </c>
      <c r="P3" t="b">
        <v>0</v>
      </c>
      <c r="Q3">
        <v>40</v>
      </c>
      <c r="R3">
        <v>0</v>
      </c>
      <c r="S3">
        <v>2018</v>
      </c>
      <c r="T3" s="2">
        <f t="shared" ref="T3:T13" si="4">MAX(Z3-Y3-36,0)</f>
        <v>4852.5344000000005</v>
      </c>
      <c r="U3" s="2">
        <f t="shared" ref="U3:U25" si="5">T3-AA3</f>
        <v>4852.5344000000005</v>
      </c>
      <c r="V3" s="1">
        <f t="shared" ref="V3:V25" si="6">T3+MAX(E3*12-801,0)</f>
        <v>5251.5344000000005</v>
      </c>
      <c r="W3" s="1">
        <f t="shared" ref="W3:W25" si="7">MAX(V3-AA4,0)</f>
        <v>5251.5344000000005</v>
      </c>
      <c r="Y3">
        <f t="shared" si="1"/>
        <v>1311.4656</v>
      </c>
      <c r="Z3">
        <f t="shared" si="2"/>
        <v>6200</v>
      </c>
      <c r="AA3">
        <v>0</v>
      </c>
    </row>
    <row r="4" spans="1:27" x14ac:dyDescent="0.25">
      <c r="A4">
        <f t="shared" si="3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>
        <v>0</v>
      </c>
      <c r="L4">
        <f t="shared" ref="L4:L13" si="8">0.1*C4</f>
        <v>90</v>
      </c>
      <c r="M4">
        <f>0.02*C4</f>
        <v>18</v>
      </c>
      <c r="N4">
        <f>0.08*C4</f>
        <v>72</v>
      </c>
      <c r="O4">
        <f>0.015*C4</f>
        <v>13.5</v>
      </c>
      <c r="P4" t="b">
        <v>0</v>
      </c>
      <c r="Q4">
        <v>40</v>
      </c>
      <c r="R4">
        <v>0</v>
      </c>
      <c r="S4">
        <v>2018</v>
      </c>
      <c r="T4" s="2">
        <f t="shared" si="4"/>
        <v>7796.8015999999998</v>
      </c>
      <c r="U4" s="2">
        <f t="shared" si="5"/>
        <v>7796.8015999999998</v>
      </c>
      <c r="V4" s="1">
        <f t="shared" si="6"/>
        <v>8195.8015999999989</v>
      </c>
      <c r="W4" s="1">
        <f t="shared" si="7"/>
        <v>8195.8015999999989</v>
      </c>
      <c r="Y4">
        <f t="shared" si="1"/>
        <v>1967.1984</v>
      </c>
      <c r="Z4">
        <f t="shared" si="2"/>
        <v>9800</v>
      </c>
      <c r="AA4">
        <v>0</v>
      </c>
    </row>
    <row r="5" spans="1:27" x14ac:dyDescent="0.25">
      <c r="A5">
        <f t="shared" si="3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>
        <v>0</v>
      </c>
      <c r="L5">
        <f t="shared" si="8"/>
        <v>120</v>
      </c>
      <c r="M5">
        <f>0.02*C5</f>
        <v>24</v>
      </c>
      <c r="N5">
        <f>0.08*C5</f>
        <v>96</v>
      </c>
      <c r="O5">
        <f>0.015*C5</f>
        <v>18</v>
      </c>
      <c r="P5" t="b">
        <v>0</v>
      </c>
      <c r="Q5">
        <v>40</v>
      </c>
      <c r="R5">
        <v>0</v>
      </c>
      <c r="S5">
        <v>2018</v>
      </c>
      <c r="T5" s="2">
        <f t="shared" si="4"/>
        <v>10741.068800000001</v>
      </c>
      <c r="U5" s="2">
        <f t="shared" si="5"/>
        <v>10741.068800000001</v>
      </c>
      <c r="V5" s="1">
        <f t="shared" si="6"/>
        <v>11140.068800000001</v>
      </c>
      <c r="W5" s="1">
        <f t="shared" si="7"/>
        <v>11140.068800000001</v>
      </c>
      <c r="Y5">
        <f t="shared" si="1"/>
        <v>2622.9312</v>
      </c>
      <c r="Z5">
        <f t="shared" si="2"/>
        <v>13400</v>
      </c>
      <c r="AA5">
        <v>0</v>
      </c>
    </row>
    <row r="6" spans="1:27" x14ac:dyDescent="0.25">
      <c r="A6">
        <f t="shared" si="3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>
        <v>0</v>
      </c>
      <c r="L6">
        <f t="shared" si="8"/>
        <v>150</v>
      </c>
      <c r="M6">
        <f>0.02*C6</f>
        <v>30</v>
      </c>
      <c r="N6">
        <f>0.08*C6</f>
        <v>120</v>
      </c>
      <c r="O6">
        <f>0.015*C6</f>
        <v>22.5</v>
      </c>
      <c r="P6" t="b">
        <v>0</v>
      </c>
      <c r="Q6">
        <v>40</v>
      </c>
      <c r="R6">
        <v>0</v>
      </c>
      <c r="S6">
        <v>2018</v>
      </c>
      <c r="T6" s="2">
        <f t="shared" si="4"/>
        <v>13685.335999999999</v>
      </c>
      <c r="U6" s="2">
        <f t="shared" si="5"/>
        <v>13685.335999999999</v>
      </c>
      <c r="V6" s="1">
        <f t="shared" si="6"/>
        <v>14084.335999999999</v>
      </c>
      <c r="W6" s="1">
        <f t="shared" si="7"/>
        <v>14084.335999999999</v>
      </c>
      <c r="Y6">
        <f t="shared" si="1"/>
        <v>3278.6639999999998</v>
      </c>
      <c r="Z6">
        <f t="shared" si="2"/>
        <v>17000</v>
      </c>
      <c r="AA6">
        <v>0</v>
      </c>
    </row>
    <row r="7" spans="1:27" x14ac:dyDescent="0.25">
      <c r="A7">
        <f t="shared" si="3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>
        <v>0</v>
      </c>
      <c r="L7">
        <f t="shared" si="8"/>
        <v>500</v>
      </c>
      <c r="M7">
        <f>0.02*C7</f>
        <v>100</v>
      </c>
      <c r="N7">
        <f>0.08*C7</f>
        <v>400</v>
      </c>
      <c r="O7">
        <f>0.015*C7</f>
        <v>75</v>
      </c>
      <c r="P7" t="b">
        <v>0</v>
      </c>
      <c r="Q7">
        <v>40</v>
      </c>
      <c r="R7">
        <v>0</v>
      </c>
      <c r="S7">
        <v>2018</v>
      </c>
      <c r="T7" s="2">
        <f t="shared" si="4"/>
        <v>51396</v>
      </c>
      <c r="U7" s="2">
        <f t="shared" si="5"/>
        <v>51396</v>
      </c>
      <c r="V7" s="1">
        <f t="shared" si="6"/>
        <v>51795</v>
      </c>
      <c r="W7" s="1">
        <f t="shared" si="7"/>
        <v>51795</v>
      </c>
      <c r="Y7">
        <f t="shared" si="1"/>
        <v>7568</v>
      </c>
      <c r="Z7">
        <f t="shared" si="2"/>
        <v>59000</v>
      </c>
      <c r="AA7">
        <v>0</v>
      </c>
    </row>
    <row r="8" spans="1:27" x14ac:dyDescent="0.25">
      <c r="A8">
        <f t="shared" si="3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>
        <v>0</v>
      </c>
      <c r="L8">
        <v>0</v>
      </c>
      <c r="M8">
        <v>0</v>
      </c>
      <c r="N8">
        <v>0</v>
      </c>
      <c r="P8" t="b">
        <v>0</v>
      </c>
      <c r="Q8">
        <v>40</v>
      </c>
      <c r="R8">
        <v>0</v>
      </c>
      <c r="S8">
        <v>2010</v>
      </c>
      <c r="T8" s="2">
        <f t="shared" si="4"/>
        <v>0</v>
      </c>
      <c r="U8" s="2">
        <f t="shared" si="5"/>
        <v>0</v>
      </c>
      <c r="V8" s="1">
        <f t="shared" si="6"/>
        <v>399</v>
      </c>
      <c r="W8" s="1">
        <f t="shared" si="7"/>
        <v>399</v>
      </c>
      <c r="Y8">
        <f t="shared" si="1"/>
        <v>0</v>
      </c>
      <c r="Z8">
        <f t="shared" ref="Z8:Z13" si="9">(12*D8+(12*C8 - 920)*(C8&gt;450))</f>
        <v>0</v>
      </c>
      <c r="AA8">
        <v>0</v>
      </c>
    </row>
    <row r="9" spans="1:27" x14ac:dyDescent="0.25">
      <c r="A9">
        <f t="shared" si="3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>
        <v>0</v>
      </c>
      <c r="L9">
        <f t="shared" si="8"/>
        <v>60</v>
      </c>
      <c r="M9">
        <f>0.02*C9</f>
        <v>12</v>
      </c>
      <c r="N9">
        <f>0.08*C9</f>
        <v>48</v>
      </c>
      <c r="O9">
        <f>0.015*C9</f>
        <v>9</v>
      </c>
      <c r="P9" t="b">
        <v>0</v>
      </c>
      <c r="Q9">
        <v>40</v>
      </c>
      <c r="R9">
        <v>0</v>
      </c>
      <c r="S9">
        <v>2010</v>
      </c>
      <c r="T9" s="2">
        <f t="shared" si="4"/>
        <v>5176.5280000000002</v>
      </c>
      <c r="U9" s="2">
        <f t="shared" si="5"/>
        <v>5176.5280000000002</v>
      </c>
      <c r="V9" s="1">
        <f t="shared" si="6"/>
        <v>5575.5280000000002</v>
      </c>
      <c r="W9" s="1">
        <f t="shared" si="7"/>
        <v>5575.5280000000002</v>
      </c>
      <c r="Y9">
        <f t="shared" si="1"/>
        <v>1067.472</v>
      </c>
      <c r="Z9">
        <f t="shared" si="9"/>
        <v>6280</v>
      </c>
      <c r="AA9">
        <v>0</v>
      </c>
    </row>
    <row r="10" spans="1:27" x14ac:dyDescent="0.25">
      <c r="A10">
        <f t="shared" si="3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>
        <v>0</v>
      </c>
      <c r="L10">
        <f t="shared" si="8"/>
        <v>90</v>
      </c>
      <c r="M10">
        <f>0.02*C10</f>
        <v>18</v>
      </c>
      <c r="N10">
        <f>0.08*C10</f>
        <v>72</v>
      </c>
      <c r="O10">
        <f>0.015*C10</f>
        <v>13.5</v>
      </c>
      <c r="P10" t="b">
        <v>0</v>
      </c>
      <c r="Q10">
        <v>40</v>
      </c>
      <c r="R10">
        <v>0</v>
      </c>
      <c r="S10">
        <v>2010</v>
      </c>
      <c r="T10" s="2">
        <f t="shared" si="4"/>
        <v>8242.7919999999995</v>
      </c>
      <c r="U10" s="2">
        <f t="shared" si="5"/>
        <v>8242.7919999999995</v>
      </c>
      <c r="V10" s="1">
        <f t="shared" si="6"/>
        <v>8641.7919999999995</v>
      </c>
      <c r="W10" s="1">
        <f t="shared" si="7"/>
        <v>8641.7919999999995</v>
      </c>
      <c r="Y10">
        <f t="shared" si="1"/>
        <v>1601.2079999999999</v>
      </c>
      <c r="Z10">
        <f t="shared" si="9"/>
        <v>9880</v>
      </c>
      <c r="AA10">
        <v>0</v>
      </c>
    </row>
    <row r="11" spans="1:27" x14ac:dyDescent="0.25">
      <c r="A11">
        <f t="shared" si="3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>
        <v>0</v>
      </c>
      <c r="L11">
        <f t="shared" si="8"/>
        <v>120</v>
      </c>
      <c r="M11">
        <f>0.02*C11</f>
        <v>24</v>
      </c>
      <c r="N11">
        <f>0.08*C11</f>
        <v>96</v>
      </c>
      <c r="O11">
        <f>0.015*C11</f>
        <v>18</v>
      </c>
      <c r="P11" t="b">
        <v>0</v>
      </c>
      <c r="Q11">
        <v>40</v>
      </c>
      <c r="R11">
        <v>0</v>
      </c>
      <c r="S11">
        <v>2010</v>
      </c>
      <c r="T11" s="2">
        <f t="shared" si="4"/>
        <v>11309.056</v>
      </c>
      <c r="U11" s="2">
        <f t="shared" si="5"/>
        <v>11309.056</v>
      </c>
      <c r="V11" s="1">
        <f t="shared" si="6"/>
        <v>11708.056</v>
      </c>
      <c r="W11" s="1">
        <f t="shared" si="7"/>
        <v>11708.056</v>
      </c>
      <c r="Y11">
        <f t="shared" si="1"/>
        <v>2134.944</v>
      </c>
      <c r="Z11">
        <f t="shared" si="9"/>
        <v>13480</v>
      </c>
      <c r="AA11">
        <v>0</v>
      </c>
    </row>
    <row r="12" spans="1:27" x14ac:dyDescent="0.25">
      <c r="A12">
        <f t="shared" si="3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>
        <v>0</v>
      </c>
      <c r="L12">
        <f t="shared" si="8"/>
        <v>150</v>
      </c>
      <c r="M12">
        <f>0.02*C12</f>
        <v>30</v>
      </c>
      <c r="N12">
        <f>0.08*C12</f>
        <v>120</v>
      </c>
      <c r="O12">
        <f>0.015*C12</f>
        <v>22.5</v>
      </c>
      <c r="P12" t="b">
        <v>0</v>
      </c>
      <c r="Q12">
        <v>40</v>
      </c>
      <c r="R12">
        <v>0</v>
      </c>
      <c r="S12">
        <v>2010</v>
      </c>
      <c r="T12" s="2">
        <f t="shared" si="4"/>
        <v>14375.32</v>
      </c>
      <c r="U12" s="2">
        <f t="shared" si="5"/>
        <v>14375.32</v>
      </c>
      <c r="V12" s="1">
        <f t="shared" si="6"/>
        <v>14774.32</v>
      </c>
      <c r="W12" s="1">
        <f t="shared" si="7"/>
        <v>14774.32</v>
      </c>
      <c r="Y12">
        <f t="shared" si="1"/>
        <v>2668.6799999999994</v>
      </c>
      <c r="Z12">
        <f t="shared" si="9"/>
        <v>17080</v>
      </c>
      <c r="AA12">
        <v>0</v>
      </c>
    </row>
    <row r="13" spans="1:27" x14ac:dyDescent="0.25">
      <c r="A13">
        <f t="shared" si="3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>
        <v>0</v>
      </c>
      <c r="L13">
        <f t="shared" si="8"/>
        <v>800</v>
      </c>
      <c r="M13">
        <f>0.02*C13</f>
        <v>160</v>
      </c>
      <c r="N13">
        <f>0.08*C13</f>
        <v>640</v>
      </c>
      <c r="O13">
        <f>0.015*C13</f>
        <v>120</v>
      </c>
      <c r="P13" t="b">
        <v>0</v>
      </c>
      <c r="Q13">
        <v>40</v>
      </c>
      <c r="R13">
        <v>0</v>
      </c>
      <c r="S13">
        <v>2010</v>
      </c>
      <c r="T13" s="2">
        <f t="shared" si="4"/>
        <v>86364</v>
      </c>
      <c r="U13" s="2">
        <f t="shared" si="5"/>
        <v>86364</v>
      </c>
      <c r="V13" s="1">
        <f t="shared" si="6"/>
        <v>86763</v>
      </c>
      <c r="W13" s="1">
        <f t="shared" si="7"/>
        <v>83259</v>
      </c>
      <c r="Y13">
        <f t="shared" si="1"/>
        <v>8680</v>
      </c>
      <c r="Z13">
        <f t="shared" si="9"/>
        <v>95080</v>
      </c>
      <c r="AA13">
        <v>0</v>
      </c>
    </row>
    <row r="14" spans="1:27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>
        <v>0</v>
      </c>
      <c r="L14">
        <f>0.1*$C14</f>
        <v>200</v>
      </c>
      <c r="M14">
        <f t="shared" ref="M14:M19" si="10">0.02*C14</f>
        <v>40</v>
      </c>
      <c r="N14">
        <f t="shared" ref="N14:N19" si="11">0.08*C14</f>
        <v>160</v>
      </c>
      <c r="O14">
        <f t="shared" ref="O14:O19" si="12">0.015*C14</f>
        <v>30</v>
      </c>
      <c r="P14" t="b">
        <v>1</v>
      </c>
      <c r="Q14">
        <v>40</v>
      </c>
      <c r="R14">
        <v>1</v>
      </c>
      <c r="S14">
        <v>2012</v>
      </c>
      <c r="T14" s="2">
        <f>MAX(Z14-Y14-36-1908,0)</f>
        <v>17294.432000000001</v>
      </c>
      <c r="U14" s="2">
        <f t="shared" si="5"/>
        <v>13790.432000000001</v>
      </c>
      <c r="V14" s="1">
        <f t="shared" si="6"/>
        <v>17693.432000000001</v>
      </c>
      <c r="W14" s="1">
        <f t="shared" si="7"/>
        <v>17693.432000000001</v>
      </c>
      <c r="Y14">
        <f t="shared" si="1"/>
        <v>3761.5679999999998</v>
      </c>
      <c r="Z14">
        <f>(12*D14+(12*C14 - 1000)*(C14&gt;450))</f>
        <v>23000</v>
      </c>
      <c r="AA14">
        <f>0.5*7008</f>
        <v>3504</v>
      </c>
    </row>
    <row r="15" spans="1:27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1</v>
      </c>
      <c r="K15">
        <v>0</v>
      </c>
      <c r="L15">
        <f>0.1*$C15</f>
        <v>0</v>
      </c>
      <c r="M15">
        <f t="shared" si="10"/>
        <v>0</v>
      </c>
      <c r="N15">
        <f t="shared" si="11"/>
        <v>0</v>
      </c>
      <c r="O15">
        <f t="shared" si="12"/>
        <v>0</v>
      </c>
      <c r="P15" t="b">
        <v>1</v>
      </c>
      <c r="Q15">
        <v>5</v>
      </c>
      <c r="R15">
        <v>1</v>
      </c>
      <c r="S15">
        <v>2012</v>
      </c>
      <c r="T15" s="2">
        <f t="shared" ref="T15:T19" si="13">MAX(Z15-Y15-36,0)</f>
        <v>0</v>
      </c>
      <c r="U15" s="2">
        <f t="shared" si="5"/>
        <v>0</v>
      </c>
      <c r="V15" s="1">
        <f t="shared" si="6"/>
        <v>0</v>
      </c>
      <c r="W15" s="1">
        <f t="shared" si="7"/>
        <v>0</v>
      </c>
      <c r="Y15">
        <f t="shared" si="1"/>
        <v>0</v>
      </c>
      <c r="Z15">
        <f>(12*D15+(12*C15 - 1000)*(C15&gt;450))</f>
        <v>0</v>
      </c>
      <c r="AA15">
        <v>0</v>
      </c>
    </row>
    <row r="16" spans="1:27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>
        <v>0</v>
      </c>
      <c r="L16">
        <f t="shared" ref="L16:L19" si="14">0.1*C16</f>
        <v>300</v>
      </c>
      <c r="M16">
        <f t="shared" si="10"/>
        <v>60</v>
      </c>
      <c r="N16">
        <f t="shared" si="11"/>
        <v>240</v>
      </c>
      <c r="O16">
        <f t="shared" si="12"/>
        <v>45</v>
      </c>
      <c r="P16" t="b">
        <v>1</v>
      </c>
      <c r="Q16">
        <v>40</v>
      </c>
      <c r="R16">
        <v>1</v>
      </c>
      <c r="S16">
        <v>2009</v>
      </c>
      <c r="T16" s="2">
        <f>MAX(Z16-Y16-36-1908,0)</f>
        <v>28704</v>
      </c>
      <c r="U16" s="2">
        <f t="shared" si="5"/>
        <v>25692</v>
      </c>
      <c r="V16" s="1">
        <f t="shared" si="6"/>
        <v>29103</v>
      </c>
      <c r="W16" s="1">
        <f t="shared" si="7"/>
        <v>29103</v>
      </c>
      <c r="Y16">
        <f t="shared" si="1"/>
        <v>4352</v>
      </c>
      <c r="Z16">
        <f>(12*D16+(12*C16 - 1000)*(C16&gt;450))</f>
        <v>35000</v>
      </c>
      <c r="AA16">
        <f>0.5*6024</f>
        <v>3012</v>
      </c>
    </row>
    <row r="17" spans="1:27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1</v>
      </c>
      <c r="K17">
        <v>0</v>
      </c>
      <c r="L17">
        <f t="shared" si="14"/>
        <v>0</v>
      </c>
      <c r="M17">
        <f t="shared" si="10"/>
        <v>0</v>
      </c>
      <c r="N17">
        <f t="shared" si="11"/>
        <v>0</v>
      </c>
      <c r="O17">
        <f t="shared" si="12"/>
        <v>0</v>
      </c>
      <c r="P17" t="b">
        <v>1</v>
      </c>
      <c r="Q17">
        <v>5</v>
      </c>
      <c r="R17">
        <v>1</v>
      </c>
      <c r="S17">
        <v>2009</v>
      </c>
      <c r="T17" s="2">
        <f t="shared" si="13"/>
        <v>0</v>
      </c>
      <c r="U17" s="2">
        <f t="shared" si="5"/>
        <v>0</v>
      </c>
      <c r="V17" s="1">
        <f t="shared" si="6"/>
        <v>0</v>
      </c>
      <c r="W17" s="1">
        <f t="shared" si="7"/>
        <v>0</v>
      </c>
      <c r="Y17">
        <f t="shared" si="1"/>
        <v>0</v>
      </c>
      <c r="Z17">
        <f>(12*D17+(12*C17 - 1000)*(C17&gt;450))</f>
        <v>0</v>
      </c>
      <c r="AA17">
        <v>0</v>
      </c>
    </row>
    <row r="18" spans="1:27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>
        <v>0</v>
      </c>
      <c r="L18">
        <f t="shared" si="14"/>
        <v>200</v>
      </c>
      <c r="M18">
        <f t="shared" si="10"/>
        <v>40</v>
      </c>
      <c r="N18">
        <f t="shared" si="11"/>
        <v>160</v>
      </c>
      <c r="O18">
        <f t="shared" si="12"/>
        <v>30</v>
      </c>
      <c r="P18" t="b">
        <v>1</v>
      </c>
      <c r="Q18">
        <v>40</v>
      </c>
      <c r="R18">
        <v>1</v>
      </c>
      <c r="S18">
        <v>2005</v>
      </c>
      <c r="T18" s="2">
        <f>MAX(Z18-Y18-36-1308,0)</f>
        <v>18686.080000000002</v>
      </c>
      <c r="U18" s="2">
        <f t="shared" si="5"/>
        <v>15782.080000000002</v>
      </c>
      <c r="V18" s="1">
        <f>T18+MAX(E18*12-1370-51,0)</f>
        <v>29265.08</v>
      </c>
      <c r="W18" s="1">
        <f t="shared" si="7"/>
        <v>29265.08</v>
      </c>
      <c r="Y18">
        <f t="shared" si="1"/>
        <v>3049.9199999999996</v>
      </c>
      <c r="Z18">
        <f>(12*D18+(12*C18-920)*(C18&gt;450)+MIN((12*E18)-51-1370,0))</f>
        <v>23080</v>
      </c>
      <c r="AA18">
        <f>5808/2</f>
        <v>2904</v>
      </c>
    </row>
    <row r="19" spans="1:27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1</v>
      </c>
      <c r="K19">
        <v>0</v>
      </c>
      <c r="L19">
        <f t="shared" si="14"/>
        <v>0</v>
      </c>
      <c r="M19">
        <f t="shared" si="10"/>
        <v>0</v>
      </c>
      <c r="N19">
        <f t="shared" si="11"/>
        <v>0</v>
      </c>
      <c r="O19">
        <f t="shared" si="12"/>
        <v>0</v>
      </c>
      <c r="P19" t="b">
        <v>1</v>
      </c>
      <c r="Q19">
        <v>5</v>
      </c>
      <c r="R19">
        <v>1</v>
      </c>
      <c r="S19">
        <v>2005</v>
      </c>
      <c r="T19" s="2">
        <f t="shared" si="13"/>
        <v>0</v>
      </c>
      <c r="U19" s="2">
        <f t="shared" si="5"/>
        <v>0</v>
      </c>
      <c r="V19" s="1">
        <v>0</v>
      </c>
      <c r="W19" s="1">
        <f t="shared" si="7"/>
        <v>0</v>
      </c>
      <c r="Y19">
        <f t="shared" si="1"/>
        <v>0</v>
      </c>
      <c r="Z19">
        <f>(12*D19+(12*C19 - 1000)*(C19&gt;450))</f>
        <v>0</v>
      </c>
      <c r="AA19">
        <v>0</v>
      </c>
    </row>
    <row r="20" spans="1:27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S20+(65-Q20)</f>
        <v>2053</v>
      </c>
      <c r="H20">
        <v>0</v>
      </c>
      <c r="I20" t="b">
        <v>0</v>
      </c>
      <c r="J20" t="b">
        <v>0</v>
      </c>
      <c r="K20">
        <v>0</v>
      </c>
      <c r="L20">
        <f>0.1*$C20</f>
        <v>200</v>
      </c>
      <c r="M20">
        <f>0.02*C20</f>
        <v>40</v>
      </c>
      <c r="N20">
        <f>0.08*C20</f>
        <v>160</v>
      </c>
      <c r="O20">
        <f>0.015*C20</f>
        <v>30</v>
      </c>
      <c r="P20" t="b">
        <v>0</v>
      </c>
      <c r="Q20">
        <v>30</v>
      </c>
      <c r="R20">
        <v>0</v>
      </c>
      <c r="S20">
        <v>2018</v>
      </c>
      <c r="T20" s="2">
        <f>0.5*(Z20+Z21-(Y20+Y21)-2*36)</f>
        <v>13685.335999999999</v>
      </c>
      <c r="U20" s="2">
        <f t="shared" si="5"/>
        <v>13685.335999999999</v>
      </c>
      <c r="V20" s="1">
        <f t="shared" si="6"/>
        <v>13685.335999999999</v>
      </c>
      <c r="W20" s="1">
        <f t="shared" si="7"/>
        <v>13685.335999999999</v>
      </c>
      <c r="Y20">
        <f>(0.6+(0.02*(S20-2005)))*((12*L20)+MIN(12*(O20+M20+0.96*N20),2800))</f>
        <v>4371.5519999999997</v>
      </c>
      <c r="Z20">
        <f>(12*D20+(12*C20 - 1000)*(C20&gt;450))</f>
        <v>23000</v>
      </c>
      <c r="AA20">
        <v>0</v>
      </c>
    </row>
    <row r="21" spans="1:27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5">S21+(65-Q21)</f>
        <v>2053</v>
      </c>
      <c r="H21">
        <v>0</v>
      </c>
      <c r="I21" t="b">
        <v>0</v>
      </c>
      <c r="J21" t="b">
        <v>0</v>
      </c>
      <c r="K21">
        <v>0</v>
      </c>
      <c r="L21">
        <f t="shared" ref="L21:L25" si="16">0.1*$C21</f>
        <v>100</v>
      </c>
      <c r="M21">
        <f t="shared" ref="M21:M25" si="17">0.02*C21</f>
        <v>20</v>
      </c>
      <c r="N21">
        <f t="shared" ref="N21:N25" si="18">0.08*C21</f>
        <v>80</v>
      </c>
      <c r="O21">
        <f t="shared" ref="O21:O25" si="19">0.015*C21</f>
        <v>15</v>
      </c>
      <c r="P21" t="b">
        <v>0</v>
      </c>
      <c r="Q21">
        <v>30</v>
      </c>
      <c r="R21">
        <v>0</v>
      </c>
      <c r="S21">
        <v>2018</v>
      </c>
      <c r="T21" s="2">
        <f>0.5*(Z20+Z21-(Y20+Y21)-2*36)</f>
        <v>13685.335999999999</v>
      </c>
      <c r="U21" s="2">
        <f t="shared" si="5"/>
        <v>13685.335999999999</v>
      </c>
      <c r="V21" s="1">
        <f t="shared" si="6"/>
        <v>13685.335999999999</v>
      </c>
      <c r="W21" s="1">
        <f t="shared" si="7"/>
        <v>9971.3359999999993</v>
      </c>
      <c r="Y21">
        <f>(0.6+(0.02*(S21-2005)))*((12*L21)+MIN(12*(O21+M21+0.96*N21),2800))</f>
        <v>2185.7759999999998</v>
      </c>
      <c r="Z21">
        <f>(12*D21+(12*C21 - 1000)*(C21&gt;450))</f>
        <v>11000</v>
      </c>
      <c r="AA21">
        <v>0</v>
      </c>
    </row>
    <row r="22" spans="1:27" x14ac:dyDescent="0.25">
      <c r="A22">
        <v>31</v>
      </c>
      <c r="B22">
        <v>31</v>
      </c>
      <c r="C22">
        <v>3000</v>
      </c>
      <c r="D22">
        <v>0</v>
      </c>
      <c r="E22">
        <v>200</v>
      </c>
      <c r="F22">
        <v>0</v>
      </c>
      <c r="G22">
        <f t="shared" si="15"/>
        <v>2053</v>
      </c>
      <c r="H22">
        <v>0</v>
      </c>
      <c r="I22" t="b">
        <v>1</v>
      </c>
      <c r="J22" t="b">
        <v>0</v>
      </c>
      <c r="K22">
        <v>0</v>
      </c>
      <c r="L22">
        <f t="shared" si="16"/>
        <v>300</v>
      </c>
      <c r="M22">
        <f t="shared" si="17"/>
        <v>60</v>
      </c>
      <c r="N22">
        <f t="shared" si="18"/>
        <v>240</v>
      </c>
      <c r="O22">
        <f t="shared" si="19"/>
        <v>45</v>
      </c>
      <c r="P22" t="b">
        <v>0</v>
      </c>
      <c r="Q22">
        <v>30</v>
      </c>
      <c r="R22">
        <v>2</v>
      </c>
      <c r="S22">
        <v>2018</v>
      </c>
      <c r="T22" s="2">
        <f>0.5*(Z22+Z23-(Y22+Y23)-2*36)</f>
        <v>24026.224000000002</v>
      </c>
      <c r="U22" s="2">
        <f t="shared" si="5"/>
        <v>20312.224000000002</v>
      </c>
      <c r="V22" s="1">
        <f>T22+MAX(E22*12-(2*801),0)</f>
        <v>24824.224000000002</v>
      </c>
      <c r="W22" s="1">
        <f t="shared" si="7"/>
        <v>21110.224000000002</v>
      </c>
      <c r="Y22">
        <f>(0.6+(0.02*(S22-2005)))*((12*L22)+MIN(12*(O22+M22+0.96*N22),2800))</f>
        <v>5504</v>
      </c>
      <c r="Z22">
        <f>(12*D22+(12*C22 - 1000)*(C22&gt;450))</f>
        <v>35000</v>
      </c>
      <c r="AA22">
        <f>7428/2</f>
        <v>3714</v>
      </c>
    </row>
    <row r="23" spans="1:27" x14ac:dyDescent="0.25">
      <c r="A23">
        <v>31</v>
      </c>
      <c r="B23">
        <v>31</v>
      </c>
      <c r="C23">
        <v>2000</v>
      </c>
      <c r="D23">
        <v>0</v>
      </c>
      <c r="E23">
        <v>0</v>
      </c>
      <c r="F23">
        <v>0</v>
      </c>
      <c r="G23">
        <f t="shared" si="15"/>
        <v>2053</v>
      </c>
      <c r="H23">
        <v>0</v>
      </c>
      <c r="I23" t="b">
        <v>1</v>
      </c>
      <c r="J23" t="b">
        <v>0</v>
      </c>
      <c r="K23">
        <v>0</v>
      </c>
      <c r="L23">
        <f t="shared" si="16"/>
        <v>200</v>
      </c>
      <c r="M23">
        <f t="shared" si="17"/>
        <v>40</v>
      </c>
      <c r="N23">
        <f t="shared" si="18"/>
        <v>160</v>
      </c>
      <c r="O23">
        <f t="shared" si="19"/>
        <v>30</v>
      </c>
      <c r="P23" t="b">
        <v>0</v>
      </c>
      <c r="Q23">
        <v>30</v>
      </c>
      <c r="R23">
        <v>2</v>
      </c>
      <c r="S23">
        <v>2018</v>
      </c>
      <c r="T23" s="2">
        <f>0.5*(Z22+Z23-(Y22+Y23)-2*36)</f>
        <v>24026.224000000002</v>
      </c>
      <c r="U23" s="2">
        <f t="shared" si="5"/>
        <v>20312.224000000002</v>
      </c>
      <c r="V23" s="1">
        <f>T23+MAX(E22*12-(2*801),0)</f>
        <v>24824.224000000002</v>
      </c>
      <c r="W23" s="1">
        <f t="shared" si="7"/>
        <v>24824.224000000002</v>
      </c>
      <c r="Y23">
        <f>(0.6+(0.02*(S23-2005)))*((12*L23)+MIN(12*(O23+M23+0.96*N23),2800))</f>
        <v>4371.5519999999997</v>
      </c>
      <c r="Z23">
        <f>(12*D23+(12*C23 - 1000)*(C23&gt;450))</f>
        <v>23000</v>
      </c>
      <c r="AA23">
        <f>7428/2</f>
        <v>3714</v>
      </c>
    </row>
    <row r="24" spans="1:27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5"/>
        <v>2075</v>
      </c>
      <c r="H24">
        <v>0</v>
      </c>
      <c r="I24" t="b">
        <v>0</v>
      </c>
      <c r="J24" t="b">
        <v>1</v>
      </c>
      <c r="K24">
        <v>0</v>
      </c>
      <c r="L24">
        <f t="shared" si="16"/>
        <v>0</v>
      </c>
      <c r="M24">
        <f t="shared" si="17"/>
        <v>0</v>
      </c>
      <c r="N24">
        <f t="shared" si="18"/>
        <v>0</v>
      </c>
      <c r="O24">
        <f t="shared" si="19"/>
        <v>0</v>
      </c>
      <c r="P24" t="b">
        <v>0</v>
      </c>
      <c r="Q24">
        <v>8</v>
      </c>
      <c r="R24">
        <v>2</v>
      </c>
      <c r="S24">
        <v>2018</v>
      </c>
      <c r="T24" s="2">
        <v>0</v>
      </c>
      <c r="U24" s="2">
        <f t="shared" si="5"/>
        <v>0</v>
      </c>
      <c r="V24" s="1">
        <f t="shared" si="6"/>
        <v>0</v>
      </c>
      <c r="W24" s="1">
        <f t="shared" si="7"/>
        <v>0</v>
      </c>
      <c r="Y24">
        <f>(0.6+(0.02*(S24-2005)))*((12*L24)+MIN(12*(O24+M24+0.96*N24),2800))</f>
        <v>0</v>
      </c>
      <c r="Z24">
        <f>(12*D24+(12*C24 - 1000)*(C24&gt;450))</f>
        <v>0</v>
      </c>
      <c r="AA24">
        <v>0</v>
      </c>
    </row>
    <row r="25" spans="1:27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5"/>
        <v>2080</v>
      </c>
      <c r="H25">
        <v>0</v>
      </c>
      <c r="I25" t="b">
        <v>0</v>
      </c>
      <c r="J25" t="b">
        <v>1</v>
      </c>
      <c r="K25">
        <v>0</v>
      </c>
      <c r="L25">
        <f t="shared" si="16"/>
        <v>0</v>
      </c>
      <c r="M25">
        <f t="shared" si="17"/>
        <v>0</v>
      </c>
      <c r="N25">
        <f t="shared" si="18"/>
        <v>0</v>
      </c>
      <c r="O25">
        <f t="shared" si="19"/>
        <v>0</v>
      </c>
      <c r="P25" t="b">
        <v>0</v>
      </c>
      <c r="Q25">
        <v>3</v>
      </c>
      <c r="R25">
        <v>2</v>
      </c>
      <c r="S25">
        <v>2018</v>
      </c>
      <c r="T25" s="2">
        <v>0</v>
      </c>
      <c r="U25" s="2">
        <f t="shared" si="5"/>
        <v>0</v>
      </c>
      <c r="V25" s="1">
        <f t="shared" si="6"/>
        <v>0</v>
      </c>
      <c r="W25" s="1">
        <f t="shared" si="7"/>
        <v>0</v>
      </c>
      <c r="Y25">
        <f>(0.6+(0.02*(S25-2005)))*((12*L25)+MIN(12*(O25+M25+0.96*N25),2800))</f>
        <v>0</v>
      </c>
      <c r="Z25">
        <f>(12*D25+(12*C25 - 1000)*(C25&gt;450))</f>
        <v>0</v>
      </c>
      <c r="AA2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2018-09-25T11:39:46Z</dcterms:modified>
</cp:coreProperties>
</file>