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14" i="1" l="1"/>
  <c r="AQ16" i="1"/>
  <c r="AQ7" i="1"/>
  <c r="AQ5" i="1"/>
  <c r="AQ2" i="1"/>
  <c r="AJ2" i="1" s="1"/>
  <c r="AH2" i="1"/>
  <c r="AH15" i="1" l="1"/>
  <c r="AH16" i="1"/>
  <c r="AJ16" i="1"/>
  <c r="AM15" i="1"/>
  <c r="AM16" i="1"/>
  <c r="AL15" i="1"/>
  <c r="AL16" i="1"/>
  <c r="AL14" i="1"/>
  <c r="AJ15" i="1"/>
  <c r="AD16" i="1"/>
  <c r="AC14" i="1"/>
  <c r="AD14" i="1"/>
  <c r="AD15" i="1"/>
  <c r="AM14" i="1"/>
  <c r="H15" i="1"/>
  <c r="H16" i="1"/>
  <c r="H14" i="1"/>
  <c r="AJ4" i="1" l="1"/>
  <c r="AH5" i="1"/>
  <c r="AH6" i="1"/>
  <c r="AH7" i="1"/>
  <c r="AH8" i="1"/>
  <c r="AP14" i="1"/>
  <c r="AJ14" i="1" s="1"/>
  <c r="AI14" i="1" s="1"/>
  <c r="AH14" i="1" s="1"/>
  <c r="AP15" i="1"/>
  <c r="AP16" i="1"/>
  <c r="AO14" i="1"/>
  <c r="AO15" i="1"/>
  <c r="AO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O13" i="1" s="1"/>
  <c r="AL9" i="1"/>
  <c r="AK8" i="1"/>
  <c r="AL8" i="1" s="1"/>
  <c r="AO8" i="1" s="1"/>
  <c r="AL6" i="1"/>
  <c r="AL5" i="1"/>
  <c r="AO5" i="1" s="1"/>
  <c r="AL3" i="1"/>
  <c r="AO3" i="1" s="1"/>
  <c r="AL4" i="1"/>
  <c r="AL2" i="1"/>
  <c r="AK7" i="1"/>
  <c r="AL7" i="1" s="1"/>
  <c r="AO12" i="1" l="1"/>
  <c r="AO9" i="1"/>
  <c r="AO10" i="1"/>
  <c r="AO7" i="1"/>
  <c r="AO2" i="1"/>
  <c r="AO6" i="1"/>
  <c r="AO11" i="1"/>
  <c r="AO4" i="1"/>
  <c r="AD3" i="1"/>
  <c r="AD4" i="1"/>
  <c r="AD5" i="1"/>
  <c r="AD6" i="1"/>
  <c r="AD7" i="1"/>
  <c r="AD8" i="1"/>
  <c r="AD9" i="1"/>
  <c r="AD10" i="1"/>
  <c r="AD11" i="1"/>
  <c r="AD12" i="1"/>
  <c r="AD13" i="1"/>
  <c r="AD2" i="1"/>
  <c r="AP2" i="1" s="1"/>
  <c r="AC3" i="1"/>
  <c r="AP3" i="1" s="1"/>
  <c r="AJ3" i="1" s="1"/>
  <c r="AC4" i="1"/>
  <c r="AC5" i="1"/>
  <c r="AP5" i="1" s="1"/>
  <c r="AC6" i="1"/>
  <c r="AP6" i="1" s="1"/>
  <c r="AJ6" i="1" s="1"/>
  <c r="AC7" i="1"/>
  <c r="AP7" i="1" s="1"/>
  <c r="AC8" i="1"/>
  <c r="AP8" i="1" s="1"/>
  <c r="AJ8" i="1" s="1"/>
  <c r="AC9" i="1"/>
  <c r="AP9" i="1" s="1"/>
  <c r="AJ9" i="1" s="1"/>
  <c r="AC10" i="1"/>
  <c r="AP10" i="1" s="1"/>
  <c r="AJ10" i="1" s="1"/>
  <c r="AC11" i="1"/>
  <c r="AP11" i="1" s="1"/>
  <c r="AJ11" i="1" s="1"/>
  <c r="AC12" i="1"/>
  <c r="AP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P13" i="1" l="1"/>
  <c r="AJ13" i="1" s="1"/>
  <c r="AJ5" i="1"/>
  <c r="AJ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<sst xmlns="http://schemas.openxmlformats.org/spreadsheetml/2006/main" count="43" uniqueCount="42">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</sst>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2" fontId="0" fillId="2" borderId="2" xfId="0" applyNumberFormat="1" applyFill="1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abSelected="1" topLeftCell="W1" zoomScale="115" zoomScaleNormal="115" workbookViewId="0">
      <selection activeCell="AQ3" sqref="AQ3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4.7109375" hidden="1" customWidth="1"/>
    <col min="41" max="41" width="16.140625" customWidth="1"/>
    <col min="42" max="42" width="9.28515625" customWidth="1"/>
  </cols>
  <sheetData>
    <row r="1" spans="1:48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3" t="s">
        <v>32</v>
      </c>
      <c r="AO1" s="14" t="s">
        <v>32</v>
      </c>
      <c r="AP1" s="13" t="s">
        <v>37</v>
      </c>
      <c r="AQ1" s="13" t="s">
        <v>38</v>
      </c>
      <c r="AR1" s="13"/>
    </row>
    <row r="2" spans="1:48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6" si="0"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2016</v>
      </c>
      <c r="AH2" s="12">
        <f>AI2+AE2</f>
        <v>834</v>
      </c>
      <c r="AI2" s="1">
        <v>644</v>
      </c>
      <c r="AJ2" s="27">
        <f>$AP2-$AQ2</f>
        <v>400</v>
      </c>
      <c r="AK2">
        <v>0</v>
      </c>
      <c r="AL2">
        <f>2*364+237</f>
        <v>965</v>
      </c>
      <c r="AM2" s="9">
        <f t="shared" ref="AM2:AM14" si="2">I2+J2</f>
        <v>800</v>
      </c>
      <c r="AN2" s="9"/>
      <c r="AO2" s="12">
        <f>AL2+AM2</f>
        <v>1765</v>
      </c>
      <c r="AP2" s="11">
        <f>U2-AB2-AC2-AD2</f>
        <v>680</v>
      </c>
      <c r="AQ2">
        <f>100+0.2*(U2-100)</f>
        <v>280</v>
      </c>
      <c r="AR2" s="9"/>
      <c r="AS2" s="5"/>
      <c r="AV2" s="11"/>
    </row>
    <row r="3" spans="1:48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2016</v>
      </c>
      <c r="AH3" s="12">
        <f t="shared" ref="AH3:AH13" si="6">AI3+AE3</f>
        <v>834</v>
      </c>
      <c r="AI3" s="1">
        <v>644</v>
      </c>
      <c r="AJ3" s="1">
        <f t="shared" ref="AJ3:AJ16" si="7">$AP3-$AQ3</f>
        <v>0</v>
      </c>
      <c r="AK3">
        <v>0</v>
      </c>
      <c r="AL3">
        <f t="shared" ref="AL3:AL4" si="8">2*364+237</f>
        <v>965</v>
      </c>
      <c r="AM3" s="9">
        <f t="shared" si="2"/>
        <v>800</v>
      </c>
      <c r="AN3" s="9"/>
      <c r="AO3" s="12">
        <f t="shared" ref="AO3:AO16" si="9">AL3+AM3</f>
        <v>1765</v>
      </c>
      <c r="AP3" s="11">
        <f>U3-AB3-AC3-AD3</f>
        <v>0</v>
      </c>
      <c r="AQ3">
        <v>0</v>
      </c>
      <c r="AR3" s="9"/>
      <c r="AS3" s="5"/>
      <c r="AV3" s="11"/>
    </row>
    <row r="4" spans="1:48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2016</v>
      </c>
      <c r="AH4" s="12">
        <f t="shared" si="6"/>
        <v>834</v>
      </c>
      <c r="AI4" s="1">
        <v>644</v>
      </c>
      <c r="AJ4" s="1">
        <f t="shared" si="7"/>
        <v>60</v>
      </c>
      <c r="AK4">
        <v>0</v>
      </c>
      <c r="AL4">
        <f t="shared" si="8"/>
        <v>965</v>
      </c>
      <c r="AM4" s="9">
        <f t="shared" si="2"/>
        <v>800</v>
      </c>
      <c r="AN4" s="9"/>
      <c r="AO4" s="12">
        <f t="shared" si="9"/>
        <v>1765</v>
      </c>
      <c r="AP4" s="11">
        <v>160</v>
      </c>
      <c r="AQ4">
        <v>100</v>
      </c>
      <c r="AR4" s="9"/>
      <c r="AS4" s="5"/>
      <c r="AV4" s="11"/>
    </row>
    <row r="5" spans="1:48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2013</v>
      </c>
      <c r="AH5" s="23">
        <f t="shared" si="6"/>
        <v>512</v>
      </c>
      <c r="AI5" s="21">
        <v>512</v>
      </c>
      <c r="AJ5" s="21">
        <f t="shared" si="7"/>
        <v>400</v>
      </c>
      <c r="AK5" s="2">
        <v>0</v>
      </c>
      <c r="AL5" s="2">
        <f>2*345</f>
        <v>690</v>
      </c>
      <c r="AM5" s="10">
        <f t="shared" si="2"/>
        <v>480</v>
      </c>
      <c r="AN5" s="9"/>
      <c r="AO5" s="23">
        <f t="shared" si="9"/>
        <v>1170</v>
      </c>
      <c r="AP5" s="15">
        <f t="shared" ref="AP5:AP16" si="10">U5-AB5-AC5-AD5</f>
        <v>640</v>
      </c>
      <c r="AQ5">
        <f>100+0.2*(U5-100)</f>
        <v>240</v>
      </c>
      <c r="AR5" s="10"/>
      <c r="AS5" s="8"/>
      <c r="AT5" s="8"/>
      <c r="AU5" s="8"/>
      <c r="AV5" s="11"/>
    </row>
    <row r="6" spans="1:48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2013</v>
      </c>
      <c r="AH6" s="24">
        <f t="shared" si="6"/>
        <v>512</v>
      </c>
      <c r="AI6" s="22">
        <v>512</v>
      </c>
      <c r="AJ6" s="22">
        <f t="shared" si="7"/>
        <v>0</v>
      </c>
      <c r="AK6">
        <v>0</v>
      </c>
      <c r="AL6" s="2">
        <f>2*345</f>
        <v>690</v>
      </c>
      <c r="AM6" s="9">
        <f t="shared" si="2"/>
        <v>480</v>
      </c>
      <c r="AN6" s="9"/>
      <c r="AO6" s="26">
        <f t="shared" si="9"/>
        <v>1170</v>
      </c>
      <c r="AP6" s="19">
        <f t="shared" si="10"/>
        <v>0</v>
      </c>
      <c r="AQ6" s="6">
        <v>0</v>
      </c>
      <c r="AR6" s="20"/>
      <c r="AS6" s="6"/>
      <c r="AT6" s="6"/>
      <c r="AU6" s="6"/>
      <c r="AV6" s="11"/>
    </row>
    <row r="7" spans="1:48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2009</v>
      </c>
      <c r="AH7" s="23">
        <f t="shared" si="6"/>
        <v>719.6</v>
      </c>
      <c r="AI7" s="21">
        <v>555.6</v>
      </c>
      <c r="AJ7" s="21">
        <f t="shared" si="7"/>
        <v>414.5</v>
      </c>
      <c r="AK7" s="2">
        <f>MAX(0.12*P7,0.36)</f>
        <v>0.36</v>
      </c>
      <c r="AL7" s="2">
        <f>(1+AK7)*359+(0.6*359)</f>
        <v>703.64</v>
      </c>
      <c r="AM7" s="10">
        <f t="shared" si="2"/>
        <v>480</v>
      </c>
      <c r="AN7" s="9"/>
      <c r="AO7" s="23">
        <f t="shared" si="9"/>
        <v>1183.6399999999999</v>
      </c>
      <c r="AP7" s="15">
        <f t="shared" si="10"/>
        <v>694.5</v>
      </c>
      <c r="AQ7">
        <f>100+0.2*(U7-100)</f>
        <v>280</v>
      </c>
      <c r="AR7" s="10"/>
      <c r="AS7" s="8"/>
      <c r="AT7" s="8"/>
      <c r="AU7" s="8"/>
      <c r="AV7" s="15"/>
    </row>
    <row r="8" spans="1:48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2009</v>
      </c>
      <c r="AH8" s="24">
        <f t="shared" si="6"/>
        <v>719.6</v>
      </c>
      <c r="AI8" s="22">
        <v>555.6</v>
      </c>
      <c r="AJ8" s="22">
        <f t="shared" si="7"/>
        <v>0</v>
      </c>
      <c r="AK8">
        <f>MAX(0.12*P8,0.36)</f>
        <v>0.36</v>
      </c>
      <c r="AL8" s="7">
        <f>(1+AK8)*359+(0.6*359)</f>
        <v>703.64</v>
      </c>
      <c r="AM8" s="9">
        <f t="shared" si="2"/>
        <v>480</v>
      </c>
      <c r="AN8" s="9"/>
      <c r="AO8" s="24">
        <f t="shared" si="9"/>
        <v>1183.6399999999999</v>
      </c>
      <c r="AP8" s="17">
        <f t="shared" si="10"/>
        <v>0</v>
      </c>
      <c r="AQ8" s="3">
        <v>0</v>
      </c>
      <c r="AR8" s="9"/>
      <c r="AS8" s="3"/>
      <c r="AT8" s="3"/>
      <c r="AU8" s="3"/>
      <c r="AV8" s="17"/>
    </row>
    <row r="9" spans="1:48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2006</v>
      </c>
      <c r="AH9" s="23">
        <f t="shared" si="6"/>
        <v>462</v>
      </c>
      <c r="AI9" s="21">
        <v>0</v>
      </c>
      <c r="AJ9" s="21">
        <f t="shared" si="7"/>
        <v>0</v>
      </c>
      <c r="AK9" s="2">
        <v>0</v>
      </c>
      <c r="AL9" s="2">
        <f>345*0.9*2+345*0.6+345*0.7*2</f>
        <v>1311</v>
      </c>
      <c r="AM9" s="10">
        <f t="shared" si="2"/>
        <v>970</v>
      </c>
      <c r="AN9" s="10"/>
      <c r="AO9" s="23">
        <f t="shared" si="9"/>
        <v>2281</v>
      </c>
      <c r="AP9" s="15">
        <f t="shared" si="10"/>
        <v>0</v>
      </c>
      <c r="AQ9" s="2">
        <v>0</v>
      </c>
      <c r="AR9" s="10"/>
      <c r="AS9" s="16"/>
      <c r="AT9" s="8"/>
      <c r="AU9" s="2"/>
      <c r="AV9" s="11"/>
    </row>
    <row r="10" spans="1:48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4">
        <v>2006</v>
      </c>
      <c r="AH10" s="12">
        <f t="shared" si="6"/>
        <v>462</v>
      </c>
      <c r="AI10" s="22">
        <v>0</v>
      </c>
      <c r="AJ10" s="22">
        <f t="shared" si="7"/>
        <v>0</v>
      </c>
      <c r="AK10">
        <v>0</v>
      </c>
      <c r="AL10" s="3">
        <f t="shared" ref="AL10:AL13" si="12">345*0.9*2+345*0.6+345*0.7*2</f>
        <v>1311</v>
      </c>
      <c r="AM10" s="9">
        <f t="shared" si="2"/>
        <v>970</v>
      </c>
      <c r="AN10" s="9"/>
      <c r="AO10" s="24">
        <f t="shared" si="9"/>
        <v>2281</v>
      </c>
      <c r="AP10" s="17">
        <f t="shared" si="10"/>
        <v>0</v>
      </c>
      <c r="AQ10" s="4">
        <v>0</v>
      </c>
      <c r="AR10" s="9"/>
      <c r="AS10" s="18"/>
      <c r="AT10" s="3"/>
      <c r="AU10" s="4"/>
      <c r="AV10" s="11"/>
    </row>
    <row r="11" spans="1:48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4">
        <v>2006</v>
      </c>
      <c r="AH11" s="12">
        <f t="shared" si="6"/>
        <v>462</v>
      </c>
      <c r="AI11" s="22">
        <v>0</v>
      </c>
      <c r="AJ11" s="22">
        <f t="shared" si="7"/>
        <v>0</v>
      </c>
      <c r="AK11">
        <v>0</v>
      </c>
      <c r="AL11" s="3">
        <f t="shared" si="12"/>
        <v>1311</v>
      </c>
      <c r="AM11" s="9">
        <f t="shared" si="2"/>
        <v>970</v>
      </c>
      <c r="AN11" s="9"/>
      <c r="AO11" s="24">
        <f t="shared" si="9"/>
        <v>2281</v>
      </c>
      <c r="AP11" s="11">
        <f t="shared" si="10"/>
        <v>0</v>
      </c>
      <c r="AQ11">
        <v>0</v>
      </c>
      <c r="AR11" s="9"/>
      <c r="AS11" s="5"/>
      <c r="AT11" s="3"/>
      <c r="AV11" s="11"/>
    </row>
    <row r="12" spans="1:48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4">
        <v>2006</v>
      </c>
      <c r="AH12" s="12">
        <f t="shared" si="6"/>
        <v>462</v>
      </c>
      <c r="AI12" s="22">
        <v>0</v>
      </c>
      <c r="AJ12" s="22">
        <f t="shared" si="7"/>
        <v>0</v>
      </c>
      <c r="AK12" s="25">
        <v>0</v>
      </c>
      <c r="AL12" s="3">
        <f t="shared" si="12"/>
        <v>1311</v>
      </c>
      <c r="AM12" s="9">
        <f t="shared" si="2"/>
        <v>970</v>
      </c>
      <c r="AN12" s="9"/>
      <c r="AO12" s="24">
        <f t="shared" si="9"/>
        <v>2281</v>
      </c>
      <c r="AP12" s="11">
        <f t="shared" si="10"/>
        <v>0</v>
      </c>
      <c r="AQ12">
        <v>0</v>
      </c>
      <c r="AR12" s="9"/>
      <c r="AS12" s="5"/>
      <c r="AT12" s="3"/>
      <c r="AV12" s="11"/>
    </row>
    <row r="13" spans="1:48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4">
        <v>2006</v>
      </c>
      <c r="AH13" s="12">
        <f t="shared" si="6"/>
        <v>462</v>
      </c>
      <c r="AI13" s="22">
        <v>0</v>
      </c>
      <c r="AJ13" s="22">
        <f t="shared" si="7"/>
        <v>0</v>
      </c>
      <c r="AK13" s="25">
        <v>0</v>
      </c>
      <c r="AL13" s="3">
        <f t="shared" si="12"/>
        <v>1311</v>
      </c>
      <c r="AM13" s="9">
        <f t="shared" si="2"/>
        <v>970</v>
      </c>
      <c r="AN13" s="9"/>
      <c r="AO13" s="24">
        <f t="shared" si="9"/>
        <v>2281</v>
      </c>
      <c r="AP13" s="11">
        <f t="shared" si="10"/>
        <v>0</v>
      </c>
      <c r="AQ13">
        <v>0</v>
      </c>
      <c r="AR13" s="9"/>
      <c r="AS13" s="5"/>
      <c r="AT13" s="3"/>
      <c r="AV13" s="11"/>
    </row>
    <row r="14" spans="1:48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2011</v>
      </c>
      <c r="AH14" s="21">
        <f t="shared" ref="AH14:AH16" si="13">AI14+AE14</f>
        <v>1289</v>
      </c>
      <c r="AI14" s="21">
        <f>AJ14+AJ16</f>
        <v>1289</v>
      </c>
      <c r="AJ14" s="21">
        <f t="shared" si="7"/>
        <v>849</v>
      </c>
      <c r="AK14" s="8">
        <v>0</v>
      </c>
      <c r="AL14" s="8">
        <f>291*3</f>
        <v>873</v>
      </c>
      <c r="AM14" s="2">
        <f t="shared" si="2"/>
        <v>830</v>
      </c>
      <c r="AN14" s="2"/>
      <c r="AO14" s="23">
        <f t="shared" si="9"/>
        <v>1703</v>
      </c>
      <c r="AP14" s="2">
        <f t="shared" si="10"/>
        <v>1149</v>
      </c>
      <c r="AQ14">
        <f>100+0.2*900+0.1*200</f>
        <v>300</v>
      </c>
      <c r="AR14" s="9"/>
    </row>
    <row r="15" spans="1:48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2">
        <v>2011</v>
      </c>
      <c r="AH15" s="1">
        <f>AI15+AE15</f>
        <v>1578.1</v>
      </c>
      <c r="AI15" s="1">
        <v>1578.1</v>
      </c>
      <c r="AJ15" s="1">
        <f t="shared" si="7"/>
        <v>0</v>
      </c>
      <c r="AK15" s="3">
        <v>0</v>
      </c>
      <c r="AL15">
        <f t="shared" ref="AL15:AL16" si="14">291*3</f>
        <v>873</v>
      </c>
      <c r="AM15">
        <f t="shared" ref="AM15:AM16" si="15">I15+J15</f>
        <v>830</v>
      </c>
      <c r="AO15" s="12">
        <f t="shared" si="9"/>
        <v>1703</v>
      </c>
      <c r="AP15">
        <f t="shared" si="10"/>
        <v>0</v>
      </c>
      <c r="AQ15">
        <v>0</v>
      </c>
      <c r="AR15" s="9"/>
    </row>
    <row r="16" spans="1:48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13"/>
        <v>1578.1</v>
      </c>
      <c r="AI16" s="22">
        <v>1578.1</v>
      </c>
      <c r="AJ16" s="1">
        <f t="shared" si="7"/>
        <v>440</v>
      </c>
      <c r="AK16" s="3">
        <v>0</v>
      </c>
      <c r="AL16">
        <f t="shared" si="14"/>
        <v>873</v>
      </c>
      <c r="AM16">
        <f t="shared" si="15"/>
        <v>830</v>
      </c>
      <c r="AO16" s="12">
        <f t="shared" si="9"/>
        <v>1703</v>
      </c>
      <c r="AP16">
        <f t="shared" si="10"/>
        <v>680</v>
      </c>
      <c r="AQ16">
        <f>100+0.2*(U16-100)</f>
        <v>240</v>
      </c>
      <c r="AR16" s="9"/>
    </row>
    <row r="17" spans="34:44" x14ac:dyDescent="0.25">
      <c r="AH17" s="1"/>
      <c r="AI17" s="1"/>
      <c r="AJ17" s="1"/>
      <c r="AK17" s="25"/>
      <c r="AO17" s="9"/>
      <c r="AR17" s="9"/>
    </row>
    <row r="18" spans="34:44" x14ac:dyDescent="0.25">
      <c r="AK18" s="25"/>
      <c r="AO18" s="9"/>
      <c r="AR18" s="9"/>
    </row>
    <row r="19" spans="34:44" x14ac:dyDescent="0.25">
      <c r="AK19" s="25"/>
      <c r="AO19" s="9"/>
      <c r="AR19" s="9"/>
    </row>
    <row r="20" spans="34:44" x14ac:dyDescent="0.25">
      <c r="AK20" s="25"/>
      <c r="AO20" s="9"/>
      <c r="AR20" s="9"/>
    </row>
    <row r="21" spans="34:44" x14ac:dyDescent="0.25">
      <c r="AK21" s="25"/>
      <c r="AO21" s="9"/>
      <c r="AR21" s="9"/>
    </row>
    <row r="22" spans="34:44" x14ac:dyDescent="0.25">
      <c r="AK22" s="25"/>
      <c r="AO22" s="9"/>
      <c r="AR22" s="9"/>
    </row>
    <row r="23" spans="34:44" x14ac:dyDescent="0.25">
      <c r="AO23" s="9"/>
      <c r="AR23" s="9"/>
    </row>
    <row r="24" spans="34:44" x14ac:dyDescent="0.25">
      <c r="AO24" s="9"/>
      <c r="AR24" s="9"/>
    </row>
    <row r="25" spans="34:44" x14ac:dyDescent="0.25">
      <c r="AO25" s="9"/>
      <c r="AR25" s="9"/>
    </row>
    <row r="26" spans="34:44" x14ac:dyDescent="0.25">
      <c r="AO26" s="9"/>
      <c r="AR26" s="9"/>
    </row>
    <row r="27" spans="34:44" x14ac:dyDescent="0.25">
      <c r="AO27" s="9"/>
      <c r="AR27" s="9"/>
    </row>
    <row r="28" spans="34:44" x14ac:dyDescent="0.25">
      <c r="AO28" s="9"/>
      <c r="AR28" s="9"/>
    </row>
    <row r="29" spans="34:44" x14ac:dyDescent="0.25">
      <c r="AO29" s="9"/>
      <c r="AR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2018-10-10T12:51:30Z</dcterms:modified>
</cp:coreProperties>
</file>