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H15" i="1" l="1"/>
  <c r="AH16" i="1"/>
  <c r="AI14" i="1"/>
  <c r="AQ16" i="1"/>
  <c r="AJ16" i="1" s="1"/>
  <c r="AQ14" i="1"/>
  <c r="AM15" i="1"/>
  <c r="AM16" i="1"/>
  <c r="AL15" i="1"/>
  <c r="AL16" i="1"/>
  <c r="AL14" i="1"/>
  <c r="AH14" i="1"/>
  <c r="AJ15" i="1"/>
  <c r="AD16" i="1"/>
  <c r="AC14" i="1"/>
  <c r="AD14" i="1"/>
  <c r="AD15" i="1"/>
  <c r="AM14" i="1"/>
  <c r="H15" i="1"/>
  <c r="H16" i="1"/>
  <c r="H14" i="1"/>
  <c r="AJ4" i="1" l="1"/>
  <c r="AH5" i="1"/>
  <c r="AH6" i="1"/>
  <c r="AH7" i="1"/>
  <c r="AH8" i="1"/>
  <c r="AP14" i="1"/>
  <c r="AJ14" i="1" s="1"/>
  <c r="AP15" i="1"/>
  <c r="AP16" i="1"/>
  <c r="AO14" i="1"/>
  <c r="AO15" i="1"/>
  <c r="AO16" i="1"/>
  <c r="AM3" i="1"/>
  <c r="AM4" i="1"/>
  <c r="AM5" i="1"/>
  <c r="AM6" i="1"/>
  <c r="AM7" i="1"/>
  <c r="AM8" i="1"/>
  <c r="AM9" i="1"/>
  <c r="AM10" i="1"/>
  <c r="AM11" i="1"/>
  <c r="AM12" i="1"/>
  <c r="AM13" i="1"/>
  <c r="AM2" i="1"/>
  <c r="AL10" i="1"/>
  <c r="AL11" i="1"/>
  <c r="AL12" i="1"/>
  <c r="AL13" i="1"/>
  <c r="AO13" i="1" s="1"/>
  <c r="AL9" i="1"/>
  <c r="AK8" i="1"/>
  <c r="AL8" i="1" s="1"/>
  <c r="AO8" i="1" s="1"/>
  <c r="AL6" i="1"/>
  <c r="AL5" i="1"/>
  <c r="AO5" i="1" s="1"/>
  <c r="AL3" i="1"/>
  <c r="AO3" i="1" s="1"/>
  <c r="AL4" i="1"/>
  <c r="AL2" i="1"/>
  <c r="AK7" i="1"/>
  <c r="AL7" i="1" s="1"/>
  <c r="AO12" i="1" l="1"/>
  <c r="AO9" i="1"/>
  <c r="AO10" i="1"/>
  <c r="AO7" i="1"/>
  <c r="AO2" i="1"/>
  <c r="AO6" i="1"/>
  <c r="AO11" i="1"/>
  <c r="AO4" i="1"/>
  <c r="AD3" i="1"/>
  <c r="AD4" i="1"/>
  <c r="AD5" i="1"/>
  <c r="AD6" i="1"/>
  <c r="AD7" i="1"/>
  <c r="AD8" i="1"/>
  <c r="AD9" i="1"/>
  <c r="AD10" i="1"/>
  <c r="AD11" i="1"/>
  <c r="AD12" i="1"/>
  <c r="AD13" i="1"/>
  <c r="AD2" i="1"/>
  <c r="AP2" i="1" s="1"/>
  <c r="AC3" i="1"/>
  <c r="AP3" i="1" s="1"/>
  <c r="AJ3" i="1" s="1"/>
  <c r="AC4" i="1"/>
  <c r="AC5" i="1"/>
  <c r="AP5" i="1" s="1"/>
  <c r="AC6" i="1"/>
  <c r="AP6" i="1" s="1"/>
  <c r="AJ6" i="1" s="1"/>
  <c r="AC7" i="1"/>
  <c r="AP7" i="1" s="1"/>
  <c r="AC8" i="1"/>
  <c r="AP8" i="1" s="1"/>
  <c r="AJ8" i="1" s="1"/>
  <c r="AC9" i="1"/>
  <c r="AP9" i="1" s="1"/>
  <c r="AJ9" i="1" s="1"/>
  <c r="AC10" i="1"/>
  <c r="AP10" i="1" s="1"/>
  <c r="AJ10" i="1" s="1"/>
  <c r="AC11" i="1"/>
  <c r="AP11" i="1" s="1"/>
  <c r="AJ11" i="1" s="1"/>
  <c r="AC12" i="1"/>
  <c r="AP12" i="1" s="1"/>
  <c r="AJ12" i="1" s="1"/>
  <c r="AC13" i="1"/>
  <c r="AE10" i="1"/>
  <c r="AH10" i="1" s="1"/>
  <c r="AE11" i="1"/>
  <c r="AH11" i="1" s="1"/>
  <c r="AE12" i="1"/>
  <c r="AH12" i="1" s="1"/>
  <c r="AE13" i="1"/>
  <c r="AH13" i="1" s="1"/>
  <c r="AE9" i="1"/>
  <c r="AH9" i="1" s="1"/>
  <c r="AE3" i="1"/>
  <c r="AH3" i="1" s="1"/>
  <c r="AE4" i="1"/>
  <c r="AH4" i="1" s="1"/>
  <c r="AE2" i="1"/>
  <c r="AH2" i="1" s="1"/>
  <c r="O3" i="1"/>
  <c r="O4" i="1"/>
  <c r="O5" i="1"/>
  <c r="O6" i="1"/>
  <c r="O7" i="1"/>
  <c r="O8" i="1"/>
  <c r="O9" i="1"/>
  <c r="O10" i="1"/>
  <c r="O11" i="1"/>
  <c r="O12" i="1"/>
  <c r="O13" i="1"/>
  <c r="O2" i="1"/>
  <c r="H3" i="1"/>
  <c r="H4" i="1"/>
  <c r="H5" i="1"/>
  <c r="H6" i="1"/>
  <c r="H7" i="1"/>
  <c r="H8" i="1"/>
  <c r="H9" i="1"/>
  <c r="H10" i="1"/>
  <c r="H11" i="1"/>
  <c r="H12" i="1"/>
  <c r="H13" i="1"/>
  <c r="H2" i="1"/>
  <c r="AP13" i="1" l="1"/>
  <c r="AJ13" i="1" s="1"/>
  <c r="AQ5" i="1"/>
  <c r="AJ5" i="1"/>
  <c r="AQ2" i="1"/>
  <c r="AJ2" i="1" s="1"/>
  <c r="AQ7" i="1"/>
  <c r="AJ7" i="1" s="1"/>
  <c r="L3" i="1"/>
  <c r="L4" i="1"/>
  <c r="L5" i="1"/>
  <c r="L6" i="1"/>
  <c r="L7" i="1"/>
  <c r="L8" i="1"/>
  <c r="L9" i="1"/>
  <c r="L10" i="1"/>
  <c r="L11" i="1"/>
  <c r="L12" i="1"/>
  <c r="L13" i="1"/>
  <c r="L2" i="1"/>
  <c r="A2" i="1" l="1"/>
</calcChain>
</file>

<file path=xl/sharedStrings.xml><?xml version="1.0" encoding="utf-8"?>
<sst xmlns="http://schemas.openxmlformats.org/spreadsheetml/2006/main" count="43" uniqueCount="42">
  <si>
    <t>hid</t>
  </si>
  <si>
    <t>tu_id</t>
  </si>
  <si>
    <t>year</t>
  </si>
  <si>
    <t>m_pensions</t>
  </si>
  <si>
    <t>m_alg1</t>
  </si>
  <si>
    <t>m_transfers</t>
  </si>
  <si>
    <t>incometax</t>
  </si>
  <si>
    <t>child</t>
  </si>
  <si>
    <t>m_wage</t>
  </si>
  <si>
    <t>alleinerz</t>
  </si>
  <si>
    <t>hhsize</t>
  </si>
  <si>
    <t>hh_korr</t>
  </si>
  <si>
    <t>heizkost</t>
  </si>
  <si>
    <t>head_tu</t>
  </si>
  <si>
    <t>child6_num</t>
  </si>
  <si>
    <t>child15_num</t>
  </si>
  <si>
    <t>child_num</t>
  </si>
  <si>
    <t>child14_24_num</t>
  </si>
  <si>
    <t>child7_13_num</t>
  </si>
  <si>
    <t>child2_num</t>
  </si>
  <si>
    <t>child3_6_num</t>
  </si>
  <si>
    <t>adult_num</t>
  </si>
  <si>
    <t>miete</t>
  </si>
  <si>
    <t>age</t>
  </si>
  <si>
    <t>byear</t>
  </si>
  <si>
    <t>child18_num</t>
  </si>
  <si>
    <t>m_kapinc</t>
  </si>
  <si>
    <t>m_self</t>
  </si>
  <si>
    <t>m_vermiet</t>
  </si>
  <si>
    <t>soli</t>
  </si>
  <si>
    <t>svbeit</t>
  </si>
  <si>
    <t>kindergeld_hh</t>
  </si>
  <si>
    <t>regelbedarf</t>
  </si>
  <si>
    <t>mehrbed</t>
  </si>
  <si>
    <t>regelsatz</t>
  </si>
  <si>
    <t>alg2_kdu</t>
  </si>
  <si>
    <t>divdy</t>
  </si>
  <si>
    <t>alg2_ek</t>
  </si>
  <si>
    <t>ekanrefrei</t>
  </si>
  <si>
    <t>ar_alg2_ek</t>
  </si>
  <si>
    <t>ar_base_alg2_ek</t>
  </si>
  <si>
    <t>ar_alg2_ek_hh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</si>
</sst>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1" fontId="0" fillId="0" borderId="1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2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tabSelected="1" topLeftCell="S1" zoomScaleNormal="100" workbookViewId="0">
      <selection activeCell="AG16" sqref="AG16"/>
    </sheetView>
  </sheetViews>
  <sheetFormatPr defaultRowHeight="15" x14ac:dyDescent="0.25"/>
  <cols>
    <col min="14" max="15" width="9.140625" customWidth="1"/>
    <col min="34" max="34" width="15.7109375" customWidth="1"/>
    <col min="38" max="38" width="12.5703125" customWidth="1"/>
    <col min="39" max="39" width="14.7109375" customWidth="1"/>
    <col min="40" max="40" width="14.7109375" hidden="1" customWidth="1"/>
    <col min="41" max="41" width="16.140625" customWidth="1"/>
    <col min="42" max="42" width="9.28515625" customWidth="1"/>
  </cols>
  <sheetData>
    <row r="1" spans="1:48" ht="30" x14ac:dyDescent="0.25">
      <c r="A1" s="13" t="s">
        <v>0</v>
      </c>
      <c r="B1" s="13" t="s">
        <v>1</v>
      </c>
      <c r="C1" s="13" t="s">
        <v>13</v>
      </c>
      <c r="D1" s="13" t="s">
        <v>11</v>
      </c>
      <c r="E1" s="13" t="s">
        <v>10</v>
      </c>
      <c r="F1" s="13" t="s">
        <v>7</v>
      </c>
      <c r="G1" s="13" t="s">
        <v>23</v>
      </c>
      <c r="H1" s="13" t="s">
        <v>24</v>
      </c>
      <c r="I1" s="13" t="s">
        <v>22</v>
      </c>
      <c r="J1" s="13" t="s">
        <v>12</v>
      </c>
      <c r="K1" s="13" t="s">
        <v>9</v>
      </c>
      <c r="L1" s="13" t="s">
        <v>21</v>
      </c>
      <c r="M1" s="13" t="s">
        <v>14</v>
      </c>
      <c r="N1" s="13" t="s">
        <v>15</v>
      </c>
      <c r="O1" s="13" t="s">
        <v>25</v>
      </c>
      <c r="P1" s="13" t="s">
        <v>16</v>
      </c>
      <c r="Q1" s="13" t="s">
        <v>17</v>
      </c>
      <c r="R1" s="13" t="s">
        <v>18</v>
      </c>
      <c r="S1" s="13" t="s">
        <v>20</v>
      </c>
      <c r="T1" s="13" t="s">
        <v>19</v>
      </c>
      <c r="U1" s="13" t="s">
        <v>8</v>
      </c>
      <c r="V1" s="13" t="s">
        <v>3</v>
      </c>
      <c r="W1" s="13" t="s">
        <v>26</v>
      </c>
      <c r="X1" s="13" t="s">
        <v>4</v>
      </c>
      <c r="Y1" s="13" t="s">
        <v>5</v>
      </c>
      <c r="Z1" s="13" t="s">
        <v>27</v>
      </c>
      <c r="AA1" s="13" t="s">
        <v>28</v>
      </c>
      <c r="AB1" s="13" t="s">
        <v>6</v>
      </c>
      <c r="AC1" s="13" t="s">
        <v>29</v>
      </c>
      <c r="AD1" s="13" t="s">
        <v>30</v>
      </c>
      <c r="AE1" s="13" t="s">
        <v>31</v>
      </c>
      <c r="AF1" s="13" t="s">
        <v>36</v>
      </c>
      <c r="AG1" s="13" t="s">
        <v>2</v>
      </c>
      <c r="AH1" s="14" t="s">
        <v>40</v>
      </c>
      <c r="AI1" s="14" t="s">
        <v>41</v>
      </c>
      <c r="AJ1" s="14" t="s">
        <v>39</v>
      </c>
      <c r="AK1" s="13" t="s">
        <v>33</v>
      </c>
      <c r="AL1" s="13" t="s">
        <v>34</v>
      </c>
      <c r="AM1" s="13" t="s">
        <v>35</v>
      </c>
      <c r="AN1" s="13" t="s">
        <v>32</v>
      </c>
      <c r="AO1" s="14" t="s">
        <v>32</v>
      </c>
      <c r="AP1" s="13" t="s">
        <v>37</v>
      </c>
      <c r="AQ1" s="13" t="s">
        <v>38</v>
      </c>
      <c r="AR1" s="13"/>
    </row>
    <row r="2" spans="1:48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30</v>
      </c>
      <c r="H2">
        <f>AG2-G2</f>
        <v>1986</v>
      </c>
      <c r="I2">
        <v>700</v>
      </c>
      <c r="J2">
        <v>100</v>
      </c>
      <c r="K2" t="b">
        <v>0</v>
      </c>
      <c r="L2">
        <f>E2-P2</f>
        <v>2</v>
      </c>
      <c r="M2">
        <v>1</v>
      </c>
      <c r="N2">
        <v>1</v>
      </c>
      <c r="O2">
        <f>P2</f>
        <v>1</v>
      </c>
      <c r="P2">
        <v>1</v>
      </c>
      <c r="Q2" s="2">
        <v>0</v>
      </c>
      <c r="R2" s="2">
        <v>0</v>
      </c>
      <c r="S2" s="3">
        <v>0</v>
      </c>
      <c r="T2">
        <v>1</v>
      </c>
      <c r="U2">
        <v>1000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100</v>
      </c>
      <c r="AC2">
        <v>20</v>
      </c>
      <c r="AD2">
        <f>0.2*U2</f>
        <v>200</v>
      </c>
      <c r="AE2">
        <f>P2*190</f>
        <v>190</v>
      </c>
      <c r="AF2">
        <v>0</v>
      </c>
      <c r="AG2">
        <v>2016</v>
      </c>
      <c r="AH2" s="12">
        <f>AI2+AE2</f>
        <v>834</v>
      </c>
      <c r="AI2" s="1">
        <v>644</v>
      </c>
      <c r="AJ2" s="1">
        <f>$AP2-$AQ2</f>
        <v>544</v>
      </c>
      <c r="AK2">
        <v>0</v>
      </c>
      <c r="AL2">
        <f>2*364+237</f>
        <v>965</v>
      </c>
      <c r="AM2" s="9">
        <f>I2+J2</f>
        <v>800</v>
      </c>
      <c r="AN2" s="9"/>
      <c r="AO2" s="12">
        <f>AL2+AM2</f>
        <v>1765</v>
      </c>
      <c r="AP2" s="11">
        <f>U2-AB2-AC2-AD2</f>
        <v>680</v>
      </c>
      <c r="AQ2">
        <f>0.2*AP2</f>
        <v>136</v>
      </c>
      <c r="AR2" s="9"/>
      <c r="AS2" s="5"/>
      <c r="AV2" s="11"/>
    </row>
    <row r="3" spans="1:48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30</v>
      </c>
      <c r="H3">
        <f>AG3-G3</f>
        <v>1986</v>
      </c>
      <c r="I3">
        <v>700</v>
      </c>
      <c r="J3">
        <v>100</v>
      </c>
      <c r="K3" t="b">
        <v>0</v>
      </c>
      <c r="L3">
        <f t="shared" ref="L3:L13" si="0">E3-P3</f>
        <v>2</v>
      </c>
      <c r="M3">
        <v>1</v>
      </c>
      <c r="N3">
        <v>1</v>
      </c>
      <c r="O3">
        <f t="shared" ref="O3:O13" si="1">P3</f>
        <v>1</v>
      </c>
      <c r="P3">
        <v>1</v>
      </c>
      <c r="Q3" s="3">
        <v>0</v>
      </c>
      <c r="R3" s="3">
        <v>0</v>
      </c>
      <c r="S3" s="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14" si="2">0.055*AB3</f>
        <v>0</v>
      </c>
      <c r="AD3">
        <f>0.2*U3</f>
        <v>0</v>
      </c>
      <c r="AE3">
        <f>P3*190</f>
        <v>190</v>
      </c>
      <c r="AF3">
        <v>0</v>
      </c>
      <c r="AG3">
        <v>2016</v>
      </c>
      <c r="AH3" s="12">
        <f t="shared" ref="AH3:AH13" si="3">AI3+AE3</f>
        <v>834</v>
      </c>
      <c r="AI3" s="1">
        <v>644</v>
      </c>
      <c r="AJ3" s="1">
        <f t="shared" ref="AJ3:AJ29" si="4">$AP3-$AQ3</f>
        <v>0</v>
      </c>
      <c r="AK3">
        <v>0</v>
      </c>
      <c r="AL3">
        <f t="shared" ref="AL3:AL4" si="5">2*364+237</f>
        <v>965</v>
      </c>
      <c r="AM3" s="9">
        <f>I3+J3</f>
        <v>800</v>
      </c>
      <c r="AN3" s="9"/>
      <c r="AO3" s="12">
        <f t="shared" ref="AO3:AO29" si="6">AL3+AM3</f>
        <v>1765</v>
      </c>
      <c r="AP3" s="11">
        <f>U3-AB3-AC3-AD3</f>
        <v>0</v>
      </c>
      <c r="AQ3">
        <v>0</v>
      </c>
      <c r="AR3" s="9"/>
      <c r="AS3" s="5"/>
      <c r="AV3" s="11"/>
    </row>
    <row r="4" spans="1:48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2</v>
      </c>
      <c r="H4">
        <f>AG4-G4</f>
        <v>2014</v>
      </c>
      <c r="I4">
        <v>700</v>
      </c>
      <c r="J4">
        <v>100</v>
      </c>
      <c r="K4" t="b">
        <v>0</v>
      </c>
      <c r="L4">
        <f t="shared" si="0"/>
        <v>2</v>
      </c>
      <c r="M4">
        <v>1</v>
      </c>
      <c r="N4">
        <v>1</v>
      </c>
      <c r="O4">
        <f t="shared" si="1"/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2"/>
        <v>0</v>
      </c>
      <c r="AD4">
        <f>0.2*U4</f>
        <v>40</v>
      </c>
      <c r="AE4">
        <f>P4*190</f>
        <v>190</v>
      </c>
      <c r="AF4">
        <v>0</v>
      </c>
      <c r="AG4">
        <v>2016</v>
      </c>
      <c r="AH4" s="12">
        <f t="shared" si="3"/>
        <v>834</v>
      </c>
      <c r="AI4" s="1">
        <v>644</v>
      </c>
      <c r="AJ4" s="1">
        <f t="shared" si="4"/>
        <v>100</v>
      </c>
      <c r="AK4">
        <v>0</v>
      </c>
      <c r="AL4">
        <f t="shared" si="5"/>
        <v>965</v>
      </c>
      <c r="AM4" s="9">
        <f>I4+J4</f>
        <v>800</v>
      </c>
      <c r="AN4" s="9"/>
      <c r="AO4" s="12">
        <f t="shared" si="6"/>
        <v>1765</v>
      </c>
      <c r="AP4" s="11">
        <v>200</v>
      </c>
      <c r="AQ4">
        <v>100</v>
      </c>
      <c r="AR4" s="9"/>
      <c r="AS4" s="5"/>
      <c r="AV4" s="11"/>
    </row>
    <row r="5" spans="1:48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</v>
      </c>
      <c r="H5" s="2">
        <f>AG5-G5</f>
        <v>1973</v>
      </c>
      <c r="I5" s="2">
        <v>400</v>
      </c>
      <c r="J5" s="2">
        <v>80</v>
      </c>
      <c r="K5" s="2" t="b">
        <v>0</v>
      </c>
      <c r="L5" s="2">
        <f t="shared" si="0"/>
        <v>2</v>
      </c>
      <c r="M5" s="2">
        <v>0</v>
      </c>
      <c r="N5" s="2">
        <v>0</v>
      </c>
      <c r="O5" s="2">
        <f t="shared" si="1"/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800</v>
      </c>
      <c r="V5" s="2">
        <v>0</v>
      </c>
      <c r="W5" s="2">
        <v>0</v>
      </c>
      <c r="X5" s="2">
        <v>0</v>
      </c>
      <c r="Y5" s="2">
        <v>100</v>
      </c>
      <c r="Z5" s="2">
        <v>0</v>
      </c>
      <c r="AA5" s="2">
        <v>0</v>
      </c>
      <c r="AB5" s="2">
        <v>0</v>
      </c>
      <c r="AC5" s="2">
        <f t="shared" si="2"/>
        <v>0</v>
      </c>
      <c r="AD5" s="2">
        <f>0.2*U5</f>
        <v>160</v>
      </c>
      <c r="AE5" s="2">
        <v>0</v>
      </c>
      <c r="AF5" s="2">
        <v>0</v>
      </c>
      <c r="AG5" s="2">
        <v>2013</v>
      </c>
      <c r="AH5" s="23">
        <f t="shared" si="3"/>
        <v>512</v>
      </c>
      <c r="AI5" s="21">
        <v>512</v>
      </c>
      <c r="AJ5" s="21">
        <f t="shared" si="4"/>
        <v>512</v>
      </c>
      <c r="AK5" s="2">
        <v>0</v>
      </c>
      <c r="AL5" s="2">
        <f>2*345</f>
        <v>690</v>
      </c>
      <c r="AM5" s="10">
        <f>I5+J5</f>
        <v>480</v>
      </c>
      <c r="AN5" s="9"/>
      <c r="AO5" s="23">
        <f t="shared" si="6"/>
        <v>1170</v>
      </c>
      <c r="AP5" s="15">
        <f>U5-AB5-AC5-AD5</f>
        <v>640</v>
      </c>
      <c r="AQ5" s="2">
        <f>0.2*AP5</f>
        <v>128</v>
      </c>
      <c r="AR5" s="10"/>
      <c r="AS5" s="8"/>
      <c r="AT5" s="8"/>
      <c r="AU5" s="8"/>
      <c r="AV5" s="11"/>
    </row>
    <row r="6" spans="1:48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3">
        <v>40</v>
      </c>
      <c r="H6" s="3">
        <f>AG6-G6</f>
        <v>1973</v>
      </c>
      <c r="I6" s="6">
        <v>400</v>
      </c>
      <c r="J6" s="6">
        <v>80</v>
      </c>
      <c r="K6" s="7" t="b">
        <v>0</v>
      </c>
      <c r="L6" s="7">
        <f t="shared" si="0"/>
        <v>2</v>
      </c>
      <c r="M6" s="7">
        <v>0</v>
      </c>
      <c r="N6" s="7">
        <v>0</v>
      </c>
      <c r="O6" s="7">
        <f t="shared" si="1"/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6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2"/>
        <v>0</v>
      </c>
      <c r="AD6" s="3">
        <f>0.2*U6</f>
        <v>0</v>
      </c>
      <c r="AE6" s="3">
        <v>0</v>
      </c>
      <c r="AF6" s="3">
        <v>0</v>
      </c>
      <c r="AG6" s="3">
        <v>2013</v>
      </c>
      <c r="AH6" s="24">
        <f t="shared" si="3"/>
        <v>512</v>
      </c>
      <c r="AI6" s="22">
        <v>512</v>
      </c>
      <c r="AJ6" s="22">
        <f t="shared" si="4"/>
        <v>0</v>
      </c>
      <c r="AK6">
        <v>0</v>
      </c>
      <c r="AL6" s="2">
        <f>2*345</f>
        <v>690</v>
      </c>
      <c r="AM6" s="9">
        <f>I6+J6</f>
        <v>480</v>
      </c>
      <c r="AN6" s="9"/>
      <c r="AO6" s="26">
        <f t="shared" si="6"/>
        <v>1170</v>
      </c>
      <c r="AP6" s="19">
        <f>U6-AB6-AC6-AD6</f>
        <v>0</v>
      </c>
      <c r="AQ6" s="6">
        <v>0</v>
      </c>
      <c r="AR6" s="20"/>
      <c r="AS6" s="6"/>
      <c r="AT6" s="6"/>
      <c r="AU6" s="6"/>
      <c r="AV6" s="11"/>
    </row>
    <row r="7" spans="1:48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28</v>
      </c>
      <c r="H7" s="2">
        <f>AG7-G7</f>
        <v>1981</v>
      </c>
      <c r="I7" s="2">
        <v>400</v>
      </c>
      <c r="J7" s="2">
        <v>80</v>
      </c>
      <c r="K7" s="2" t="b">
        <v>1</v>
      </c>
      <c r="L7" s="2">
        <f t="shared" si="0"/>
        <v>1</v>
      </c>
      <c r="M7" s="2">
        <v>1</v>
      </c>
      <c r="N7" s="2">
        <v>1</v>
      </c>
      <c r="O7" s="2">
        <f t="shared" si="1"/>
        <v>1</v>
      </c>
      <c r="P7" s="2">
        <v>1</v>
      </c>
      <c r="Q7" s="2">
        <v>0</v>
      </c>
      <c r="R7" s="2">
        <v>0</v>
      </c>
      <c r="S7" s="2">
        <v>0</v>
      </c>
      <c r="T7" s="2">
        <v>1</v>
      </c>
      <c r="U7" s="2">
        <v>1000</v>
      </c>
      <c r="V7" s="2">
        <v>0</v>
      </c>
      <c r="W7" s="2">
        <v>0</v>
      </c>
      <c r="X7" s="2">
        <v>0</v>
      </c>
      <c r="Y7" s="2">
        <v>250</v>
      </c>
      <c r="Z7" s="2">
        <v>0</v>
      </c>
      <c r="AA7" s="2">
        <v>0</v>
      </c>
      <c r="AB7" s="2">
        <v>100</v>
      </c>
      <c r="AC7" s="2">
        <f t="shared" si="2"/>
        <v>5.5</v>
      </c>
      <c r="AD7" s="2">
        <f>0.2*U7</f>
        <v>200</v>
      </c>
      <c r="AE7" s="2">
        <v>164</v>
      </c>
      <c r="AF7" s="2">
        <v>0</v>
      </c>
      <c r="AG7" s="2">
        <v>2009</v>
      </c>
      <c r="AH7" s="23">
        <f t="shared" si="3"/>
        <v>719.6</v>
      </c>
      <c r="AI7" s="21">
        <v>555.6</v>
      </c>
      <c r="AJ7" s="21">
        <f t="shared" si="4"/>
        <v>555.6</v>
      </c>
      <c r="AK7" s="2">
        <f>MAX(0.12*P7,0.36)</f>
        <v>0.36</v>
      </c>
      <c r="AL7" s="2">
        <f>(1+AK7)*359+(0.6*359)</f>
        <v>703.64</v>
      </c>
      <c r="AM7" s="10">
        <f>I7+J7</f>
        <v>480</v>
      </c>
      <c r="AN7" s="9"/>
      <c r="AO7" s="23">
        <f t="shared" si="6"/>
        <v>1183.6399999999999</v>
      </c>
      <c r="AP7" s="15">
        <f>U7-AB7-AC7-AD7</f>
        <v>694.5</v>
      </c>
      <c r="AQ7">
        <f>0.2*AP7</f>
        <v>138.9</v>
      </c>
      <c r="AR7" s="10"/>
      <c r="AS7" s="8"/>
      <c r="AT7" s="8"/>
      <c r="AU7" s="8"/>
      <c r="AV7" s="15"/>
    </row>
    <row r="8" spans="1:48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1</v>
      </c>
      <c r="H8" s="3">
        <f>AG8-G8</f>
        <v>2008</v>
      </c>
      <c r="I8" s="3">
        <v>400</v>
      </c>
      <c r="J8" s="3">
        <v>80</v>
      </c>
      <c r="K8" t="b">
        <v>1</v>
      </c>
      <c r="L8">
        <f t="shared" si="0"/>
        <v>1</v>
      </c>
      <c r="M8" s="3">
        <v>1</v>
      </c>
      <c r="N8" s="3">
        <v>1</v>
      </c>
      <c r="O8" s="3">
        <f t="shared" si="1"/>
        <v>1</v>
      </c>
      <c r="P8" s="3">
        <v>1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f t="shared" si="2"/>
        <v>0</v>
      </c>
      <c r="AD8" s="3">
        <f>0.2*U8</f>
        <v>0</v>
      </c>
      <c r="AE8" s="3">
        <v>164</v>
      </c>
      <c r="AF8" s="3">
        <v>0</v>
      </c>
      <c r="AG8" s="3">
        <v>2009</v>
      </c>
      <c r="AH8" s="24">
        <f t="shared" si="3"/>
        <v>719.6</v>
      </c>
      <c r="AI8" s="22">
        <v>555.6</v>
      </c>
      <c r="AJ8" s="22">
        <f t="shared" si="4"/>
        <v>0</v>
      </c>
      <c r="AK8">
        <f>MAX(0.12*P8,0.36)</f>
        <v>0.36</v>
      </c>
      <c r="AL8" s="7">
        <f>(1+AK8)*359+(0.6*359)</f>
        <v>703.64</v>
      </c>
      <c r="AM8" s="9">
        <f>I8+J8</f>
        <v>480</v>
      </c>
      <c r="AN8" s="9"/>
      <c r="AO8" s="24">
        <f t="shared" si="6"/>
        <v>1183.6399999999999</v>
      </c>
      <c r="AP8" s="17">
        <f>U8-AB8-AC8-AD8</f>
        <v>0</v>
      </c>
      <c r="AQ8" s="3">
        <v>0</v>
      </c>
      <c r="AR8" s="9"/>
      <c r="AS8" s="3"/>
      <c r="AT8" s="3"/>
      <c r="AU8" s="3"/>
      <c r="AV8" s="17"/>
    </row>
    <row r="9" spans="1:48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33</v>
      </c>
      <c r="H9" s="2">
        <f>AG9-G9</f>
        <v>1973</v>
      </c>
      <c r="I9" s="2">
        <v>850</v>
      </c>
      <c r="J9" s="2">
        <v>120</v>
      </c>
      <c r="K9" s="2" t="b">
        <v>0</v>
      </c>
      <c r="L9" s="2">
        <f t="shared" si="0"/>
        <v>2</v>
      </c>
      <c r="M9" s="2">
        <v>1</v>
      </c>
      <c r="N9" s="2">
        <v>2</v>
      </c>
      <c r="O9" s="2">
        <f t="shared" si="1"/>
        <v>3</v>
      </c>
      <c r="P9" s="2">
        <v>3</v>
      </c>
      <c r="Q9" s="2">
        <v>0</v>
      </c>
      <c r="R9" s="2">
        <v>2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f t="shared" si="2"/>
        <v>0</v>
      </c>
      <c r="AD9" s="2">
        <f>0.2*U9</f>
        <v>0</v>
      </c>
      <c r="AE9" s="2">
        <f>3*154</f>
        <v>462</v>
      </c>
      <c r="AF9" s="2">
        <v>0</v>
      </c>
      <c r="AG9" s="2">
        <v>2006</v>
      </c>
      <c r="AH9" s="23">
        <f t="shared" si="3"/>
        <v>462</v>
      </c>
      <c r="AI9" s="21">
        <v>0</v>
      </c>
      <c r="AJ9" s="21">
        <f t="shared" si="4"/>
        <v>0</v>
      </c>
      <c r="AK9" s="2">
        <v>0</v>
      </c>
      <c r="AL9" s="2">
        <f>345*0.9*2+345*0.6+345*0.7*2</f>
        <v>1311</v>
      </c>
      <c r="AM9" s="10">
        <f>I9+J9</f>
        <v>970</v>
      </c>
      <c r="AN9" s="10"/>
      <c r="AO9" s="23">
        <f t="shared" si="6"/>
        <v>2281</v>
      </c>
      <c r="AP9" s="15">
        <f>U9-AB9-AC9-AD9</f>
        <v>0</v>
      </c>
      <c r="AQ9" s="2">
        <v>0</v>
      </c>
      <c r="AR9" s="10"/>
      <c r="AS9" s="16"/>
      <c r="AT9" s="8"/>
      <c r="AU9" s="2"/>
      <c r="AV9" s="11"/>
    </row>
    <row r="10" spans="1:48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3">
        <v>30</v>
      </c>
      <c r="H10" s="3">
        <f>AG10-G10</f>
        <v>1976</v>
      </c>
      <c r="I10" s="4">
        <v>850</v>
      </c>
      <c r="J10" s="4">
        <v>120</v>
      </c>
      <c r="K10" t="b">
        <v>0</v>
      </c>
      <c r="L10">
        <f t="shared" si="0"/>
        <v>2</v>
      </c>
      <c r="M10" s="3">
        <v>1</v>
      </c>
      <c r="N10" s="3">
        <v>2</v>
      </c>
      <c r="O10" s="3">
        <f t="shared" si="1"/>
        <v>3</v>
      </c>
      <c r="P10" s="3">
        <v>3</v>
      </c>
      <c r="Q10" s="3">
        <v>0</v>
      </c>
      <c r="R10" s="3">
        <v>2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f t="shared" si="2"/>
        <v>0</v>
      </c>
      <c r="AD10" s="3">
        <f>0.2*U10</f>
        <v>0</v>
      </c>
      <c r="AE10" s="3">
        <f t="shared" ref="AE10:AE13" si="7">3*154</f>
        <v>462</v>
      </c>
      <c r="AF10" s="3">
        <v>0</v>
      </c>
      <c r="AG10" s="4">
        <v>2006</v>
      </c>
      <c r="AH10" s="12">
        <f t="shared" si="3"/>
        <v>462</v>
      </c>
      <c r="AI10" s="22">
        <v>0</v>
      </c>
      <c r="AJ10" s="22">
        <f t="shared" si="4"/>
        <v>0</v>
      </c>
      <c r="AK10">
        <v>0</v>
      </c>
      <c r="AL10" s="3">
        <f t="shared" ref="AL10:AL13" si="8">345*0.9*2+345*0.6+345*0.7*2</f>
        <v>1311</v>
      </c>
      <c r="AM10" s="9">
        <f>I10+J10</f>
        <v>970</v>
      </c>
      <c r="AN10" s="9"/>
      <c r="AO10" s="24">
        <f t="shared" si="6"/>
        <v>2281</v>
      </c>
      <c r="AP10" s="17">
        <f>U10-AB10-AC10-AD10</f>
        <v>0</v>
      </c>
      <c r="AQ10" s="4">
        <v>0</v>
      </c>
      <c r="AR10" s="9"/>
      <c r="AS10" s="18"/>
      <c r="AT10" s="3"/>
      <c r="AU10" s="4"/>
      <c r="AV10" s="11"/>
    </row>
    <row r="11" spans="1:48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3">
        <v>12</v>
      </c>
      <c r="H11" s="3">
        <f>AG11-G11</f>
        <v>1994</v>
      </c>
      <c r="I11" s="4">
        <v>850</v>
      </c>
      <c r="J11" s="4">
        <v>120</v>
      </c>
      <c r="K11" t="b">
        <v>0</v>
      </c>
      <c r="L11">
        <f t="shared" si="0"/>
        <v>2</v>
      </c>
      <c r="M11" s="3">
        <v>1</v>
      </c>
      <c r="N11" s="3">
        <v>2</v>
      </c>
      <c r="O11" s="3">
        <f t="shared" si="1"/>
        <v>3</v>
      </c>
      <c r="P11" s="3">
        <v>3</v>
      </c>
      <c r="Q11" s="3">
        <v>0</v>
      </c>
      <c r="R11" s="3">
        <v>2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2"/>
        <v>0</v>
      </c>
      <c r="AD11" s="3">
        <f>0.2*U11</f>
        <v>0</v>
      </c>
      <c r="AE11" s="3">
        <f t="shared" si="7"/>
        <v>462</v>
      </c>
      <c r="AF11" s="3">
        <v>0</v>
      </c>
      <c r="AG11" s="4">
        <v>2006</v>
      </c>
      <c r="AH11" s="12">
        <f t="shared" si="3"/>
        <v>462</v>
      </c>
      <c r="AI11" s="22">
        <v>0</v>
      </c>
      <c r="AJ11" s="22">
        <f t="shared" si="4"/>
        <v>0</v>
      </c>
      <c r="AK11">
        <v>0</v>
      </c>
      <c r="AL11" s="3">
        <f t="shared" si="8"/>
        <v>1311</v>
      </c>
      <c r="AM11" s="9">
        <f>I11+J11</f>
        <v>970</v>
      </c>
      <c r="AN11" s="9"/>
      <c r="AO11" s="24">
        <f t="shared" si="6"/>
        <v>2281</v>
      </c>
      <c r="AP11" s="11">
        <f>U11-AB11-AC11-AD11</f>
        <v>0</v>
      </c>
      <c r="AQ11">
        <v>0</v>
      </c>
      <c r="AR11" s="9"/>
      <c r="AS11" s="5"/>
      <c r="AT11" s="3"/>
      <c r="AV11" s="11"/>
    </row>
    <row r="12" spans="1:48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3">
        <v>10</v>
      </c>
      <c r="H12" s="3">
        <f>AG12-G12</f>
        <v>1996</v>
      </c>
      <c r="I12" s="4">
        <v>850</v>
      </c>
      <c r="J12" s="4">
        <v>120</v>
      </c>
      <c r="K12" t="b">
        <v>0</v>
      </c>
      <c r="L12">
        <f t="shared" si="0"/>
        <v>2</v>
      </c>
      <c r="M12" s="3">
        <v>1</v>
      </c>
      <c r="N12" s="3">
        <v>2</v>
      </c>
      <c r="O12" s="3">
        <f t="shared" si="1"/>
        <v>3</v>
      </c>
      <c r="P12" s="3">
        <v>3</v>
      </c>
      <c r="Q12" s="3">
        <v>0</v>
      </c>
      <c r="R12" s="3">
        <v>2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f t="shared" si="2"/>
        <v>0</v>
      </c>
      <c r="AD12" s="3">
        <f>0.2*U12</f>
        <v>0</v>
      </c>
      <c r="AE12" s="3">
        <f t="shared" si="7"/>
        <v>462</v>
      </c>
      <c r="AF12" s="3">
        <v>0</v>
      </c>
      <c r="AG12" s="4">
        <v>2006</v>
      </c>
      <c r="AH12" s="12">
        <f t="shared" si="3"/>
        <v>462</v>
      </c>
      <c r="AI12" s="22">
        <v>0</v>
      </c>
      <c r="AJ12" s="22">
        <f t="shared" si="4"/>
        <v>0</v>
      </c>
      <c r="AK12" s="25">
        <v>0</v>
      </c>
      <c r="AL12" s="3">
        <f t="shared" si="8"/>
        <v>1311</v>
      </c>
      <c r="AM12" s="9">
        <f>I12+J12</f>
        <v>970</v>
      </c>
      <c r="AN12" s="9"/>
      <c r="AO12" s="24">
        <f t="shared" si="6"/>
        <v>2281</v>
      </c>
      <c r="AP12" s="11">
        <f>U12-AB12-AC12-AD12</f>
        <v>0</v>
      </c>
      <c r="AQ12">
        <v>0</v>
      </c>
      <c r="AR12" s="9"/>
      <c r="AS12" s="5"/>
      <c r="AT12" s="3"/>
      <c r="AV12" s="11"/>
    </row>
    <row r="13" spans="1:48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3">
        <v>2</v>
      </c>
      <c r="H13" s="3">
        <f>AG13-G13</f>
        <v>2004</v>
      </c>
      <c r="I13" s="4">
        <v>850</v>
      </c>
      <c r="J13" s="4">
        <v>120</v>
      </c>
      <c r="K13" t="b">
        <v>0</v>
      </c>
      <c r="L13">
        <f t="shared" si="0"/>
        <v>2</v>
      </c>
      <c r="M13" s="3">
        <v>1</v>
      </c>
      <c r="N13" s="3">
        <v>2</v>
      </c>
      <c r="O13" s="3">
        <f t="shared" si="1"/>
        <v>3</v>
      </c>
      <c r="P13" s="3">
        <v>3</v>
      </c>
      <c r="Q13" s="3">
        <v>0</v>
      </c>
      <c r="R13" s="3">
        <v>2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f t="shared" si="2"/>
        <v>0</v>
      </c>
      <c r="AD13" s="3">
        <f>0.2*U13</f>
        <v>0</v>
      </c>
      <c r="AE13" s="3">
        <f t="shared" si="7"/>
        <v>462</v>
      </c>
      <c r="AF13" s="3">
        <v>0</v>
      </c>
      <c r="AG13" s="4">
        <v>2006</v>
      </c>
      <c r="AH13" s="12">
        <f t="shared" si="3"/>
        <v>462</v>
      </c>
      <c r="AI13" s="22">
        <v>0</v>
      </c>
      <c r="AJ13" s="22">
        <f t="shared" si="4"/>
        <v>0</v>
      </c>
      <c r="AK13" s="25">
        <v>0</v>
      </c>
      <c r="AL13" s="3">
        <f t="shared" si="8"/>
        <v>1311</v>
      </c>
      <c r="AM13" s="9">
        <f>I13+J13</f>
        <v>970</v>
      </c>
      <c r="AN13" s="9"/>
      <c r="AO13" s="24">
        <f t="shared" si="6"/>
        <v>2281</v>
      </c>
      <c r="AP13" s="11">
        <f>U13-AB13-AC13-AD13</f>
        <v>0</v>
      </c>
      <c r="AQ13">
        <v>0</v>
      </c>
      <c r="AR13" s="9"/>
      <c r="AS13" s="5"/>
      <c r="AT13" s="3"/>
      <c r="AV13" s="11"/>
    </row>
    <row r="14" spans="1:48" x14ac:dyDescent="0.25">
      <c r="A14" s="2">
        <v>5</v>
      </c>
      <c r="B14" s="2">
        <v>5</v>
      </c>
      <c r="C14" s="2" t="b">
        <v>1</v>
      </c>
      <c r="D14" s="2">
        <v>1</v>
      </c>
      <c r="E14" s="2">
        <v>3</v>
      </c>
      <c r="F14" s="2" t="b">
        <v>0</v>
      </c>
      <c r="G14" s="2">
        <v>30</v>
      </c>
      <c r="H14" s="2">
        <f>AG14-G14</f>
        <v>1981</v>
      </c>
      <c r="I14" s="2">
        <v>720</v>
      </c>
      <c r="J14" s="2">
        <v>110</v>
      </c>
      <c r="K14" s="2" t="b">
        <v>0</v>
      </c>
      <c r="L14" s="2">
        <v>3</v>
      </c>
      <c r="M14" s="8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1700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200</v>
      </c>
      <c r="AC14" s="2">
        <f t="shared" si="2"/>
        <v>11</v>
      </c>
      <c r="AD14" s="2">
        <f>0.2*U14</f>
        <v>340</v>
      </c>
      <c r="AE14" s="2">
        <v>0</v>
      </c>
      <c r="AF14" s="2">
        <v>0</v>
      </c>
      <c r="AG14" s="2">
        <v>2011</v>
      </c>
      <c r="AH14" s="21">
        <f t="shared" ref="AH14:AH16" si="9">AI14+AE14</f>
        <v>1578.1</v>
      </c>
      <c r="AI14" s="21">
        <f>AJ14+AJ16</f>
        <v>1578.1</v>
      </c>
      <c r="AJ14" s="21">
        <f t="shared" si="4"/>
        <v>1034.0999999999999</v>
      </c>
      <c r="AK14" s="8">
        <v>0</v>
      </c>
      <c r="AL14" s="8">
        <f>291*3</f>
        <v>873</v>
      </c>
      <c r="AM14" s="2">
        <f>I14+J14</f>
        <v>830</v>
      </c>
      <c r="AN14" s="2"/>
      <c r="AO14" s="23">
        <f t="shared" si="6"/>
        <v>1703</v>
      </c>
      <c r="AP14" s="2">
        <f>U14-AB14-AC14-AD14</f>
        <v>1149</v>
      </c>
      <c r="AQ14" s="2">
        <f>0.1*AP14</f>
        <v>114.9</v>
      </c>
      <c r="AR14" s="9"/>
    </row>
    <row r="15" spans="1:48" x14ac:dyDescent="0.25">
      <c r="A15" s="3">
        <v>5</v>
      </c>
      <c r="B15" s="3">
        <v>5</v>
      </c>
      <c r="C15" s="3" t="b">
        <v>0</v>
      </c>
      <c r="D15" s="3">
        <v>1</v>
      </c>
      <c r="E15" s="3">
        <v>3</v>
      </c>
      <c r="F15" s="3" t="b">
        <v>0</v>
      </c>
      <c r="G15" s="3">
        <v>40</v>
      </c>
      <c r="H15">
        <f>AG15-G15</f>
        <v>1971</v>
      </c>
      <c r="I15">
        <v>720</v>
      </c>
      <c r="J15">
        <v>110</v>
      </c>
      <c r="K15" t="b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f>0.2*U15</f>
        <v>0</v>
      </c>
      <c r="AE15">
        <v>0</v>
      </c>
      <c r="AF15" s="3">
        <v>0</v>
      </c>
      <c r="AG15" s="2">
        <v>2011</v>
      </c>
      <c r="AH15" s="1">
        <f>AI15+AE15</f>
        <v>1578.1</v>
      </c>
      <c r="AI15" s="1">
        <v>1578.1</v>
      </c>
      <c r="AJ15" s="1">
        <f t="shared" si="4"/>
        <v>0</v>
      </c>
      <c r="AK15" s="3">
        <v>0</v>
      </c>
      <c r="AL15">
        <f t="shared" ref="AL15:AL16" si="10">291*3</f>
        <v>873</v>
      </c>
      <c r="AM15">
        <f t="shared" ref="AM15:AM16" si="11">I15+J15</f>
        <v>830</v>
      </c>
      <c r="AO15" s="12">
        <f t="shared" si="6"/>
        <v>1703</v>
      </c>
      <c r="AP15">
        <f>U15-AB15-AC15-AD15</f>
        <v>0</v>
      </c>
      <c r="AQ15">
        <v>0</v>
      </c>
      <c r="AR15" s="9"/>
    </row>
    <row r="16" spans="1:48" x14ac:dyDescent="0.25">
      <c r="A16" s="3">
        <v>5</v>
      </c>
      <c r="B16" s="3">
        <v>5</v>
      </c>
      <c r="C16" s="3" t="b">
        <v>0</v>
      </c>
      <c r="D16" s="3">
        <v>1</v>
      </c>
      <c r="E16" s="3">
        <v>3</v>
      </c>
      <c r="F16" t="b">
        <v>0</v>
      </c>
      <c r="G16" s="3">
        <v>35</v>
      </c>
      <c r="H16">
        <f>AG16-G16</f>
        <v>1976</v>
      </c>
      <c r="I16">
        <v>720</v>
      </c>
      <c r="J16">
        <v>110</v>
      </c>
      <c r="K16" t="b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3">
        <v>800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f>0.15*U16</f>
        <v>120</v>
      </c>
      <c r="AE16">
        <v>0</v>
      </c>
      <c r="AF16" s="3">
        <v>0</v>
      </c>
      <c r="AG16" s="2">
        <v>2011</v>
      </c>
      <c r="AH16" s="1">
        <f t="shared" si="9"/>
        <v>1578.1</v>
      </c>
      <c r="AI16" s="22">
        <v>1578.1</v>
      </c>
      <c r="AJ16" s="1">
        <f t="shared" si="4"/>
        <v>544</v>
      </c>
      <c r="AK16" s="3">
        <v>0</v>
      </c>
      <c r="AL16">
        <f t="shared" si="10"/>
        <v>873</v>
      </c>
      <c r="AM16">
        <f t="shared" si="11"/>
        <v>830</v>
      </c>
      <c r="AO16" s="12">
        <f t="shared" si="6"/>
        <v>1703</v>
      </c>
      <c r="AP16">
        <f>U16-AB16-AC16-AD16</f>
        <v>680</v>
      </c>
      <c r="AQ16">
        <f>0.2*AP16</f>
        <v>136</v>
      </c>
      <c r="AR16" s="9"/>
    </row>
    <row r="17" spans="34:44" x14ac:dyDescent="0.25">
      <c r="AH17" s="1"/>
      <c r="AI17" s="1"/>
      <c r="AJ17" s="1"/>
      <c r="AK17" s="25"/>
      <c r="AO17" s="9"/>
      <c r="AR17" s="9"/>
    </row>
    <row r="18" spans="34:44" x14ac:dyDescent="0.25">
      <c r="AK18" s="25"/>
      <c r="AO18" s="9"/>
      <c r="AR18" s="9"/>
    </row>
    <row r="19" spans="34:44" x14ac:dyDescent="0.25">
      <c r="AK19" s="25"/>
      <c r="AO19" s="9"/>
      <c r="AR19" s="9"/>
    </row>
    <row r="20" spans="34:44" x14ac:dyDescent="0.25">
      <c r="AK20" s="25"/>
      <c r="AO20" s="9"/>
      <c r="AR20" s="9"/>
    </row>
    <row r="21" spans="34:44" x14ac:dyDescent="0.25">
      <c r="AK21" s="25"/>
      <c r="AO21" s="9"/>
      <c r="AR21" s="9"/>
    </row>
    <row r="22" spans="34:44" x14ac:dyDescent="0.25">
      <c r="AK22" s="25"/>
      <c r="AO22" s="9"/>
      <c r="AR22" s="9"/>
    </row>
    <row r="23" spans="34:44" x14ac:dyDescent="0.25">
      <c r="AO23" s="9"/>
      <c r="AR23" s="9"/>
    </row>
    <row r="24" spans="34:44" x14ac:dyDescent="0.25">
      <c r="AO24" s="9"/>
      <c r="AR24" s="9"/>
    </row>
    <row r="25" spans="34:44" x14ac:dyDescent="0.25">
      <c r="AO25" s="9"/>
      <c r="AR25" s="9"/>
    </row>
    <row r="26" spans="34:44" x14ac:dyDescent="0.25">
      <c r="AO26" s="9"/>
      <c r="AR26" s="9"/>
    </row>
    <row r="27" spans="34:44" x14ac:dyDescent="0.25">
      <c r="AO27" s="9"/>
      <c r="AR27" s="9"/>
    </row>
    <row r="28" spans="34:44" x14ac:dyDescent="0.25">
      <c r="AO28" s="9"/>
      <c r="AR28" s="9"/>
    </row>
    <row r="29" spans="34:44" x14ac:dyDescent="0.25">
      <c r="AO29" s="9"/>
      <c r="AR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2018-09-20T12:23:20Z</dcterms:modified>
</cp:coreProperties>
</file>