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x_sched_single" sheetId="1" r:id="rId1"/>
  </sheets>
  <calcPr calcId="152511"/>
</workbook>
</file>

<file path=xl/calcChain.xml><?xml version="1.0" encoding="utf-8"?>
<calcChain xmlns="http://schemas.openxmlformats.org/spreadsheetml/2006/main">
  <c r="O5" i="1" l="1"/>
  <c r="N5" i="1"/>
  <c r="O6" i="1"/>
  <c r="O4" i="1"/>
  <c r="N4" i="1"/>
  <c r="M4" i="1"/>
  <c r="L4" i="1"/>
  <c r="O3" i="1"/>
  <c r="N3" i="1"/>
  <c r="M3" i="1"/>
  <c r="L3" i="1"/>
  <c r="O2" i="1" l="1"/>
  <c r="M6" i="1"/>
  <c r="M5" i="1"/>
  <c r="N6" i="1"/>
  <c r="N2" i="1" l="1"/>
  <c r="P3" i="1"/>
  <c r="P4" i="1"/>
  <c r="P5" i="1"/>
  <c r="Q5" i="1" s="1"/>
  <c r="P6" i="1"/>
  <c r="Q6" i="1" s="1"/>
  <c r="P2" i="1"/>
  <c r="Q2" i="1" s="1"/>
  <c r="Q4" i="1"/>
  <c r="Q3" i="1"/>
  <c r="M2" i="1"/>
  <c r="L2" i="1"/>
  <c r="L6" i="1" l="1"/>
  <c r="L5" i="1"/>
  <c r="D3" i="1" l="1"/>
  <c r="D4" i="1"/>
  <c r="A3" i="1" l="1"/>
  <c r="A4" i="1"/>
  <c r="A5" i="1"/>
  <c r="A6" i="1"/>
  <c r="A2" i="1"/>
</calcChain>
</file>

<file path=xl/sharedStrings.xml><?xml version="1.0" encoding="utf-8"?>
<sst xmlns="http://schemas.openxmlformats.org/spreadsheetml/2006/main" count="20" uniqueCount="20">
  <si>
    <t>tu_id</t>
  </si>
  <si>
    <t>year</t>
  </si>
  <si>
    <t>hid</t>
  </si>
  <si>
    <t>zve_nokfb</t>
  </si>
  <si>
    <t>zve_kfb</t>
  </si>
  <si>
    <t>tax_nokfb</t>
  </si>
  <si>
    <t>G</t>
  </si>
  <si>
    <t>M</t>
  </si>
  <si>
    <t>S</t>
  </si>
  <si>
    <t>R</t>
  </si>
  <si>
    <t>gross_e5</t>
  </si>
  <si>
    <t>tax_kfb</t>
  </si>
  <si>
    <t>abgst</t>
  </si>
  <si>
    <t>abgst_tu</t>
  </si>
  <si>
    <t>tax_abg_kfb</t>
  </si>
  <si>
    <t>tax_abg_nokfb</t>
  </si>
  <si>
    <t>zve_abg_nokfb</t>
  </si>
  <si>
    <t>zve_abg_kfb</t>
  </si>
  <si>
    <t>zveranl</t>
  </si>
  <si>
    <t>gross_e5_tu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</si>
</sst>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="130" zoomScaleNormal="130" workbookViewId="0">
      <selection activeCell="G6" sqref="G6"/>
    </sheetView>
  </sheetViews>
  <sheetFormatPr defaultRowHeight="15" x14ac:dyDescent="0.25"/>
  <cols>
    <col min="12" max="13" width="13.7109375" customWidth="1"/>
    <col min="14" max="15" width="16.7109375" customWidth="1"/>
    <col min="16" max="16" width="8.42578125" customWidth="1"/>
    <col min="17" max="17" width="10.5703125" customWidth="1"/>
    <col min="26" max="26" width="9.140625" style="1"/>
  </cols>
  <sheetData>
    <row r="1" spans="1:26" x14ac:dyDescent="0.25">
      <c r="A1" t="s">
        <v>2</v>
      </c>
      <c r="B1" t="s">
        <v>0</v>
      </c>
      <c r="C1" t="s">
        <v>3</v>
      </c>
      <c r="D1" t="s">
        <v>4</v>
      </c>
      <c r="E1" t="s">
        <v>16</v>
      </c>
      <c r="F1" t="s">
        <v>17</v>
      </c>
      <c r="G1" t="s">
        <v>10</v>
      </c>
      <c r="H1" t="s">
        <v>19</v>
      </c>
      <c r="I1" t="s">
        <v>18</v>
      </c>
      <c r="J1" t="s">
        <v>1</v>
      </c>
      <c r="L1" s="1" t="s">
        <v>5</v>
      </c>
      <c r="M1" t="s">
        <v>11</v>
      </c>
      <c r="N1" t="s">
        <v>15</v>
      </c>
      <c r="O1" t="s">
        <v>14</v>
      </c>
      <c r="P1" t="s">
        <v>12</v>
      </c>
      <c r="Q1" t="s">
        <v>13</v>
      </c>
      <c r="R1" t="s">
        <v>6</v>
      </c>
      <c r="S1" t="s">
        <v>7</v>
      </c>
      <c r="T1" t="s">
        <v>8</v>
      </c>
      <c r="U1" t="s">
        <v>9</v>
      </c>
      <c r="Z1"/>
    </row>
    <row r="2" spans="1:26" x14ac:dyDescent="0.25">
      <c r="A2">
        <f>B2</f>
        <v>1</v>
      </c>
      <c r="B2">
        <v>1</v>
      </c>
      <c r="C2">
        <v>5000</v>
      </c>
      <c r="D2">
        <v>5000</v>
      </c>
      <c r="E2">
        <v>5500</v>
      </c>
      <c r="F2">
        <v>5500</v>
      </c>
      <c r="G2">
        <v>500</v>
      </c>
      <c r="H2">
        <v>500</v>
      </c>
      <c r="I2" t="b">
        <v>0</v>
      </c>
      <c r="J2">
        <v>2018</v>
      </c>
      <c r="L2" s="2">
        <f>TRUNC((C2&gt;9000)*(C2&lt;13996)*(997.8*(C2-9000)/10000+1400)*(C2-9000)/10000+(C2&gt;13996)*(C2&lt;54949)*((220.13*(C2-13996)/10000+2397)*(C2-13996)/10000+948.49)+(C2&gt;54950)*(C2&lt;260532)*(0.42*C2-8621.75)+(C2&gt;260532)*(0.45*C2-16437.7))</f>
        <v>0</v>
      </c>
      <c r="M2" s="2">
        <f>TRUNC((D2&gt;9000)*(D2&lt;13996)*(997.8*(D2-9000)/10000+1400)*(D2-9000)/10000+(D2&gt;13996)*(D2&lt;54949)*((220.13*(D2-13996)/10000+2397)*(D2-13996)/10000+948.49)+(D2&gt;54950)*(D2&lt;260532)*(0.42*D2-8621.75)+(D2&gt;260532)*(0.45*D2-16437.7))</f>
        <v>0</v>
      </c>
      <c r="N2" s="2">
        <f>TRUNC((E2&gt;9000)*(E2&lt;13996)*(997.8*(E2-9000)/10000+1400)*(E2-9000)/10000+(E2&gt;13996)*(E2&lt;54949)*((220.13*(E2-13996)/10000+2397)*(E2-13996)/10000+948.49)+(E2&gt;54950)*(E2&lt;260532)*(0.42*E2-8621.75)+(E2&gt;260532)*(0.45*E2-16437.7))</f>
        <v>0</v>
      </c>
      <c r="O2" s="2">
        <f>TRUNC((F2&gt;9000)*(F2&lt;13996)*(997.8*(F2-9000)/10000+1400)*(F2-9000)/10000+(F2&gt;13996)*(F2&lt;54949)*((220.13*(F2-13996)/10000+2397)*(F2-13996)/10000+948.49)+(F2&gt;54950)*(F2&lt;260532)*(0.42*F2-8621.75)+(F2&gt;260532)*(0.45*F2-16437.7))</f>
        <v>0</v>
      </c>
      <c r="P2">
        <f>MAX((G2-801)*0.25,0)</f>
        <v>0</v>
      </c>
      <c r="Q2">
        <f>P2</f>
        <v>0</v>
      </c>
      <c r="R2">
        <v>9000</v>
      </c>
      <c r="S2">
        <v>13996</v>
      </c>
      <c r="T2">
        <v>54949</v>
      </c>
      <c r="U2">
        <v>260532</v>
      </c>
      <c r="Z2"/>
    </row>
    <row r="3" spans="1:26" x14ac:dyDescent="0.25">
      <c r="A3">
        <f t="shared" ref="A3:A6" si="0">B3</f>
        <v>2</v>
      </c>
      <c r="B3">
        <v>2</v>
      </c>
      <c r="C3">
        <v>10000</v>
      </c>
      <c r="D3">
        <f t="shared" ref="D3:D4" si="1">C3</f>
        <v>10000</v>
      </c>
      <c r="E3">
        <v>12000</v>
      </c>
      <c r="F3">
        <v>12000</v>
      </c>
      <c r="G3">
        <v>2000</v>
      </c>
      <c r="H3">
        <v>2000</v>
      </c>
      <c r="I3" t="b">
        <v>0</v>
      </c>
      <c r="J3">
        <v>2015</v>
      </c>
      <c r="L3" s="2">
        <f>TRUNC((C3&gt;R3)*(C3&lt;S3)*(974.58*(C3-R3)/10000+1400)*(C3-R3)/10000+(C3&gt;S3)*(C3&lt;T3)*((228.74*(C3-S3)/10000+2397)*(C3-S3)/10000+971)+(C3&gt;T3)*(C3&lt;U3)*(0.42*C3-8239)+(C3&gt;U3)*(0.45*C3-15761))</f>
        <v>236</v>
      </c>
      <c r="M3" s="2">
        <f>TRUNC((D3&gt;R3)*(D3&lt;S3)*(974.58*(D3-R3)/10000+1400)*(D3-R3)/10000+(D3&gt;S3)*(D3&lt;T3)*((228.74*(D3-S3)/10000+2397)*(D3-S3)/10000+971)+(D3&gt;T3)*(D3&lt;U3)*(0.42*D3-8239)+(D3&gt;U3)*(0.45*D3-15761))</f>
        <v>236</v>
      </c>
      <c r="N3" s="2">
        <f>TRUNC((E3&gt;R3)*(E3&lt;S3)*(974.58*(E3-R3)/10000+1400)*(E3-R3)/10000+(E3&gt;S3)*(E3&lt;T3)*((228.74*(E3-S3)/10000+2397)*(E3-S3)/10000+971)+(E3&gt;T3)*(E3&lt;U3)*(0.42*E3-8239)+(E3&gt;U3)*(0.45*E3-15761))</f>
        <v>615</v>
      </c>
      <c r="O3" s="2">
        <f>TRUNC((F3&gt;R3)*(F3&lt;S3)*(974.58*(F3-R3)/10000+1400)*(F3-R3)/10000+(F3&gt;S3)*(F3&lt;U3)*((228.74*(F3-S3)/10000+2397)*(F3-T3)/10000+971)+(F3&gt;U3)*(F3&lt;U3)*(0.42*F3-8239)+(F3&gt;U3)*(0.45*F3-15761))</f>
        <v>615</v>
      </c>
      <c r="P3">
        <f t="shared" ref="P3:P6" si="2">MAX((G3-801)*0.25,0)</f>
        <v>299.75</v>
      </c>
      <c r="Q3">
        <f t="shared" ref="Q3:Q6" si="3">P3</f>
        <v>299.75</v>
      </c>
      <c r="R3">
        <v>8472</v>
      </c>
      <c r="S3">
        <v>13469</v>
      </c>
      <c r="T3">
        <v>52881</v>
      </c>
      <c r="U3">
        <v>250730</v>
      </c>
      <c r="Z3"/>
    </row>
    <row r="4" spans="1:26" x14ac:dyDescent="0.25">
      <c r="A4">
        <f t="shared" si="0"/>
        <v>3</v>
      </c>
      <c r="B4">
        <v>3</v>
      </c>
      <c r="C4">
        <v>20000</v>
      </c>
      <c r="D4">
        <f t="shared" si="1"/>
        <v>20000</v>
      </c>
      <c r="E4">
        <v>21000</v>
      </c>
      <c r="F4">
        <v>21000</v>
      </c>
      <c r="G4">
        <v>1000</v>
      </c>
      <c r="H4">
        <v>1000</v>
      </c>
      <c r="I4" t="b">
        <v>0</v>
      </c>
      <c r="J4">
        <v>2012</v>
      </c>
      <c r="L4" s="2">
        <f>TRUNC((C4&gt;R4)*(C4&lt;S4)*(939.68*(C4-R4)/10000+1400)*(C4-R4)/10000+(C4&gt;S4)*(C4&lt;T4)*((228.74*(C4-S4)/10000+2397)*(C4-S4)/10000+1007)+(C4&gt;T4)*(C4&lt;U4)*(0.42*C4-8064)+(C4&gt;U4)*(0.45*C4-15576))</f>
        <v>2670</v>
      </c>
      <c r="M4" s="2">
        <f>TRUNC((D4&gt;R4)*(D4&lt;S4)*(939.68*(D4-R4)/10000+1400)*(D4-R4)/10000+(D4&gt;S4)*(D4&lt;T4)*((228.74*(D4-S4)/10000+2397)*(D4-S4)/10000+1007)+(D4&gt;T4)*(D4&lt;U4)*(0.42*D4-8064)+(D4&gt;U4)*(0.45*D4-15576))</f>
        <v>2670</v>
      </c>
      <c r="N4" s="2">
        <f>TRUNC((E4&gt;R4)*(E4&lt;S4)*(939.68*(E4-R4)/10000+1400)*(E4-R4)/10000+(E4&gt;S4)*(E4&lt;T4)*((228.74*(E4-S4)/10000+2397)*(E4-S4)/10000+1007)+(E4&gt;T4)*(E4&lt;U4)*(0.42*E4-8064)+(E4&gt;U4)*(0.45*E4-15576))</f>
        <v>2941</v>
      </c>
      <c r="O4" s="2">
        <f>TRUNC((F4&gt;R4)*(F4&lt;S4)*(939.68*(F4-R4)/10000+1400)*(F4-R4)/10000+(F4&gt;S4)*(F4&lt;T4)*((228.74*(F4-S4)/10000+2397)*(F4-S4)/10000+1007)+(F4&gt;T4)*(F4&lt;U4)*(0.42*F4-8064)+(F4&gt;U4)*(0.45*F4-15576))</f>
        <v>2941</v>
      </c>
      <c r="P4">
        <f t="shared" si="2"/>
        <v>49.75</v>
      </c>
      <c r="Q4">
        <f t="shared" si="3"/>
        <v>49.75</v>
      </c>
      <c r="R4">
        <v>8004</v>
      </c>
      <c r="S4">
        <v>13469</v>
      </c>
      <c r="T4">
        <v>52881</v>
      </c>
      <c r="U4">
        <v>250730</v>
      </c>
      <c r="Z4"/>
    </row>
    <row r="5" spans="1:26" x14ac:dyDescent="0.25">
      <c r="A5">
        <f t="shared" si="0"/>
        <v>4</v>
      </c>
      <c r="B5">
        <v>4</v>
      </c>
      <c r="C5">
        <v>50000</v>
      </c>
      <c r="D5">
        <v>42000</v>
      </c>
      <c r="E5">
        <v>52500</v>
      </c>
      <c r="F5">
        <v>44500</v>
      </c>
      <c r="G5">
        <v>2500</v>
      </c>
      <c r="H5">
        <v>2500</v>
      </c>
      <c r="I5" t="b">
        <v>0</v>
      </c>
      <c r="J5">
        <v>2009</v>
      </c>
      <c r="L5" s="2">
        <f>TRUNC((C5&gt;R5)*(C5&lt;S5)*(883.74*(C5-R5)/10000+1500)*(C5-R5)/10000+(C5&gt;S5)*(C5&lt;T5)*((228.74*(C5-S5)/10000+2397)*(C5-S5)/10000+989)+(C5&gt;T5)*(C5&lt;U5)*(0.42*C5-7914)+(C5&gt;U5)*(0.45*C5-15414))</f>
        <v>13096</v>
      </c>
      <c r="M5" s="2">
        <f>TRUNC((D5&gt;R5)*(D5&lt;S5)*(883.74*(D5-R5)/10000+1500)*(D5-R5)/10000+(D5&gt;S5)*(D5&lt;T5)*((228.74*(D5-S5)/10000+2397)*(D5-S5)/10000+989)+(D5&gt;T5)*(D5&lt;U5)*(0.42*D5-7914)+(D5&gt;U5)*(0.45*D5-15414))</f>
        <v>9961</v>
      </c>
      <c r="N5" s="2">
        <f>TRUNC((E5&gt;R5)*(E5&lt;S5)*(883.74*(E5-R5)/10000+1500)*(E5-R5)/10000+(E5&gt;S5)*(E5&lt;T5)*((228.74*(E5-S5)/10000+2397)*(E5-S5)/10000+989)+(E5&gt;T5)*(E5&lt;U5)*(0.42*E5-7914)+(E5&gt;U5)*(0.45*E5-15414))</f>
        <v>14136</v>
      </c>
      <c r="O5" s="2">
        <f>TRUNC((F5&gt;R5)*(F5&lt;S5)*(883.74*(F5-R5)/10000+1500)*(F5-R5)/10000+(F5&gt;S5)*(F5&lt;T5)*((228.74*(F5-S5)/10000+2397)*(F5-S5)/10000+989)+(F5&gt;T5)*(F5&lt;U5)*(0.42*F5-7914)+(F5&gt;U5)*(0.45*F5-15414))</f>
        <v>10909</v>
      </c>
      <c r="P5">
        <f t="shared" si="2"/>
        <v>424.75</v>
      </c>
      <c r="Q5">
        <f t="shared" si="3"/>
        <v>424.75</v>
      </c>
      <c r="R5">
        <v>7664</v>
      </c>
      <c r="S5">
        <v>12739</v>
      </c>
      <c r="T5">
        <v>52152</v>
      </c>
      <c r="U5">
        <v>250000</v>
      </c>
      <c r="Z5"/>
    </row>
    <row r="6" spans="1:26" x14ac:dyDescent="0.25">
      <c r="A6">
        <f t="shared" si="0"/>
        <v>5</v>
      </c>
      <c r="B6">
        <v>5</v>
      </c>
      <c r="C6">
        <v>200000</v>
      </c>
      <c r="D6">
        <v>180000</v>
      </c>
      <c r="E6">
        <v>200000</v>
      </c>
      <c r="F6">
        <v>180000</v>
      </c>
      <c r="G6">
        <v>0</v>
      </c>
      <c r="H6">
        <v>0</v>
      </c>
      <c r="I6" t="b">
        <v>0</v>
      </c>
      <c r="J6">
        <v>2018</v>
      </c>
      <c r="L6" s="2">
        <f>TRUNC((C6&gt;9000)*(C6&lt;13996)*(997.8*(C6-9000)/10000+1400)*(C6-9000)/10000+(C6&gt;13996)*(C6&lt;54949)*((220.13*(C6-13996)/10000+2397)*(C6-13996)/10000+948.49)+(C6&gt;54950)*(C6&lt;260532)*(0.42*C6-8621.75)+(C6&gt;260532)*(0.45*C6-16437.7))</f>
        <v>75378</v>
      </c>
      <c r="M6" s="2">
        <f>TRUNC((D6&gt;9000)*(D6&lt;13996)*(997.8*(D6-9000)/10000+1400)*(D6-9000)/10000+(D6&gt;13996)*(D6&lt;54949)*((220.13*(D6-13996)/10000+2397)*(D6-13996)/10000+948.49)+(D6&gt;54950)*(D6&lt;260532)*(0.42*D6-8621.75)+(D6&gt;260532)*(0.45*D6-16437.7))</f>
        <v>66978</v>
      </c>
      <c r="N6" s="2">
        <f>TRUNC((E6&gt;9000)*(E6&lt;13996)*(997.8*(E6-9000)/10000+1400)*(E6-9000)/10000+(E6&gt;13996)*(E6&lt;54949)*((220.13*(E6-13996)/10000+2397)*(E6-13996)/10000+948.49)+(E6&gt;54950)*(E6&lt;260532)*(0.42*E6-8621.75)+(E6&gt;260532)*(0.45*E6-16437.7))</f>
        <v>75378</v>
      </c>
      <c r="O6" s="2">
        <f>TRUNC((F6&gt;9000)*(F6&lt;13996)*(997.8*(F6-9000)/10000+1400)*(F6-9000)/10000+(F6&gt;13996)*(F6&lt;54949)*((220.13*(F6-13996)/10000+2397)*(F6-13996)/10000+948.49)+(F6&gt;54950)*(F6&lt;260532)*(0.42*F6-8621.75)+(F6&gt;260532)*(0.45*F6-16437.7))</f>
        <v>66978</v>
      </c>
      <c r="P6">
        <f t="shared" si="2"/>
        <v>0</v>
      </c>
      <c r="Q6">
        <f t="shared" si="3"/>
        <v>0</v>
      </c>
      <c r="R6">
        <v>9000</v>
      </c>
      <c r="S6">
        <v>13996</v>
      </c>
      <c r="T6">
        <v>54949</v>
      </c>
      <c r="U6">
        <v>260532</v>
      </c>
      <c r="Z6"/>
    </row>
    <row r="7" spans="1:26" x14ac:dyDescent="0.25">
      <c r="Z7" s="2"/>
    </row>
    <row r="8" spans="1:26" x14ac:dyDescent="0.25">
      <c r="Z8" s="2"/>
    </row>
    <row r="9" spans="1:26" x14ac:dyDescent="0.25">
      <c r="Z9" s="2"/>
    </row>
    <row r="10" spans="1:26" x14ac:dyDescent="0.25">
      <c r="Z10" s="2"/>
    </row>
    <row r="11" spans="1:26" x14ac:dyDescent="0.25">
      <c r="Z11" s="2"/>
    </row>
    <row r="12" spans="1:26" x14ac:dyDescent="0.25">
      <c r="Z12" s="2"/>
    </row>
    <row r="13" spans="1:26" x14ac:dyDescent="0.25">
      <c r="Z13" s="2"/>
    </row>
    <row r="14" spans="1:26" x14ac:dyDescent="0.25">
      <c r="Z14" s="2"/>
    </row>
    <row r="15" spans="1:26" x14ac:dyDescent="0.25">
      <c r="Z15" s="2"/>
    </row>
    <row r="16" spans="1:26" x14ac:dyDescent="0.25">
      <c r="Z16" s="2"/>
    </row>
    <row r="17" spans="26:26" x14ac:dyDescent="0.25">
      <c r="Z17" s="2"/>
    </row>
    <row r="18" spans="26:26" x14ac:dyDescent="0.25">
      <c r="Z18" s="2"/>
    </row>
    <row r="19" spans="26:26" x14ac:dyDescent="0.25">
      <c r="Z19" s="2"/>
    </row>
    <row r="20" spans="26:26" x14ac:dyDescent="0.25">
      <c r="Z20" s="2"/>
    </row>
    <row r="21" spans="26:26" x14ac:dyDescent="0.25">
      <c r="Z21" s="2"/>
    </row>
    <row r="22" spans="26:26" x14ac:dyDescent="0.25">
      <c r="Z22" s="2"/>
    </row>
    <row r="23" spans="26:26" x14ac:dyDescent="0.25">
      <c r="Z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tax_sched_single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2018-10-02T10:02:07Z</dcterms:modified>
</cp:coreProperties>
</file>