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x_sched_single" sheetId="1" r:id="rId1"/>
  </sheets>
  <calcPr calcId="152511"/>
</workbook>
</file>

<file path=xl/calcChain.xml><?xml version="1.0" encoding="utf-8"?>
<calcChain xmlns="http://schemas.openxmlformats.org/spreadsheetml/2006/main">
  <c r="Q3" i="1" l="1"/>
  <c r="P3" i="1"/>
  <c r="O3" i="1"/>
  <c r="N3" i="1"/>
  <c r="N5" i="1"/>
  <c r="Q4" i="1" l="1"/>
  <c r="P4" i="1"/>
  <c r="O4" i="1"/>
  <c r="N4" i="1"/>
  <c r="Q6" i="1"/>
  <c r="Q5" i="1"/>
  <c r="Q2" i="1"/>
  <c r="P6" i="1"/>
  <c r="P5" i="1"/>
  <c r="P2" i="1"/>
  <c r="O6" i="1"/>
  <c r="O5" i="1"/>
  <c r="O2" i="1"/>
  <c r="N6" i="1"/>
  <c r="N2" i="1"/>
  <c r="R3" i="1" l="1"/>
  <c r="R4" i="1"/>
  <c r="R5" i="1"/>
  <c r="S5" i="1" s="1"/>
  <c r="R6" i="1"/>
  <c r="S6" i="1" s="1"/>
  <c r="R2" i="1"/>
  <c r="S2" i="1" s="1"/>
  <c r="S4" i="1"/>
  <c r="S3" i="1"/>
  <c r="F3" i="1" l="1"/>
  <c r="F4" i="1"/>
  <c r="A3" i="1" l="1"/>
  <c r="A4" i="1"/>
  <c r="A5" i="1"/>
  <c r="A6" i="1"/>
  <c r="A2" i="1"/>
</calcChain>
</file>

<file path=xl/sharedStrings.xml><?xml version="1.0" encoding="utf-8"?>
<sst xmlns="http://schemas.openxmlformats.org/spreadsheetml/2006/main" count="22" uniqueCount="22">
  <si>
    <t>tu_id</t>
  </si>
  <si>
    <t>year</t>
  </si>
  <si>
    <t>hid</t>
  </si>
  <si>
    <t>zve_nokfb</t>
  </si>
  <si>
    <t>zve_kfb</t>
  </si>
  <si>
    <t>tax_nokfb</t>
  </si>
  <si>
    <t>G</t>
  </si>
  <si>
    <t>M</t>
  </si>
  <si>
    <t>S</t>
  </si>
  <si>
    <t>R</t>
  </si>
  <si>
    <t>gross_e5</t>
  </si>
  <si>
    <t>tax_kfb</t>
  </si>
  <si>
    <t>abgst</t>
  </si>
  <si>
    <t>abgst_tu</t>
  </si>
  <si>
    <t>tax_abg_kfb</t>
  </si>
  <si>
    <t>tax_abg_nokfb</t>
  </si>
  <si>
    <t>zve_abg_nokfb</t>
  </si>
  <si>
    <t>zve_abg_kfb</t>
  </si>
  <si>
    <t>zveranl</t>
  </si>
  <si>
    <t>gross_e5_tu</t>
  </si>
  <si>
    <t>pid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</si>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</sst>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zoomScale="130" zoomScaleNormal="130" workbookViewId="0">
      <selection activeCell="D7" sqref="D7"/>
    </sheetView>
  </sheetViews>
  <sheetFormatPr defaultRowHeight="15" x14ac:dyDescent="0.25"/>
  <cols>
    <col min="14" max="15" width="13.7109375" customWidth="1"/>
    <col min="16" max="17" width="16.7109375" customWidth="1"/>
    <col min="18" max="18" width="8.42578125" customWidth="1"/>
    <col min="19" max="19" width="10.5703125" customWidth="1"/>
    <col min="28" max="28" width="9.140625" style="1"/>
  </cols>
  <sheetData>
    <row r="1" spans="1:28" x14ac:dyDescent="0.25">
      <c r="A1" t="s">
        <v>2</v>
      </c>
      <c r="B1" t="s">
        <v>0</v>
      </c>
      <c r="C1" t="s">
        <v>20</v>
      </c>
      <c r="D1" t="s">
        <v>21</v>
      </c>
      <c r="E1" t="s">
        <v>3</v>
      </c>
      <c r="F1" t="s">
        <v>4</v>
      </c>
      <c r="G1" t="s">
        <v>16</v>
      </c>
      <c r="H1" t="s">
        <v>17</v>
      </c>
      <c r="I1" t="s">
        <v>10</v>
      </c>
      <c r="J1" t="s">
        <v>19</v>
      </c>
      <c r="K1" t="s">
        <v>18</v>
      </c>
      <c r="L1" t="s">
        <v>1</v>
      </c>
      <c r="N1" s="1" t="s">
        <v>5</v>
      </c>
      <c r="O1" t="s">
        <v>11</v>
      </c>
      <c r="P1" t="s">
        <v>15</v>
      </c>
      <c r="Q1" t="s">
        <v>14</v>
      </c>
      <c r="R1" t="s">
        <v>12</v>
      </c>
      <c r="S1" t="s">
        <v>13</v>
      </c>
      <c r="T1" t="s">
        <v>6</v>
      </c>
      <c r="U1" t="s">
        <v>7</v>
      </c>
      <c r="V1" t="s">
        <v>8</v>
      </c>
      <c r="W1" t="s">
        <v>9</v>
      </c>
      <c r="AB1"/>
    </row>
    <row r="2" spans="1:28" x14ac:dyDescent="0.25">
      <c r="A2">
        <f>B2</f>
        <v>1</v>
      </c>
      <c r="B2">
        <v>1</v>
      </c>
      <c r="C2">
        <v>1</v>
      </c>
      <c r="D2" t="b">
        <v>0</v>
      </c>
      <c r="E2">
        <v>5000</v>
      </c>
      <c r="F2">
        <v>5000</v>
      </c>
      <c r="G2">
        <v>5500</v>
      </c>
      <c r="H2">
        <v>5500</v>
      </c>
      <c r="I2">
        <v>500</v>
      </c>
      <c r="J2">
        <v>500</v>
      </c>
      <c r="K2" t="b">
        <v>0</v>
      </c>
      <c r="L2">
        <v>2018</v>
      </c>
      <c r="N2" s="2">
        <f>(E2&gt;9000)*(E2&lt;13996)*(997.8*(E2-9000)/10000+1400)*(E2-9000)/10000+(E2&gt;13996)*(E2&lt;54949)*((220.13*(E2-13996)/10000+2397)*(E2-13996)/10000+948.49)+(E2&gt;54950)*(E2&lt;260532)*(0.42*E2-8621.75)+(E2&gt;260532)*(0.45*E2-16437.7)</f>
        <v>0</v>
      </c>
      <c r="O2" s="2">
        <f>(F2&gt;9000)*(F2&lt;13996)*(997.8*(F2-9000)/10000+1400)*(F2-9000)/10000+(F2&gt;13996)*(F2&lt;54949)*((220.13*(F2-13996)/10000+2397)*(F2-13996)/10000+948.49)+(F2&gt;54950)*(F2&lt;260532)*(0.42*F2-8621.75)+(F2&gt;260532)*(0.45*F2-16437.7)</f>
        <v>0</v>
      </c>
      <c r="P2" s="2">
        <f>(G2&gt;9000)*(G2&lt;13996)*(997.8*(G2-9000)/10000+1400)*(G2-9000)/10000+(G2&gt;13996)*(G2&lt;54949)*((220.13*(G2-13996)/10000+2397)*(G2-13996)/10000+948.49)+(G2&gt;54950)*(G2&lt;260532)*(0.42*G2-8621.75)+(G2&gt;260532)*(0.45*G2-16437.7)</f>
        <v>0</v>
      </c>
      <c r="Q2" s="2">
        <f>(H2&gt;9000)*(H2&lt;13996)*(997.8*(H2-9000)/10000+1400)*(H2-9000)/10000+(H2&gt;13996)*(H2&lt;54949)*((220.13*(H2-13996)/10000+2397)*(H2-13996)/10000+948.49)+(H2&gt;54950)*(H2&lt;260532)*(0.42*H2-8621.75)+(H2&gt;260532)*(0.45*H2-16437.7)</f>
        <v>0</v>
      </c>
      <c r="R2">
        <f>MAX((I2-801)*0.25,0)</f>
        <v>0</v>
      </c>
      <c r="S2">
        <f>R2</f>
        <v>0</v>
      </c>
      <c r="T2">
        <v>9000</v>
      </c>
      <c r="U2">
        <v>13996</v>
      </c>
      <c r="V2">
        <v>54949</v>
      </c>
      <c r="W2">
        <v>260532</v>
      </c>
      <c r="AB2"/>
    </row>
    <row r="3" spans="1:28" x14ac:dyDescent="0.25">
      <c r="A3">
        <f t="shared" ref="A3:A6" si="0">B3</f>
        <v>2</v>
      </c>
      <c r="B3">
        <v>2</v>
      </c>
      <c r="C3">
        <v>2</v>
      </c>
      <c r="D3" t="b">
        <v>0</v>
      </c>
      <c r="E3">
        <v>10000</v>
      </c>
      <c r="F3">
        <f t="shared" ref="F3:F4" si="1">E3</f>
        <v>10000</v>
      </c>
      <c r="G3">
        <v>12000</v>
      </c>
      <c r="H3">
        <v>12000</v>
      </c>
      <c r="I3">
        <v>2000</v>
      </c>
      <c r="J3">
        <v>2000</v>
      </c>
      <c r="K3" t="b">
        <v>0</v>
      </c>
      <c r="L3">
        <v>2015</v>
      </c>
      <c r="N3" s="2">
        <f>(E3&gt;T3)*(E3&lt;U3)*((997.6*(E3-T3)/10000+1400)*(E3-T3)/10000)+(E3&gt;U3)*(E3&lt;V3)*((228.74*(E3-U3)/10000+2397)*(E3-U3)/10000+971)+(E3&gt;V3)*(E3&lt;W3)*(0.42*E3-8239)+(E3&gt;W3)*(0.45*E3-15761)</f>
        <v>237.21180518399999</v>
      </c>
      <c r="O3" s="2">
        <f>(F3&gt;T3)*(F3&lt;U3)*(997.6*(F3-T3)/10000+1400)*(F3-T3)/10000+(F3&gt;U3)*(F3&lt;V3)*((228.74*(F3-U3)/10000+2397)*(F3-U3)/10000+971)+(F3&gt;V3)*(F3&lt;W3)*(0.42*F3-8239)+(F3&gt;W3)*(0.45*F3-15761)</f>
        <v>237.21180518399999</v>
      </c>
      <c r="P3" s="2">
        <f>(G3&gt;T3)*(G3&lt;U3)*(997.6*(G3-T3)/10000+1400)*(G3-T3)/10000+(G3&gt;U3)*(G3&lt;V3)*((228.74*(G3-U3)/10000+2397)*(G3-U3)/10000+971)+(G3&gt;V3)*(G3&lt;W3)*(0.42*G3-8239)+(G3&gt;W3)*(0.45*G3-15761)</f>
        <v>618.08911718399997</v>
      </c>
      <c r="Q3" s="2">
        <f>(H3&gt;T3)*(H3&lt;U3)*(997.6*(H3-T3)/10000+1400)*(H3-T3)/10000+(H3&gt;U3)*(H3&lt;W3)*((228.74*(H3-U3)/10000+2397)*(H3-V3)/10000+971)+(H3&gt;W3)*(H3&lt;W3)*(0.42*H3-8239)+(H3&gt;W3)*(0.45*H3-15761)</f>
        <v>618.08911718399997</v>
      </c>
      <c r="R3">
        <f t="shared" ref="R3:R6" si="2">MAX((I3-801)*0.25,0)</f>
        <v>299.75</v>
      </c>
      <c r="S3">
        <f t="shared" ref="S3:S6" si="3">R3</f>
        <v>299.75</v>
      </c>
      <c r="T3">
        <v>8472</v>
      </c>
      <c r="U3">
        <v>13469</v>
      </c>
      <c r="V3">
        <v>52881</v>
      </c>
      <c r="W3">
        <v>250730</v>
      </c>
      <c r="AB3"/>
    </row>
    <row r="4" spans="1:28" x14ac:dyDescent="0.25">
      <c r="A4">
        <f t="shared" si="0"/>
        <v>3</v>
      </c>
      <c r="B4">
        <v>3</v>
      </c>
      <c r="C4">
        <v>3</v>
      </c>
      <c r="D4" t="b">
        <v>0</v>
      </c>
      <c r="E4">
        <v>20000</v>
      </c>
      <c r="F4">
        <f t="shared" si="1"/>
        <v>20000</v>
      </c>
      <c r="G4">
        <v>21000</v>
      </c>
      <c r="H4">
        <v>21000</v>
      </c>
      <c r="I4">
        <v>1000</v>
      </c>
      <c r="J4">
        <v>1000</v>
      </c>
      <c r="K4" t="b">
        <v>0</v>
      </c>
      <c r="L4">
        <v>2012</v>
      </c>
      <c r="N4" s="2">
        <f>(E4&gt;T4)*(E4&lt;U4)*(912.17*(E4-T4)/10000+1400)*(E4-T4)/10000+(E4&gt;U4)*(E4&lt;V4)*((228.74*(E4-U4)/10000+2397)*(E4-U4)/10000+1038)+(E4&gt;V4)*(E4&lt;W4)*(0.42*E4-8172)+(E4&gt;W4)*(0.45*E4-15694)</f>
        <v>2700.7777946599999</v>
      </c>
      <c r="O4" s="2">
        <f>(F4&gt;T4)*(F4&lt;U4)*(912.17*(F4-T4)/10000+1400)*(F4-T4)/10000+(F4&gt;U4)*(F4&lt;V4)*((228.74*(F4-U4)/10000+2397)*(F4-U4)/10000+1038)+(F4&gt;V4)*(F4&lt;W4)*(0.42*F4-8172)+(F4&gt;W4)*(0.45*F4-15694)</f>
        <v>2700.7777946599999</v>
      </c>
      <c r="P4" s="2">
        <f>(G4&gt;T4)*(G4&lt;U4)*(912.17*(G4-T4)/10000+1400)*(G4-T4)/10000+(G4&gt;U4)*(G4&lt;V4)*((228.74*(G4-U4)/10000+2397)*(G4-U4)/10000+1038)+(G4&gt;V4)*(G4&lt;W4)*(0.42*G4-8172)+(G4&gt;W4)*(0.45*G4-15694)</f>
        <v>2972.6386386599997</v>
      </c>
      <c r="Q4" s="2">
        <f>(H4&gt;T4)*(H4&lt;U4)*(912.17*(H4-T4)/10000+1400)*(H4-T4)/10000+(H4&gt;U4)*(H4&lt;V4)*((228.74*(H4-U4)/10000+2397)*(H4-U4)/10000+1038)+(H4&gt;V4)*(H4&lt;W4)*(0.42*H4-8172)+(H4&gt;W4)*(0.45*H4-15694)</f>
        <v>2972.6386386599997</v>
      </c>
      <c r="R4">
        <f t="shared" si="2"/>
        <v>49.75</v>
      </c>
      <c r="S4">
        <f t="shared" si="3"/>
        <v>49.75</v>
      </c>
      <c r="T4">
        <v>8005</v>
      </c>
      <c r="U4">
        <v>13470</v>
      </c>
      <c r="V4">
        <v>52881</v>
      </c>
      <c r="W4">
        <v>250730</v>
      </c>
      <c r="AB4"/>
    </row>
    <row r="5" spans="1:28" x14ac:dyDescent="0.25">
      <c r="A5">
        <f t="shared" si="0"/>
        <v>4</v>
      </c>
      <c r="B5">
        <v>4</v>
      </c>
      <c r="C5">
        <v>4</v>
      </c>
      <c r="D5" t="b">
        <v>0</v>
      </c>
      <c r="E5">
        <v>50000</v>
      </c>
      <c r="F5">
        <v>42000</v>
      </c>
      <c r="G5">
        <v>52500</v>
      </c>
      <c r="H5">
        <v>44500</v>
      </c>
      <c r="I5">
        <v>2500</v>
      </c>
      <c r="J5">
        <v>2500</v>
      </c>
      <c r="K5" t="b">
        <v>0</v>
      </c>
      <c r="L5">
        <v>2009</v>
      </c>
      <c r="N5" s="2">
        <f>(E5&gt;T5)*(E5&lt;U5)*(883.74*(E5-T5)/10000+1500)*(E5-T5)/10000+(E5&gt;U5)*(E5&lt;V5)*((228.74*(E5-U5)/10000+2397)*(E5-U5)/10000+989)+(E5&gt;V5)*(E5&lt;W5)*(0.42*E5-7914)+(E5&gt;W5)*(0.45*E5-15414)</f>
        <v>13096.246963575401</v>
      </c>
      <c r="O5" s="2">
        <f>(F5&gt;T5)*(F5&lt;U5)*(883.74*(F5-T5)/10000+1500)*(F5-T5)/10000+(F5&gt;U5)*(F5&lt;V5)*((228.74*(F5-U5)/10000+2397)*(F5-U5)/10000+989)+(F5&gt;V5)*(F5&lt;W5)*(0.42*F5-7914)+(F5&gt;W5)*(0.45*F5-15414)</f>
        <v>9961.3475811753997</v>
      </c>
      <c r="P5" s="2">
        <f>(G5&gt;T5)*(G5&lt;U5)*(883.74*(G5-T5)/10000+1500)*(G5-T5)/10000+(G5&gt;U5)*(G5&lt;V5)*((228.74*(G5-U5)/10000+2397)*(G5-U5)/10000+989)+(G5&gt;V5)*(G5&lt;W5)*(0.42*G5-7914)+(G5&gt;W5)*(0.45*G5-15414)</f>
        <v>14136</v>
      </c>
      <c r="Q5" s="2">
        <f>(H5&gt;T5)*(H5&lt;U5)*(883.74*(H5-T5)/10000+1500)*(H5-T5)/10000+(H5&gt;U5)*(H5&lt;V5)*((228.74*(H5-U5)/10000+2397)*(H5-U5)/10000+989)+(H5&gt;V5)*(H5&lt;W5)*(0.42*H5-7914)+(H5&gt;W5)*(0.45*H5-15414)</f>
        <v>10909.551888175401</v>
      </c>
      <c r="R5">
        <f t="shared" si="2"/>
        <v>424.75</v>
      </c>
      <c r="S5">
        <f t="shared" si="3"/>
        <v>424.75</v>
      </c>
      <c r="T5">
        <v>7664</v>
      </c>
      <c r="U5">
        <v>12739</v>
      </c>
      <c r="V5">
        <v>52152</v>
      </c>
      <c r="W5">
        <v>250000</v>
      </c>
      <c r="AB5"/>
    </row>
    <row r="6" spans="1:28" x14ac:dyDescent="0.25">
      <c r="A6">
        <f t="shared" si="0"/>
        <v>5</v>
      </c>
      <c r="B6">
        <v>5</v>
      </c>
      <c r="C6">
        <v>5</v>
      </c>
      <c r="D6" t="b">
        <v>0</v>
      </c>
      <c r="E6">
        <v>200000</v>
      </c>
      <c r="F6">
        <v>180000</v>
      </c>
      <c r="G6">
        <v>200000</v>
      </c>
      <c r="H6">
        <v>180000</v>
      </c>
      <c r="I6">
        <v>0</v>
      </c>
      <c r="J6">
        <v>0</v>
      </c>
      <c r="K6" t="b">
        <v>0</v>
      </c>
      <c r="L6">
        <v>2018</v>
      </c>
      <c r="N6" s="2">
        <f>(E6&gt;9000)*(E6&lt;13996)*(997.8*(E6-9000)/10000+1400)*(E6-9000)/10000+(E6&gt;13996)*(E6&lt;54949)*((220.13*(E6-13996)/10000+2397)*(E6-13996)/10000+948.49)+(E6&gt;54950)*(E6&lt;260532)*(0.42*E6-8621.75)+(E6&gt;260532)*(0.45*E6-16437.7)</f>
        <v>75378.25</v>
      </c>
      <c r="O6" s="2">
        <f>(F6&gt;9000)*(F6&lt;13996)*(997.8*(F6-9000)/10000+1400)*(F6-9000)/10000+(F6&gt;13996)*(F6&lt;54949)*((220.13*(F6-13996)/10000+2397)*(F6-13996)/10000+948.49)+(F6&gt;54950)*(F6&lt;260532)*(0.42*F6-8621.75)+(F6&gt;260532)*(0.45*F6-16437.7)</f>
        <v>66978.25</v>
      </c>
      <c r="P6" s="2">
        <f>(G6&gt;9000)*(G6&lt;13996)*(997.8*(G6-9000)/10000+1400)*(G6-9000)/10000+(G6&gt;13996)*(G6&lt;54949)*((220.13*(G6-13996)/10000+2397)*(G6-13996)/10000+948.49)+(G6&gt;54950)*(G6&lt;260532)*(0.42*G6-8621.75)+(G6&gt;260532)*(0.45*G6-16437.7)</f>
        <v>75378.25</v>
      </c>
      <c r="Q6" s="2">
        <f>(H6&gt;9000)*(H6&lt;13996)*(997.8*(H6-9000)/10000+1400)*(H6-9000)/10000+(H6&gt;13996)*(H6&lt;54949)*((220.13*(H6-13996)/10000+2397)*(H6-13996)/10000+948.49)+(H6&gt;54950)*(H6&lt;260532)*(0.42*H6-8621.75)+(H6&gt;260532)*(0.45*H6-16437.7)</f>
        <v>66978.25</v>
      </c>
      <c r="R6">
        <f t="shared" si="2"/>
        <v>0</v>
      </c>
      <c r="S6">
        <f t="shared" si="3"/>
        <v>0</v>
      </c>
      <c r="T6">
        <v>9000</v>
      </c>
      <c r="U6">
        <v>13996</v>
      </c>
      <c r="V6">
        <v>54949</v>
      </c>
      <c r="W6">
        <v>260532</v>
      </c>
      <c r="AB6"/>
    </row>
    <row r="7" spans="1:28" x14ac:dyDescent="0.25">
      <c r="AB7" s="2"/>
    </row>
    <row r="8" spans="1:28" x14ac:dyDescent="0.25">
      <c r="AB8" s="2"/>
    </row>
    <row r="9" spans="1:28" x14ac:dyDescent="0.25">
      <c r="AB9" s="2"/>
    </row>
    <row r="10" spans="1:28" x14ac:dyDescent="0.25">
      <c r="AB10" s="2"/>
    </row>
    <row r="11" spans="1:28" x14ac:dyDescent="0.25">
      <c r="AB11" s="2"/>
    </row>
    <row r="12" spans="1:28" x14ac:dyDescent="0.25">
      <c r="AB12" s="2"/>
    </row>
    <row r="13" spans="1:28" x14ac:dyDescent="0.25">
      <c r="AB13" s="2"/>
    </row>
    <row r="14" spans="1:28" x14ac:dyDescent="0.25">
      <c r="AB14" s="2"/>
    </row>
    <row r="15" spans="1:28" x14ac:dyDescent="0.25">
      <c r="AB15" s="2"/>
    </row>
    <row r="16" spans="1:28" x14ac:dyDescent="0.25">
      <c r="AB16" s="2"/>
    </row>
    <row r="17" spans="28:28" x14ac:dyDescent="0.25">
      <c r="AB17" s="2"/>
    </row>
    <row r="18" spans="28:28" x14ac:dyDescent="0.25">
      <c r="AB18" s="2"/>
    </row>
    <row r="19" spans="28:28" x14ac:dyDescent="0.25">
      <c r="AB19" s="2"/>
    </row>
    <row r="20" spans="28:28" x14ac:dyDescent="0.25">
      <c r="AB20" s="2"/>
    </row>
    <row r="21" spans="28:28" x14ac:dyDescent="0.25">
      <c r="AB21" s="2"/>
    </row>
    <row r="22" spans="28:28" x14ac:dyDescent="0.25">
      <c r="AB22" s="2"/>
    </row>
    <row r="23" spans="28:28" x14ac:dyDescent="0.25">
      <c r="AB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tax_sched_single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2019-05-24T08:51:57Z</dcterms:modified>
</cp:coreProperties>
</file>