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U2" i="1"/>
  <c r="W2" i="1" s="1"/>
  <c r="W24" i="1"/>
  <c r="W25" i="1"/>
  <c r="X24" i="1" l="1"/>
  <c r="X19" i="1"/>
  <c r="X25" i="1"/>
  <c r="V24" i="1"/>
  <c r="V25" i="1"/>
  <c r="AB23" i="1"/>
  <c r="AB22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1" i="1" l="1"/>
  <c r="U20" i="1"/>
  <c r="U23" i="1"/>
  <c r="U22" i="1"/>
  <c r="W20" i="1" l="1"/>
  <c r="X20" i="1" s="1"/>
  <c r="V20" i="1"/>
  <c r="W21" i="1"/>
  <c r="X21" i="1" s="1"/>
  <c r="V21" i="1"/>
  <c r="W22" i="1"/>
  <c r="X22" i="1" s="1"/>
  <c r="V22" i="1"/>
  <c r="W23" i="1"/>
  <c r="X23" i="1" s="1"/>
  <c r="V23" i="1"/>
  <c r="AA19" i="1"/>
  <c r="P19" i="1"/>
  <c r="O19" i="1"/>
  <c r="N19" i="1"/>
  <c r="M19" i="1"/>
  <c r="U19" i="1" s="1"/>
  <c r="V19" i="1" s="1"/>
  <c r="G19" i="1"/>
  <c r="AA18" i="1"/>
  <c r="P18" i="1"/>
  <c r="O18" i="1"/>
  <c r="N18" i="1"/>
  <c r="M18" i="1"/>
  <c r="U18" i="1" s="1"/>
  <c r="W18" i="1" s="1"/>
  <c r="G18" i="1"/>
  <c r="AA17" i="1"/>
  <c r="P17" i="1"/>
  <c r="O17" i="1"/>
  <c r="N17" i="1"/>
  <c r="M17" i="1"/>
  <c r="U17" i="1" s="1"/>
  <c r="W17" i="1" s="1"/>
  <c r="G17" i="1"/>
  <c r="AA16" i="1"/>
  <c r="P16" i="1"/>
  <c r="O16" i="1"/>
  <c r="N16" i="1"/>
  <c r="M16" i="1"/>
  <c r="U16" i="1" s="1"/>
  <c r="W16" i="1" s="1"/>
  <c r="G16" i="1"/>
  <c r="AA15" i="1"/>
  <c r="P15" i="1"/>
  <c r="O15" i="1"/>
  <c r="N15" i="1"/>
  <c r="M15" i="1"/>
  <c r="U15" i="1" s="1"/>
  <c r="W15" i="1" s="1"/>
  <c r="G15" i="1"/>
  <c r="AA14" i="1"/>
  <c r="P14" i="1"/>
  <c r="O14" i="1"/>
  <c r="N14" i="1"/>
  <c r="M14" i="1"/>
  <c r="U14" i="1" s="1"/>
  <c r="W14" i="1" s="1"/>
  <c r="G14" i="1"/>
  <c r="X14" i="1" l="1"/>
  <c r="V14" i="1"/>
  <c r="V16" i="1"/>
  <c r="X16" i="1"/>
  <c r="V18" i="1"/>
  <c r="X18" i="1"/>
  <c r="X15" i="1"/>
  <c r="V15" i="1"/>
  <c r="V17" i="1"/>
  <c r="X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X8" i="1"/>
  <c r="V8" i="1"/>
  <c r="M3" i="1"/>
  <c r="U3" i="1" s="1"/>
  <c r="W3" i="1" s="1"/>
  <c r="M4" i="1"/>
  <c r="U4" i="1" s="1"/>
  <c r="W4" i="1" s="1"/>
  <c r="M5" i="1"/>
  <c r="U5" i="1" s="1"/>
  <c r="W5" i="1" s="1"/>
  <c r="M6" i="1"/>
  <c r="U6" i="1" s="1"/>
  <c r="W6" i="1" s="1"/>
  <c r="M7" i="1"/>
  <c r="U7" i="1" s="1"/>
  <c r="W7" i="1" s="1"/>
  <c r="M9" i="1"/>
  <c r="U9" i="1" s="1"/>
  <c r="W9" i="1" s="1"/>
  <c r="M10" i="1"/>
  <c r="U10" i="1" s="1"/>
  <c r="W10" i="1" s="1"/>
  <c r="M11" i="1"/>
  <c r="U11" i="1" s="1"/>
  <c r="W11" i="1" s="1"/>
  <c r="M12" i="1"/>
  <c r="U12" i="1" s="1"/>
  <c r="W12" i="1" s="1"/>
  <c r="M13" i="1"/>
  <c r="U13" i="1" s="1"/>
  <c r="W13" i="1" s="1"/>
  <c r="A3" i="1"/>
  <c r="A4" i="1"/>
  <c r="A5" i="1"/>
  <c r="A6" i="1"/>
  <c r="A7" i="1"/>
  <c r="A8" i="1"/>
  <c r="A9" i="1"/>
  <c r="A10" i="1"/>
  <c r="A11" i="1"/>
  <c r="A12" i="1"/>
  <c r="A13" i="1"/>
  <c r="A2" i="1"/>
  <c r="X12" i="1" l="1"/>
  <c r="V12" i="1"/>
  <c r="V10" i="1"/>
  <c r="X10" i="1"/>
  <c r="V7" i="1"/>
  <c r="X7" i="1"/>
  <c r="X11" i="1"/>
  <c r="V11" i="1"/>
  <c r="X6" i="1"/>
  <c r="V6" i="1"/>
  <c r="X5" i="1"/>
  <c r="V5" i="1"/>
  <c r="X13" i="1"/>
  <c r="V13" i="1"/>
  <c r="X9" i="1"/>
  <c r="V9" i="1"/>
  <c r="X4" i="1"/>
  <c r="V4" i="1"/>
  <c r="X3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<sst xmlns="http://schemas.openxmlformats.org/spreadsheetml/2006/main" count="27" uniqueCount="27">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</sst>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N1" zoomScaleNormal="100" workbookViewId="0">
      <selection activeCell="Z5" sqref="Z5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((0.6+(0.02*(T2-2005)))*(12*M2))+MIN(12*(P2+N2+0.96*O2),2800)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4739.84</v>
      </c>
      <c r="V3" s="2">
        <f t="shared" ref="V3:V25" si="4">U3-AB3</f>
        <v>4739.84</v>
      </c>
      <c r="W3" s="1">
        <f t="shared" ref="W3:W17" si="5">U3+MAX(E3*12-801-36,0)</f>
        <v>5102.84</v>
      </c>
      <c r="X3" s="1">
        <f t="shared" ref="X3:X25" si="6">MAX(W3-AB4,0)</f>
        <v>5102.84</v>
      </c>
      <c r="Z3">
        <f t="shared" ref="Z3:Z25" si="7">((0.6+(0.02*(T3-2005)))*(12*M3))+MIN(12*(P3+N3+0.96*O3),2800)</f>
        <v>1424.16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8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 t="shared" si="3"/>
        <v>7627.76</v>
      </c>
      <c r="V4" s="2">
        <f t="shared" si="4"/>
        <v>7627.76</v>
      </c>
      <c r="W4" s="1">
        <f t="shared" si="5"/>
        <v>7990.76</v>
      </c>
      <c r="X4" s="1">
        <f t="shared" si="6"/>
        <v>7990.76</v>
      </c>
      <c r="Z4">
        <f t="shared" si="7"/>
        <v>2136.2399999999998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8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10515.68</v>
      </c>
      <c r="V5" s="2">
        <f t="shared" si="4"/>
        <v>10515.68</v>
      </c>
      <c r="W5" s="1">
        <f t="shared" si="5"/>
        <v>10878.68</v>
      </c>
      <c r="X5" s="1">
        <f t="shared" si="6"/>
        <v>10878.68</v>
      </c>
      <c r="Z5">
        <f t="shared" si="7"/>
        <v>2848.32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8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13403.6</v>
      </c>
      <c r="V6" s="2">
        <f t="shared" si="4"/>
        <v>13403.6</v>
      </c>
      <c r="W6" s="1">
        <f t="shared" si="5"/>
        <v>13766.6</v>
      </c>
      <c r="X6" s="1">
        <f t="shared" si="6"/>
        <v>13766.6</v>
      </c>
      <c r="Z6">
        <f t="shared" si="7"/>
        <v>3560.3999999999996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8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51004</v>
      </c>
      <c r="V7" s="2">
        <f t="shared" si="4"/>
        <v>51004</v>
      </c>
      <c r="W7" s="1">
        <f t="shared" si="5"/>
        <v>51367</v>
      </c>
      <c r="X7" s="1">
        <f t="shared" si="6"/>
        <v>51367</v>
      </c>
      <c r="Z7">
        <f t="shared" si="7"/>
        <v>7960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 t="shared" si="5"/>
        <v>363</v>
      </c>
      <c r="X8" s="1">
        <f t="shared" si="6"/>
        <v>363</v>
      </c>
      <c r="Z8">
        <f t="shared" si="7"/>
        <v>0</v>
      </c>
      <c r="AA8">
        <f t="shared" ref="AA8:AA13" si="9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8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4935.04</v>
      </c>
      <c r="V9" s="2">
        <f t="shared" si="4"/>
        <v>4935.04</v>
      </c>
      <c r="W9" s="1">
        <f t="shared" si="5"/>
        <v>5298.04</v>
      </c>
      <c r="X9" s="1">
        <f t="shared" si="6"/>
        <v>5298.04</v>
      </c>
      <c r="Z9">
        <f t="shared" si="7"/>
        <v>1308.96</v>
      </c>
      <c r="AA9">
        <f t="shared" si="9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8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7880.5599999999995</v>
      </c>
      <c r="V10" s="2">
        <f t="shared" si="4"/>
        <v>7880.5599999999995</v>
      </c>
      <c r="W10" s="1">
        <f t="shared" si="5"/>
        <v>8243.56</v>
      </c>
      <c r="X10" s="1">
        <f t="shared" si="6"/>
        <v>8243.56</v>
      </c>
      <c r="Z10">
        <f t="shared" si="7"/>
        <v>1963.44</v>
      </c>
      <c r="AA10">
        <f t="shared" si="9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8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10826.08</v>
      </c>
      <c r="V11" s="2">
        <f t="shared" si="4"/>
        <v>10826.08</v>
      </c>
      <c r="W11" s="1">
        <f t="shared" si="5"/>
        <v>11189.08</v>
      </c>
      <c r="X11" s="1">
        <f t="shared" si="6"/>
        <v>11189.08</v>
      </c>
      <c r="Z11">
        <f t="shared" si="7"/>
        <v>2617.92</v>
      </c>
      <c r="AA11">
        <f t="shared" si="9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8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13771.6</v>
      </c>
      <c r="V12" s="2">
        <f t="shared" si="4"/>
        <v>13771.6</v>
      </c>
      <c r="W12" s="1">
        <f t="shared" si="5"/>
        <v>14134.6</v>
      </c>
      <c r="X12" s="1">
        <f t="shared" si="6"/>
        <v>14134.6</v>
      </c>
      <c r="Z12">
        <f t="shared" si="7"/>
        <v>3272.3999999999996</v>
      </c>
      <c r="AA12">
        <f t="shared" si="9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8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85524</v>
      </c>
      <c r="V13" s="2">
        <f t="shared" si="4"/>
        <v>85524</v>
      </c>
      <c r="W13" s="1">
        <f t="shared" si="5"/>
        <v>85887</v>
      </c>
      <c r="X13" s="1">
        <f t="shared" si="6"/>
        <v>82383</v>
      </c>
      <c r="Z13">
        <f t="shared" si="7"/>
        <v>9520</v>
      </c>
      <c r="AA13">
        <f t="shared" si="9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MAX(AA14-Z14-36-1908,0)</f>
        <v>16596.8</v>
      </c>
      <c r="V14" s="2">
        <f t="shared" si="4"/>
        <v>13092.8</v>
      </c>
      <c r="W14" s="1">
        <f t="shared" si="5"/>
        <v>16959.8</v>
      </c>
      <c r="X14" s="1">
        <f t="shared" si="6"/>
        <v>16959.8</v>
      </c>
      <c r="Z14">
        <f t="shared" si="7"/>
        <v>4459.2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9" si="13">MAX(AA15-Z15-36,0)</f>
        <v>0</v>
      </c>
      <c r="V15" s="2">
        <f t="shared" si="4"/>
        <v>0</v>
      </c>
      <c r="W15" s="1">
        <f t="shared" si="5"/>
        <v>0</v>
      </c>
      <c r="X15" s="1">
        <f t="shared" si="6"/>
        <v>0</v>
      </c>
      <c r="Z15">
        <f t="shared" si="7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MAX(AA16-Z16-36-1908,0)</f>
        <v>27808</v>
      </c>
      <c r="V16" s="2">
        <f t="shared" si="4"/>
        <v>24796</v>
      </c>
      <c r="W16" s="1">
        <f t="shared" si="5"/>
        <v>28171</v>
      </c>
      <c r="X16" s="1">
        <f t="shared" si="6"/>
        <v>28171</v>
      </c>
      <c r="Z16">
        <f t="shared" si="7"/>
        <v>5248</v>
      </c>
      <c r="AA16">
        <f>(12*D16+(12*C16 - 1000)*(C16&gt;450))</f>
        <v>35000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5"/>
        <v>0</v>
      </c>
      <c r="X17" s="1">
        <f t="shared" si="6"/>
        <v>0</v>
      </c>
      <c r="Z17">
        <f t="shared" si="7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17612.8</v>
      </c>
      <c r="V18" s="2">
        <f t="shared" si="4"/>
        <v>14708.8</v>
      </c>
      <c r="W18" s="1">
        <f>U18+MAX(E18*12-1370-51-36,0)</f>
        <v>28155.8</v>
      </c>
      <c r="X18" s="1">
        <f t="shared" si="6"/>
        <v>28155.8</v>
      </c>
      <c r="Z18">
        <f t="shared" si="7"/>
        <v>4123.2</v>
      </c>
      <c r="AA18">
        <f>(12*D18+(12*C18-920)*(C18&gt;450)+MIN((12*E18)-51-1370,0))</f>
        <v>23080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 t="shared" si="13"/>
        <v>0</v>
      </c>
      <c r="V19" s="2">
        <f t="shared" si="4"/>
        <v>0</v>
      </c>
      <c r="W19" s="1">
        <v>0</v>
      </c>
      <c r="X19" s="1">
        <f t="shared" si="6"/>
        <v>0</v>
      </c>
      <c r="Z19">
        <f t="shared" si="7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>0.5*(AA20+AA21-(Z20+Z21)-2*36)</f>
        <v>13403.6</v>
      </c>
      <c r="V20" s="2">
        <f t="shared" si="4"/>
        <v>13403.6</v>
      </c>
      <c r="W20" s="1">
        <f>U20+MAX(E20*12-801-36,0)</f>
        <v>13403.6</v>
      </c>
      <c r="X20" s="1">
        <f t="shared" si="6"/>
        <v>13403.6</v>
      </c>
      <c r="Z20">
        <f t="shared" si="7"/>
        <v>4747.2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6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7">0.1*$C21</f>
        <v>100</v>
      </c>
      <c r="N21">
        <f t="shared" ref="N21:N25" si="18">0.02*C21</f>
        <v>20</v>
      </c>
      <c r="O21">
        <f t="shared" ref="O21:O25" si="19">0.08*C21</f>
        <v>80</v>
      </c>
      <c r="P21">
        <f t="shared" ref="P21:P25" si="20">0.015*C21</f>
        <v>15</v>
      </c>
      <c r="Q21" t="b">
        <v>0</v>
      </c>
      <c r="R21">
        <v>30</v>
      </c>
      <c r="S21">
        <v>0</v>
      </c>
      <c r="T21">
        <v>2018</v>
      </c>
      <c r="U21" s="2">
        <f>0.5*(AA20+AA21-(Z20+Z21)-2*36)</f>
        <v>13403.6</v>
      </c>
      <c r="V21" s="2">
        <f t="shared" si="4"/>
        <v>13403.6</v>
      </c>
      <c r="W21" s="1">
        <f>U21+MAX(E21*12-801-36,0)</f>
        <v>13403.6</v>
      </c>
      <c r="X21" s="1">
        <f t="shared" si="6"/>
        <v>9689.6</v>
      </c>
      <c r="Z21">
        <f t="shared" si="7"/>
        <v>2373.6</v>
      </c>
      <c r="AA21">
        <f t="shared" si="15"/>
        <v>11000</v>
      </c>
      <c r="AB21">
        <v>0</v>
      </c>
    </row>
    <row r="22" spans="1:28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6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7"/>
        <v>300</v>
      </c>
      <c r="N22">
        <f t="shared" si="18"/>
        <v>60</v>
      </c>
      <c r="O22">
        <f t="shared" si="19"/>
        <v>240</v>
      </c>
      <c r="P22">
        <f t="shared" si="20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23642.400000000001</v>
      </c>
      <c r="V22" s="2">
        <f t="shared" si="4"/>
        <v>19928.400000000001</v>
      </c>
      <c r="W22" s="1">
        <f>U22+MAX(E22*12-(2*801)-(2*36),0)</f>
        <v>24368.400000000001</v>
      </c>
      <c r="X22" s="1">
        <f t="shared" si="6"/>
        <v>20654.400000000001</v>
      </c>
      <c r="Z22">
        <f t="shared" si="7"/>
        <v>5896</v>
      </c>
      <c r="AA22">
        <f t="shared" si="15"/>
        <v>35000</v>
      </c>
      <c r="AB22">
        <f>7428/2</f>
        <v>3714</v>
      </c>
    </row>
    <row r="23" spans="1:28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6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7"/>
        <v>200</v>
      </c>
      <c r="N23">
        <f t="shared" si="18"/>
        <v>40</v>
      </c>
      <c r="O23">
        <f t="shared" si="19"/>
        <v>160</v>
      </c>
      <c r="P23">
        <f t="shared" si="20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23642.400000000001</v>
      </c>
      <c r="V23" s="2">
        <f t="shared" si="4"/>
        <v>19928.400000000001</v>
      </c>
      <c r="W23" s="1">
        <f>U23+MAX(E22*12-(2*801)-(2*36),0)</f>
        <v>24368.400000000001</v>
      </c>
      <c r="X23" s="1">
        <f t="shared" si="6"/>
        <v>24368.400000000001</v>
      </c>
      <c r="Z23">
        <f t="shared" si="7"/>
        <v>4747.2</v>
      </c>
      <c r="AA23">
        <f t="shared" si="15"/>
        <v>23000</v>
      </c>
      <c r="AB23">
        <f>7428/2</f>
        <v>3714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6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7"/>
        <v>0</v>
      </c>
      <c r="N24">
        <f t="shared" si="18"/>
        <v>0</v>
      </c>
      <c r="O24">
        <f t="shared" si="19"/>
        <v>0</v>
      </c>
      <c r="P24">
        <f t="shared" si="20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3:W25" si="21">U24+MAX(E24*12-801,0)</f>
        <v>0</v>
      </c>
      <c r="X24" s="1">
        <f t="shared" si="6"/>
        <v>0</v>
      </c>
      <c r="Z24">
        <f t="shared" si="7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6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7"/>
        <v>0</v>
      </c>
      <c r="N25">
        <f t="shared" si="18"/>
        <v>0</v>
      </c>
      <c r="O25">
        <f t="shared" si="19"/>
        <v>0</v>
      </c>
      <c r="P25">
        <f t="shared" si="20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1"/>
        <v>0</v>
      </c>
      <c r="X25" s="1">
        <f t="shared" si="6"/>
        <v>0</v>
      </c>
      <c r="Z25">
        <f t="shared" si="7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2018-10-02T08:27:22Z</dcterms:modified>
</cp:coreProperties>
</file>