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10" i="1" l="1"/>
  <c r="AA11" i="1"/>
  <c r="AA12" i="1"/>
  <c r="AA13" i="1"/>
  <c r="AA9" i="1"/>
  <c r="AA7" i="1"/>
  <c r="AA8" i="1"/>
  <c r="AN3" i="1"/>
  <c r="AN4" i="1"/>
  <c r="AN5" i="1"/>
  <c r="AN6" i="1"/>
  <c r="AN7" i="1"/>
  <c r="AN8" i="1"/>
  <c r="AN9" i="1"/>
  <c r="AN10" i="1"/>
  <c r="AN11" i="1"/>
  <c r="AN12" i="1"/>
  <c r="AN13" i="1"/>
  <c r="AN2" i="1"/>
  <c r="AM7" i="1"/>
  <c r="AM8" i="1"/>
  <c r="AG7" i="1"/>
  <c r="AG8" i="1"/>
  <c r="AG9" i="1"/>
  <c r="AG10" i="1"/>
  <c r="AG11" i="1"/>
  <c r="AG12" i="1"/>
  <c r="AG13" i="1"/>
  <c r="AE10" i="1"/>
  <c r="AE11" i="1"/>
  <c r="AE12" i="1"/>
  <c r="AE13" i="1"/>
  <c r="AE9" i="1"/>
  <c r="AE7" i="1"/>
  <c r="AE8" i="1"/>
  <c r="AD3" i="1"/>
  <c r="AD4" i="1"/>
  <c r="AD5" i="1"/>
  <c r="AE5" i="1" s="1"/>
  <c r="AG5" i="1" s="1"/>
  <c r="AM5" i="1" s="1"/>
  <c r="AA5" i="1" s="1"/>
  <c r="AD6" i="1"/>
  <c r="AD7" i="1"/>
  <c r="AD8" i="1"/>
  <c r="AD9" i="1"/>
  <c r="AD10" i="1"/>
  <c r="AD11" i="1"/>
  <c r="AD12" i="1"/>
  <c r="AD13" i="1"/>
  <c r="AD2" i="1"/>
  <c r="AE2" i="1" s="1"/>
  <c r="AG2" i="1" s="1"/>
  <c r="AM2" i="1" s="1"/>
  <c r="AA2" i="1" s="1"/>
  <c r="R7" i="1"/>
  <c r="A2" i="1"/>
  <c r="AE6" i="1" l="1"/>
  <c r="AG6" i="1" s="1"/>
  <c r="AM6" i="1" s="1"/>
  <c r="AA6" i="1" s="1"/>
  <c r="AE4" i="1"/>
  <c r="AG4" i="1" s="1"/>
  <c r="AM4" i="1" s="1"/>
  <c r="AA4" i="1" s="1"/>
  <c r="AE3" i="1"/>
  <c r="AG3" i="1" s="1"/>
  <c r="AM3" i="1" s="1"/>
  <c r="AA3" i="1" s="1"/>
</calcChain>
</file>

<file path=xl/comments1.xml><?xml version="1.0" encoding="utf-8"?>
<comments xmlns="http://schemas.openxmlformats.org/spreadsheetml/2006/main">
  <authors>
    <author>Author</author>
  </authors>
  <commentList>
    <comment ref="AI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I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das arbeitende Kind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Behinderung
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Alleinerziehende mit 1 Kind unter 11 Jahren
</t>
        </r>
      </text>
    </comment>
  </commentList>
</comments>
</file>

<file path=xl/sharedStrings.xml><?xml version="1.0" encoding="utf-8"?>
<sst xmlns="http://schemas.openxmlformats.org/spreadsheetml/2006/main" count="39" uniqueCount="39">
  <si>
    <t>hid</t>
  </si>
  <si>
    <t>tu_id</t>
  </si>
  <si>
    <t>gross_e5</t>
  </si>
  <si>
    <t>year</t>
  </si>
  <si>
    <t>m_pensions</t>
  </si>
  <si>
    <t>ertragsanteil</t>
  </si>
  <si>
    <t>m_alg1</t>
  </si>
  <si>
    <t>m_transfers</t>
  </si>
  <si>
    <t>gross_e1</t>
  </si>
  <si>
    <t>gross_e4</t>
  </si>
  <si>
    <t>gross_e6</t>
  </si>
  <si>
    <t>incometax</t>
  </si>
  <si>
    <t>rvbeit</t>
  </si>
  <si>
    <t>gkvbeit</t>
  </si>
  <si>
    <t>child</t>
  </si>
  <si>
    <t>wg_abzuege</t>
  </si>
  <si>
    <t>wg_incdeduct</t>
  </si>
  <si>
    <t>handcap_degree</t>
  </si>
  <si>
    <t>m_wage</t>
  </si>
  <si>
    <t>alleinerz</t>
  </si>
  <si>
    <t>hhsize</t>
  </si>
  <si>
    <t>rent</t>
  </si>
  <si>
    <t>hh_korr</t>
  </si>
  <si>
    <t>heizkost</t>
  </si>
  <si>
    <t>a</t>
  </si>
  <si>
    <t>b</t>
  </si>
  <si>
    <t>c</t>
  </si>
  <si>
    <t>divdy</t>
  </si>
  <si>
    <t>head_tu</t>
  </si>
  <si>
    <t>wohngeld_hh</t>
  </si>
  <si>
    <t>Y</t>
  </si>
  <si>
    <t>M</t>
  </si>
  <si>
    <t>max_rent</t>
  </si>
  <si>
    <t>min_rent</t>
  </si>
  <si>
    <t>cnstyr</t>
  </si>
  <si>
    <t>wg_grossY_otherinc</t>
  </si>
  <si>
    <t>wginc_tu</t>
  </si>
  <si>
    <t>child11_num_tu</t>
  </si>
  <si>
    <t>wgY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</si>
</sst>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7"/>
  <sheetViews>
    <sheetView tabSelected="1" topLeftCell="W1" zoomScale="85" zoomScaleNormal="85" workbookViewId="0">
      <selection activeCell="AI5" sqref="AI5"/>
    </sheetView>
  </sheetViews>
  <sheetFormatPr defaultRowHeight="15" x14ac:dyDescent="0.25"/>
  <cols>
    <col min="27" max="27" width="15.7109375" customWidth="1"/>
    <col min="29" max="29" width="12.5703125" customWidth="1"/>
    <col min="30" max="31" width="14.7109375" customWidth="1"/>
    <col min="32" max="32" width="16.140625" customWidth="1"/>
    <col min="33" max="33" width="9.28515625" customWidth="1"/>
  </cols>
  <sheetData>
    <row r="1" spans="1:40" x14ac:dyDescent="0.25">
      <c r="A1" t="s">
        <v>0</v>
      </c>
      <c r="B1" t="s">
        <v>1</v>
      </c>
      <c r="C1" t="s">
        <v>28</v>
      </c>
      <c r="D1" t="s">
        <v>22</v>
      </c>
      <c r="E1" t="s">
        <v>20</v>
      </c>
      <c r="F1" t="s">
        <v>14</v>
      </c>
      <c r="G1" t="s">
        <v>21</v>
      </c>
      <c r="H1" t="s">
        <v>23</v>
      </c>
      <c r="I1" t="s">
        <v>19</v>
      </c>
      <c r="J1" t="s">
        <v>37</v>
      </c>
      <c r="K1" t="s">
        <v>34</v>
      </c>
      <c r="L1" t="s">
        <v>18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2</v>
      </c>
      <c r="T1" t="s">
        <v>10</v>
      </c>
      <c r="U1" t="s">
        <v>11</v>
      </c>
      <c r="V1" t="s">
        <v>12</v>
      </c>
      <c r="W1" t="s">
        <v>13</v>
      </c>
      <c r="X1" t="s">
        <v>17</v>
      </c>
      <c r="Y1" t="s">
        <v>27</v>
      </c>
      <c r="Z1" t="s">
        <v>3</v>
      </c>
      <c r="AA1" s="1" t="s">
        <v>29</v>
      </c>
      <c r="AC1" t="s">
        <v>15</v>
      </c>
      <c r="AD1" t="s">
        <v>35</v>
      </c>
      <c r="AE1" t="s">
        <v>36</v>
      </c>
      <c r="AF1" t="s">
        <v>16</v>
      </c>
      <c r="AG1" t="s">
        <v>38</v>
      </c>
      <c r="AH1" t="s">
        <v>24</v>
      </c>
      <c r="AI1" t="s">
        <v>25</v>
      </c>
      <c r="AJ1" t="s">
        <v>26</v>
      </c>
      <c r="AK1" t="s">
        <v>32</v>
      </c>
      <c r="AL1" t="s">
        <v>33</v>
      </c>
      <c r="AM1" t="s">
        <v>30</v>
      </c>
      <c r="AN1" t="s">
        <v>31</v>
      </c>
    </row>
    <row r="2" spans="1:40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700</v>
      </c>
      <c r="H2">
        <v>100</v>
      </c>
      <c r="I2" t="b">
        <v>0</v>
      </c>
      <c r="J2">
        <v>1</v>
      </c>
      <c r="K2">
        <v>3</v>
      </c>
      <c r="L2">
        <v>2000</v>
      </c>
      <c r="M2">
        <v>0</v>
      </c>
      <c r="N2">
        <v>0</v>
      </c>
      <c r="O2">
        <v>0</v>
      </c>
      <c r="P2">
        <v>0</v>
      </c>
      <c r="Q2">
        <v>0</v>
      </c>
      <c r="R2">
        <v>25000</v>
      </c>
      <c r="S2">
        <v>1000</v>
      </c>
      <c r="T2">
        <v>0</v>
      </c>
      <c r="U2">
        <v>1000</v>
      </c>
      <c r="V2">
        <v>100</v>
      </c>
      <c r="W2">
        <v>80</v>
      </c>
      <c r="X2">
        <v>0</v>
      </c>
      <c r="Y2">
        <v>0</v>
      </c>
      <c r="Z2">
        <v>2016</v>
      </c>
      <c r="AA2" s="13">
        <f>1.15*(AN2-((AH2+(AI2*AN2)+(AJ2*AM2))*AM2))</f>
        <v>112.28878874999987</v>
      </c>
      <c r="AC2">
        <v>0.3</v>
      </c>
      <c r="AD2" s="10">
        <f>(Q2+R2+S2+T2)/12+O2+P2+(M2*N2)</f>
        <v>2166.6666666666665</v>
      </c>
      <c r="AE2" s="10">
        <f>SUM($AD$2:$AD$4)</f>
        <v>2166.6666666666665</v>
      </c>
      <c r="AF2">
        <v>100</v>
      </c>
      <c r="AG2" s="12">
        <f>MAX(ROUND((1-AC2)*MAX(0,AE2-AF2)+4,-1)-5,0)</f>
        <v>1445</v>
      </c>
      <c r="AH2">
        <v>0.02</v>
      </c>
      <c r="AI2" s="5">
        <v>3.8000000000000002E-4</v>
      </c>
      <c r="AJ2" s="5">
        <v>8.2999999999999998E-5</v>
      </c>
      <c r="AK2">
        <v>563</v>
      </c>
      <c r="AL2">
        <v>70</v>
      </c>
      <c r="AM2" s="12">
        <f>AG2</f>
        <v>1445</v>
      </c>
      <c r="AN2">
        <f>ROUND(MAX(MIN(G2,AK2)+H2,AL2)+4,-1)-5</f>
        <v>665</v>
      </c>
    </row>
    <row r="3" spans="1:40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700</v>
      </c>
      <c r="H3">
        <v>100</v>
      </c>
      <c r="I3" t="b">
        <v>0</v>
      </c>
      <c r="J3">
        <v>1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2016</v>
      </c>
      <c r="AA3" s="13">
        <f t="shared" ref="AA3:AA13" si="0">1.15*(AN3-((AH3+(AI3*AN3)+(AJ3*AM3))*AM3))</f>
        <v>112.28878874999987</v>
      </c>
      <c r="AC3">
        <v>0.3</v>
      </c>
      <c r="AD3" s="10">
        <f t="shared" ref="AD3:AD13" si="1">(Q3+R3+S3+T3)/12+O3+P3+(M3*N3)</f>
        <v>0</v>
      </c>
      <c r="AE3" s="10">
        <f>SUM($AD$2:$AD$4)</f>
        <v>2166.6666666666665</v>
      </c>
      <c r="AF3">
        <v>100</v>
      </c>
      <c r="AG3" s="12">
        <f t="shared" ref="AG3:AG13" si="2">MAX(ROUND((1-AC3)*MAX(0,AE3-AF3)+4,-1)-5,0)</f>
        <v>1445</v>
      </c>
      <c r="AH3">
        <v>0.02</v>
      </c>
      <c r="AI3" s="5">
        <v>3.8000000000000002E-4</v>
      </c>
      <c r="AJ3" s="5">
        <v>8.2999999999999998E-5</v>
      </c>
      <c r="AK3">
        <v>563</v>
      </c>
      <c r="AL3">
        <v>70</v>
      </c>
      <c r="AM3" s="12">
        <f t="shared" ref="AM3:AM13" si="3">AG3</f>
        <v>1445</v>
      </c>
      <c r="AN3">
        <f t="shared" ref="AN3:AN13" si="4">ROUND(MAX(MIN(G3,AK3)+H3,AL3)+4,-1)-5</f>
        <v>665</v>
      </c>
    </row>
    <row r="4" spans="1:40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700</v>
      </c>
      <c r="H4">
        <v>100</v>
      </c>
      <c r="I4" t="b">
        <v>0</v>
      </c>
      <c r="J4">
        <v>1</v>
      </c>
      <c r="K4">
        <v>3</v>
      </c>
      <c r="L4">
        <v>200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2016</v>
      </c>
      <c r="AA4" s="13">
        <f t="shared" si="0"/>
        <v>112.28878874999987</v>
      </c>
      <c r="AC4">
        <v>0.3</v>
      </c>
      <c r="AD4" s="10">
        <f t="shared" si="1"/>
        <v>0</v>
      </c>
      <c r="AE4" s="10">
        <f>SUM($AD$2:$AD$4)</f>
        <v>2166.6666666666665</v>
      </c>
      <c r="AF4">
        <v>100</v>
      </c>
      <c r="AG4" s="12">
        <f t="shared" si="2"/>
        <v>1445</v>
      </c>
      <c r="AH4">
        <v>0.02</v>
      </c>
      <c r="AI4" s="5">
        <v>3.8000000000000002E-4</v>
      </c>
      <c r="AJ4" s="5">
        <v>8.2999999999999998E-5</v>
      </c>
      <c r="AK4">
        <v>563</v>
      </c>
      <c r="AL4">
        <v>70</v>
      </c>
      <c r="AM4" s="12">
        <f t="shared" si="3"/>
        <v>1445</v>
      </c>
      <c r="AN4">
        <f t="shared" si="4"/>
        <v>665</v>
      </c>
    </row>
    <row r="5" spans="1:40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400</v>
      </c>
      <c r="H5" s="2">
        <v>80</v>
      </c>
      <c r="I5" s="2" t="b">
        <v>0</v>
      </c>
      <c r="J5" s="2">
        <v>0</v>
      </c>
      <c r="K5" s="2">
        <v>3</v>
      </c>
      <c r="L5" s="2">
        <v>800</v>
      </c>
      <c r="M5" s="2">
        <v>0</v>
      </c>
      <c r="N5" s="2">
        <v>0</v>
      </c>
      <c r="O5" s="2">
        <v>0</v>
      </c>
      <c r="P5" s="2">
        <v>100</v>
      </c>
      <c r="Q5" s="2">
        <v>0</v>
      </c>
      <c r="R5" s="2">
        <v>10000</v>
      </c>
      <c r="S5" s="2">
        <v>0</v>
      </c>
      <c r="T5" s="2">
        <v>0</v>
      </c>
      <c r="U5" s="2">
        <v>0</v>
      </c>
      <c r="V5" s="2">
        <v>100</v>
      </c>
      <c r="W5" s="2">
        <v>80</v>
      </c>
      <c r="X5" s="2">
        <v>50</v>
      </c>
      <c r="Y5" s="2">
        <v>0</v>
      </c>
      <c r="Z5" s="2">
        <v>2013</v>
      </c>
      <c r="AA5" s="13">
        <f>1.08*(AN5-((AH5+(AI5*AN5)+(AJ5*AM5))*AM5))</f>
        <v>280.32774057000006</v>
      </c>
      <c r="AB5" s="2"/>
      <c r="AC5" s="2">
        <v>0.3</v>
      </c>
      <c r="AD5" s="11">
        <f t="shared" si="1"/>
        <v>933.33333333333337</v>
      </c>
      <c r="AE5" s="10">
        <f>SUM($AD$5:$AD$6)</f>
        <v>933.33333333333337</v>
      </c>
      <c r="AF5" s="2">
        <v>100</v>
      </c>
      <c r="AG5" s="12">
        <f t="shared" si="2"/>
        <v>585</v>
      </c>
      <c r="AH5" s="9">
        <v>5.7000000000000002E-2</v>
      </c>
      <c r="AI5" s="9">
        <v>5.7609999999999996E-4</v>
      </c>
      <c r="AJ5" s="9">
        <v>6.4309999999999999E-5</v>
      </c>
      <c r="AK5" s="3">
        <v>402</v>
      </c>
      <c r="AL5" s="3">
        <v>55</v>
      </c>
      <c r="AM5" s="12">
        <f t="shared" si="3"/>
        <v>585</v>
      </c>
      <c r="AN5">
        <f t="shared" si="4"/>
        <v>475</v>
      </c>
    </row>
    <row r="6" spans="1:40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7">
        <v>400</v>
      </c>
      <c r="H6" s="7">
        <v>80</v>
      </c>
      <c r="I6" s="8" t="b">
        <v>0</v>
      </c>
      <c r="J6" s="8">
        <v>0</v>
      </c>
      <c r="K6" s="8">
        <v>3</v>
      </c>
      <c r="L6" s="8">
        <v>0</v>
      </c>
      <c r="M6" s="7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>
        <v>0</v>
      </c>
      <c r="Z6" s="3">
        <v>2013</v>
      </c>
      <c r="AA6" s="13">
        <f>1.08*(AN6-((AH6+(AI6*AN6)+(AJ6*AM6))*AM6))</f>
        <v>280.32774057000006</v>
      </c>
      <c r="AC6" s="3">
        <v>0.3</v>
      </c>
      <c r="AD6" s="10">
        <f t="shared" si="1"/>
        <v>0</v>
      </c>
      <c r="AE6" s="10">
        <f>SUM($AD$5:$AD$6)</f>
        <v>933.33333333333337</v>
      </c>
      <c r="AF6" s="3">
        <v>100</v>
      </c>
      <c r="AG6" s="12">
        <f t="shared" si="2"/>
        <v>585</v>
      </c>
      <c r="AH6" s="6">
        <v>5.7000000000000002E-2</v>
      </c>
      <c r="AI6" s="6">
        <v>5.7609999999999996E-4</v>
      </c>
      <c r="AJ6" s="6">
        <v>6.4309999999999999E-5</v>
      </c>
      <c r="AK6" s="3">
        <v>402</v>
      </c>
      <c r="AL6" s="3">
        <v>55</v>
      </c>
      <c r="AM6" s="12">
        <f t="shared" si="3"/>
        <v>585</v>
      </c>
      <c r="AN6">
        <f t="shared" si="4"/>
        <v>475</v>
      </c>
    </row>
    <row r="7" spans="1:40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400</v>
      </c>
      <c r="H7" s="2">
        <v>80</v>
      </c>
      <c r="I7" s="2" t="b">
        <v>1</v>
      </c>
      <c r="J7" s="2">
        <v>1</v>
      </c>
      <c r="K7" s="2">
        <v>3</v>
      </c>
      <c r="L7" s="2">
        <v>1000</v>
      </c>
      <c r="M7" s="2">
        <v>0</v>
      </c>
      <c r="N7" s="2">
        <v>0</v>
      </c>
      <c r="O7" s="2">
        <v>0</v>
      </c>
      <c r="P7" s="2">
        <v>250</v>
      </c>
      <c r="Q7" s="2">
        <v>0</v>
      </c>
      <c r="R7" s="2">
        <f>1400*12</f>
        <v>16800</v>
      </c>
      <c r="S7" s="2">
        <v>0</v>
      </c>
      <c r="T7" s="2">
        <v>0</v>
      </c>
      <c r="U7" s="2">
        <v>1000</v>
      </c>
      <c r="V7" s="2">
        <v>100</v>
      </c>
      <c r="W7" s="2">
        <v>80</v>
      </c>
      <c r="X7" s="2">
        <v>0</v>
      </c>
      <c r="Y7" s="2">
        <v>0</v>
      </c>
      <c r="Z7" s="2">
        <v>2009</v>
      </c>
      <c r="AA7" s="13">
        <f t="shared" ref="AA7:AA8" si="5">1.08*(AN7-((AH7+(AI7*AN7)+(AJ7*AM7))*AM7))</f>
        <v>28.486336770000033</v>
      </c>
      <c r="AB7" s="2"/>
      <c r="AC7" s="2">
        <v>0.3</v>
      </c>
      <c r="AD7" s="11">
        <f t="shared" si="1"/>
        <v>1650</v>
      </c>
      <c r="AE7" s="10">
        <f>SUM($AD$7:$AD$8)</f>
        <v>1650</v>
      </c>
      <c r="AF7" s="2">
        <v>50</v>
      </c>
      <c r="AG7" s="12">
        <f t="shared" si="2"/>
        <v>1115</v>
      </c>
      <c r="AH7" s="9">
        <v>5.7000000000000002E-2</v>
      </c>
      <c r="AI7" s="9">
        <v>5.7609999999999996E-4</v>
      </c>
      <c r="AJ7" s="9">
        <v>6.4309999999999999E-5</v>
      </c>
      <c r="AK7" s="3">
        <v>402</v>
      </c>
      <c r="AL7" s="3">
        <v>55</v>
      </c>
      <c r="AM7" s="12">
        <f t="shared" si="3"/>
        <v>1115</v>
      </c>
      <c r="AN7">
        <f t="shared" si="4"/>
        <v>475</v>
      </c>
    </row>
    <row r="8" spans="1:40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400</v>
      </c>
      <c r="H8" s="3">
        <v>80</v>
      </c>
      <c r="I8" t="b">
        <v>1</v>
      </c>
      <c r="J8" s="3">
        <v>1</v>
      </c>
      <c r="K8" s="3">
        <v>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2009</v>
      </c>
      <c r="AA8" s="13">
        <f t="shared" si="5"/>
        <v>28.486336770000033</v>
      </c>
      <c r="AC8" s="3">
        <v>0.3</v>
      </c>
      <c r="AD8" s="10">
        <f t="shared" si="1"/>
        <v>0</v>
      </c>
      <c r="AE8" s="10">
        <f>SUM($AD$7:$AD$8)</f>
        <v>1650</v>
      </c>
      <c r="AF8" s="3">
        <v>50</v>
      </c>
      <c r="AG8" s="12">
        <f t="shared" si="2"/>
        <v>1115</v>
      </c>
      <c r="AH8" s="6">
        <v>5.7000000000000002E-2</v>
      </c>
      <c r="AI8" s="6">
        <v>5.7609999999999996E-4</v>
      </c>
      <c r="AJ8" s="6">
        <v>6.4309999999999999E-5</v>
      </c>
      <c r="AK8" s="3">
        <v>402</v>
      </c>
      <c r="AL8" s="3">
        <v>55</v>
      </c>
      <c r="AM8" s="12">
        <f t="shared" si="3"/>
        <v>1115</v>
      </c>
      <c r="AN8">
        <f t="shared" si="4"/>
        <v>475</v>
      </c>
    </row>
    <row r="9" spans="1:40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850</v>
      </c>
      <c r="H9" s="2">
        <v>120</v>
      </c>
      <c r="I9" s="2" t="b">
        <v>0</v>
      </c>
      <c r="J9" s="2">
        <v>2</v>
      </c>
      <c r="K9" s="9">
        <v>3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50</v>
      </c>
      <c r="W9" s="2">
        <v>0</v>
      </c>
      <c r="X9" s="2">
        <v>0</v>
      </c>
      <c r="Y9" s="2">
        <v>0</v>
      </c>
      <c r="Z9" s="2">
        <v>2006</v>
      </c>
      <c r="AA9" s="13">
        <f>(AN9-((AH9+(AI9*AN9)+(AJ9*AM9))*AM9))</f>
        <v>612.35275024999999</v>
      </c>
      <c r="AB9" s="2"/>
      <c r="AC9" s="2">
        <v>0.1</v>
      </c>
      <c r="AD9" s="11">
        <f t="shared" si="1"/>
        <v>0</v>
      </c>
      <c r="AE9" s="11">
        <f>SUM($AD$9:$AD$13)</f>
        <v>0</v>
      </c>
      <c r="AF9" s="2">
        <v>0</v>
      </c>
      <c r="AG9" s="12">
        <f t="shared" si="2"/>
        <v>0</v>
      </c>
      <c r="AH9">
        <v>4.2000000000000003E-2</v>
      </c>
      <c r="AI9">
        <v>3.48E-4</v>
      </c>
      <c r="AJ9" s="5">
        <v>2.1509999999999999E-5</v>
      </c>
      <c r="AK9" s="3">
        <v>580</v>
      </c>
      <c r="AL9">
        <v>32.5</v>
      </c>
      <c r="AM9" s="12">
        <v>285</v>
      </c>
      <c r="AN9">
        <f t="shared" si="4"/>
        <v>695</v>
      </c>
    </row>
    <row r="10" spans="1:40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4">
        <v>850</v>
      </c>
      <c r="H10" s="4">
        <v>120</v>
      </c>
      <c r="I10" t="b">
        <v>0</v>
      </c>
      <c r="J10" s="3">
        <v>2</v>
      </c>
      <c r="K10" s="3">
        <v>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2006</v>
      </c>
      <c r="AA10" s="13">
        <f t="shared" ref="AA10:AA13" si="6">(AN10-((AH10+(AI10*AN10)+(AJ10*AM10))*AM10))</f>
        <v>612.35275024999999</v>
      </c>
      <c r="AC10" s="3">
        <v>0.1</v>
      </c>
      <c r="AD10" s="10">
        <f t="shared" si="1"/>
        <v>0</v>
      </c>
      <c r="AE10" s="10">
        <f t="shared" ref="AE10:AE13" si="7">SUM($AD$9:$AD$13)</f>
        <v>0</v>
      </c>
      <c r="AF10" s="3">
        <v>0</v>
      </c>
      <c r="AG10" s="12">
        <f t="shared" si="2"/>
        <v>0</v>
      </c>
      <c r="AH10">
        <v>4.2000000000000003E-2</v>
      </c>
      <c r="AI10">
        <v>3.48E-4</v>
      </c>
      <c r="AJ10" s="5">
        <v>2.1509999999999999E-5</v>
      </c>
      <c r="AK10" s="3">
        <v>580</v>
      </c>
      <c r="AL10">
        <v>32.5</v>
      </c>
      <c r="AM10" s="12">
        <v>285</v>
      </c>
      <c r="AN10">
        <f t="shared" si="4"/>
        <v>695</v>
      </c>
    </row>
    <row r="11" spans="1:40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4">
        <v>850</v>
      </c>
      <c r="H11" s="4">
        <v>120</v>
      </c>
      <c r="I11" t="b">
        <v>0</v>
      </c>
      <c r="J11" s="3">
        <v>2</v>
      </c>
      <c r="K11" s="3">
        <v>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2006</v>
      </c>
      <c r="AA11" s="13">
        <f t="shared" si="6"/>
        <v>612.35275024999999</v>
      </c>
      <c r="AC11" s="3">
        <v>0.1</v>
      </c>
      <c r="AD11" s="10">
        <f t="shared" si="1"/>
        <v>0</v>
      </c>
      <c r="AE11" s="10">
        <f t="shared" si="7"/>
        <v>0</v>
      </c>
      <c r="AF11" s="3">
        <v>0</v>
      </c>
      <c r="AG11" s="12">
        <f t="shared" si="2"/>
        <v>0</v>
      </c>
      <c r="AH11">
        <v>4.2000000000000003E-2</v>
      </c>
      <c r="AI11">
        <v>3.48E-4</v>
      </c>
      <c r="AJ11" s="5">
        <v>2.1509999999999999E-5</v>
      </c>
      <c r="AK11" s="3">
        <v>580</v>
      </c>
      <c r="AL11">
        <v>32.5</v>
      </c>
      <c r="AM11" s="12">
        <v>285</v>
      </c>
      <c r="AN11">
        <f t="shared" si="4"/>
        <v>695</v>
      </c>
    </row>
    <row r="12" spans="1:40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4">
        <v>850</v>
      </c>
      <c r="H12" s="4">
        <v>120</v>
      </c>
      <c r="I12" t="b">
        <v>0</v>
      </c>
      <c r="J12" s="3">
        <v>2</v>
      </c>
      <c r="K12" s="3">
        <v>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2006</v>
      </c>
      <c r="AA12" s="13">
        <f t="shared" si="6"/>
        <v>612.35275024999999</v>
      </c>
      <c r="AC12" s="3">
        <v>0.1</v>
      </c>
      <c r="AD12" s="10">
        <f t="shared" si="1"/>
        <v>0</v>
      </c>
      <c r="AE12" s="10">
        <f t="shared" si="7"/>
        <v>0</v>
      </c>
      <c r="AF12" s="3">
        <v>0</v>
      </c>
      <c r="AG12" s="12">
        <f t="shared" si="2"/>
        <v>0</v>
      </c>
      <c r="AH12">
        <v>4.2000000000000003E-2</v>
      </c>
      <c r="AI12">
        <v>3.48E-4</v>
      </c>
      <c r="AJ12" s="5">
        <v>2.1509999999999999E-5</v>
      </c>
      <c r="AK12" s="3">
        <v>580</v>
      </c>
      <c r="AL12">
        <v>32.5</v>
      </c>
      <c r="AM12" s="12">
        <v>285</v>
      </c>
      <c r="AN12">
        <f t="shared" si="4"/>
        <v>695</v>
      </c>
    </row>
    <row r="13" spans="1:40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4">
        <v>850</v>
      </c>
      <c r="H13" s="4">
        <v>120</v>
      </c>
      <c r="I13" t="b">
        <v>0</v>
      </c>
      <c r="J13" s="3">
        <v>2</v>
      </c>
      <c r="K13" s="3">
        <v>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2006</v>
      </c>
      <c r="AA13" s="13">
        <f t="shared" si="6"/>
        <v>612.35275024999999</v>
      </c>
      <c r="AC13" s="3">
        <v>0.1</v>
      </c>
      <c r="AD13" s="10">
        <f t="shared" si="1"/>
        <v>0</v>
      </c>
      <c r="AE13" s="10">
        <f t="shared" si="7"/>
        <v>0</v>
      </c>
      <c r="AF13" s="3">
        <v>0</v>
      </c>
      <c r="AG13" s="12">
        <f t="shared" si="2"/>
        <v>0</v>
      </c>
      <c r="AH13">
        <v>4.2000000000000003E-2</v>
      </c>
      <c r="AI13">
        <v>3.48E-4</v>
      </c>
      <c r="AJ13" s="5">
        <v>2.1509999999999999E-5</v>
      </c>
      <c r="AK13" s="3">
        <v>580</v>
      </c>
      <c r="AL13">
        <v>32.5</v>
      </c>
      <c r="AM13" s="12">
        <v>285</v>
      </c>
      <c r="AN13">
        <f t="shared" si="4"/>
        <v>695</v>
      </c>
    </row>
    <row r="14" spans="1:40" x14ac:dyDescent="0.25">
      <c r="K14" s="3"/>
      <c r="AA14" s="1"/>
      <c r="AC14" s="3"/>
    </row>
    <row r="15" spans="1:40" x14ac:dyDescent="0.25">
      <c r="AA15" s="1"/>
    </row>
    <row r="16" spans="1:40" x14ac:dyDescent="0.25">
      <c r="AA16" s="1"/>
    </row>
    <row r="17" spans="27:27" x14ac:dyDescent="0.25">
      <c r="AA1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2018-09-12T13:08:40Z</dcterms:modified>
</cp:coreProperties>
</file>