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7"/>
  </bookViews>
  <sheets>
    <sheet name="Главная_Таблица" sheetId="3" r:id="rId1"/>
    <sheet name="Урок" sheetId="1" r:id="rId2"/>
    <sheet name="Тест" sheetId="4" r:id="rId3"/>
    <sheet name="Тренировка" sheetId="2" r:id="rId4"/>
    <sheet name="ФУНКЦИИ" sheetId="5" r:id="rId5"/>
    <sheet name="lab_4" sheetId="6" r:id="rId6"/>
    <sheet name="Условное форматирование" sheetId="7" r:id="rId7"/>
    <sheet name="lab_6_1" sheetId="8" r:id="rId8"/>
  </sheets>
  <externalReferences>
    <externalReference r:id="rId9"/>
    <externalReference r:id="rId10"/>
  </externalReferences>
  <definedNames>
    <definedName name="_xlnm._FilterDatabase" localSheetId="7" hidden="1">lab_6_1!$B$16:$I$34</definedName>
    <definedName name="angl">'Условное форматирование'!$J$10:$J$14</definedName>
    <definedName name="answ_3" localSheetId="4">ФУНКЦИИ!$A$111</definedName>
    <definedName name="answ_4">lab_4!$A$77</definedName>
    <definedName name="answ_5">'Условное форматирование'!$A$48</definedName>
    <definedName name="answ_6_1">lab_6_1!$A$66</definedName>
    <definedName name="answ_8" localSheetId="5">#REF!</definedName>
    <definedName name="answ_8" localSheetId="6">#REF!</definedName>
    <definedName name="answ_8" localSheetId="4">#REF!</definedName>
    <definedName name="answ_8">#REF!</definedName>
    <definedName name="austr">'Условное форматирование'!$I$10:$I$14</definedName>
    <definedName name="australia_res" localSheetId="7">[2]lab_5!$I$52:$I$56</definedName>
    <definedName name="australia_res" localSheetId="6">'Условное форматирование'!$I$53:$I$57</definedName>
    <definedName name="australia_res">[1]lab_5!$I$52:$I$56</definedName>
    <definedName name="can">'Условное форматирование'!$F$10:$F$14</definedName>
    <definedName name="canada_res" localSheetId="7">[2]lab_5!$F$52:$F$56</definedName>
    <definedName name="canada_res" localSheetId="6">'Условное форматирование'!$F$53:$F$57</definedName>
    <definedName name="canada_res">[1]lab_5!$F$52:$F$56</definedName>
    <definedName name="mex">'Условное форматирование'!$G$10:$G$14</definedName>
    <definedName name="mexico_res" localSheetId="7">[2]lab_5!$G$52:$G$56</definedName>
    <definedName name="mexico_res" localSheetId="6">'Условное форматирование'!$G$53:$G$57</definedName>
    <definedName name="mexico_res">[1]lab_5!$G$52:$G$56</definedName>
    <definedName name="sing">'Условное форматирование'!$H$10:$H$14</definedName>
    <definedName name="singapore_res" localSheetId="7">[2]lab_5!$H$52:$H$56</definedName>
    <definedName name="singapore_res" localSheetId="6">'Условное форматирование'!$H$53:$H$57</definedName>
    <definedName name="singapore_res">[1]lab_5!$H$52:$H$56</definedName>
    <definedName name="tabl_firm" localSheetId="7">[2]more_tasks!$C$160:$F$163</definedName>
    <definedName name="tabl_firm">[1]more_tasks!$C$160:$F$163</definedName>
    <definedName name="tax_res" localSheetId="7">[2]lab_5!$C$59</definedName>
    <definedName name="tax_res" localSheetId="6">'Условное форматирование'!$C$60</definedName>
    <definedName name="tax_res">[1]lab_5!$C$59</definedName>
    <definedName name="uk_res" localSheetId="7">[2]lab_5!$J$52:$J$56</definedName>
    <definedName name="uk_res" localSheetId="6">'Условное форматирование'!$J$53:$J$57</definedName>
    <definedName name="uk_res">[1]lab_5!$J$52:$J$56</definedName>
    <definedName name="usa">'Условное форматирование'!$E$10:$E$14</definedName>
    <definedName name="usa_res" localSheetId="7">[2]lab_5!$E$52:$E$56</definedName>
    <definedName name="usa_res" localSheetId="6">'Условное форматирование'!$E$53:$E$57</definedName>
    <definedName name="usa_res">[1]lab_5!$E$52:$E$56</definedName>
    <definedName name="_xlnm.Extract" localSheetId="7">lab_6_1!$B$51:$I$51</definedName>
    <definedName name="канада">'Условное форматирование'!$F$10:$F$14</definedName>
    <definedName name="_xlnm.Criteria" localSheetId="7">lab_6_1!$B$46:$I$47</definedName>
  </definedNames>
  <calcPr calcId="152511"/>
</workbook>
</file>

<file path=xl/calcChain.xml><?xml version="1.0" encoding="utf-8"?>
<calcChain xmlns="http://schemas.openxmlformats.org/spreadsheetml/2006/main">
  <c r="G30" i="8" l="1"/>
  <c r="G26" i="8"/>
  <c r="G28" i="8"/>
  <c r="G33" i="8"/>
  <c r="G21" i="8"/>
  <c r="G25" i="8"/>
  <c r="G20" i="8"/>
  <c r="G34" i="8"/>
  <c r="G18" i="8"/>
  <c r="G17" i="8"/>
  <c r="G24" i="8"/>
  <c r="G22" i="8"/>
  <c r="G31" i="8"/>
  <c r="G19" i="8"/>
  <c r="G32" i="8"/>
  <c r="G27" i="8"/>
  <c r="G23" i="8"/>
  <c r="G29" i="8"/>
  <c r="J16" i="7" l="1"/>
  <c r="I16" i="7"/>
  <c r="H16" i="7"/>
  <c r="G16" i="7"/>
  <c r="F16" i="7"/>
  <c r="E16" i="7"/>
  <c r="J15" i="7"/>
  <c r="I15" i="7"/>
  <c r="H15" i="7"/>
  <c r="G15" i="7"/>
  <c r="F15" i="7"/>
  <c r="E15" i="7"/>
  <c r="E45" i="7"/>
  <c r="E44" i="7"/>
  <c r="E43" i="7"/>
  <c r="E42" i="7"/>
  <c r="E41" i="7"/>
  <c r="E40" i="7"/>
  <c r="E39" i="7"/>
  <c r="G4" i="3" l="1"/>
  <c r="G5" i="3"/>
  <c r="G6" i="3"/>
  <c r="G7" i="3"/>
  <c r="G8" i="3"/>
  <c r="G9" i="3"/>
  <c r="G10" i="3"/>
  <c r="H60" i="6"/>
  <c r="H61" i="6"/>
  <c r="H62" i="6"/>
  <c r="H63" i="6"/>
  <c r="H59" i="6"/>
  <c r="G64" i="6"/>
  <c r="D47" i="6"/>
  <c r="D48" i="6"/>
  <c r="D49" i="6"/>
  <c r="C47" i="6"/>
  <c r="C48" i="6"/>
  <c r="C49" i="6"/>
  <c r="D46" i="6"/>
  <c r="C46" i="6"/>
  <c r="B35" i="6"/>
  <c r="B32" i="6"/>
  <c r="B30" i="6"/>
  <c r="B28" i="6"/>
  <c r="B26" i="6"/>
  <c r="D16" i="6"/>
  <c r="H8" i="6"/>
  <c r="G63" i="6"/>
  <c r="G62" i="6"/>
  <c r="G61" i="6"/>
  <c r="G60" i="6"/>
  <c r="G59" i="6"/>
  <c r="G3" i="1" l="1"/>
  <c r="G4" i="1"/>
  <c r="G5" i="1"/>
  <c r="G6" i="1"/>
  <c r="G7" i="1"/>
  <c r="G8" i="1"/>
  <c r="G9" i="1"/>
  <c r="G10" i="1"/>
  <c r="G11" i="1"/>
  <c r="F4" i="3" l="1"/>
  <c r="F5" i="3"/>
  <c r="F6" i="3"/>
  <c r="F7" i="3"/>
  <c r="F8" i="3"/>
  <c r="F9" i="3"/>
  <c r="F10" i="3"/>
  <c r="F3" i="3"/>
  <c r="G3" i="3" s="1"/>
  <c r="G12" i="1"/>
  <c r="G2" i="1"/>
</calcChain>
</file>

<file path=xl/comments1.xml><?xml version="1.0" encoding="utf-8"?>
<comments xmlns="http://schemas.openxmlformats.org/spreadsheetml/2006/main">
  <authors>
    <author>Автор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среднее значение
</t>
        </r>
      </text>
    </comment>
  </commentList>
</comments>
</file>

<file path=xl/sharedStrings.xml><?xml version="1.0" encoding="utf-8"?>
<sst xmlns="http://schemas.openxmlformats.org/spreadsheetml/2006/main" count="338" uniqueCount="178">
  <si>
    <t>апельсины</t>
  </si>
  <si>
    <t>клубника</t>
  </si>
  <si>
    <t>ананасы</t>
  </si>
  <si>
    <t>груши</t>
  </si>
  <si>
    <t>клюква</t>
  </si>
  <si>
    <t>яблоки</t>
  </si>
  <si>
    <t>Учет товаров на складе</t>
  </si>
  <si>
    <t>№п/п</t>
  </si>
  <si>
    <t>Дата</t>
  </si>
  <si>
    <t>Товар</t>
  </si>
  <si>
    <t>Цена</t>
  </si>
  <si>
    <t>Кол-во</t>
  </si>
  <si>
    <t>Стоимость</t>
  </si>
  <si>
    <t>Привет!!!</t>
  </si>
  <si>
    <t>Управление информацией. Форматирование.</t>
  </si>
  <si>
    <t>Скопируйте лист    lab_3-2  в  Лаб_раб18 ФИ гр  и выполните задание в поле "работайте здесь":</t>
  </si>
  <si>
    <r>
      <t>2</t>
    </r>
    <r>
      <rPr>
        <sz val="12"/>
        <color theme="1"/>
        <rFont val="Arial"/>
        <family val="2"/>
        <charset val="204"/>
      </rPr>
      <t>. Создайте таблицу по образцу</t>
    </r>
  </si>
  <si>
    <t>Работайте здесь:</t>
  </si>
  <si>
    <r>
      <t>3</t>
    </r>
    <r>
      <rPr>
        <sz val="12"/>
        <color theme="1"/>
        <rFont val="Arial"/>
        <family val="2"/>
        <charset val="204"/>
      </rPr>
      <t>. Дополнительное задание: создайте такую же картинку</t>
    </r>
  </si>
  <si>
    <r>
      <t>4</t>
    </r>
    <r>
      <rPr>
        <sz val="12"/>
        <color theme="1"/>
        <rFont val="Arial"/>
        <family val="2"/>
        <charset val="204"/>
      </rPr>
      <t>. Сохраните  изменения</t>
    </r>
  </si>
  <si>
    <r>
      <rPr>
        <b/>
        <sz val="12"/>
        <rFont val="Arial"/>
        <family val="2"/>
        <charset val="204"/>
      </rPr>
      <t xml:space="preserve">5. </t>
    </r>
    <r>
      <rPr>
        <sz val="12"/>
        <rFont val="Arial"/>
        <family val="2"/>
        <charset val="204"/>
      </rPr>
      <t>Создайте любой рисунок п поле ниже:</t>
    </r>
  </si>
  <si>
    <t>р</t>
  </si>
  <si>
    <t>и</t>
  </si>
  <si>
    <t>с</t>
  </si>
  <si>
    <t>о</t>
  </si>
  <si>
    <t>в</t>
  </si>
  <si>
    <t>а</t>
  </si>
  <si>
    <t>т</t>
  </si>
  <si>
    <t>ь</t>
  </si>
  <si>
    <t>я</t>
  </si>
  <si>
    <t>у</t>
  </si>
  <si>
    <t>ч</t>
  </si>
  <si>
    <t>¨</t>
  </si>
  <si>
    <t>н</t>
  </si>
  <si>
    <t>л</t>
  </si>
  <si>
    <t>к</t>
  </si>
  <si>
    <t>Выполнение Вычислений</t>
  </si>
  <si>
    <r>
      <rPr>
        <sz val="12"/>
        <rFont val="Arial"/>
        <family val="2"/>
      </rPr>
      <t>Откройте свою рабочую книгу Лаб_раб18 ФИ гр.   Скопируйте лист</t>
    </r>
    <r>
      <rPr>
        <b/>
        <sz val="12"/>
        <rFont val="Arial"/>
        <family val="2"/>
      </rPr>
      <t xml:space="preserve">    lab_4  </t>
    </r>
    <r>
      <rPr>
        <sz val="12"/>
        <rFont val="Arial"/>
        <family val="2"/>
      </rPr>
      <t>в</t>
    </r>
    <r>
      <rPr>
        <b/>
        <sz val="12"/>
        <rFont val="Arial"/>
        <family val="2"/>
      </rPr>
      <t xml:space="preserve">  Лаб_раб18 ФИ гр  </t>
    </r>
    <r>
      <rPr>
        <sz val="12"/>
        <rFont val="Arial"/>
        <family val="2"/>
      </rPr>
      <t xml:space="preserve">и выполните задание </t>
    </r>
    <r>
      <rPr>
        <b/>
        <sz val="12"/>
        <rFont val="Arial"/>
        <family val="2"/>
      </rPr>
      <t>:</t>
    </r>
  </si>
  <si>
    <t xml:space="preserve">Выделите любым цветом ячейки с итоговыми цифрами </t>
  </si>
  <si>
    <r>
      <t>1</t>
    </r>
    <r>
      <rPr>
        <sz val="12"/>
        <rFont val="Arial"/>
        <family val="2"/>
      </rPr>
      <t xml:space="preserve">. Используя кнопку </t>
    </r>
    <r>
      <rPr>
        <b/>
        <sz val="12"/>
        <rFont val="Arial"/>
        <family val="2"/>
      </rPr>
      <t>Автосумма</t>
    </r>
    <r>
      <rPr>
        <sz val="12"/>
        <rFont val="Arial"/>
        <family val="2"/>
      </rPr>
      <t xml:space="preserve"> посчитайте сумму следующих чисел</t>
    </r>
  </si>
  <si>
    <t>Исходные данные</t>
  </si>
  <si>
    <t>Сумма чисел</t>
  </si>
  <si>
    <r>
      <t>2</t>
    </r>
    <r>
      <rPr>
        <sz val="12"/>
        <rFont val="Arial"/>
        <family val="2"/>
      </rPr>
      <t>. Используя мастер функций, посчитайте следующие функции для всех данных таблицы</t>
    </r>
  </si>
  <si>
    <r>
      <t xml:space="preserve">Сумма чисел - функция </t>
    </r>
    <r>
      <rPr>
        <b/>
        <sz val="12"/>
        <rFont val="Arial"/>
        <family val="2"/>
      </rPr>
      <t>СУММ</t>
    </r>
    <r>
      <rPr>
        <sz val="12"/>
        <rFont val="Arial"/>
        <family val="2"/>
      </rPr>
      <t>, категория Математические</t>
    </r>
  </si>
  <si>
    <r>
      <t xml:space="preserve">Минимальное значение из диапазона данных - функция </t>
    </r>
    <r>
      <rPr>
        <b/>
        <sz val="12"/>
        <rFont val="Arial"/>
        <family val="2"/>
      </rPr>
      <t>МИН</t>
    </r>
    <r>
      <rPr>
        <sz val="12"/>
        <rFont val="Arial"/>
        <family val="2"/>
      </rPr>
      <t>, категория Статистические</t>
    </r>
  </si>
  <si>
    <r>
      <t xml:space="preserve">Максимальное значение из диапазона данных - функция </t>
    </r>
    <r>
      <rPr>
        <b/>
        <sz val="12"/>
        <rFont val="Arial"/>
        <family val="2"/>
      </rPr>
      <t>МАКС</t>
    </r>
    <r>
      <rPr>
        <sz val="12"/>
        <rFont val="Arial"/>
        <family val="2"/>
      </rPr>
      <t>, категория Статистические</t>
    </r>
  </si>
  <si>
    <r>
      <t xml:space="preserve">Среднее значение диапазона данных - функция </t>
    </r>
    <r>
      <rPr>
        <b/>
        <sz val="12"/>
        <rFont val="Arial"/>
        <family val="2"/>
      </rPr>
      <t>СРЗНАЧ</t>
    </r>
    <r>
      <rPr>
        <sz val="12"/>
        <rFont val="Arial"/>
        <family val="2"/>
      </rPr>
      <t>, категория Статистические</t>
    </r>
  </si>
  <si>
    <t>Отобразите данные в ячейке с одним десятичным знаком после запятой</t>
  </si>
  <si>
    <r>
      <t xml:space="preserve">Произведение чисел - функция </t>
    </r>
    <r>
      <rPr>
        <b/>
        <sz val="12"/>
        <rFont val="Arial"/>
        <family val="2"/>
      </rPr>
      <t>ПРОИЗВЕД,</t>
    </r>
    <r>
      <rPr>
        <sz val="12"/>
        <rFont val="Arial"/>
        <family val="2"/>
      </rPr>
      <t xml:space="preserve"> категория Математические</t>
    </r>
  </si>
  <si>
    <t>Вычислите произведение ячеек третьего столбца</t>
  </si>
  <si>
    <t>Измените любое значение в таблице - все формулы автоматически пересчитаются</t>
  </si>
  <si>
    <r>
      <t>3</t>
    </r>
    <r>
      <rPr>
        <sz val="12"/>
        <rFont val="Arial"/>
        <family val="2"/>
      </rPr>
      <t>. Определите для следующих чисел с помощью функции</t>
    </r>
    <r>
      <rPr>
        <b/>
        <sz val="12"/>
        <rFont val="Arial"/>
        <family val="2"/>
      </rPr>
      <t xml:space="preserve"> ЕНЕТЕКСТ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числом</t>
    </r>
  </si>
  <si>
    <t>*Ответы в ячейках будут строго противоположным</t>
  </si>
  <si>
    <t>ЕНЕТЕКСТ</t>
  </si>
  <si>
    <t>ЕТЕКСТ</t>
  </si>
  <si>
    <t>45.0</t>
  </si>
  <si>
    <t>текст</t>
  </si>
  <si>
    <r>
      <t>4</t>
    </r>
    <r>
      <rPr>
        <sz val="12"/>
        <rFont val="Arial"/>
        <family val="2"/>
      </rPr>
      <t>. Используя функцию</t>
    </r>
    <r>
      <rPr>
        <b/>
        <sz val="12"/>
        <rFont val="Arial"/>
        <family val="2"/>
      </rPr>
      <t xml:space="preserve"> ЕСЛИ</t>
    </r>
    <r>
      <rPr>
        <sz val="12"/>
        <rFont val="Arial"/>
        <family val="2"/>
      </rPr>
      <t xml:space="preserve"> (категория Логические), определите результат работы менеджера</t>
    </r>
  </si>
  <si>
    <t>Определите средюю величину продаж по всем филиалам за год</t>
  </si>
  <si>
    <r>
      <t xml:space="preserve">Если средняя величина продаж больше итоговой продажи по филиалу - </t>
    </r>
    <r>
      <rPr>
        <b/>
        <sz val="12"/>
        <rFont val="Arial"/>
        <family val="2"/>
      </rPr>
      <t>Менеджера наказать!</t>
    </r>
    <r>
      <rPr>
        <sz val="12"/>
        <rFont val="Arial"/>
        <family val="2"/>
      </rPr>
      <t xml:space="preserve"> </t>
    </r>
  </si>
  <si>
    <r>
      <t xml:space="preserve">Если средняя величина продаж меньше итоговой продажи по филиалу - </t>
    </r>
    <r>
      <rPr>
        <b/>
        <sz val="12"/>
        <rFont val="Arial"/>
        <family val="2"/>
      </rPr>
      <t xml:space="preserve">Менеджера премировать! </t>
    </r>
  </si>
  <si>
    <t>Магазин</t>
  </si>
  <si>
    <t>Продажи</t>
  </si>
  <si>
    <t>Итого</t>
  </si>
  <si>
    <t>Результат</t>
  </si>
  <si>
    <t>1 кв.</t>
  </si>
  <si>
    <t>2 кв.</t>
  </si>
  <si>
    <t>3 кв.</t>
  </si>
  <si>
    <t>4 кв.</t>
  </si>
  <si>
    <t>Филиал 1</t>
  </si>
  <si>
    <t>Филиал 2</t>
  </si>
  <si>
    <t>Филиал 3</t>
  </si>
  <si>
    <t>Филиал 4</t>
  </si>
  <si>
    <t>Филиал 5</t>
  </si>
  <si>
    <t>Средняя величина продаж за год</t>
  </si>
  <si>
    <t>Переименуйте лист  lab_3-2   в "ФУНКЦИИ"</t>
  </si>
  <si>
    <r>
      <t>5</t>
    </r>
    <r>
      <rPr>
        <sz val="12"/>
        <rFont val="Arial"/>
        <family val="2"/>
      </rPr>
      <t xml:space="preserve">. Откройте книгу </t>
    </r>
    <r>
      <rPr>
        <b/>
        <sz val="12"/>
        <rFont val="Arial"/>
        <family val="2"/>
      </rPr>
      <t>Лаб_раб18 ФИ гр</t>
    </r>
    <r>
      <rPr>
        <sz val="12"/>
        <rFont val="Arial"/>
        <family val="2"/>
      </rPr>
      <t xml:space="preserve">, перейдите на лист </t>
    </r>
    <r>
      <rPr>
        <b/>
        <sz val="12"/>
        <rFont val="Arial"/>
        <family val="2"/>
      </rPr>
      <t>Главная_таблица</t>
    </r>
  </si>
  <si>
    <r>
      <t xml:space="preserve">Добавьте внизу таблицы ячейку </t>
    </r>
    <r>
      <rPr>
        <b/>
        <sz val="12"/>
        <rFont val="Arial"/>
        <family val="2"/>
      </rPr>
      <t xml:space="preserve">Налог НДС(налог на добавочную стоимость) </t>
    </r>
    <r>
      <rPr>
        <sz val="12"/>
        <rFont val="Arial"/>
        <family val="2"/>
      </rPr>
      <t>и в соседнюю ячейку введите величину налога в процентах</t>
    </r>
  </si>
  <si>
    <r>
      <t xml:space="preserve">В таблице </t>
    </r>
    <r>
      <rPr>
        <b/>
        <sz val="12"/>
        <rFont val="Arial"/>
        <family val="2"/>
      </rPr>
      <t>Учет товаров на складе</t>
    </r>
    <r>
      <rPr>
        <sz val="12"/>
        <rFont val="Arial"/>
        <family val="2"/>
      </rPr>
      <t xml:space="preserve"> добавьте новый столбец </t>
    </r>
    <r>
      <rPr>
        <b/>
        <sz val="12"/>
        <rFont val="Arial"/>
        <family val="2"/>
      </rPr>
      <t>Стоимость с учетом налога</t>
    </r>
  </si>
  <si>
    <t>Расчитайте стоимость каждого товара с учетом налога</t>
  </si>
  <si>
    <r>
      <t>6</t>
    </r>
    <r>
      <rPr>
        <sz val="12"/>
        <rFont val="Arial"/>
        <family val="2"/>
      </rPr>
      <t xml:space="preserve">. Сохраните книгу </t>
    </r>
    <r>
      <rPr>
        <b/>
        <sz val="12"/>
        <rFont val="Arial"/>
        <family val="2"/>
      </rPr>
      <t>Лаб_раб18 ФИ гр</t>
    </r>
  </si>
  <si>
    <r>
      <t>7</t>
    </r>
    <r>
      <rPr>
        <sz val="12"/>
        <rFont val="Arial"/>
        <family val="2"/>
      </rPr>
      <t>. Закройте Excel</t>
    </r>
  </si>
  <si>
    <r>
      <t xml:space="preserve">Определите также для этих же чисел с помощью функции </t>
    </r>
    <r>
      <rPr>
        <b/>
        <sz val="12"/>
        <rFont val="Arial"/>
        <family val="2"/>
      </rPr>
      <t>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текстом</t>
    </r>
  </si>
  <si>
    <t>Стоимость с учетом налога</t>
  </si>
  <si>
    <t>Налог НДС</t>
  </si>
  <si>
    <t>Имена. Условное форматирование. Примечания</t>
  </si>
  <si>
    <t>Откройте свою рабочую книгу Лаб_раб18 ФИ гр. Скопируйте лист    lab_5  в  Лаб_раб18 ФИ гр</t>
  </si>
  <si>
    <t>Дайте название листу: "Условное форматирование"</t>
  </si>
  <si>
    <r>
      <t>1</t>
    </r>
    <r>
      <rPr>
        <sz val="12"/>
        <rFont val="Arial"/>
        <family val="2"/>
        <charset val="204"/>
      </rPr>
      <t>. Создайте имена для диапазонов ячеек каждой страны отдельно и для налога</t>
    </r>
  </si>
  <si>
    <t>Создавайте свои собственные, интуитивно понятные имена</t>
  </si>
  <si>
    <t>США</t>
  </si>
  <si>
    <t>Канада</t>
  </si>
  <si>
    <t>Мексика</t>
  </si>
  <si>
    <t>Сингапур</t>
  </si>
  <si>
    <t>Австралия</t>
  </si>
  <si>
    <t>Англия</t>
  </si>
  <si>
    <t>Цитрусовый Бриз</t>
  </si>
  <si>
    <t>Лимонадный тайфун</t>
  </si>
  <si>
    <t>Клюквенный сироп</t>
  </si>
  <si>
    <t>Тропический триумф</t>
  </si>
  <si>
    <t>Ананасовый коктейль</t>
  </si>
  <si>
    <t>Среднее</t>
  </si>
  <si>
    <t>С учетом налога</t>
  </si>
  <si>
    <t>налог</t>
  </si>
  <si>
    <r>
      <t>2.</t>
    </r>
    <r>
      <rPr>
        <sz val="12"/>
        <rFont val="Arial"/>
        <family val="2"/>
        <charset val="204"/>
      </rPr>
      <t xml:space="preserve"> Посчитайте среднее значение для каждой страны, используя только что созданные имена</t>
    </r>
  </si>
  <si>
    <r>
      <t>3</t>
    </r>
    <r>
      <rPr>
        <sz val="12"/>
        <rFont val="Arial"/>
        <family val="2"/>
        <charset val="204"/>
      </rPr>
      <t>. Посчитайте сумму товаров по каждой стране с учетом налога</t>
    </r>
  </si>
  <si>
    <t>Отобразите синим цветом числа, которые превосходят значение 4500</t>
  </si>
  <si>
    <t>Отобразите зеленым цветом числа, находящиеся между 1000 и 2300</t>
  </si>
  <si>
    <t xml:space="preserve">Проверьте, что как только в диапазоне ячеек появляется число между 1000 и 2300, </t>
  </si>
  <si>
    <t>оно отображается зеленым цветом.</t>
  </si>
  <si>
    <r>
      <t>5.</t>
    </r>
    <r>
      <rPr>
        <sz val="12"/>
        <rFont val="Arial"/>
        <family val="2"/>
        <charset val="204"/>
      </rPr>
      <t xml:space="preserve"> Создайте примечания для ячеек, содержащих средние значения</t>
    </r>
  </si>
  <si>
    <r>
      <t>6</t>
    </r>
    <r>
      <rPr>
        <sz val="12"/>
        <rFont val="Arial"/>
        <family val="2"/>
        <charset val="204"/>
      </rPr>
      <t>. Примените условное форматирование для диапазона ячеек с продажами для следующей таблицы</t>
    </r>
  </si>
  <si>
    <r>
      <t>Выделите в столбце "</t>
    </r>
    <r>
      <rPr>
        <i/>
        <sz val="12"/>
        <rFont val="Arial"/>
        <family val="2"/>
        <charset val="204"/>
      </rPr>
      <t>продажи</t>
    </r>
    <r>
      <rPr>
        <sz val="12"/>
        <rFont val="Arial"/>
        <family val="2"/>
        <charset val="204"/>
      </rPr>
      <t>" товары приносящие прибыль и убыточные товары</t>
    </r>
  </si>
  <si>
    <t>наименование</t>
  </si>
  <si>
    <t>цена</t>
  </si>
  <si>
    <t>кол-во</t>
  </si>
  <si>
    <t>продажи</t>
  </si>
  <si>
    <t>шампунь</t>
  </si>
  <si>
    <t>пенка</t>
  </si>
  <si>
    <t>гель</t>
  </si>
  <si>
    <t>дезодорант</t>
  </si>
  <si>
    <t>мыло</t>
  </si>
  <si>
    <t>освежитель</t>
  </si>
  <si>
    <t>бумага</t>
  </si>
  <si>
    <r>
      <t>4.</t>
    </r>
    <r>
      <rPr>
        <sz val="12"/>
        <rFont val="Arial"/>
        <family val="2"/>
        <charset val="204"/>
      </rPr>
      <t xml:space="preserve"> Примените условное форматирование для диапазона ячеек </t>
    </r>
    <r>
      <rPr>
        <b/>
        <sz val="12"/>
        <rFont val="Arial"/>
        <family val="2"/>
        <charset val="204"/>
      </rPr>
      <t>E10:J15</t>
    </r>
  </si>
  <si>
    <t>Работа со структурой данных список. Часть 1</t>
  </si>
  <si>
    <t>Откройте свою рабочую книгу Лаб_раб18 ФИ гр. Скопируйте лист    lab_6_1  в  Лаб_раб18 ФИ гр</t>
  </si>
  <si>
    <r>
      <t>1.</t>
    </r>
    <r>
      <rPr>
        <sz val="12"/>
        <rFont val="Arial"/>
        <family val="2"/>
      </rPr>
      <t xml:space="preserve"> Используя следующую таблицу рассмотрите пунты меню:</t>
    </r>
  </si>
  <si>
    <t>Данные --&gt; Сортировка…</t>
  </si>
  <si>
    <t>Данные --&gt; Фильтр</t>
  </si>
  <si>
    <t>Международный автосалон</t>
  </si>
  <si>
    <t>Отчет отдела продаж</t>
  </si>
  <si>
    <t>Производитель</t>
  </si>
  <si>
    <t>Модель</t>
  </si>
  <si>
    <t>Цвет</t>
  </si>
  <si>
    <t>Количество</t>
  </si>
  <si>
    <t>Цена за единицу</t>
  </si>
  <si>
    <t>Общий итог</t>
  </si>
  <si>
    <t>Дилер</t>
  </si>
  <si>
    <t>Расположение</t>
  </si>
  <si>
    <t>Форд</t>
  </si>
  <si>
    <t>Coupe</t>
  </si>
  <si>
    <t>Черный</t>
  </si>
  <si>
    <t>Мартин</t>
  </si>
  <si>
    <t>Мерседес</t>
  </si>
  <si>
    <t>A50</t>
  </si>
  <si>
    <t>Красный</t>
  </si>
  <si>
    <t>Доминго</t>
  </si>
  <si>
    <t>Европа</t>
  </si>
  <si>
    <t>Фиат</t>
  </si>
  <si>
    <t>Sedan</t>
  </si>
  <si>
    <t>Серый</t>
  </si>
  <si>
    <t>Симон</t>
  </si>
  <si>
    <t>Шевролет</t>
  </si>
  <si>
    <t>Белый</t>
  </si>
  <si>
    <t>Райн</t>
  </si>
  <si>
    <t>Крайслер</t>
  </si>
  <si>
    <t>Синий</t>
  </si>
  <si>
    <t>Фиглей</t>
  </si>
  <si>
    <t>Compact</t>
  </si>
  <si>
    <t>Цедрик</t>
  </si>
  <si>
    <t>Ауди</t>
  </si>
  <si>
    <t>A32</t>
  </si>
  <si>
    <t>950DB</t>
  </si>
  <si>
    <t>Гановер</t>
  </si>
  <si>
    <t>Голубой</t>
  </si>
  <si>
    <t>Нейл</t>
  </si>
  <si>
    <t>Convertible</t>
  </si>
  <si>
    <t>Micron</t>
  </si>
  <si>
    <t>Желтый</t>
  </si>
  <si>
    <r>
      <t>2.</t>
    </r>
    <r>
      <rPr>
        <sz val="12"/>
        <rFont val="Arial"/>
        <family val="2"/>
      </rPr>
      <t xml:space="preserve"> Отсортируйте таблицу cначала по "</t>
    </r>
    <r>
      <rPr>
        <i/>
        <sz val="12"/>
        <rFont val="Arial"/>
        <family val="2"/>
      </rPr>
      <t>Производителю</t>
    </r>
    <r>
      <rPr>
        <sz val="12"/>
        <rFont val="Arial"/>
        <family val="2"/>
      </rPr>
      <t>", затем по "</t>
    </r>
    <r>
      <rPr>
        <i/>
        <sz val="12"/>
        <rFont val="Arial"/>
        <family val="2"/>
      </rPr>
      <t>Модели</t>
    </r>
    <r>
      <rPr>
        <sz val="12"/>
        <rFont val="Arial"/>
        <family val="2"/>
      </rPr>
      <t xml:space="preserve">", </t>
    </r>
  </si>
  <si>
    <r>
      <t>в последнюю очередь по "</t>
    </r>
    <r>
      <rPr>
        <i/>
        <sz val="12"/>
        <rFont val="Arial"/>
        <family val="2"/>
      </rPr>
      <t>Цвету</t>
    </r>
    <r>
      <rPr>
        <sz val="12"/>
        <rFont val="Arial"/>
        <family val="2"/>
      </rPr>
      <t>"</t>
    </r>
  </si>
  <si>
    <r>
      <t>3.</t>
    </r>
    <r>
      <rPr>
        <sz val="12"/>
        <rFont val="Arial"/>
        <family val="2"/>
      </rPr>
      <t xml:space="preserve"> Используя Расширенный фильтр</t>
    </r>
    <r>
      <rPr>
        <b/>
        <sz val="12"/>
        <rFont val="Arial"/>
        <family val="2"/>
      </rPr>
      <t>...</t>
    </r>
    <r>
      <rPr>
        <sz val="12"/>
        <rFont val="Arial"/>
        <family val="2"/>
      </rPr>
      <t>, просмотрите машины, цена за единицу которых меньше 15000</t>
    </r>
  </si>
  <si>
    <t>Данные --&gt; Фильтр ( Дополнительно)</t>
  </si>
  <si>
    <t>Внимание! При использовании Расширенного фильтра Ответы, находящиеся внизу, исчезнут!</t>
  </si>
  <si>
    <t>для этого создайте диапазон условий</t>
  </si>
  <si>
    <t>и диапазон для копирования результата</t>
  </si>
  <si>
    <t>&lt;15000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</si>
</sst>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&quot;₽&quot;"/>
    <numFmt numFmtId="165" formatCode="0&quot; кг&quot;"/>
    <numFmt numFmtId="166" formatCode="0.0"/>
    <numFmt numFmtId="167" formatCode="0&quot; долл&quot;"/>
    <numFmt numFmtId="168" formatCode="[$$-409]#,##0_ ;\-[$$-409]#,##0\ 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1"/>
      <name val="Arial"/>
      <family val="2"/>
      <charset val="204"/>
    </font>
    <font>
      <sz val="8"/>
      <name val="Symbol"/>
      <family val="1"/>
      <charset val="2"/>
    </font>
    <font>
      <sz val="12"/>
      <color theme="9" tint="0.59999389629810485"/>
      <name val="Arial"/>
      <family val="2"/>
      <charset val="204"/>
    </font>
    <font>
      <sz val="12"/>
      <name val="Arial"/>
      <family val="2"/>
    </font>
    <font>
      <u/>
      <sz val="10"/>
      <color indexed="12"/>
      <name val="Arial"/>
      <family val="2"/>
      <charset val="204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1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i/>
      <sz val="12"/>
      <name val="Arial"/>
      <family val="2"/>
    </font>
    <font>
      <i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E28EB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double">
        <color theme="9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 diagonalUp="1" diagonalDown="1"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dashed">
        <color rgb="FFFFFF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9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20" fontId="0" fillId="0" borderId="0" xfId="0" applyNumberFormat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0" xfId="1" applyFont="1" applyFill="1" applyBorder="1"/>
    <xf numFmtId="0" fontId="1" fillId="2" borderId="10" xfId="1" applyFont="1" applyFill="1" applyBorder="1"/>
    <xf numFmtId="0" fontId="3" fillId="0" borderId="0" xfId="1"/>
    <xf numFmtId="0" fontId="1" fillId="0" borderId="0" xfId="1" applyFont="1" applyFill="1" applyBorder="1"/>
    <xf numFmtId="0" fontId="3" fillId="0" borderId="0" xfId="1" applyFill="1" applyBorder="1"/>
    <xf numFmtId="0" fontId="4" fillId="0" borderId="0" xfId="1" applyFont="1" applyFill="1" applyBorder="1"/>
    <xf numFmtId="0" fontId="3" fillId="0" borderId="1" xfId="1" applyBorder="1"/>
    <xf numFmtId="0" fontId="3" fillId="0" borderId="0" xfId="1" applyBorder="1"/>
    <xf numFmtId="14" fontId="1" fillId="0" borderId="0" xfId="1" applyNumberFormat="1" applyFont="1" applyFill="1" applyBorder="1"/>
    <xf numFmtId="0" fontId="3" fillId="0" borderId="0" xfId="1" applyFont="1" applyFill="1" applyBorder="1"/>
    <xf numFmtId="0" fontId="3" fillId="0" borderId="0" xfId="1" applyFont="1"/>
    <xf numFmtId="21" fontId="1" fillId="0" borderId="0" xfId="1" applyNumberFormat="1" applyFont="1" applyFill="1" applyBorder="1"/>
    <xf numFmtId="46" fontId="1" fillId="0" borderId="0" xfId="1" applyNumberFormat="1" applyFont="1" applyFill="1" applyBorder="1"/>
    <xf numFmtId="20" fontId="1" fillId="0" borderId="0" xfId="1" applyNumberFormat="1" applyFont="1" applyFill="1" applyBorder="1"/>
    <xf numFmtId="0" fontId="4" fillId="0" borderId="1" xfId="1" applyFont="1" applyBorder="1"/>
    <xf numFmtId="0" fontId="1" fillId="0" borderId="1" xfId="1" applyFont="1" applyBorder="1"/>
    <xf numFmtId="0" fontId="1" fillId="0" borderId="0" xfId="1" applyFont="1" applyBorder="1"/>
    <xf numFmtId="0" fontId="4" fillId="0" borderId="0" xfId="1" applyFont="1" applyFill="1" applyBorder="1" applyAlignment="1">
      <alignment textRotation="135"/>
    </xf>
    <xf numFmtId="0" fontId="4" fillId="0" borderId="0" xfId="1" applyFont="1" applyFill="1" applyBorder="1" applyAlignment="1">
      <alignment textRotation="45"/>
    </xf>
    <xf numFmtId="0" fontId="1" fillId="0" borderId="0" xfId="1" applyFont="1"/>
    <xf numFmtId="0" fontId="1" fillId="0" borderId="0" xfId="1" applyFont="1" applyFill="1"/>
    <xf numFmtId="0" fontId="1" fillId="0" borderId="5" xfId="1" applyFont="1" applyFill="1" applyBorder="1"/>
    <xf numFmtId="0" fontId="1" fillId="0" borderId="6" xfId="1" applyFont="1" applyFill="1" applyBorder="1"/>
    <xf numFmtId="0" fontId="1" fillId="0" borderId="7" xfId="1" applyFont="1" applyBorder="1"/>
    <xf numFmtId="0" fontId="1" fillId="0" borderId="11" xfId="1" applyFont="1" applyFill="1" applyBorder="1"/>
    <xf numFmtId="0" fontId="1" fillId="0" borderId="12" xfId="1" applyFont="1" applyBorder="1"/>
    <xf numFmtId="0" fontId="1" fillId="0" borderId="8" xfId="1" applyFont="1" applyFill="1" applyBorder="1"/>
    <xf numFmtId="0" fontId="1" fillId="0" borderId="1" xfId="1" applyFont="1" applyFill="1" applyBorder="1"/>
    <xf numFmtId="0" fontId="1" fillId="0" borderId="9" xfId="1" applyFont="1" applyBorder="1"/>
    <xf numFmtId="0" fontId="4" fillId="0" borderId="1" xfId="1" applyFont="1" applyFill="1" applyBorder="1"/>
    <xf numFmtId="0" fontId="1" fillId="0" borderId="0" xfId="1" applyFont="1" applyFill="1" applyBorder="1" applyAlignment="1">
      <alignment textRotation="135"/>
    </xf>
    <xf numFmtId="0" fontId="1" fillId="0" borderId="0" xfId="1" applyFont="1" applyFill="1" applyBorder="1" applyAlignment="1">
      <alignment textRotation="45"/>
    </xf>
    <xf numFmtId="0" fontId="1" fillId="0" borderId="5" xfId="1" applyFont="1" applyBorder="1"/>
    <xf numFmtId="0" fontId="1" fillId="0" borderId="6" xfId="1" applyFont="1" applyBorder="1"/>
    <xf numFmtId="0" fontId="1" fillId="0" borderId="11" xfId="1" applyFont="1" applyBorder="1"/>
    <xf numFmtId="0" fontId="1" fillId="0" borderId="8" xfId="1" applyFont="1" applyBorder="1"/>
    <xf numFmtId="0" fontId="4" fillId="0" borderId="0" xfId="1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14" fontId="0" fillId="0" borderId="21" xfId="0" applyNumberFormat="1" applyFont="1" applyBorder="1"/>
    <xf numFmtId="0" fontId="7" fillId="0" borderId="21" xfId="0" applyFont="1" applyBorder="1"/>
    <xf numFmtId="164" fontId="7" fillId="0" borderId="21" xfId="0" applyNumberFormat="1" applyFont="1" applyBorder="1"/>
    <xf numFmtId="164" fontId="0" fillId="0" borderId="22" xfId="0" applyNumberFormat="1" applyFont="1" applyBorder="1"/>
    <xf numFmtId="0" fontId="0" fillId="0" borderId="23" xfId="0" applyFont="1" applyBorder="1" applyAlignment="1">
      <alignment horizontal="center" vertical="center"/>
    </xf>
    <xf numFmtId="14" fontId="0" fillId="0" borderId="24" xfId="0" applyNumberFormat="1" applyFont="1" applyBorder="1"/>
    <xf numFmtId="0" fontId="7" fillId="0" borderId="24" xfId="0" applyFont="1" applyBorder="1"/>
    <xf numFmtId="164" fontId="7" fillId="0" borderId="24" xfId="0" applyNumberFormat="1" applyFont="1" applyBorder="1"/>
    <xf numFmtId="164" fontId="0" fillId="0" borderId="25" xfId="0" applyNumberFormat="1" applyFont="1" applyBorder="1"/>
    <xf numFmtId="165" fontId="2" fillId="0" borderId="18" xfId="0" applyNumberFormat="1" applyFont="1" applyBorder="1" applyAlignment="1">
      <alignment horizontal="center"/>
    </xf>
    <xf numFmtId="165" fontId="0" fillId="0" borderId="21" xfId="0" applyNumberFormat="1" applyFont="1" applyBorder="1"/>
    <xf numFmtId="165" fontId="0" fillId="0" borderId="24" xfId="0" applyNumberFormat="1" applyFont="1" applyBorder="1"/>
    <xf numFmtId="165" fontId="0" fillId="0" borderId="0" xfId="0" applyNumberFormat="1"/>
    <xf numFmtId="0" fontId="4" fillId="4" borderId="26" xfId="1" applyFont="1" applyFill="1" applyBorder="1" applyAlignment="1">
      <alignment horizontal="right" textRotation="135"/>
    </xf>
    <xf numFmtId="0" fontId="4" fillId="4" borderId="27" xfId="1" applyFont="1" applyFill="1" applyBorder="1" applyAlignment="1">
      <alignment horizontal="right" textRotation="135"/>
    </xf>
    <xf numFmtId="0" fontId="4" fillId="4" borderId="28" xfId="1" applyFont="1" applyFill="1" applyBorder="1" applyAlignment="1">
      <alignment horizontal="right" textRotation="135"/>
    </xf>
    <xf numFmtId="0" fontId="4" fillId="5" borderId="13" xfId="1" applyFont="1" applyFill="1" applyBorder="1" applyAlignment="1">
      <alignment textRotation="45"/>
    </xf>
    <xf numFmtId="0" fontId="8" fillId="0" borderId="1" xfId="1" applyFont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" fillId="13" borderId="0" xfId="1" applyFont="1" applyFill="1" applyBorder="1"/>
    <xf numFmtId="0" fontId="8" fillId="10" borderId="29" xfId="1" applyFont="1" applyFill="1" applyBorder="1" applyAlignment="1">
      <alignment horizontal="left" textRotation="135"/>
    </xf>
    <xf numFmtId="0" fontId="8" fillId="12" borderId="29" xfId="1" applyFont="1" applyFill="1" applyBorder="1" applyAlignment="1">
      <alignment horizontal="left" textRotation="135"/>
    </xf>
    <xf numFmtId="0" fontId="8" fillId="14" borderId="29" xfId="1" applyFont="1" applyFill="1" applyBorder="1" applyAlignment="1">
      <alignment horizontal="right" textRotation="45"/>
    </xf>
    <xf numFmtId="0" fontId="1" fillId="0" borderId="1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4" fillId="11" borderId="30" xfId="1" applyFont="1" applyFill="1" applyBorder="1" applyAlignment="1">
      <alignment horizontal="center" vertical="center"/>
    </xf>
    <xf numFmtId="0" fontId="4" fillId="15" borderId="30" xfId="1" applyFont="1" applyFill="1" applyBorder="1" applyAlignment="1">
      <alignment horizontal="center" vertical="center"/>
    </xf>
    <xf numFmtId="0" fontId="1" fillId="10" borderId="0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 textRotation="135"/>
    </xf>
    <xf numFmtId="0" fontId="4" fillId="6" borderId="30" xfId="1" applyFont="1" applyFill="1" applyBorder="1" applyAlignment="1">
      <alignment horizontal="center" vertical="center" textRotation="180"/>
    </xf>
    <xf numFmtId="0" fontId="4" fillId="7" borderId="30" xfId="1" applyFont="1" applyFill="1" applyBorder="1" applyAlignment="1">
      <alignment horizontal="center" vertical="center" textRotation="135"/>
    </xf>
    <xf numFmtId="0" fontId="4" fillId="9" borderId="30" xfId="1" applyFont="1" applyFill="1" applyBorder="1" applyAlignment="1">
      <alignment horizontal="center" vertical="center" textRotation="180"/>
    </xf>
    <xf numFmtId="0" fontId="4" fillId="5" borderId="30" xfId="1" applyFont="1" applyFill="1" applyBorder="1" applyAlignment="1">
      <alignment horizontal="center" vertical="center" textRotation="45"/>
    </xf>
    <xf numFmtId="0" fontId="4" fillId="8" borderId="30" xfId="1" applyFont="1" applyFill="1" applyBorder="1" applyAlignment="1">
      <alignment horizontal="center" vertical="center" textRotation="45"/>
    </xf>
    <xf numFmtId="0" fontId="9" fillId="16" borderId="0" xfId="1" applyFont="1" applyFill="1" applyBorder="1" applyAlignment="1">
      <alignment horizontal="center" vertical="center"/>
    </xf>
    <xf numFmtId="0" fontId="1" fillId="16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10" fillId="2" borderId="10" xfId="1" applyFont="1" applyFill="1" applyBorder="1"/>
    <xf numFmtId="0" fontId="12" fillId="2" borderId="10" xfId="2" applyFont="1" applyFill="1" applyBorder="1" applyAlignment="1" applyProtection="1"/>
    <xf numFmtId="0" fontId="13" fillId="17" borderId="0" xfId="1" applyFont="1" applyFill="1"/>
    <xf numFmtId="0" fontId="10" fillId="0" borderId="0" xfId="1" applyFont="1"/>
    <xf numFmtId="0" fontId="14" fillId="17" borderId="0" xfId="1" applyFont="1" applyFill="1"/>
    <xf numFmtId="0" fontId="13" fillId="0" borderId="1" xfId="1" applyFont="1" applyBorder="1"/>
    <xf numFmtId="0" fontId="10" fillId="0" borderId="1" xfId="1" applyFont="1" applyBorder="1"/>
    <xf numFmtId="0" fontId="10" fillId="0" borderId="7" xfId="1" applyFont="1" applyBorder="1"/>
    <xf numFmtId="0" fontId="10" fillId="0" borderId="8" xfId="1" applyFont="1" applyBorder="1"/>
    <xf numFmtId="0" fontId="10" fillId="0" borderId="5" xfId="1" applyFont="1" applyBorder="1"/>
    <xf numFmtId="0" fontId="10" fillId="0" borderId="6" xfId="1" applyFont="1" applyBorder="1" applyAlignment="1">
      <alignment horizontal="right"/>
    </xf>
    <xf numFmtId="0" fontId="10" fillId="0" borderId="11" xfId="1" applyFont="1" applyBorder="1"/>
    <xf numFmtId="0" fontId="10" fillId="0" borderId="0" xfId="1" applyFont="1" applyBorder="1"/>
    <xf numFmtId="0" fontId="10" fillId="0" borderId="12" xfId="1" applyFont="1" applyBorder="1"/>
    <xf numFmtId="0" fontId="10" fillId="0" borderId="1" xfId="1" applyFont="1" applyBorder="1" applyAlignment="1">
      <alignment horizontal="right"/>
    </xf>
    <xf numFmtId="0" fontId="10" fillId="0" borderId="31" xfId="1" applyFont="1" applyBorder="1"/>
    <xf numFmtId="0" fontId="10" fillId="0" borderId="12" xfId="1" applyFont="1" applyBorder="1" applyAlignment="1">
      <alignment horizontal="right"/>
    </xf>
    <xf numFmtId="0" fontId="10" fillId="0" borderId="9" xfId="1" applyFont="1" applyBorder="1" applyAlignment="1">
      <alignment horizontal="right"/>
    </xf>
    <xf numFmtId="0" fontId="10" fillId="0" borderId="32" xfId="1" applyFont="1" applyBorder="1"/>
    <xf numFmtId="0" fontId="3" fillId="0" borderId="32" xfId="1" applyBorder="1"/>
    <xf numFmtId="0" fontId="10" fillId="0" borderId="33" xfId="1" applyFont="1" applyBorder="1"/>
    <xf numFmtId="0" fontId="10" fillId="0" borderId="33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3" fillId="0" borderId="0" xfId="1" applyFont="1" applyBorder="1"/>
    <xf numFmtId="0" fontId="10" fillId="0" borderId="0" xfId="1" applyFont="1" applyBorder="1" applyAlignment="1">
      <alignment horizontal="left"/>
    </xf>
    <xf numFmtId="0" fontId="15" fillId="0" borderId="0" xfId="1" applyFont="1" applyFill="1" applyBorder="1"/>
    <xf numFmtId="0" fontId="3" fillId="0" borderId="0" xfId="1" applyFill="1" applyBorder="1" applyAlignment="1">
      <alignment horizontal="right"/>
    </xf>
    <xf numFmtId="166" fontId="3" fillId="0" borderId="0" xfId="1" applyNumberFormat="1" applyFill="1" applyBorder="1"/>
    <xf numFmtId="0" fontId="3" fillId="0" borderId="0" xfId="1" applyFill="1" applyBorder="1" applyAlignment="1">
      <alignment horizontal="center"/>
    </xf>
    <xf numFmtId="0" fontId="3" fillId="0" borderId="0" xfId="1" applyFill="1" applyBorder="1" applyAlignment="1">
      <alignment vertical="center"/>
    </xf>
    <xf numFmtId="0" fontId="3" fillId="0" borderId="0" xfId="1" applyFill="1" applyBorder="1" applyAlignment="1">
      <alignment horizontal="center" vertical="center" wrapText="1"/>
    </xf>
    <xf numFmtId="14" fontId="3" fillId="0" borderId="0" xfId="1" applyNumberFormat="1" applyFill="1" applyBorder="1" applyAlignment="1">
      <alignment vertical="center"/>
    </xf>
    <xf numFmtId="9" fontId="3" fillId="0" borderId="0" xfId="1" applyNumberFormat="1" applyFill="1" applyBorder="1"/>
    <xf numFmtId="0" fontId="10" fillId="18" borderId="31" xfId="1" applyFont="1" applyFill="1" applyBorder="1"/>
    <xf numFmtId="0" fontId="10" fillId="10" borderId="31" xfId="1" applyFont="1" applyFill="1" applyBorder="1"/>
    <xf numFmtId="0" fontId="10" fillId="19" borderId="31" xfId="1" applyFont="1" applyFill="1" applyBorder="1"/>
    <xf numFmtId="0" fontId="10" fillId="20" borderId="31" xfId="1" applyFont="1" applyFill="1" applyBorder="1"/>
    <xf numFmtId="0" fontId="10" fillId="21" borderId="31" xfId="1" applyFont="1" applyFill="1" applyBorder="1"/>
    <xf numFmtId="0" fontId="10" fillId="22" borderId="31" xfId="1" applyFont="1" applyFill="1" applyBorder="1"/>
    <xf numFmtId="166" fontId="10" fillId="23" borderId="31" xfId="1" applyNumberFormat="1" applyFont="1" applyFill="1" applyBorder="1"/>
    <xf numFmtId="0" fontId="10" fillId="5" borderId="31" xfId="1" applyFont="1" applyFill="1" applyBorder="1"/>
    <xf numFmtId="164" fontId="2" fillId="0" borderId="19" xfId="0" applyNumberFormat="1" applyFont="1" applyBorder="1" applyAlignment="1">
      <alignment horizontal="center" wrapText="1"/>
    </xf>
    <xf numFmtId="9" fontId="0" fillId="0" borderId="24" xfId="0" applyNumberFormat="1" applyFont="1" applyBorder="1"/>
    <xf numFmtId="0" fontId="3" fillId="0" borderId="0" xfId="1" applyFill="1" applyBorder="1" applyAlignment="1">
      <alignment horizontal="center"/>
    </xf>
    <xf numFmtId="0" fontId="16" fillId="2" borderId="10" xfId="1" applyFont="1" applyFill="1" applyBorder="1"/>
    <xf numFmtId="0" fontId="4" fillId="0" borderId="0" xfId="1" applyFont="1" applyBorder="1"/>
    <xf numFmtId="0" fontId="1" fillId="0" borderId="33" xfId="1" applyFont="1" applyBorder="1"/>
    <xf numFmtId="0" fontId="1" fillId="0" borderId="32" xfId="1" applyFont="1" applyBorder="1"/>
    <xf numFmtId="0" fontId="1" fillId="0" borderId="32" xfId="1" applyFont="1" applyBorder="1" applyAlignment="1">
      <alignment horizontal="center"/>
    </xf>
    <xf numFmtId="0" fontId="1" fillId="0" borderId="34" xfId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2" xfId="1" applyNumberFormat="1" applyFont="1" applyBorder="1" applyAlignment="1">
      <alignment horizontal="center"/>
    </xf>
    <xf numFmtId="0" fontId="1" fillId="0" borderId="0" xfId="1" applyFont="1" applyAlignment="1">
      <alignment horizontal="right"/>
    </xf>
    <xf numFmtId="167" fontId="1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right"/>
    </xf>
    <xf numFmtId="167" fontId="1" fillId="0" borderId="1" xfId="1" applyNumberFormat="1" applyFont="1" applyBorder="1" applyAlignment="1">
      <alignment horizontal="center"/>
    </xf>
    <xf numFmtId="0" fontId="1" fillId="0" borderId="0" xfId="1" applyFont="1" applyBorder="1" applyAlignment="1">
      <alignment horizontal="right"/>
    </xf>
    <xf numFmtId="9" fontId="1" fillId="0" borderId="31" xfId="1" applyNumberFormat="1" applyFont="1" applyBorder="1" applyAlignment="1">
      <alignment horizontal="left"/>
    </xf>
    <xf numFmtId="0" fontId="1" fillId="0" borderId="34" xfId="1" applyFont="1" applyBorder="1"/>
    <xf numFmtId="0" fontId="4" fillId="0" borderId="0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9" fontId="1" fillId="0" borderId="0" xfId="1" applyNumberFormat="1" applyFont="1" applyFill="1" applyBorder="1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3" fillId="0" borderId="0" xfId="1" applyFill="1" applyBorder="1" applyAlignment="1">
      <alignment horizontal="right" vertical="center"/>
    </xf>
    <xf numFmtId="0" fontId="3" fillId="0" borderId="0" xfId="1" applyFill="1" applyBorder="1" applyAlignment="1">
      <alignment horizontal="center"/>
    </xf>
    <xf numFmtId="0" fontId="10" fillId="0" borderId="33" xfId="1" applyFont="1" applyBorder="1" applyAlignment="1">
      <alignment horizontal="right"/>
    </xf>
    <xf numFmtId="0" fontId="10" fillId="0" borderId="32" xfId="1" applyFont="1" applyBorder="1" applyAlignment="1">
      <alignment horizontal="right"/>
    </xf>
    <xf numFmtId="0" fontId="10" fillId="0" borderId="34" xfId="1" applyFont="1" applyBorder="1" applyAlignment="1">
      <alignment horizontal="right"/>
    </xf>
    <xf numFmtId="0" fontId="3" fillId="0" borderId="0" xfId="1" applyFill="1" applyBorder="1" applyAlignment="1">
      <alignment horizontal="center" vertical="center"/>
    </xf>
    <xf numFmtId="0" fontId="0" fillId="0" borderId="0" xfId="0" applyFill="1"/>
    <xf numFmtId="0" fontId="10" fillId="0" borderId="0" xfId="1" quotePrefix="1" applyFont="1"/>
    <xf numFmtId="0" fontId="13" fillId="0" borderId="5" xfId="1" applyFont="1" applyBorder="1"/>
    <xf numFmtId="0" fontId="10" fillId="0" borderId="6" xfId="1" applyFont="1" applyBorder="1"/>
    <xf numFmtId="0" fontId="19" fillId="0" borderId="11" xfId="1" applyFont="1" applyBorder="1"/>
    <xf numFmtId="0" fontId="13" fillId="0" borderId="35" xfId="1" applyFont="1" applyBorder="1" applyAlignment="1">
      <alignment horizontal="center" vertical="center" wrapText="1"/>
    </xf>
    <xf numFmtId="0" fontId="13" fillId="0" borderId="36" xfId="1" applyFont="1" applyBorder="1" applyAlignment="1">
      <alignment horizontal="center" vertical="center" wrapText="1"/>
    </xf>
    <xf numFmtId="0" fontId="13" fillId="0" borderId="37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/>
    </xf>
    <xf numFmtId="168" fontId="10" fillId="0" borderId="0" xfId="1" applyNumberFormat="1" applyFont="1" applyBorder="1"/>
    <xf numFmtId="0" fontId="10" fillId="0" borderId="12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168" fontId="10" fillId="0" borderId="1" xfId="1" applyNumberFormat="1" applyFont="1" applyBorder="1"/>
    <xf numFmtId="0" fontId="10" fillId="0" borderId="9" xfId="1" applyFont="1" applyBorder="1" applyAlignment="1">
      <alignment horizontal="center"/>
    </xf>
    <xf numFmtId="0" fontId="13" fillId="0" borderId="0" xfId="1" applyFont="1"/>
    <xf numFmtId="0" fontId="10" fillId="0" borderId="9" xfId="1" applyFont="1" applyBorder="1"/>
    <xf numFmtId="0" fontId="10" fillId="0" borderId="0" xfId="1" applyFont="1" applyFill="1" applyBorder="1"/>
    <xf numFmtId="0" fontId="13" fillId="0" borderId="0" xfId="1" applyFont="1" applyFill="1" applyBorder="1"/>
    <xf numFmtId="0" fontId="19" fillId="0" borderId="0" xfId="1" applyFont="1" applyFill="1" applyBorder="1"/>
    <xf numFmtId="0" fontId="13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/>
    </xf>
    <xf numFmtId="168" fontId="10" fillId="0" borderId="0" xfId="1" applyNumberFormat="1" applyFont="1" applyFill="1" applyBorder="1"/>
    <xf numFmtId="168" fontId="3" fillId="0" borderId="0" xfId="1" applyNumberFormat="1" applyFill="1" applyBorder="1"/>
    <xf numFmtId="0" fontId="15" fillId="0" borderId="0" xfId="1" applyFont="1" applyFill="1" applyBorder="1" applyAlignment="1">
      <alignment horizontal="center" vertical="center" wrapText="1"/>
    </xf>
  </cellXfs>
  <cellStyles count="3">
    <cellStyle name="Гиперссылка 2" xfId="2"/>
    <cellStyle name="Обычный" xfId="0" builtinId="0"/>
    <cellStyle name="Обычный 2" xfId="1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Medium9"/>
  <colors>
    <mruColors>
      <color rgb="FFE28EB8"/>
      <color rgb="FFFF6600"/>
      <color rgb="FFCC00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92</xdr:row>
      <xdr:rowOff>57150</xdr:rowOff>
    </xdr:from>
    <xdr:to>
      <xdr:col>5</xdr:col>
      <xdr:colOff>590083</xdr:colOff>
      <xdr:row>99</xdr:row>
      <xdr:rowOff>390317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3B87C14E-E5D7-4098-AF28-204E160F3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534150"/>
          <a:ext cx="3733333" cy="1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62</xdr:row>
      <xdr:rowOff>47626</xdr:rowOff>
    </xdr:from>
    <xdr:to>
      <xdr:col>8</xdr:col>
      <xdr:colOff>438150</xdr:colOff>
      <xdr:row>73</xdr:row>
      <xdr:rowOff>182726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F28F82CB-C443-4ACE-801D-EB79AC3EC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4" y="800101"/>
          <a:ext cx="6000751" cy="223060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5;&#1092;&#1086;&#1088;&#1084;&#1072;&#1090;&#1080;&#1082;&#1072;\MEGA\&#1058;&#1045;&#1054;&#1056;&#1048;&#1071;&#1080;&#1055;&#1056;&#1080;&#1057;&#1056;2019-2020\4&#1058;&#1045;&#1061;&#1053;&#1054;&#1051;&#1054;&#1043;&#1048;&#1048;%20&#1057;&#1054;&#1047;&#1044;&#1040;&#1053;&#1048;&#1071;%20&#1048;%20&#1055;&#1056;&#1045;&#1054;&#1041;&#1056;&#1040;&#1047;&#1054;&#1042;&#1040;&#1053;&#1048;&#1071;%20&#1048;&#1053;&#1060;&#1054;&#1056;&#1052;&#1040;&#1062;&#1048;&#1054;&#1053;&#1053;&#1067;&#1061;%20&#1054;&#1041;&#1066;&#1045;&#1050;&#1058;&#1054;&#1042;\&#1055;&#1056;%2018%20-%20&#1055;&#1056;%2020%20Exsel\&#1055;&#1056;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5\&#1055;&#1056;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B1" zoomScale="160" zoomScaleNormal="160" workbookViewId="0">
      <selection activeCell="E15" sqref="E15"/>
    </sheetView>
  </sheetViews>
  <sheetFormatPr defaultRowHeight="15" x14ac:dyDescent="0.25"/>
  <cols>
    <col min="1" max="1" width="9.140625" style="9"/>
    <col min="2" max="2" width="10.5703125" bestFit="1" customWidth="1"/>
    <col min="3" max="3" width="12.7109375" bestFit="1" customWidth="1"/>
    <col min="4" max="4" width="9.140625" style="10"/>
    <col min="5" max="5" width="9.140625" style="64"/>
    <col min="6" max="6" width="11.140625" style="10" bestFit="1" customWidth="1"/>
    <col min="7" max="7" width="14.42578125" bestFit="1" customWidth="1"/>
  </cols>
  <sheetData>
    <row r="1" spans="1:7" ht="24" thickBot="1" x14ac:dyDescent="0.4">
      <c r="A1" s="154" t="s">
        <v>6</v>
      </c>
      <c r="B1" s="155"/>
      <c r="C1" s="155"/>
      <c r="D1" s="155"/>
      <c r="E1" s="155"/>
      <c r="F1" s="156"/>
    </row>
    <row r="2" spans="1:7" ht="30" customHeight="1" thickTop="1" thickBot="1" x14ac:dyDescent="0.3">
      <c r="A2" s="48" t="s">
        <v>7</v>
      </c>
      <c r="B2" s="49" t="s">
        <v>8</v>
      </c>
      <c r="C2" s="49" t="s">
        <v>9</v>
      </c>
      <c r="D2" s="50" t="s">
        <v>10</v>
      </c>
      <c r="E2" s="61" t="s">
        <v>11</v>
      </c>
      <c r="F2" s="61" t="s">
        <v>12</v>
      </c>
      <c r="G2" s="133" t="s">
        <v>83</v>
      </c>
    </row>
    <row r="3" spans="1:7" ht="15.75" thickTop="1" x14ac:dyDescent="0.25">
      <c r="A3" s="51">
        <v>1</v>
      </c>
      <c r="B3" s="52">
        <v>45531</v>
      </c>
      <c r="C3" s="53" t="s">
        <v>0</v>
      </c>
      <c r="D3" s="54">
        <v>22</v>
      </c>
      <c r="E3" s="62">
        <v>43</v>
      </c>
      <c r="F3" s="55">
        <f>D3*E3</f>
        <v>946</v>
      </c>
      <c r="G3" s="55">
        <f>F3+F3*$B$11</f>
        <v>1116.28</v>
      </c>
    </row>
    <row r="4" spans="1:7" x14ac:dyDescent="0.25">
      <c r="A4" s="56">
        <v>2</v>
      </c>
      <c r="B4" s="57">
        <v>45532</v>
      </c>
      <c r="C4" s="58" t="s">
        <v>1</v>
      </c>
      <c r="D4" s="59">
        <v>55</v>
      </c>
      <c r="E4" s="63">
        <v>69</v>
      </c>
      <c r="F4" s="60">
        <f t="shared" ref="F4:F10" si="0">D4*E4</f>
        <v>3795</v>
      </c>
      <c r="G4" s="60">
        <f t="shared" ref="G4:G10" si="1">F4+F4*$B$11</f>
        <v>4478.1000000000004</v>
      </c>
    </row>
    <row r="5" spans="1:7" x14ac:dyDescent="0.25">
      <c r="A5" s="56">
        <v>3</v>
      </c>
      <c r="B5" s="57">
        <v>45533</v>
      </c>
      <c r="C5" s="58" t="s">
        <v>2</v>
      </c>
      <c r="D5" s="59">
        <v>12</v>
      </c>
      <c r="E5" s="63">
        <v>133</v>
      </c>
      <c r="F5" s="60">
        <f t="shared" si="0"/>
        <v>1596</v>
      </c>
      <c r="G5" s="60">
        <f t="shared" si="1"/>
        <v>1883.28</v>
      </c>
    </row>
    <row r="6" spans="1:7" x14ac:dyDescent="0.25">
      <c r="A6" s="56">
        <v>4</v>
      </c>
      <c r="B6" s="57">
        <v>45534</v>
      </c>
      <c r="C6" s="58" t="s">
        <v>3</v>
      </c>
      <c r="D6" s="59">
        <v>10</v>
      </c>
      <c r="E6" s="63">
        <v>145</v>
      </c>
      <c r="F6" s="60">
        <f t="shared" si="0"/>
        <v>1450</v>
      </c>
      <c r="G6" s="60">
        <f t="shared" si="1"/>
        <v>1711</v>
      </c>
    </row>
    <row r="7" spans="1:7" x14ac:dyDescent="0.25">
      <c r="A7" s="56">
        <v>5</v>
      </c>
      <c r="B7" s="57">
        <v>45535</v>
      </c>
      <c r="C7" s="58" t="s">
        <v>4</v>
      </c>
      <c r="D7" s="59">
        <v>25</v>
      </c>
      <c r="E7" s="63">
        <v>57</v>
      </c>
      <c r="F7" s="60">
        <f t="shared" si="0"/>
        <v>1425</v>
      </c>
      <c r="G7" s="60">
        <f t="shared" si="1"/>
        <v>1681.5</v>
      </c>
    </row>
    <row r="8" spans="1:7" x14ac:dyDescent="0.25">
      <c r="A8" s="56">
        <v>6</v>
      </c>
      <c r="B8" s="57">
        <v>45536</v>
      </c>
      <c r="C8" s="58" t="s">
        <v>0</v>
      </c>
      <c r="D8" s="59">
        <v>15</v>
      </c>
      <c r="E8" s="63">
        <v>11</v>
      </c>
      <c r="F8" s="60">
        <f t="shared" si="0"/>
        <v>165</v>
      </c>
      <c r="G8" s="60">
        <f t="shared" si="1"/>
        <v>194.7</v>
      </c>
    </row>
    <row r="9" spans="1:7" x14ac:dyDescent="0.25">
      <c r="A9" s="56">
        <v>7</v>
      </c>
      <c r="B9" s="57">
        <v>45537</v>
      </c>
      <c r="C9" s="58" t="s">
        <v>5</v>
      </c>
      <c r="D9" s="59">
        <v>55</v>
      </c>
      <c r="E9" s="63">
        <v>200</v>
      </c>
      <c r="F9" s="60">
        <f t="shared" si="0"/>
        <v>11000</v>
      </c>
      <c r="G9" s="60">
        <f t="shared" si="1"/>
        <v>12980</v>
      </c>
    </row>
    <row r="10" spans="1:7" x14ac:dyDescent="0.25">
      <c r="A10" s="56">
        <v>8</v>
      </c>
      <c r="B10" s="57">
        <v>45538</v>
      </c>
      <c r="C10" s="58" t="s">
        <v>4</v>
      </c>
      <c r="D10" s="59">
        <v>12</v>
      </c>
      <c r="E10" s="63">
        <v>20</v>
      </c>
      <c r="F10" s="60">
        <f t="shared" si="0"/>
        <v>240</v>
      </c>
      <c r="G10" s="60">
        <f t="shared" si="1"/>
        <v>283.2</v>
      </c>
    </row>
    <row r="11" spans="1:7" x14ac:dyDescent="0.25">
      <c r="A11" s="56" t="s">
        <v>84</v>
      </c>
      <c r="B11" s="134">
        <v>0.18</v>
      </c>
      <c r="C11" s="57"/>
      <c r="D11" s="57"/>
      <c r="E11" s="57"/>
      <c r="F11" s="57"/>
      <c r="G11" s="5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I9" sqref="I8:I9"/>
    </sheetView>
  </sheetViews>
  <sheetFormatPr defaultRowHeight="15" x14ac:dyDescent="0.25"/>
  <cols>
    <col min="3" max="3" width="10.140625" bestFit="1" customWidth="1"/>
  </cols>
  <sheetData>
    <row r="2" spans="2:7" x14ac:dyDescent="0.25">
      <c r="B2" t="s">
        <v>13</v>
      </c>
      <c r="C2" s="4">
        <v>45307</v>
      </c>
      <c r="D2">
        <v>36.6</v>
      </c>
      <c r="E2">
        <v>-13.33</v>
      </c>
      <c r="F2" s="5">
        <v>0.29930555555555555</v>
      </c>
      <c r="G2">
        <f>D2+E2</f>
        <v>23.270000000000003</v>
      </c>
    </row>
    <row r="3" spans="2:7" x14ac:dyDescent="0.25">
      <c r="B3" t="s">
        <v>13</v>
      </c>
      <c r="C3" s="4">
        <v>45307</v>
      </c>
      <c r="D3">
        <v>36.6</v>
      </c>
      <c r="E3">
        <v>-13.33</v>
      </c>
      <c r="F3" s="5">
        <v>0.29930555555555555</v>
      </c>
      <c r="G3">
        <f t="shared" ref="G3:G11" si="0">D3+E3</f>
        <v>23.270000000000003</v>
      </c>
    </row>
    <row r="4" spans="2:7" x14ac:dyDescent="0.25">
      <c r="B4" t="s">
        <v>13</v>
      </c>
      <c r="C4" s="4">
        <v>45307</v>
      </c>
      <c r="D4">
        <v>36.6</v>
      </c>
      <c r="E4">
        <v>-13.33</v>
      </c>
      <c r="F4" s="5">
        <v>0.34097222222222201</v>
      </c>
      <c r="G4">
        <f t="shared" si="0"/>
        <v>23.270000000000003</v>
      </c>
    </row>
    <row r="5" spans="2:7" x14ac:dyDescent="0.25">
      <c r="B5" t="s">
        <v>13</v>
      </c>
      <c r="C5" s="4">
        <v>45307</v>
      </c>
      <c r="D5">
        <v>36.6</v>
      </c>
      <c r="E5">
        <v>-13.33</v>
      </c>
      <c r="F5" s="5">
        <v>0.38263888888888897</v>
      </c>
      <c r="G5">
        <f t="shared" si="0"/>
        <v>23.270000000000003</v>
      </c>
    </row>
    <row r="6" spans="2:7" x14ac:dyDescent="0.25">
      <c r="B6" t="s">
        <v>13</v>
      </c>
      <c r="C6" s="4">
        <v>45307</v>
      </c>
      <c r="D6">
        <v>36.6</v>
      </c>
      <c r="E6">
        <v>-13.33</v>
      </c>
      <c r="F6" s="5">
        <v>0.42430555555555599</v>
      </c>
      <c r="G6">
        <f t="shared" si="0"/>
        <v>23.270000000000003</v>
      </c>
    </row>
    <row r="7" spans="2:7" x14ac:dyDescent="0.25">
      <c r="B7" t="s">
        <v>13</v>
      </c>
      <c r="C7" s="4">
        <v>45307</v>
      </c>
      <c r="D7">
        <v>36.6</v>
      </c>
      <c r="E7">
        <v>-13.33</v>
      </c>
      <c r="F7" s="5">
        <v>0.46597222222222201</v>
      </c>
      <c r="G7">
        <f t="shared" si="0"/>
        <v>23.270000000000003</v>
      </c>
    </row>
    <row r="8" spans="2:7" x14ac:dyDescent="0.25">
      <c r="B8" t="s">
        <v>13</v>
      </c>
      <c r="C8" s="4">
        <v>45307</v>
      </c>
      <c r="D8">
        <v>36.6</v>
      </c>
      <c r="E8">
        <v>-13.33</v>
      </c>
      <c r="F8" s="5">
        <v>0.50763888888888897</v>
      </c>
      <c r="G8">
        <f t="shared" si="0"/>
        <v>23.270000000000003</v>
      </c>
    </row>
    <row r="9" spans="2:7" x14ac:dyDescent="0.25">
      <c r="B9" t="s">
        <v>13</v>
      </c>
      <c r="C9" s="4">
        <v>45307</v>
      </c>
      <c r="D9">
        <v>36.6</v>
      </c>
      <c r="E9">
        <v>-13.33</v>
      </c>
      <c r="F9" s="5">
        <v>0.54930555555555505</v>
      </c>
      <c r="G9">
        <f t="shared" si="0"/>
        <v>23.270000000000003</v>
      </c>
    </row>
    <row r="10" spans="2:7" x14ac:dyDescent="0.25">
      <c r="B10" t="s">
        <v>13</v>
      </c>
      <c r="C10" s="4">
        <v>45307</v>
      </c>
      <c r="D10">
        <v>36.6</v>
      </c>
      <c r="E10">
        <v>-13.33</v>
      </c>
      <c r="F10" s="5">
        <v>0.59097222222222201</v>
      </c>
      <c r="G10">
        <f t="shared" si="0"/>
        <v>23.270000000000003</v>
      </c>
    </row>
    <row r="11" spans="2:7" x14ac:dyDescent="0.25">
      <c r="B11" t="s">
        <v>13</v>
      </c>
      <c r="C11" s="4">
        <v>45307</v>
      </c>
      <c r="D11">
        <v>36.6</v>
      </c>
      <c r="E11">
        <v>-13.33</v>
      </c>
      <c r="F11" s="5">
        <v>0.63263888888888897</v>
      </c>
      <c r="G11">
        <f t="shared" si="0"/>
        <v>23.270000000000003</v>
      </c>
    </row>
    <row r="12" spans="2:7" x14ac:dyDescent="0.25">
      <c r="B12" t="s">
        <v>13</v>
      </c>
      <c r="C12" s="4">
        <v>45307</v>
      </c>
      <c r="D12">
        <v>36.6</v>
      </c>
      <c r="E12">
        <v>-13.33</v>
      </c>
      <c r="F12" s="5">
        <v>0.29930555555555555</v>
      </c>
      <c r="G12">
        <f>D12+E12</f>
        <v>23.270000000000003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2" sqref="C2:C9"/>
    </sheetView>
  </sheetViews>
  <sheetFormatPr defaultRowHeight="15" x14ac:dyDescent="0.25"/>
  <sheetData>
    <row r="2" spans="1:3" ht="15.75" x14ac:dyDescent="0.25">
      <c r="A2" s="1" t="s">
        <v>0</v>
      </c>
      <c r="C2" s="6">
        <v>22</v>
      </c>
    </row>
    <row r="3" spans="1:3" ht="15.75" x14ac:dyDescent="0.25">
      <c r="A3" s="2" t="s">
        <v>1</v>
      </c>
      <c r="C3" s="7">
        <v>55</v>
      </c>
    </row>
    <row r="4" spans="1:3" ht="15.75" x14ac:dyDescent="0.25">
      <c r="A4" s="2" t="s">
        <v>2</v>
      </c>
      <c r="C4" s="7">
        <v>12</v>
      </c>
    </row>
    <row r="5" spans="1:3" ht="15.75" x14ac:dyDescent="0.25">
      <c r="A5" s="2" t="s">
        <v>3</v>
      </c>
      <c r="C5" s="7">
        <v>10</v>
      </c>
    </row>
    <row r="6" spans="1:3" ht="15.75" x14ac:dyDescent="0.25">
      <c r="A6" s="2" t="s">
        <v>4</v>
      </c>
      <c r="C6" s="7">
        <v>25</v>
      </c>
    </row>
    <row r="7" spans="1:3" ht="15.75" x14ac:dyDescent="0.25">
      <c r="A7" s="2" t="s">
        <v>0</v>
      </c>
      <c r="C7" s="7">
        <v>15</v>
      </c>
    </row>
    <row r="8" spans="1:3" ht="15.75" x14ac:dyDescent="0.25">
      <c r="A8" s="2" t="s">
        <v>5</v>
      </c>
      <c r="C8" s="7">
        <v>55</v>
      </c>
    </row>
    <row r="9" spans="1:3" ht="15.75" x14ac:dyDescent="0.25">
      <c r="A9" s="3" t="s">
        <v>4</v>
      </c>
      <c r="C9" s="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showGridLines="0" topLeftCell="A101" zoomScale="130" zoomScaleNormal="130" workbookViewId="0">
      <selection activeCell="I118" sqref="I118"/>
    </sheetView>
  </sheetViews>
  <sheetFormatPr defaultRowHeight="12.75" x14ac:dyDescent="0.2"/>
  <cols>
    <col min="1" max="1" width="9.140625" style="13"/>
    <col min="2" max="2" width="10.85546875" style="13" customWidth="1"/>
    <col min="3" max="3" width="12" style="13" customWidth="1"/>
    <col min="4" max="5" width="10.42578125" style="13" bestFit="1" customWidth="1"/>
    <col min="6" max="6" width="10" style="13" customWidth="1"/>
    <col min="7" max="7" width="11" style="13" bestFit="1" customWidth="1"/>
    <col min="8" max="8" width="11.140625" style="13" customWidth="1"/>
    <col min="9" max="16384" width="9.140625" style="13"/>
  </cols>
  <sheetData>
    <row r="1" spans="1:19" ht="15.75" thickBot="1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2"/>
      <c r="Q1" s="12"/>
      <c r="R1" s="12"/>
      <c r="S1" s="12"/>
    </row>
    <row r="2" spans="1:19" ht="15.75" thickTop="1" x14ac:dyDescent="0.2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9" s="17" customFormat="1" ht="10.5" customHeight="1" x14ac:dyDescent="0.25">
      <c r="A3" s="16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9" s="18" customFormat="1" ht="15.75" hidden="1" x14ac:dyDescent="0.25">
      <c r="A4" s="16"/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</row>
    <row r="5" spans="1:19" s="18" customFormat="1" ht="15.75" hidden="1" x14ac:dyDescent="0.25">
      <c r="A5" s="16"/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</row>
    <row r="6" spans="1:19" s="18" customFormat="1" ht="15.75" hidden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5"/>
    </row>
    <row r="7" spans="1:19" s="18" customFormat="1" ht="15.75" hidden="1" x14ac:dyDescent="0.25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</row>
    <row r="8" spans="1:19" s="18" customFormat="1" ht="15.75" hidden="1" x14ac:dyDescent="0.25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</row>
    <row r="9" spans="1:19" s="18" customFormat="1" ht="15.75" hidden="1" x14ac:dyDescent="0.25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5"/>
    </row>
    <row r="10" spans="1:19" s="18" customFormat="1" ht="15.75" hidden="1" x14ac:dyDescent="0.25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5"/>
    </row>
    <row r="11" spans="1:19" s="18" customFormat="1" ht="15.75" hidden="1" x14ac:dyDescent="0.25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5"/>
    </row>
    <row r="12" spans="1:19" s="18" customFormat="1" ht="15.75" hidden="1" x14ac:dyDescent="0.25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5"/>
    </row>
    <row r="13" spans="1:19" s="18" customFormat="1" ht="15.75" hidden="1" x14ac:dyDescent="0.25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5"/>
    </row>
    <row r="14" spans="1:19" s="18" customFormat="1" ht="15.75" hidden="1" x14ac:dyDescent="0.25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5"/>
    </row>
    <row r="15" spans="1:19" s="18" customFormat="1" ht="15.75" hidden="1" x14ac:dyDescent="0.25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5"/>
    </row>
    <row r="16" spans="1:19" s="18" customFormat="1" ht="15.75" hidden="1" x14ac:dyDescent="0.25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5"/>
    </row>
    <row r="17" spans="1:13" s="18" customFormat="1" ht="15.75" hidden="1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</row>
    <row r="18" spans="1:13" ht="15" hidden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5"/>
    </row>
    <row r="19" spans="1:13" ht="15" hidden="1" x14ac:dyDescent="0.2">
      <c r="A19" s="14"/>
      <c r="B19" s="157"/>
      <c r="C19" s="157"/>
      <c r="D19" s="157"/>
      <c r="E19" s="157"/>
      <c r="F19" s="157"/>
      <c r="G19" s="157"/>
      <c r="H19" s="14"/>
      <c r="I19" s="14"/>
      <c r="J19" s="14"/>
      <c r="K19" s="14"/>
      <c r="L19" s="15"/>
      <c r="M19" s="15"/>
    </row>
    <row r="20" spans="1:13" ht="15" hidden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</row>
    <row r="21" spans="1:13" ht="15" hidden="1" x14ac:dyDescent="0.2">
      <c r="A21" s="14"/>
      <c r="B21" s="14"/>
      <c r="C21" s="19"/>
      <c r="D21" s="14"/>
      <c r="E21" s="14"/>
      <c r="F21" s="14"/>
      <c r="G21" s="14"/>
      <c r="H21" s="14"/>
      <c r="I21" s="14"/>
      <c r="J21" s="14"/>
      <c r="K21" s="14"/>
      <c r="L21" s="15"/>
      <c r="M21" s="15"/>
    </row>
    <row r="22" spans="1:13" ht="15" hidden="1" x14ac:dyDescent="0.2">
      <c r="A22" s="14"/>
      <c r="B22" s="14"/>
      <c r="C22" s="19"/>
      <c r="D22" s="14"/>
      <c r="E22" s="14"/>
      <c r="F22" s="14"/>
      <c r="G22" s="14"/>
      <c r="H22" s="14"/>
      <c r="I22" s="14"/>
      <c r="J22" s="14"/>
      <c r="K22" s="14"/>
      <c r="L22" s="15"/>
      <c r="M22" s="15"/>
    </row>
    <row r="23" spans="1:13" ht="3" hidden="1" customHeight="1" x14ac:dyDescent="0.2">
      <c r="A23" s="14"/>
      <c r="B23" s="14"/>
      <c r="C23" s="19"/>
      <c r="D23" s="14"/>
      <c r="E23" s="14"/>
      <c r="F23" s="14"/>
      <c r="G23" s="14"/>
      <c r="H23" s="14"/>
      <c r="I23" s="14"/>
      <c r="J23" s="14"/>
      <c r="K23" s="14"/>
      <c r="L23" s="15"/>
      <c r="M23" s="15"/>
    </row>
    <row r="24" spans="1:13" ht="15" hidden="1" x14ac:dyDescent="0.2">
      <c r="A24" s="14"/>
      <c r="B24" s="14"/>
      <c r="C24" s="19"/>
      <c r="D24" s="14"/>
      <c r="E24" s="14"/>
      <c r="F24" s="14"/>
      <c r="G24" s="14"/>
      <c r="H24" s="14"/>
      <c r="I24" s="14"/>
      <c r="J24" s="14"/>
      <c r="K24" s="14"/>
      <c r="L24" s="15"/>
      <c r="M24" s="15"/>
    </row>
    <row r="25" spans="1:13" ht="15" hidden="1" x14ac:dyDescent="0.2">
      <c r="A25" s="14"/>
      <c r="B25" s="14"/>
      <c r="C25" s="19"/>
      <c r="D25" s="14"/>
      <c r="E25" s="14"/>
      <c r="F25" s="14"/>
      <c r="G25" s="14"/>
      <c r="H25" s="14"/>
      <c r="I25" s="14"/>
      <c r="J25" s="14"/>
      <c r="K25" s="14"/>
      <c r="L25" s="15"/>
      <c r="M25" s="15"/>
    </row>
    <row r="26" spans="1:13" ht="15" hidden="1" x14ac:dyDescent="0.2">
      <c r="A26" s="14"/>
      <c r="B26" s="14"/>
      <c r="C26" s="19"/>
      <c r="D26" s="14"/>
      <c r="E26" s="14"/>
      <c r="F26" s="14"/>
      <c r="G26" s="14"/>
      <c r="H26" s="14"/>
      <c r="I26" s="14"/>
      <c r="J26" s="14"/>
      <c r="K26" s="14"/>
      <c r="L26" s="15"/>
      <c r="M26" s="15"/>
    </row>
    <row r="27" spans="1:13" ht="15" hidden="1" x14ac:dyDescent="0.2">
      <c r="A27" s="14"/>
      <c r="B27" s="14"/>
      <c r="C27" s="19"/>
      <c r="D27" s="14"/>
      <c r="E27" s="14"/>
      <c r="F27" s="14"/>
      <c r="G27" s="14"/>
      <c r="H27" s="14"/>
      <c r="I27" s="14"/>
      <c r="J27" s="14"/>
      <c r="K27" s="14"/>
      <c r="L27" s="15"/>
      <c r="M27" s="15"/>
    </row>
    <row r="28" spans="1:13" ht="15" hidden="1" x14ac:dyDescent="0.2">
      <c r="A28" s="14"/>
      <c r="B28" s="14"/>
      <c r="C28" s="19"/>
      <c r="D28" s="14"/>
      <c r="E28" s="14"/>
      <c r="F28" s="14"/>
      <c r="G28" s="14"/>
      <c r="H28" s="14"/>
      <c r="I28" s="14"/>
      <c r="J28" s="14"/>
      <c r="K28" s="14"/>
      <c r="L28" s="15"/>
      <c r="M28" s="15"/>
    </row>
    <row r="29" spans="1:13" ht="15" hidden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5"/>
    </row>
    <row r="30" spans="1:13" ht="15" hidden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5"/>
    </row>
    <row r="31" spans="1:13" s="17" customFormat="1" ht="15.75" hidden="1" x14ac:dyDescent="0.25">
      <c r="A31" s="16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5"/>
    </row>
    <row r="32" spans="1:13" s="18" customFormat="1" ht="15.75" hidden="1" x14ac:dyDescent="0.25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5"/>
    </row>
    <row r="33" spans="1:13" s="18" customFormat="1" ht="15.75" hidden="1" x14ac:dyDescent="0.25">
      <c r="A33" s="16"/>
      <c r="B33" s="14"/>
      <c r="C33" s="14"/>
      <c r="D33" s="14"/>
      <c r="E33" s="14"/>
      <c r="F33" s="16"/>
      <c r="G33" s="14"/>
      <c r="H33" s="14"/>
      <c r="I33" s="14"/>
      <c r="J33" s="14"/>
      <c r="K33" s="14"/>
      <c r="L33" s="15"/>
      <c r="M33" s="15"/>
    </row>
    <row r="34" spans="1:13" ht="15.75" hidden="1" x14ac:dyDescent="0.25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</row>
    <row r="35" spans="1:13" ht="15.75" hidden="1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5"/>
    </row>
    <row r="36" spans="1:13" ht="4.5" hidden="1" customHeight="1" x14ac:dyDescent="0.25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5"/>
    </row>
    <row r="37" spans="1:13" ht="15.75" hidden="1" x14ac:dyDescent="0.25">
      <c r="A37" s="16"/>
      <c r="B37" s="16"/>
      <c r="C37" s="14"/>
      <c r="D37" s="14"/>
      <c r="E37" s="14"/>
      <c r="F37" s="16"/>
      <c r="G37" s="14"/>
      <c r="H37" s="14"/>
      <c r="I37" s="14"/>
      <c r="J37" s="14"/>
      <c r="K37" s="14"/>
      <c r="L37" s="15"/>
      <c r="M37" s="15"/>
    </row>
    <row r="38" spans="1:13" ht="15.75" hidden="1" x14ac:dyDescent="0.25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5"/>
    </row>
    <row r="39" spans="1:13" ht="15.75" hidden="1" x14ac:dyDescent="0.25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5"/>
    </row>
    <row r="40" spans="1:13" ht="15.75" hidden="1" x14ac:dyDescent="0.25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</row>
    <row r="41" spans="1:13" ht="15.75" hidden="1" x14ac:dyDescent="0.25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5"/>
    </row>
    <row r="42" spans="1:13" ht="15.75" hidden="1" x14ac:dyDescent="0.25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5"/>
    </row>
    <row r="43" spans="1:13" ht="15.75" hidden="1" x14ac:dyDescent="0.25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</row>
    <row r="44" spans="1:13" ht="15.75" hidden="1" x14ac:dyDescent="0.25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5"/>
    </row>
    <row r="45" spans="1:13" ht="15.75" hidden="1" x14ac:dyDescent="0.25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5"/>
    </row>
    <row r="46" spans="1:13" ht="15" hidden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5"/>
    </row>
    <row r="47" spans="1:13" ht="15" hidden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5"/>
    </row>
    <row r="48" spans="1:13" s="21" customFormat="1" ht="15" hidden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20"/>
      <c r="M48" s="20"/>
    </row>
    <row r="49" spans="1:13" s="21" customFormat="1" ht="15" hidden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20"/>
      <c r="M49" s="20"/>
    </row>
    <row r="50" spans="1:13" s="17" customFormat="1" ht="15.75" hidden="1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5"/>
    </row>
    <row r="51" spans="1:13" ht="1.5" customHeight="1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5"/>
    </row>
    <row r="52" spans="1:13" ht="15.75" hidden="1" x14ac:dyDescent="0.25">
      <c r="A52" s="16"/>
      <c r="B52" s="16"/>
      <c r="C52" s="14"/>
      <c r="D52" s="14"/>
      <c r="E52" s="14"/>
      <c r="F52" s="16"/>
      <c r="G52" s="14"/>
      <c r="H52" s="14"/>
      <c r="I52" s="14"/>
      <c r="J52" s="14"/>
      <c r="K52" s="14"/>
      <c r="L52" s="15"/>
      <c r="M52" s="15"/>
    </row>
    <row r="53" spans="1:13" ht="15.75" hidden="1" x14ac:dyDescent="0.25">
      <c r="A53" s="1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5"/>
    </row>
    <row r="54" spans="1:13" ht="15.75" hidden="1" x14ac:dyDescent="0.25">
      <c r="A54" s="16"/>
      <c r="B54" s="19"/>
      <c r="C54" s="14"/>
      <c r="D54" s="14"/>
      <c r="E54" s="14"/>
      <c r="F54" s="19"/>
      <c r="G54" s="14"/>
      <c r="H54" s="14"/>
      <c r="I54" s="14"/>
      <c r="J54" s="14"/>
      <c r="K54" s="14"/>
      <c r="L54" s="15"/>
      <c r="M54" s="15"/>
    </row>
    <row r="55" spans="1:13" ht="15.75" hidden="1" x14ac:dyDescent="0.25">
      <c r="A55" s="16"/>
      <c r="B55" s="22"/>
      <c r="C55" s="14"/>
      <c r="D55" s="14"/>
      <c r="E55" s="14"/>
      <c r="F55" s="22"/>
      <c r="G55" s="14"/>
      <c r="H55" s="14"/>
      <c r="I55" s="14"/>
      <c r="J55" s="14"/>
      <c r="K55" s="14"/>
      <c r="L55" s="15"/>
      <c r="M55" s="15"/>
    </row>
    <row r="56" spans="1:13" ht="15.75" hidden="1" x14ac:dyDescent="0.25">
      <c r="A56" s="16"/>
      <c r="B56" s="23"/>
      <c r="C56" s="14"/>
      <c r="D56" s="14"/>
      <c r="E56" s="14"/>
      <c r="F56" s="24"/>
      <c r="G56" s="14"/>
      <c r="H56" s="14"/>
      <c r="I56" s="14"/>
      <c r="J56" s="14"/>
      <c r="K56" s="14"/>
      <c r="L56" s="15"/>
      <c r="M56" s="15"/>
    </row>
    <row r="57" spans="1:13" ht="15.75" hidden="1" x14ac:dyDescent="0.25">
      <c r="A57" s="16"/>
      <c r="B57" s="23"/>
      <c r="C57" s="14"/>
      <c r="D57" s="14"/>
      <c r="E57" s="14"/>
      <c r="F57" s="22"/>
      <c r="G57" s="14"/>
      <c r="H57" s="14"/>
      <c r="I57" s="14"/>
      <c r="J57" s="14"/>
      <c r="K57" s="14"/>
      <c r="L57" s="15"/>
      <c r="M57" s="15"/>
    </row>
    <row r="58" spans="1:13" ht="15.75" hidden="1" x14ac:dyDescent="0.25">
      <c r="A58" s="16"/>
      <c r="B58" s="23"/>
      <c r="C58" s="14"/>
      <c r="D58" s="14"/>
      <c r="E58" s="14"/>
      <c r="F58" s="22"/>
      <c r="G58" s="14"/>
      <c r="H58" s="14"/>
      <c r="I58" s="14"/>
      <c r="J58" s="14"/>
      <c r="K58" s="14"/>
      <c r="L58" s="15"/>
      <c r="M58" s="15"/>
    </row>
    <row r="59" spans="1:13" ht="15.75" hidden="1" x14ac:dyDescent="0.25">
      <c r="A59" s="16"/>
      <c r="B59" s="23"/>
      <c r="C59" s="14"/>
      <c r="D59" s="14"/>
      <c r="E59" s="14"/>
      <c r="F59" s="22"/>
      <c r="G59" s="14"/>
      <c r="H59" s="14"/>
      <c r="I59" s="14"/>
      <c r="J59" s="14"/>
      <c r="K59" s="14"/>
      <c r="L59" s="15"/>
      <c r="M59" s="15"/>
    </row>
    <row r="60" spans="1:13" ht="15.75" hidden="1" x14ac:dyDescent="0.25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5"/>
    </row>
    <row r="61" spans="1:13" ht="15.75" hidden="1" x14ac:dyDescent="0.25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</row>
    <row r="62" spans="1:13" s="17" customFormat="1" ht="15.75" x14ac:dyDescent="0.25">
      <c r="A62" s="25" t="s">
        <v>16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3" s="18" customFormat="1" ht="1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3" s="18" customFormat="1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7"/>
    </row>
    <row r="65" spans="1:11" ht="15" x14ac:dyDescent="0.2">
      <c r="A65" s="14"/>
      <c r="B65" s="28"/>
      <c r="C65" s="14"/>
      <c r="D65" s="14"/>
      <c r="E65" s="14"/>
      <c r="F65" s="14"/>
      <c r="G65" s="29"/>
      <c r="H65" s="14"/>
      <c r="I65" s="14"/>
      <c r="J65" s="14"/>
      <c r="K65" s="30"/>
    </row>
    <row r="66" spans="1:11" ht="15" x14ac:dyDescent="0.2">
      <c r="A66" s="14"/>
      <c r="B66" s="14"/>
      <c r="C66" s="28"/>
      <c r="D66" s="14"/>
      <c r="E66" s="14"/>
      <c r="F66" s="29"/>
      <c r="G66" s="14"/>
      <c r="H66" s="14"/>
      <c r="I66" s="14"/>
      <c r="J66" s="14"/>
      <c r="K66" s="30"/>
    </row>
    <row r="67" spans="1:11" ht="15" x14ac:dyDescent="0.2">
      <c r="A67" s="14"/>
      <c r="B67" s="14"/>
      <c r="C67" s="14"/>
      <c r="D67" s="28"/>
      <c r="E67" s="29"/>
      <c r="F67" s="14"/>
      <c r="G67" s="14"/>
      <c r="H67" s="14"/>
      <c r="I67" s="14"/>
      <c r="J67" s="14"/>
      <c r="K67" s="30"/>
    </row>
    <row r="68" spans="1:11" ht="15" x14ac:dyDescent="0.2">
      <c r="A68" s="14"/>
      <c r="B68" s="14"/>
      <c r="C68" s="14"/>
      <c r="D68" s="29"/>
      <c r="E68" s="28"/>
      <c r="F68" s="14"/>
      <c r="G68" s="14"/>
      <c r="H68" s="14"/>
      <c r="I68" s="14"/>
      <c r="J68" s="14"/>
      <c r="K68" s="30"/>
    </row>
    <row r="69" spans="1:11" ht="15" x14ac:dyDescent="0.2">
      <c r="A69" s="14"/>
      <c r="B69" s="14"/>
      <c r="C69" s="29"/>
      <c r="D69" s="14"/>
      <c r="E69" s="14"/>
      <c r="F69" s="28"/>
      <c r="G69" s="14"/>
      <c r="H69" s="14"/>
      <c r="I69" s="14"/>
      <c r="J69" s="14"/>
      <c r="K69" s="30"/>
    </row>
    <row r="70" spans="1:11" ht="15" x14ac:dyDescent="0.2">
      <c r="A70" s="14"/>
      <c r="B70" s="29"/>
      <c r="C70" s="14"/>
      <c r="D70" s="14"/>
      <c r="E70" s="14"/>
      <c r="F70" s="14"/>
      <c r="G70" s="28"/>
      <c r="H70" s="14"/>
      <c r="I70" s="14"/>
      <c r="J70" s="14"/>
      <c r="K70" s="30"/>
    </row>
    <row r="71" spans="1:11" ht="15" x14ac:dyDescent="0.2">
      <c r="A71" s="14"/>
      <c r="B71" s="14"/>
      <c r="C71" s="14"/>
      <c r="D71" s="14"/>
      <c r="E71" s="14"/>
      <c r="F71" s="14"/>
      <c r="G71" s="14"/>
      <c r="H71" s="28"/>
      <c r="I71" s="14"/>
      <c r="J71" s="14"/>
      <c r="K71" s="30"/>
    </row>
    <row r="72" spans="1:11" ht="15" x14ac:dyDescent="0.2">
      <c r="A72" s="14"/>
      <c r="B72" s="14"/>
      <c r="C72" s="14"/>
      <c r="D72" s="14"/>
      <c r="E72" s="14"/>
      <c r="F72" s="14"/>
      <c r="G72" s="14"/>
      <c r="H72" s="14"/>
      <c r="I72" s="28"/>
      <c r="J72" s="14"/>
      <c r="K72" s="30"/>
    </row>
    <row r="73" spans="1:11" ht="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30"/>
    </row>
    <row r="74" spans="1:11" ht="15" x14ac:dyDescent="0.2">
      <c r="A74" s="27"/>
      <c r="B74" s="27"/>
      <c r="C74" s="30"/>
      <c r="D74" s="30"/>
      <c r="E74" s="30"/>
      <c r="F74" s="30"/>
      <c r="G74" s="27"/>
      <c r="H74" s="27"/>
      <c r="I74" s="27"/>
      <c r="J74" s="30"/>
      <c r="K74" s="30"/>
    </row>
    <row r="75" spans="1:11" ht="1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</row>
    <row r="76" spans="1:11" ht="1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0"/>
      <c r="K76" s="30"/>
    </row>
    <row r="77" spans="1:11" ht="15" x14ac:dyDescent="0.2">
      <c r="A77" s="30" t="s">
        <v>17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 spans="1:11" ht="1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 spans="1:11" ht="15.75" thickBot="1" x14ac:dyDescent="0.25">
      <c r="A79" s="32"/>
      <c r="B79" s="33"/>
      <c r="C79" s="33"/>
      <c r="D79" s="33"/>
      <c r="E79" s="33"/>
      <c r="F79" s="33"/>
      <c r="G79" s="33"/>
      <c r="H79" s="33"/>
      <c r="I79" s="33"/>
      <c r="J79" s="34"/>
      <c r="K79" s="30"/>
    </row>
    <row r="80" spans="1:11" ht="21.75" thickTop="1" thickBot="1" x14ac:dyDescent="0.25">
      <c r="A80" s="35"/>
      <c r="B80" s="65" t="s">
        <v>21</v>
      </c>
      <c r="C80" s="14"/>
      <c r="D80" s="14"/>
      <c r="E80" s="14"/>
      <c r="F80" s="14"/>
      <c r="G80" s="68" t="s">
        <v>28</v>
      </c>
      <c r="H80" s="14"/>
      <c r="I80" s="14"/>
      <c r="J80" s="36"/>
      <c r="K80" s="30"/>
    </row>
    <row r="81" spans="1:11" ht="21.75" thickTop="1" thickBot="1" x14ac:dyDescent="0.25">
      <c r="A81" s="35"/>
      <c r="B81" s="14"/>
      <c r="C81" s="65" t="s">
        <v>22</v>
      </c>
      <c r="D81" s="14"/>
      <c r="E81" s="14"/>
      <c r="F81" s="68" t="s">
        <v>23</v>
      </c>
      <c r="G81" s="14"/>
      <c r="H81" s="14"/>
      <c r="I81" s="14"/>
      <c r="J81" s="36"/>
      <c r="K81" s="30"/>
    </row>
    <row r="82" spans="1:11" ht="21" thickTop="1" thickBot="1" x14ac:dyDescent="0.25">
      <c r="A82" s="35"/>
      <c r="B82" s="14"/>
      <c r="C82" s="14"/>
      <c r="D82" s="66" t="s">
        <v>23</v>
      </c>
      <c r="E82" s="68" t="s">
        <v>30</v>
      </c>
      <c r="F82" s="14"/>
      <c r="G82" s="14"/>
      <c r="H82" s="14"/>
      <c r="I82" s="14"/>
      <c r="J82" s="36"/>
      <c r="K82" s="30"/>
    </row>
    <row r="83" spans="1:11" ht="21.75" thickTop="1" thickBot="1" x14ac:dyDescent="0.25">
      <c r="A83" s="35"/>
      <c r="B83" s="14"/>
      <c r="C83" s="14"/>
      <c r="D83" s="68" t="s">
        <v>31</v>
      </c>
      <c r="E83" s="67" t="s">
        <v>24</v>
      </c>
      <c r="F83" s="14"/>
      <c r="G83" s="14"/>
      <c r="H83" s="14"/>
      <c r="I83" s="14"/>
      <c r="J83" s="36"/>
      <c r="K83" s="30"/>
    </row>
    <row r="84" spans="1:11" ht="21.75" thickTop="1" thickBot="1" x14ac:dyDescent="0.25">
      <c r="A84" s="35"/>
      <c r="B84" s="14"/>
      <c r="C84" s="68" t="s">
        <v>30</v>
      </c>
      <c r="D84" s="14"/>
      <c r="E84" s="14"/>
      <c r="F84" s="65" t="s">
        <v>25</v>
      </c>
      <c r="G84" s="14"/>
      <c r="H84" s="14"/>
      <c r="I84" s="14"/>
      <c r="J84" s="36"/>
      <c r="K84" s="30"/>
    </row>
    <row r="85" spans="1:11" ht="21" thickTop="1" thickBot="1" x14ac:dyDescent="0.25">
      <c r="A85" s="35"/>
      <c r="B85" s="68" t="s">
        <v>29</v>
      </c>
      <c r="C85" s="14"/>
      <c r="D85" s="14"/>
      <c r="E85" s="14"/>
      <c r="F85" s="14"/>
      <c r="G85" s="65" t="s">
        <v>26</v>
      </c>
      <c r="H85" s="14"/>
      <c r="I85" s="14"/>
      <c r="J85" s="36"/>
      <c r="K85" s="30"/>
    </row>
    <row r="86" spans="1:11" ht="21" thickTop="1" thickBot="1" x14ac:dyDescent="0.25">
      <c r="A86" s="35"/>
      <c r="B86" s="14"/>
      <c r="C86" s="14"/>
      <c r="D86" s="14"/>
      <c r="E86" s="14"/>
      <c r="F86" s="14"/>
      <c r="G86" s="14"/>
      <c r="H86" s="65" t="s">
        <v>27</v>
      </c>
      <c r="I86" s="14"/>
      <c r="J86" s="36"/>
      <c r="K86" s="30"/>
    </row>
    <row r="87" spans="1:11" ht="21.75" thickTop="1" thickBot="1" x14ac:dyDescent="0.25">
      <c r="A87" s="35"/>
      <c r="B87" s="14"/>
      <c r="C87" s="14"/>
      <c r="D87" s="14"/>
      <c r="E87" s="14"/>
      <c r="F87" s="14"/>
      <c r="G87" s="14"/>
      <c r="H87" s="14"/>
      <c r="I87" s="65" t="s">
        <v>28</v>
      </c>
      <c r="J87" s="36"/>
      <c r="K87" s="30"/>
    </row>
    <row r="88" spans="1:11" ht="15.75" thickTop="1" x14ac:dyDescent="0.2">
      <c r="A88" s="35"/>
      <c r="B88" s="14"/>
      <c r="C88" s="14"/>
      <c r="D88" s="14"/>
      <c r="E88" s="14"/>
      <c r="F88" s="14"/>
      <c r="G88" s="14"/>
      <c r="H88" s="14"/>
      <c r="I88" s="14"/>
      <c r="J88" s="36"/>
      <c r="K88" s="30"/>
    </row>
    <row r="89" spans="1:11" ht="15" x14ac:dyDescent="0.2">
      <c r="A89" s="35"/>
      <c r="B89" s="14"/>
      <c r="C89" s="14"/>
      <c r="D89" s="14"/>
      <c r="E89" s="14"/>
      <c r="F89" s="14"/>
      <c r="G89" s="14"/>
      <c r="H89" s="14"/>
      <c r="I89" s="14"/>
      <c r="J89" s="36"/>
      <c r="K89" s="30"/>
    </row>
    <row r="90" spans="1:11" ht="15" x14ac:dyDescent="0.2">
      <c r="A90" s="37"/>
      <c r="B90" s="38"/>
      <c r="C90" s="38"/>
      <c r="D90" s="38"/>
      <c r="E90" s="38"/>
      <c r="F90" s="38"/>
      <c r="G90" s="38"/>
      <c r="H90" s="38"/>
      <c r="I90" s="38"/>
      <c r="J90" s="39"/>
      <c r="K90" s="30"/>
    </row>
    <row r="91" spans="1:11" ht="1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0"/>
      <c r="K91" s="30"/>
    </row>
    <row r="92" spans="1:11" s="17" customFormat="1" ht="15.75" x14ac:dyDescent="0.25">
      <c r="A92" s="40" t="s">
        <v>18</v>
      </c>
      <c r="B92" s="38"/>
      <c r="C92" s="38"/>
      <c r="D92" s="38"/>
      <c r="E92" s="38"/>
      <c r="F92" s="38"/>
      <c r="G92" s="38"/>
      <c r="H92" s="38"/>
      <c r="I92" s="38"/>
      <c r="J92" s="26"/>
      <c r="K92" s="26"/>
    </row>
    <row r="93" spans="1:11" ht="1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0"/>
      <c r="K93" s="30"/>
    </row>
    <row r="94" spans="1:11" ht="15" x14ac:dyDescent="0.2">
      <c r="A94" s="31"/>
      <c r="B94" s="14"/>
      <c r="C94" s="14"/>
      <c r="D94" s="14"/>
      <c r="E94" s="14"/>
      <c r="F94" s="14"/>
      <c r="G94" s="14"/>
      <c r="H94" s="14"/>
      <c r="I94" s="31"/>
      <c r="J94" s="30"/>
      <c r="K94" s="30"/>
    </row>
    <row r="95" spans="1:11" ht="15" x14ac:dyDescent="0.2">
      <c r="A95" s="31"/>
      <c r="B95" s="14"/>
      <c r="C95" s="14"/>
      <c r="D95" s="14"/>
      <c r="E95" s="14"/>
      <c r="F95" s="14"/>
      <c r="G95" s="14"/>
      <c r="H95" s="14"/>
      <c r="I95" s="31"/>
      <c r="J95" s="30"/>
      <c r="K95" s="30"/>
    </row>
    <row r="96" spans="1:11" ht="15" x14ac:dyDescent="0.2">
      <c r="A96" s="31"/>
      <c r="B96" s="14"/>
      <c r="C96" s="14"/>
      <c r="D96" s="14"/>
      <c r="E96" s="41"/>
      <c r="F96" s="14"/>
      <c r="G96" s="14"/>
      <c r="H96" s="14"/>
      <c r="I96" s="31"/>
      <c r="J96" s="30"/>
      <c r="K96" s="30"/>
    </row>
    <row r="97" spans="1:12" ht="15" x14ac:dyDescent="0.2">
      <c r="A97" s="31"/>
      <c r="B97" s="14"/>
      <c r="C97" s="14"/>
      <c r="D97" s="42"/>
      <c r="E97" s="14"/>
      <c r="F97" s="41"/>
      <c r="G97" s="14"/>
      <c r="H97" s="14"/>
      <c r="I97" s="31"/>
      <c r="J97" s="30"/>
      <c r="K97" s="30"/>
    </row>
    <row r="98" spans="1:12" ht="15" x14ac:dyDescent="0.2">
      <c r="A98" s="31"/>
      <c r="B98" s="14"/>
      <c r="C98" s="14"/>
      <c r="D98" s="14"/>
      <c r="E98" s="42"/>
      <c r="F98" s="14"/>
      <c r="G98" s="14"/>
      <c r="H98" s="14"/>
      <c r="I98" s="31"/>
      <c r="J98" s="30"/>
      <c r="K98" s="30"/>
    </row>
    <row r="99" spans="1:12" ht="15" x14ac:dyDescent="0.2">
      <c r="A99" s="31"/>
      <c r="B99" s="14"/>
      <c r="C99" s="14"/>
      <c r="D99" s="14"/>
      <c r="E99" s="14"/>
      <c r="F99" s="14"/>
      <c r="G99" s="14"/>
      <c r="H99" s="14"/>
      <c r="I99" s="31"/>
      <c r="J99" s="30"/>
      <c r="K99" s="30"/>
    </row>
    <row r="100" spans="1:12" ht="35.25" customHeight="1" x14ac:dyDescent="0.2">
      <c r="A100" s="31"/>
      <c r="B100" s="14"/>
      <c r="C100" s="14"/>
      <c r="D100" s="14"/>
      <c r="E100" s="14"/>
      <c r="F100" s="14"/>
      <c r="G100" s="14"/>
      <c r="H100" s="14"/>
      <c r="I100" s="31"/>
      <c r="J100" s="30"/>
      <c r="K100" s="30"/>
    </row>
    <row r="101" spans="1:12" ht="15" x14ac:dyDescent="0.2">
      <c r="A101" s="31" t="s">
        <v>17</v>
      </c>
      <c r="B101" s="31"/>
      <c r="C101" s="31"/>
      <c r="D101" s="31"/>
      <c r="E101" s="31"/>
      <c r="F101" s="31"/>
      <c r="G101" s="31"/>
      <c r="H101" s="31"/>
      <c r="I101" s="31"/>
      <c r="J101" s="30"/>
      <c r="K101" s="30"/>
    </row>
    <row r="102" spans="1:12" ht="15" x14ac:dyDescent="0.2">
      <c r="A102" s="31"/>
      <c r="B102" s="31"/>
      <c r="C102" s="43"/>
      <c r="D102" s="44"/>
      <c r="E102" s="44"/>
      <c r="F102" s="44"/>
      <c r="G102" s="34"/>
      <c r="H102" s="31"/>
      <c r="I102" s="31"/>
      <c r="J102" s="30"/>
      <c r="K102" s="30"/>
    </row>
    <row r="103" spans="1:12" ht="30" customHeight="1" x14ac:dyDescent="0.2">
      <c r="A103" s="31"/>
      <c r="B103" s="31"/>
      <c r="C103" s="45"/>
      <c r="D103" s="73" t="s">
        <v>32</v>
      </c>
      <c r="E103" s="27"/>
      <c r="F103" s="27"/>
      <c r="G103" s="36"/>
      <c r="H103" s="31"/>
      <c r="I103" s="31"/>
      <c r="J103" s="30"/>
      <c r="K103" s="30"/>
    </row>
    <row r="104" spans="1:12" ht="30" customHeight="1" x14ac:dyDescent="0.2">
      <c r="A104" s="31"/>
      <c r="B104" s="31"/>
      <c r="C104" s="74" t="s">
        <v>32</v>
      </c>
      <c r="D104" s="71"/>
      <c r="E104" s="72" t="s">
        <v>32</v>
      </c>
      <c r="F104" s="27"/>
      <c r="G104" s="36"/>
      <c r="H104" s="31"/>
      <c r="I104" s="31"/>
      <c r="J104" s="30"/>
      <c r="K104" s="30"/>
    </row>
    <row r="105" spans="1:12" ht="30" customHeight="1" x14ac:dyDescent="0.2">
      <c r="A105" s="31"/>
      <c r="B105" s="31"/>
      <c r="C105" s="45"/>
      <c r="D105" s="70" t="s">
        <v>32</v>
      </c>
      <c r="E105" s="27"/>
      <c r="F105" s="27"/>
      <c r="G105" s="36"/>
      <c r="H105" s="31"/>
      <c r="I105" s="31"/>
      <c r="J105" s="30"/>
      <c r="K105" s="30"/>
    </row>
    <row r="106" spans="1:12" ht="15" x14ac:dyDescent="0.2">
      <c r="A106" s="31"/>
      <c r="B106" s="31"/>
      <c r="C106" s="46"/>
      <c r="D106" s="69"/>
      <c r="E106" s="26"/>
      <c r="F106" s="26"/>
      <c r="G106" s="39"/>
      <c r="H106" s="31"/>
      <c r="I106" s="31"/>
      <c r="J106" s="30"/>
      <c r="K106" s="30"/>
    </row>
    <row r="107" spans="1:12" ht="1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0"/>
      <c r="K107" s="30"/>
    </row>
    <row r="108" spans="1:12" ht="1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0"/>
      <c r="K108" s="30"/>
    </row>
    <row r="109" spans="1:12" s="17" customFormat="1" ht="15.75" x14ac:dyDescent="0.25">
      <c r="A109" s="40" t="s">
        <v>19</v>
      </c>
      <c r="B109" s="38"/>
      <c r="C109" s="38"/>
      <c r="D109" s="38"/>
      <c r="E109" s="38"/>
      <c r="F109" s="38"/>
      <c r="G109" s="38"/>
      <c r="H109" s="38"/>
      <c r="I109" s="38"/>
      <c r="J109" s="26"/>
      <c r="K109" s="26"/>
    </row>
    <row r="110" spans="1:12" ht="1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1:12" ht="16.5" thickBot="1" x14ac:dyDescent="0.3">
      <c r="A111" s="12" t="s">
        <v>20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5.75" thickTop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1:11" ht="15.75" x14ac:dyDescent="0.25">
      <c r="A113" s="47"/>
      <c r="B113" s="30"/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1:11" ht="15" x14ac:dyDescent="0.2">
      <c r="A114" s="30"/>
      <c r="B114" s="43"/>
      <c r="C114" s="44"/>
      <c r="D114" s="44"/>
      <c r="E114" s="44"/>
      <c r="F114" s="44"/>
      <c r="G114" s="44"/>
      <c r="H114" s="44"/>
      <c r="I114" s="34"/>
      <c r="J114" s="30"/>
      <c r="K114" s="30"/>
    </row>
    <row r="115" spans="1:11" ht="15" x14ac:dyDescent="0.2">
      <c r="A115" s="30"/>
      <c r="B115" s="45"/>
      <c r="C115" s="27"/>
      <c r="D115" s="27"/>
      <c r="E115" s="27"/>
      <c r="F115" s="27"/>
      <c r="G115" s="27"/>
      <c r="H115" s="27"/>
      <c r="I115" s="36"/>
      <c r="J115" s="30"/>
      <c r="K115" s="30"/>
    </row>
    <row r="116" spans="1:11" ht="15" x14ac:dyDescent="0.2">
      <c r="A116" s="30"/>
      <c r="B116" s="45"/>
      <c r="C116" s="27"/>
      <c r="D116" s="27"/>
      <c r="E116" s="27"/>
      <c r="F116" s="27"/>
      <c r="G116" s="27"/>
      <c r="H116" s="27"/>
      <c r="I116" s="36"/>
      <c r="J116" s="30"/>
      <c r="K116" s="30"/>
    </row>
    <row r="117" spans="1:11" ht="15.75" thickBot="1" x14ac:dyDescent="0.25">
      <c r="A117" s="30"/>
      <c r="B117" s="75"/>
      <c r="C117" s="76"/>
      <c r="D117" s="76"/>
      <c r="E117" s="76"/>
      <c r="F117" s="76"/>
      <c r="G117" s="76"/>
      <c r="H117" s="27"/>
      <c r="I117" s="36"/>
      <c r="J117" s="30"/>
      <c r="K117" s="30"/>
    </row>
    <row r="118" spans="1:11" ht="15.75" thickBot="1" x14ac:dyDescent="0.25">
      <c r="A118" s="30"/>
      <c r="B118" s="75"/>
      <c r="C118" s="76"/>
      <c r="D118" s="76"/>
      <c r="E118" s="81" t="s">
        <v>26</v>
      </c>
      <c r="F118" s="76"/>
      <c r="G118" s="76"/>
      <c r="H118" s="27"/>
      <c r="I118" s="36"/>
      <c r="J118" s="30"/>
      <c r="K118" s="30"/>
    </row>
    <row r="119" spans="1:11" ht="21" thickBot="1" x14ac:dyDescent="0.25">
      <c r="A119" s="30"/>
      <c r="B119" s="75"/>
      <c r="C119" s="76"/>
      <c r="D119" s="80" t="s">
        <v>33</v>
      </c>
      <c r="E119" s="87"/>
      <c r="F119" s="85" t="s">
        <v>34</v>
      </c>
      <c r="G119" s="76"/>
      <c r="H119" s="27"/>
      <c r="I119" s="36"/>
      <c r="J119" s="30"/>
      <c r="K119" s="30"/>
    </row>
    <row r="120" spans="1:11" ht="16.5" thickBot="1" x14ac:dyDescent="0.25">
      <c r="A120" s="30"/>
      <c r="B120" s="75"/>
      <c r="C120" s="78" t="s">
        <v>26</v>
      </c>
      <c r="D120" s="86"/>
      <c r="E120" s="79"/>
      <c r="F120" s="87"/>
      <c r="G120" s="77" t="s">
        <v>22</v>
      </c>
      <c r="H120" s="27"/>
      <c r="I120" s="36"/>
      <c r="J120" s="30"/>
      <c r="K120" s="30"/>
    </row>
    <row r="121" spans="1:11" ht="20.25" thickBot="1" x14ac:dyDescent="0.25">
      <c r="A121" s="30"/>
      <c r="B121" s="75"/>
      <c r="C121" s="76"/>
      <c r="D121" s="84" t="s">
        <v>35</v>
      </c>
      <c r="E121" s="87"/>
      <c r="F121" s="82" t="s">
        <v>27</v>
      </c>
      <c r="G121" s="76"/>
      <c r="H121" s="27"/>
      <c r="I121" s="36"/>
      <c r="J121" s="30"/>
      <c r="K121" s="30"/>
    </row>
    <row r="122" spans="1:11" ht="15.75" thickBot="1" x14ac:dyDescent="0.25">
      <c r="A122" s="30"/>
      <c r="B122" s="75"/>
      <c r="C122" s="76"/>
      <c r="D122" s="76"/>
      <c r="E122" s="83" t="s">
        <v>22</v>
      </c>
      <c r="F122" s="76"/>
      <c r="G122" s="76"/>
      <c r="H122" s="27"/>
      <c r="I122" s="36"/>
      <c r="J122" s="30"/>
      <c r="K122" s="30"/>
    </row>
    <row r="123" spans="1:11" ht="15" x14ac:dyDescent="0.2">
      <c r="A123" s="30"/>
      <c r="B123" s="75"/>
      <c r="C123" s="76"/>
      <c r="D123" s="76"/>
      <c r="E123" s="76"/>
      <c r="F123" s="76"/>
      <c r="G123" s="76"/>
      <c r="H123" s="27"/>
      <c r="I123" s="36"/>
      <c r="J123" s="30"/>
      <c r="K123" s="30"/>
    </row>
    <row r="124" spans="1:11" ht="15" x14ac:dyDescent="0.2">
      <c r="A124" s="30"/>
      <c r="B124" s="75"/>
      <c r="C124" s="76"/>
      <c r="D124" s="76"/>
      <c r="E124" s="76"/>
      <c r="F124" s="76"/>
      <c r="G124" s="76"/>
      <c r="H124" s="27"/>
      <c r="I124" s="36"/>
      <c r="J124" s="30"/>
      <c r="K124" s="30"/>
    </row>
    <row r="125" spans="1:11" ht="15" x14ac:dyDescent="0.2">
      <c r="A125" s="30"/>
      <c r="B125" s="45"/>
      <c r="C125" s="27"/>
      <c r="D125" s="27"/>
      <c r="E125" s="27"/>
      <c r="F125" s="27"/>
      <c r="G125" s="27"/>
      <c r="H125" s="27"/>
      <c r="I125" s="36"/>
      <c r="J125" s="30"/>
      <c r="K125" s="30"/>
    </row>
    <row r="126" spans="1:11" ht="15" x14ac:dyDescent="0.2">
      <c r="A126" s="30"/>
      <c r="B126" s="45"/>
      <c r="C126" s="27"/>
      <c r="D126" s="27"/>
      <c r="E126" s="27"/>
      <c r="F126" s="27"/>
      <c r="G126" s="27"/>
      <c r="H126" s="27"/>
      <c r="I126" s="36"/>
      <c r="J126" s="30"/>
      <c r="K126" s="30"/>
    </row>
    <row r="127" spans="1:11" ht="15" x14ac:dyDescent="0.2">
      <c r="A127" s="30"/>
      <c r="B127" s="45"/>
      <c r="C127" s="27"/>
      <c r="D127" s="27"/>
      <c r="E127" s="27"/>
      <c r="F127" s="27"/>
      <c r="G127" s="27"/>
      <c r="H127" s="27"/>
      <c r="I127" s="36"/>
      <c r="J127" s="30"/>
      <c r="K127" s="30"/>
    </row>
    <row r="128" spans="1:11" ht="15" x14ac:dyDescent="0.2">
      <c r="A128" s="30"/>
      <c r="B128" s="45"/>
      <c r="C128" s="27"/>
      <c r="D128" s="27"/>
      <c r="E128" s="27"/>
      <c r="F128" s="27"/>
      <c r="G128" s="27"/>
      <c r="H128" s="27"/>
      <c r="I128" s="36"/>
      <c r="J128" s="30"/>
      <c r="K128" s="30"/>
    </row>
    <row r="129" spans="1:11" ht="15" x14ac:dyDescent="0.2">
      <c r="A129" s="30"/>
      <c r="B129" s="46"/>
      <c r="C129" s="26"/>
      <c r="D129" s="26"/>
      <c r="E129" s="26"/>
      <c r="F129" s="26"/>
      <c r="G129" s="26"/>
      <c r="H129" s="26"/>
      <c r="I129" s="39"/>
      <c r="J129" s="30"/>
      <c r="K129" s="30"/>
    </row>
    <row r="130" spans="1:11" ht="1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</row>
    <row r="131" spans="1:11" ht="1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</row>
  </sheetData>
  <mergeCells count="1">
    <mergeCell ref="B19:G19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"/>
  <sheetViews>
    <sheetView showGridLines="0" topLeftCell="A46" workbookViewId="0">
      <selection activeCell="G59" sqref="G59"/>
    </sheetView>
  </sheetViews>
  <sheetFormatPr defaultRowHeight="12.75" x14ac:dyDescent="0.2"/>
  <cols>
    <col min="1" max="1" width="9.140625" style="13"/>
    <col min="2" max="2" width="11.42578125" style="13" customWidth="1"/>
    <col min="3" max="4" width="10.7109375" style="13" customWidth="1"/>
    <col min="5" max="6" width="9.140625" style="13"/>
    <col min="7" max="7" width="10.42578125" style="13" customWidth="1"/>
    <col min="8" max="8" width="23.5703125" style="13" customWidth="1"/>
    <col min="9" max="16384" width="9.140625" style="13"/>
  </cols>
  <sheetData>
    <row r="1" spans="1:16" ht="15.75" thickBot="1" x14ac:dyDescent="0.25">
      <c r="A1" s="89" t="s">
        <v>36</v>
      </c>
      <c r="B1" s="89"/>
      <c r="C1" s="89"/>
      <c r="D1" s="89"/>
      <c r="E1" s="89"/>
      <c r="F1" s="89"/>
      <c r="G1" s="89"/>
      <c r="H1" s="89"/>
      <c r="I1" s="90"/>
      <c r="J1" s="89"/>
      <c r="K1" s="89"/>
      <c r="L1" s="89"/>
      <c r="M1" s="89"/>
      <c r="N1" s="12"/>
      <c r="O1" s="12"/>
      <c r="P1" s="12"/>
    </row>
    <row r="2" spans="1:16" ht="16.5" customHeight="1" thickTop="1" x14ac:dyDescent="0.25">
      <c r="A2" s="91" t="s">
        <v>37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6" ht="16.5" customHeight="1" x14ac:dyDescent="0.2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6" ht="16.5" customHeight="1" x14ac:dyDescent="0.25">
      <c r="A4" s="93" t="s">
        <v>38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</row>
    <row r="5" spans="1:16" s="17" customFormat="1" ht="43.5" customHeight="1" x14ac:dyDescent="0.25">
      <c r="A5" s="94" t="s">
        <v>39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6" ht="15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1:16" ht="15" x14ac:dyDescent="0.2">
      <c r="A7" s="92"/>
      <c r="B7" s="160" t="s">
        <v>40</v>
      </c>
      <c r="C7" s="161"/>
      <c r="D7" s="161"/>
      <c r="E7" s="161"/>
      <c r="F7" s="161"/>
      <c r="G7" s="161"/>
      <c r="H7" s="96" t="s">
        <v>41</v>
      </c>
      <c r="I7" s="92"/>
      <c r="J7" s="92"/>
      <c r="K7" s="92"/>
      <c r="L7" s="92"/>
      <c r="M7" s="92"/>
    </row>
    <row r="8" spans="1:16" ht="15" x14ac:dyDescent="0.2">
      <c r="A8" s="92"/>
      <c r="B8" s="97">
        <v>21</v>
      </c>
      <c r="C8" s="95">
        <v>-156</v>
      </c>
      <c r="D8" s="95">
        <v>120</v>
      </c>
      <c r="E8" s="95">
        <v>45</v>
      </c>
      <c r="F8" s="95">
        <v>98</v>
      </c>
      <c r="G8" s="95">
        <v>21</v>
      </c>
      <c r="H8" s="126">
        <f>SUM(B8:G8)</f>
        <v>149</v>
      </c>
      <c r="I8" s="92"/>
      <c r="J8" s="92"/>
      <c r="K8" s="92"/>
      <c r="L8" s="92"/>
      <c r="M8" s="92"/>
    </row>
    <row r="9" spans="1:16" ht="15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</row>
    <row r="10" spans="1:16" ht="15" x14ac:dyDescent="0.2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</row>
    <row r="11" spans="1:16" ht="15" x14ac:dyDescent="0.2">
      <c r="A11" s="92"/>
      <c r="B11" s="98"/>
      <c r="C11" s="99" t="s">
        <v>40</v>
      </c>
      <c r="D11" s="96">
        <v>78</v>
      </c>
      <c r="E11" s="92"/>
      <c r="F11" s="92"/>
      <c r="G11" s="92"/>
      <c r="H11" s="92"/>
      <c r="I11" s="92"/>
      <c r="J11" s="92"/>
      <c r="K11" s="92"/>
      <c r="L11" s="92"/>
      <c r="M11" s="92"/>
    </row>
    <row r="12" spans="1:16" ht="15" x14ac:dyDescent="0.2">
      <c r="A12" s="92"/>
      <c r="B12" s="100"/>
      <c r="C12" s="101"/>
      <c r="D12" s="102">
        <v>21</v>
      </c>
      <c r="E12" s="92"/>
      <c r="F12" s="92"/>
      <c r="G12" s="92"/>
      <c r="H12" s="92"/>
      <c r="I12" s="92"/>
      <c r="J12" s="92"/>
      <c r="K12" s="92"/>
      <c r="L12" s="92"/>
      <c r="M12" s="92"/>
    </row>
    <row r="13" spans="1:16" ht="15" x14ac:dyDescent="0.2">
      <c r="A13" s="92"/>
      <c r="B13" s="100"/>
      <c r="C13" s="101"/>
      <c r="D13" s="102">
        <v>-52</v>
      </c>
      <c r="E13" s="92"/>
      <c r="F13" s="92"/>
      <c r="G13" s="92"/>
      <c r="H13" s="92"/>
      <c r="I13" s="92"/>
      <c r="J13" s="92"/>
      <c r="K13" s="92"/>
      <c r="L13" s="92"/>
      <c r="M13" s="92"/>
    </row>
    <row r="14" spans="1:16" ht="15" x14ac:dyDescent="0.2">
      <c r="A14" s="92"/>
      <c r="B14" s="100"/>
      <c r="C14" s="101"/>
      <c r="D14" s="102">
        <v>320</v>
      </c>
      <c r="E14" s="92"/>
      <c r="F14" s="92"/>
      <c r="G14" s="92"/>
      <c r="H14" s="92"/>
      <c r="I14" s="92"/>
      <c r="J14" s="92"/>
      <c r="K14" s="92"/>
      <c r="L14" s="92"/>
      <c r="M14" s="92"/>
    </row>
    <row r="15" spans="1:16" ht="15" x14ac:dyDescent="0.2">
      <c r="A15" s="92"/>
      <c r="B15" s="100"/>
      <c r="C15" s="101"/>
      <c r="D15" s="102">
        <v>22</v>
      </c>
      <c r="E15" s="92"/>
      <c r="F15" s="92"/>
      <c r="G15" s="92"/>
      <c r="H15" s="92"/>
      <c r="I15" s="92"/>
      <c r="J15" s="92"/>
      <c r="K15" s="92"/>
      <c r="L15" s="92"/>
      <c r="M15" s="92"/>
    </row>
    <row r="16" spans="1:16" ht="15" x14ac:dyDescent="0.2">
      <c r="A16" s="92"/>
      <c r="B16" s="97"/>
      <c r="C16" s="103" t="s">
        <v>41</v>
      </c>
      <c r="D16" s="127">
        <f>SUM(D11:D15)</f>
        <v>389</v>
      </c>
      <c r="E16" s="92"/>
      <c r="F16" s="92"/>
      <c r="G16" s="92"/>
      <c r="H16" s="92"/>
      <c r="I16" s="92"/>
      <c r="J16" s="92"/>
      <c r="K16" s="92"/>
      <c r="L16" s="92"/>
      <c r="M16" s="92"/>
    </row>
    <row r="17" spans="1:13" ht="15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8" spans="1:13" s="17" customFormat="1" ht="15.75" x14ac:dyDescent="0.25">
      <c r="A18" s="94" t="s">
        <v>42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</row>
    <row r="19" spans="1:13" ht="15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</row>
    <row r="20" spans="1:13" ht="15" x14ac:dyDescent="0.2">
      <c r="A20" s="92"/>
      <c r="B20" s="160" t="s">
        <v>40</v>
      </c>
      <c r="C20" s="161"/>
      <c r="D20" s="161"/>
      <c r="E20" s="162"/>
      <c r="F20" s="92"/>
      <c r="G20" s="92"/>
      <c r="H20" s="92"/>
      <c r="I20" s="92"/>
      <c r="J20" s="92"/>
      <c r="K20" s="92"/>
      <c r="L20" s="92"/>
      <c r="M20" s="92"/>
    </row>
    <row r="21" spans="1:13" ht="15" x14ac:dyDescent="0.2">
      <c r="A21" s="92"/>
      <c r="B21" s="100">
        <v>13</v>
      </c>
      <c r="C21" s="101">
        <v>21</v>
      </c>
      <c r="D21" s="101">
        <v>-1</v>
      </c>
      <c r="E21" s="102">
        <v>22</v>
      </c>
      <c r="F21" s="92"/>
      <c r="G21" s="92"/>
      <c r="H21" s="92"/>
      <c r="I21" s="92"/>
      <c r="J21" s="92"/>
      <c r="K21" s="92"/>
      <c r="L21" s="92"/>
      <c r="M21" s="92"/>
    </row>
    <row r="22" spans="1:13" ht="15" x14ac:dyDescent="0.2">
      <c r="A22" s="92"/>
      <c r="B22" s="100">
        <v>0.5</v>
      </c>
      <c r="C22" s="101">
        <v>32</v>
      </c>
      <c r="D22" s="101">
        <v>55</v>
      </c>
      <c r="E22" s="102">
        <v>33</v>
      </c>
      <c r="F22" s="92"/>
      <c r="G22" s="92"/>
      <c r="H22" s="92"/>
      <c r="I22" s="92"/>
      <c r="J22" s="92"/>
      <c r="K22" s="92"/>
      <c r="L22" s="92"/>
      <c r="M22" s="92"/>
    </row>
    <row r="23" spans="1:13" ht="15" x14ac:dyDescent="0.2">
      <c r="A23" s="92"/>
      <c r="B23" s="100">
        <v>65</v>
      </c>
      <c r="C23" s="101">
        <v>73</v>
      </c>
      <c r="D23" s="101">
        <v>-9</v>
      </c>
      <c r="E23" s="105"/>
      <c r="F23" s="92"/>
      <c r="G23" s="92"/>
      <c r="H23" s="92"/>
      <c r="I23" s="92"/>
      <c r="J23" s="92"/>
      <c r="K23" s="92"/>
      <c r="L23" s="92"/>
      <c r="M23" s="92"/>
    </row>
    <row r="24" spans="1:13" ht="15" x14ac:dyDescent="0.2">
      <c r="A24" s="92"/>
      <c r="B24" s="97">
        <v>79</v>
      </c>
      <c r="C24" s="95">
        <v>62</v>
      </c>
      <c r="D24" s="95">
        <v>0.2</v>
      </c>
      <c r="E24" s="106"/>
      <c r="F24" s="92"/>
      <c r="G24" s="92"/>
      <c r="H24" s="92"/>
      <c r="I24" s="92"/>
      <c r="J24" s="92"/>
      <c r="K24" s="92"/>
      <c r="L24" s="92"/>
      <c r="M24" s="92"/>
    </row>
    <row r="25" spans="1:13" ht="15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</row>
    <row r="26" spans="1:13" ht="15.75" x14ac:dyDescent="0.25">
      <c r="A26" s="92"/>
      <c r="B26" s="128">
        <f>SUM(B21:E24)</f>
        <v>445.7</v>
      </c>
      <c r="C26" s="92" t="s">
        <v>43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</row>
    <row r="27" spans="1:13" ht="15" x14ac:dyDescent="0.2">
      <c r="A27" s="92"/>
      <c r="B27" s="92"/>
      <c r="C27" s="101"/>
      <c r="D27" s="92"/>
      <c r="E27" s="92"/>
      <c r="F27" s="92"/>
      <c r="G27" s="92"/>
      <c r="H27" s="92"/>
      <c r="I27" s="92"/>
      <c r="J27" s="92"/>
      <c r="K27" s="92"/>
      <c r="L27" s="92"/>
      <c r="M27" s="92"/>
    </row>
    <row r="28" spans="1:13" ht="15.75" x14ac:dyDescent="0.25">
      <c r="A28" s="92"/>
      <c r="B28" s="129">
        <f>MIN(B21:E24)</f>
        <v>-9</v>
      </c>
      <c r="C28" s="92" t="s">
        <v>44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</row>
    <row r="29" spans="1:13" ht="15" x14ac:dyDescent="0.2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</row>
    <row r="30" spans="1:13" ht="15.75" x14ac:dyDescent="0.25">
      <c r="A30" s="92"/>
      <c r="B30" s="125">
        <f>MAX(B21:E24)</f>
        <v>79</v>
      </c>
      <c r="C30" s="92" t="s">
        <v>45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1" spans="1:13" ht="15" x14ac:dyDescent="0.2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</row>
    <row r="32" spans="1:13" ht="15.75" x14ac:dyDescent="0.25">
      <c r="A32" s="92"/>
      <c r="B32" s="131">
        <f>AVERAGE(B21:E24)</f>
        <v>31.835714285714285</v>
      </c>
      <c r="C32" s="92" t="s">
        <v>46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</row>
    <row r="33" spans="1:13" ht="15" x14ac:dyDescent="0.2">
      <c r="A33" s="92"/>
      <c r="B33" s="92"/>
      <c r="C33" s="92" t="s">
        <v>47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</row>
    <row r="34" spans="1:13" ht="15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</row>
    <row r="35" spans="1:13" ht="15.75" x14ac:dyDescent="0.25">
      <c r="A35" s="92"/>
      <c r="B35" s="132">
        <f>PRODUCT(D21:D24)</f>
        <v>99</v>
      </c>
      <c r="C35" s="92" t="s">
        <v>48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</row>
    <row r="36" spans="1:13" ht="15" x14ac:dyDescent="0.2">
      <c r="A36" s="92"/>
      <c r="B36" s="101"/>
      <c r="C36" s="92" t="s">
        <v>49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</row>
    <row r="37" spans="1:13" ht="15" x14ac:dyDescent="0.2">
      <c r="A37" s="92"/>
      <c r="B37" s="10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</row>
    <row r="38" spans="1:13" ht="15" x14ac:dyDescent="0.2">
      <c r="A38" s="92"/>
      <c r="B38" s="92" t="s">
        <v>50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</row>
    <row r="39" spans="1:13" ht="15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</row>
    <row r="40" spans="1:13" s="17" customFormat="1" ht="15.75" x14ac:dyDescent="0.25">
      <c r="A40" s="94" t="s">
        <v>51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</row>
    <row r="41" spans="1:13" s="108" customFormat="1" ht="15.75" x14ac:dyDescent="0.25">
      <c r="A41" s="107"/>
      <c r="B41" s="107" t="s">
        <v>82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</row>
    <row r="42" spans="1:13" ht="15" x14ac:dyDescent="0.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</row>
    <row r="43" spans="1:13" ht="15" x14ac:dyDescent="0.2">
      <c r="A43" s="92"/>
      <c r="B43" s="92" t="s">
        <v>52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</row>
    <row r="44" spans="1:13" ht="15" x14ac:dyDescent="0.2">
      <c r="A44" s="92"/>
      <c r="B44" s="101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</row>
    <row r="45" spans="1:13" ht="15" x14ac:dyDescent="0.2">
      <c r="A45" s="92"/>
      <c r="B45" s="109"/>
      <c r="C45" s="110" t="s">
        <v>53</v>
      </c>
      <c r="D45" s="111" t="s">
        <v>54</v>
      </c>
      <c r="E45" s="92"/>
      <c r="F45" s="92"/>
      <c r="G45" s="92"/>
      <c r="H45" s="92"/>
      <c r="I45" s="92"/>
      <c r="J45" s="92"/>
      <c r="K45" s="92"/>
      <c r="L45" s="92"/>
      <c r="M45" s="92"/>
    </row>
    <row r="46" spans="1:13" ht="15" x14ac:dyDescent="0.2">
      <c r="A46" s="92"/>
      <c r="B46" s="112">
        <v>22</v>
      </c>
      <c r="C46" s="130" t="b">
        <f>ISNONTEXT(B46)</f>
        <v>1</v>
      </c>
      <c r="D46" s="130" t="b">
        <f>ISTEXT(B46)</f>
        <v>0</v>
      </c>
      <c r="E46" s="92"/>
      <c r="F46" s="92"/>
      <c r="G46" s="92"/>
      <c r="H46" s="92"/>
      <c r="I46" s="92"/>
      <c r="J46" s="92"/>
      <c r="K46" s="92"/>
      <c r="L46" s="92"/>
      <c r="M46" s="92"/>
    </row>
    <row r="47" spans="1:13" ht="15" x14ac:dyDescent="0.2">
      <c r="A47" s="92"/>
      <c r="B47" s="113" t="s">
        <v>55</v>
      </c>
      <c r="C47" s="130" t="b">
        <f t="shared" ref="C47:C49" si="0">ISNONTEXT(B47)</f>
        <v>0</v>
      </c>
      <c r="D47" s="130" t="b">
        <f t="shared" ref="D47:D49" si="1">ISTEXT(B47)</f>
        <v>1</v>
      </c>
      <c r="E47" s="92"/>
      <c r="F47" s="92"/>
      <c r="G47" s="92"/>
      <c r="H47" s="92"/>
      <c r="I47" s="92"/>
      <c r="J47" s="92"/>
      <c r="K47" s="92"/>
      <c r="L47" s="92"/>
      <c r="M47" s="92"/>
    </row>
    <row r="48" spans="1:13" ht="15" x14ac:dyDescent="0.2">
      <c r="A48" s="92"/>
      <c r="B48" s="113">
        <v>33</v>
      </c>
      <c r="C48" s="130" t="b">
        <f t="shared" si="0"/>
        <v>1</v>
      </c>
      <c r="D48" s="130" t="b">
        <f t="shared" si="1"/>
        <v>0</v>
      </c>
      <c r="E48" s="92"/>
      <c r="F48" s="92"/>
      <c r="G48" s="92"/>
      <c r="H48" s="92"/>
      <c r="I48" s="92"/>
      <c r="J48" s="92"/>
      <c r="K48" s="92"/>
      <c r="L48" s="92"/>
      <c r="M48" s="92"/>
    </row>
    <row r="49" spans="1:13" ht="15" x14ac:dyDescent="0.2">
      <c r="A49" s="92"/>
      <c r="B49" s="114" t="s">
        <v>56</v>
      </c>
      <c r="C49" s="130" t="b">
        <f t="shared" si="0"/>
        <v>0</v>
      </c>
      <c r="D49" s="130" t="b">
        <f t="shared" si="1"/>
        <v>1</v>
      </c>
      <c r="E49" s="92"/>
      <c r="F49" s="92"/>
      <c r="G49" s="92"/>
      <c r="H49" s="92"/>
      <c r="I49" s="92"/>
      <c r="J49" s="92"/>
      <c r="K49" s="92"/>
      <c r="L49" s="92"/>
      <c r="M49" s="92"/>
    </row>
    <row r="50" spans="1:13" ht="15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</row>
    <row r="51" spans="1:13" s="17" customFormat="1" ht="15.75" x14ac:dyDescent="0.25">
      <c r="A51" s="94" t="s">
        <v>57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</row>
    <row r="52" spans="1:13" s="18" customFormat="1" ht="15.75" x14ac:dyDescent="0.25">
      <c r="A52" s="115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ht="15" x14ac:dyDescent="0.2">
      <c r="A53" s="92"/>
      <c r="B53" s="92" t="s">
        <v>58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</row>
    <row r="54" spans="1:13" ht="15.75" x14ac:dyDescent="0.25">
      <c r="A54" s="92"/>
      <c r="B54" s="92" t="s">
        <v>59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</row>
    <row r="55" spans="1:13" ht="15.75" x14ac:dyDescent="0.25">
      <c r="A55" s="92"/>
      <c r="B55" s="92" t="s">
        <v>60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</row>
    <row r="56" spans="1:13" ht="15" x14ac:dyDescent="0.2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</row>
    <row r="57" spans="1:13" ht="15" x14ac:dyDescent="0.2">
      <c r="A57" s="92"/>
      <c r="B57" s="158" t="s">
        <v>61</v>
      </c>
      <c r="C57" s="163" t="s">
        <v>62</v>
      </c>
      <c r="D57" s="163"/>
      <c r="E57" s="163"/>
      <c r="F57" s="163"/>
      <c r="G57" s="158" t="s">
        <v>63</v>
      </c>
      <c r="H57" s="158" t="s">
        <v>64</v>
      </c>
      <c r="I57" s="92"/>
      <c r="J57" s="92"/>
      <c r="K57" s="92"/>
      <c r="L57" s="92"/>
      <c r="M57" s="92"/>
    </row>
    <row r="58" spans="1:13" ht="15" x14ac:dyDescent="0.2">
      <c r="A58" s="92"/>
      <c r="B58" s="159"/>
      <c r="C58" s="104" t="s">
        <v>65</v>
      </c>
      <c r="D58" s="104" t="s">
        <v>66</v>
      </c>
      <c r="E58" s="104" t="s">
        <v>67</v>
      </c>
      <c r="F58" s="104" t="s">
        <v>68</v>
      </c>
      <c r="G58" s="159"/>
      <c r="H58" s="159"/>
      <c r="I58" s="92"/>
      <c r="J58" s="92"/>
      <c r="K58" s="92"/>
      <c r="L58" s="92"/>
      <c r="M58" s="92"/>
    </row>
    <row r="59" spans="1:13" ht="15" x14ac:dyDescent="0.2">
      <c r="A59" s="92"/>
      <c r="B59" s="104" t="s">
        <v>69</v>
      </c>
      <c r="C59" s="104">
        <v>100000</v>
      </c>
      <c r="D59" s="104">
        <v>20000</v>
      </c>
      <c r="E59" s="104">
        <v>0</v>
      </c>
      <c r="F59" s="104">
        <v>80000</v>
      </c>
      <c r="G59" s="104">
        <f>SUM(C59:F59)</f>
        <v>200000</v>
      </c>
      <c r="H59" s="130" t="str">
        <f>IF($G$64&gt;G59, "Менеджера наказать!", "Менеджера премировать!")</f>
        <v>Менеджера наказать!</v>
      </c>
      <c r="I59" s="92"/>
      <c r="J59" s="92"/>
      <c r="K59" s="92"/>
      <c r="L59" s="92"/>
      <c r="M59" s="92"/>
    </row>
    <row r="60" spans="1:13" ht="15" x14ac:dyDescent="0.2">
      <c r="A60" s="92"/>
      <c r="B60" s="104" t="s">
        <v>70</v>
      </c>
      <c r="C60" s="104">
        <v>150000</v>
      </c>
      <c r="D60" s="104">
        <v>0</v>
      </c>
      <c r="E60" s="104">
        <v>69000</v>
      </c>
      <c r="F60" s="104">
        <v>78000</v>
      </c>
      <c r="G60" s="104">
        <f>SUM(C60:F60)</f>
        <v>297000</v>
      </c>
      <c r="H60" s="130" t="str">
        <f t="shared" ref="H60:H63" si="2">IF($G$64&gt;G60, "Менеджера наказать!", "Менеджера премировать!")</f>
        <v>Менеджера наказать!</v>
      </c>
      <c r="I60" s="92"/>
      <c r="J60" s="92"/>
      <c r="K60" s="92"/>
      <c r="L60" s="92"/>
      <c r="M60" s="92"/>
    </row>
    <row r="61" spans="1:13" ht="15" x14ac:dyDescent="0.2">
      <c r="A61" s="92"/>
      <c r="B61" s="104" t="s">
        <v>71</v>
      </c>
      <c r="C61" s="104">
        <v>20000</v>
      </c>
      <c r="D61" s="104">
        <v>150000</v>
      </c>
      <c r="E61" s="104">
        <v>58000</v>
      </c>
      <c r="F61" s="104">
        <v>900000</v>
      </c>
      <c r="G61" s="104">
        <f>SUM(C61:F61)</f>
        <v>1128000</v>
      </c>
      <c r="H61" s="130" t="str">
        <f t="shared" si="2"/>
        <v>Менеджера премировать!</v>
      </c>
      <c r="I61" s="92"/>
      <c r="J61" s="92"/>
      <c r="K61" s="92"/>
      <c r="L61" s="92"/>
      <c r="M61" s="92"/>
    </row>
    <row r="62" spans="1:13" ht="15" x14ac:dyDescent="0.2">
      <c r="A62" s="92"/>
      <c r="B62" s="104" t="s">
        <v>72</v>
      </c>
      <c r="C62" s="104">
        <v>15000</v>
      </c>
      <c r="D62" s="104">
        <v>56000</v>
      </c>
      <c r="E62" s="104">
        <v>90000</v>
      </c>
      <c r="F62" s="104">
        <v>84000</v>
      </c>
      <c r="G62" s="104">
        <f>SUM(C62:F62)</f>
        <v>245000</v>
      </c>
      <c r="H62" s="130" t="str">
        <f t="shared" si="2"/>
        <v>Менеджера наказать!</v>
      </c>
      <c r="I62" s="92"/>
      <c r="J62" s="92"/>
      <c r="K62" s="92"/>
      <c r="L62" s="92"/>
      <c r="M62" s="92"/>
    </row>
    <row r="63" spans="1:13" ht="15" x14ac:dyDescent="0.2">
      <c r="A63" s="92"/>
      <c r="B63" s="104" t="s">
        <v>73</v>
      </c>
      <c r="C63" s="104">
        <v>80000</v>
      </c>
      <c r="D63" s="104">
        <v>2500</v>
      </c>
      <c r="E63" s="104">
        <v>100000</v>
      </c>
      <c r="F63" s="104">
        <v>60000</v>
      </c>
      <c r="G63" s="104">
        <f>SUM(C63:F63)</f>
        <v>242500</v>
      </c>
      <c r="H63" s="130" t="str">
        <f t="shared" si="2"/>
        <v>Менеджера наказать!</v>
      </c>
      <c r="I63" s="92"/>
      <c r="J63" s="92"/>
      <c r="K63" s="92"/>
      <c r="L63" s="92"/>
      <c r="M63" s="92"/>
    </row>
    <row r="64" spans="1:13" ht="15" x14ac:dyDescent="0.2">
      <c r="A64" s="92"/>
      <c r="B64" s="166" t="s">
        <v>74</v>
      </c>
      <c r="C64" s="167"/>
      <c r="D64" s="167"/>
      <c r="E64" s="167"/>
      <c r="F64" s="168"/>
      <c r="G64" s="130">
        <f>AVERAGE(G59:G63)</f>
        <v>422500</v>
      </c>
      <c r="H64" s="104"/>
      <c r="I64" s="92"/>
      <c r="J64" s="92"/>
      <c r="K64" s="92"/>
      <c r="L64" s="92"/>
      <c r="M64" s="92"/>
    </row>
    <row r="65" spans="1:13" ht="15" x14ac:dyDescent="0.2">
      <c r="A65" s="92"/>
      <c r="B65" s="116"/>
      <c r="C65" s="116"/>
      <c r="D65" s="116"/>
      <c r="E65" s="116"/>
      <c r="F65" s="116"/>
      <c r="G65" s="101"/>
      <c r="H65" s="101"/>
      <c r="I65" s="92"/>
      <c r="J65" s="92"/>
      <c r="K65" s="92"/>
      <c r="L65" s="92"/>
      <c r="M65" s="92"/>
    </row>
    <row r="66" spans="1:13" ht="13.5" customHeight="1" x14ac:dyDescent="0.2">
      <c r="A66" s="92" t="s">
        <v>75</v>
      </c>
      <c r="B66" s="116"/>
      <c r="C66" s="116"/>
      <c r="D66" s="116"/>
      <c r="E66" s="116"/>
      <c r="F66" s="116"/>
      <c r="G66" s="101"/>
      <c r="H66" s="101"/>
      <c r="I66" s="92"/>
      <c r="J66" s="92"/>
      <c r="K66" s="92"/>
      <c r="L66" s="92"/>
      <c r="M66" s="92"/>
    </row>
    <row r="67" spans="1:13" s="17" customFormat="1" ht="30.75" customHeight="1" x14ac:dyDescent="0.25">
      <c r="A67" s="94" t="s">
        <v>76</v>
      </c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</row>
    <row r="68" spans="1:13" ht="15" x14ac:dyDescent="0.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</row>
    <row r="69" spans="1:13" ht="15.75" x14ac:dyDescent="0.25">
      <c r="A69" s="92"/>
      <c r="B69" s="92" t="s">
        <v>77</v>
      </c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</row>
    <row r="70" spans="1:13" ht="15.75" x14ac:dyDescent="0.25">
      <c r="A70" s="92"/>
      <c r="B70" s="92" t="s">
        <v>78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</row>
    <row r="71" spans="1:13" ht="15" x14ac:dyDescent="0.2">
      <c r="A71" s="92"/>
      <c r="B71" s="92" t="s">
        <v>79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</row>
    <row r="72" spans="1:13" ht="15" x14ac:dyDescent="0.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</row>
    <row r="73" spans="1:13" s="17" customFormat="1" ht="15.75" x14ac:dyDescent="0.25">
      <c r="A73" s="94" t="s">
        <v>80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</row>
    <row r="74" spans="1:13" ht="15" x14ac:dyDescent="0.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</row>
    <row r="75" spans="1:13" s="17" customFormat="1" ht="15.75" x14ac:dyDescent="0.25">
      <c r="A75" s="94" t="s">
        <v>81</v>
      </c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</row>
    <row r="77" spans="1:13" ht="15.75" thickBo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2"/>
      <c r="L77" s="12"/>
      <c r="M77" s="12"/>
    </row>
    <row r="78" spans="1:13" ht="13.5" thickTop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spans="1:13" x14ac:dyDescent="0.2">
      <c r="A79" s="117"/>
      <c r="B79" s="15"/>
      <c r="C79" s="15"/>
      <c r="D79" s="15"/>
      <c r="E79" s="15"/>
      <c r="F79" s="15"/>
      <c r="G79" s="15"/>
      <c r="H79" s="15"/>
      <c r="I79" s="15"/>
      <c r="J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spans="1:10" x14ac:dyDescent="0.2">
      <c r="A81" s="15"/>
      <c r="B81" s="165"/>
      <c r="C81" s="165"/>
      <c r="D81" s="165"/>
      <c r="E81" s="165"/>
      <c r="F81" s="165"/>
      <c r="G81" s="165"/>
      <c r="H81" s="15"/>
      <c r="I81" s="15"/>
      <c r="J81" s="15"/>
    </row>
    <row r="82" spans="1:10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spans="1:10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spans="1:10" x14ac:dyDescent="0.2">
      <c r="A84" s="15"/>
      <c r="B84" s="15"/>
      <c r="C84" s="118"/>
      <c r="D84" s="15"/>
      <c r="E84" s="15"/>
      <c r="F84" s="15"/>
      <c r="G84" s="15"/>
      <c r="H84" s="15"/>
      <c r="I84" s="15"/>
      <c r="J84" s="15"/>
    </row>
    <row r="85" spans="1:10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spans="1:10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spans="1:10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spans="1:10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spans="1:10" x14ac:dyDescent="0.2">
      <c r="A89" s="15"/>
      <c r="B89" s="15"/>
      <c r="C89" s="118"/>
      <c r="D89" s="15"/>
      <c r="E89" s="15"/>
      <c r="F89" s="15"/>
      <c r="G89" s="15"/>
      <c r="H89" s="15"/>
      <c r="I89" s="15"/>
      <c r="J89" s="15"/>
    </row>
    <row r="90" spans="1:10" x14ac:dyDescent="0.2">
      <c r="A90" s="15"/>
      <c r="B90" s="15"/>
      <c r="C90" s="118"/>
      <c r="D90" s="15"/>
      <c r="E90" s="15"/>
      <c r="F90" s="15"/>
      <c r="G90" s="15"/>
      <c r="H90" s="15"/>
      <c r="I90" s="15"/>
      <c r="J90" s="15"/>
    </row>
    <row r="91" spans="1:10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 x14ac:dyDescent="0.2">
      <c r="A92" s="117"/>
      <c r="B92" s="15"/>
      <c r="C92" s="15"/>
      <c r="D92" s="15"/>
      <c r="E92" s="165"/>
      <c r="F92" s="165"/>
      <c r="G92" s="165"/>
      <c r="H92" s="165"/>
      <c r="I92" s="15"/>
      <c r="J92" s="15"/>
    </row>
    <row r="93" spans="1:10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 x14ac:dyDescent="0.2">
      <c r="A94" s="117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 x14ac:dyDescent="0.2">
      <c r="A96" s="117"/>
      <c r="B96" s="15"/>
      <c r="C96" s="15"/>
      <c r="D96" s="15"/>
      <c r="E96" s="15"/>
      <c r="F96" s="15"/>
      <c r="G96" s="15"/>
      <c r="H96" s="15"/>
      <c r="I96" s="15"/>
      <c r="J96" s="15"/>
    </row>
    <row r="97" spans="1:10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 x14ac:dyDescent="0.2">
      <c r="A98" s="117"/>
      <c r="B98" s="15"/>
      <c r="C98" s="119"/>
      <c r="D98" s="15"/>
      <c r="E98" s="15"/>
      <c r="F98" s="15"/>
      <c r="G98" s="15"/>
      <c r="H98" s="15"/>
      <c r="I98" s="15"/>
      <c r="J98" s="15"/>
    </row>
    <row r="99" spans="1:10" x14ac:dyDescent="0.2">
      <c r="A99" s="117"/>
      <c r="B99" s="15"/>
      <c r="C99" s="119"/>
      <c r="D99" s="15"/>
      <c r="E99" s="15"/>
      <c r="F99" s="15"/>
      <c r="G99" s="15"/>
      <c r="H99" s="15"/>
      <c r="I99" s="15"/>
      <c r="J99" s="15"/>
    </row>
    <row r="100" spans="1:10" x14ac:dyDescent="0.2">
      <c r="A100" s="117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 x14ac:dyDescent="0.2">
      <c r="A101" s="117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 x14ac:dyDescent="0.2">
      <c r="A102" s="117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 x14ac:dyDescent="0.2">
      <c r="A103" s="117"/>
      <c r="B103" s="15"/>
      <c r="C103" s="120"/>
      <c r="D103" s="120"/>
      <c r="E103" s="15"/>
      <c r="F103" s="15"/>
      <c r="G103" s="15"/>
      <c r="H103" s="15"/>
      <c r="I103" s="15"/>
      <c r="J103" s="15"/>
    </row>
    <row r="104" spans="1:10" x14ac:dyDescent="0.2">
      <c r="A104" s="117"/>
      <c r="B104" s="120"/>
      <c r="C104" s="15"/>
      <c r="D104" s="15"/>
      <c r="E104" s="15"/>
      <c r="F104" s="15"/>
      <c r="G104" s="15"/>
      <c r="H104" s="15"/>
      <c r="I104" s="15"/>
      <c r="J104" s="15"/>
    </row>
    <row r="105" spans="1:10" x14ac:dyDescent="0.2">
      <c r="A105" s="117"/>
      <c r="B105" s="120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">
      <c r="A106" s="117"/>
      <c r="B106" s="120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2">
      <c r="A107" s="117"/>
      <c r="B107" s="120"/>
      <c r="C107" s="15"/>
      <c r="D107" s="15"/>
      <c r="E107" s="15"/>
      <c r="F107" s="15"/>
      <c r="G107" s="15"/>
      <c r="H107" s="15"/>
      <c r="I107" s="15"/>
      <c r="J107" s="15"/>
    </row>
    <row r="108" spans="1:10" x14ac:dyDescent="0.2">
      <c r="A108" s="117"/>
      <c r="B108" s="15"/>
      <c r="C108" s="120"/>
      <c r="D108" s="15"/>
      <c r="E108" s="15"/>
      <c r="F108" s="15"/>
      <c r="G108" s="15"/>
      <c r="H108" s="15"/>
      <c r="I108" s="15"/>
      <c r="J108" s="15"/>
    </row>
    <row r="109" spans="1:10" x14ac:dyDescent="0.2">
      <c r="A109" s="117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 x14ac:dyDescent="0.2">
      <c r="A110" s="117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2">
      <c r="A112" s="15"/>
      <c r="B112" s="169"/>
      <c r="C112" s="169"/>
      <c r="D112" s="169"/>
      <c r="E112" s="169"/>
      <c r="F112" s="169"/>
      <c r="G112" s="169"/>
      <c r="H112" s="169"/>
      <c r="I112" s="15"/>
      <c r="J112" s="15"/>
    </row>
    <row r="113" spans="1:10" x14ac:dyDescent="0.2">
      <c r="A113" s="15"/>
      <c r="B113" s="169"/>
      <c r="C113" s="121"/>
      <c r="D113" s="121"/>
      <c r="E113" s="121"/>
      <c r="F113" s="121"/>
      <c r="G113" s="169"/>
      <c r="H113" s="169"/>
      <c r="I113" s="15"/>
      <c r="J113" s="15"/>
    </row>
    <row r="114" spans="1:10" x14ac:dyDescent="0.2">
      <c r="A114" s="15"/>
      <c r="B114" s="121"/>
      <c r="C114" s="121"/>
      <c r="D114" s="121"/>
      <c r="E114" s="121"/>
      <c r="F114" s="121"/>
      <c r="G114" s="121"/>
      <c r="H114" s="121"/>
      <c r="I114" s="15"/>
      <c r="J114" s="15"/>
    </row>
    <row r="115" spans="1:10" x14ac:dyDescent="0.2">
      <c r="A115" s="15"/>
      <c r="B115" s="121"/>
      <c r="C115" s="121"/>
      <c r="D115" s="121"/>
      <c r="E115" s="121"/>
      <c r="F115" s="121"/>
      <c r="G115" s="121"/>
      <c r="H115" s="121"/>
      <c r="I115" s="15"/>
      <c r="J115" s="15"/>
    </row>
    <row r="116" spans="1:10" x14ac:dyDescent="0.2">
      <c r="A116" s="15"/>
      <c r="B116" s="121"/>
      <c r="C116" s="121"/>
      <c r="D116" s="121"/>
      <c r="E116" s="121"/>
      <c r="F116" s="121"/>
      <c r="G116" s="121"/>
      <c r="H116" s="121"/>
      <c r="I116" s="15"/>
      <c r="J116" s="15"/>
    </row>
    <row r="117" spans="1:10" x14ac:dyDescent="0.2">
      <c r="A117" s="15"/>
      <c r="B117" s="121"/>
      <c r="C117" s="121"/>
      <c r="D117" s="121"/>
      <c r="E117" s="121"/>
      <c r="F117" s="121"/>
      <c r="G117" s="121"/>
      <c r="H117" s="121"/>
      <c r="I117" s="15"/>
      <c r="J117" s="15"/>
    </row>
    <row r="118" spans="1:10" x14ac:dyDescent="0.2">
      <c r="A118" s="15"/>
      <c r="B118" s="121"/>
      <c r="C118" s="121"/>
      <c r="D118" s="121"/>
      <c r="E118" s="121"/>
      <c r="F118" s="121"/>
      <c r="G118" s="121"/>
      <c r="H118" s="121"/>
      <c r="I118" s="15"/>
      <c r="J118" s="15"/>
    </row>
    <row r="119" spans="1:10" x14ac:dyDescent="0.2">
      <c r="A119" s="15"/>
      <c r="B119" s="164"/>
      <c r="C119" s="164"/>
      <c r="D119" s="164"/>
      <c r="E119" s="164"/>
      <c r="F119" s="164"/>
      <c r="G119" s="121"/>
      <c r="H119" s="121"/>
      <c r="I119" s="15"/>
      <c r="J119" s="15"/>
    </row>
    <row r="120" spans="1:10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 x14ac:dyDescent="0.2">
      <c r="A121" s="117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x14ac:dyDescent="0.2">
      <c r="A123" s="15"/>
      <c r="B123" s="165"/>
      <c r="C123" s="165"/>
      <c r="D123" s="165"/>
      <c r="E123" s="165"/>
      <c r="F123" s="165"/>
      <c r="G123" s="165"/>
      <c r="H123" s="165"/>
      <c r="I123" s="15"/>
      <c r="J123" s="15"/>
    </row>
    <row r="124" spans="1:10" x14ac:dyDescent="0.2">
      <c r="A124" s="15"/>
      <c r="B124" s="122"/>
      <c r="C124" s="122"/>
      <c r="D124" s="122"/>
      <c r="E124" s="122"/>
      <c r="F124" s="122"/>
      <c r="G124" s="122"/>
      <c r="H124" s="122"/>
      <c r="I124" s="15"/>
      <c r="J124" s="15"/>
    </row>
    <row r="125" spans="1:10" x14ac:dyDescent="0.2">
      <c r="A125" s="15"/>
      <c r="B125" s="121"/>
      <c r="C125" s="123"/>
      <c r="D125" s="121"/>
      <c r="E125" s="121"/>
      <c r="F125" s="121"/>
      <c r="G125" s="121"/>
      <c r="H125" s="121"/>
      <c r="I125" s="15"/>
      <c r="J125" s="15"/>
    </row>
    <row r="126" spans="1:10" x14ac:dyDescent="0.2">
      <c r="A126" s="15"/>
      <c r="B126" s="121"/>
      <c r="C126" s="123"/>
      <c r="D126" s="121"/>
      <c r="E126" s="121"/>
      <c r="F126" s="121"/>
      <c r="G126" s="121"/>
      <c r="H126" s="121"/>
      <c r="I126" s="15"/>
      <c r="J126" s="15"/>
    </row>
    <row r="127" spans="1:10" x14ac:dyDescent="0.2">
      <c r="A127" s="15"/>
      <c r="B127" s="121"/>
      <c r="C127" s="123"/>
      <c r="D127" s="121"/>
      <c r="E127" s="121"/>
      <c r="F127" s="121"/>
      <c r="G127" s="121"/>
      <c r="H127" s="121"/>
      <c r="I127" s="15"/>
      <c r="J127" s="15"/>
    </row>
    <row r="128" spans="1:10" x14ac:dyDescent="0.2">
      <c r="A128" s="15"/>
      <c r="B128" s="121"/>
      <c r="C128" s="123"/>
      <c r="D128" s="121"/>
      <c r="E128" s="121"/>
      <c r="F128" s="121"/>
      <c r="G128" s="121"/>
      <c r="H128" s="121"/>
      <c r="I128" s="15"/>
      <c r="J128" s="15"/>
    </row>
    <row r="129" spans="1:10" x14ac:dyDescent="0.2">
      <c r="A129" s="15"/>
      <c r="B129" s="121"/>
      <c r="C129" s="123"/>
      <c r="D129" s="121"/>
      <c r="E129" s="121"/>
      <c r="F129" s="121"/>
      <c r="G129" s="121"/>
      <c r="H129" s="121"/>
      <c r="I129" s="15"/>
      <c r="J129" s="15"/>
    </row>
    <row r="130" spans="1:10" x14ac:dyDescent="0.2">
      <c r="A130" s="15"/>
      <c r="B130" s="121"/>
      <c r="C130" s="123"/>
      <c r="D130" s="121"/>
      <c r="E130" s="121"/>
      <c r="F130" s="121"/>
      <c r="G130" s="121"/>
      <c r="H130" s="121"/>
      <c r="I130" s="15"/>
      <c r="J130" s="15"/>
    </row>
    <row r="131" spans="1:10" x14ac:dyDescent="0.2">
      <c r="A131" s="15"/>
      <c r="B131" s="121"/>
      <c r="C131" s="123"/>
      <c r="D131" s="121"/>
      <c r="E131" s="121"/>
      <c r="F131" s="121"/>
      <c r="G131" s="121"/>
      <c r="H131" s="121"/>
      <c r="I131" s="15"/>
      <c r="J131" s="15"/>
    </row>
    <row r="132" spans="1:10" x14ac:dyDescent="0.2">
      <c r="A132" s="15"/>
      <c r="B132" s="121"/>
      <c r="C132" s="123"/>
      <c r="D132" s="121"/>
      <c r="E132" s="121"/>
      <c r="F132" s="121"/>
      <c r="G132" s="121"/>
      <c r="H132" s="121"/>
      <c r="I132" s="15"/>
      <c r="J132" s="15"/>
    </row>
    <row r="133" spans="1:10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2">
      <c r="A134" s="15"/>
      <c r="B134" s="15"/>
      <c r="C134" s="15"/>
      <c r="D134" s="118"/>
      <c r="E134" s="124"/>
      <c r="F134" s="15"/>
      <c r="G134" s="15"/>
      <c r="H134" s="15"/>
      <c r="I134" s="15"/>
      <c r="J134" s="15"/>
    </row>
    <row r="135" spans="1:10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0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1:10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0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0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0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1:10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1:10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0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0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1:10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0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1:10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1:10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1:10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1:10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0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0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1:10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1:10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1:10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1:10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1:10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1:10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0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1:10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1:10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1:10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0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1:1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1:10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1:10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0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1:10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1:10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1:10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1:10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1:10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1:10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1:10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1:10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0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0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1:10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1:10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1:10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1:10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1:10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0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0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0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1:10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1:10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1:10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1:10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1:10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0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1:10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1:10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1:10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1:10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1:10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1:10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1:10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0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1:10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1:10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0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1:10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1:10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1:10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0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0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1:10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1:10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1:10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0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1:10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1:10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1:10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1:10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1:10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0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1:10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0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1:10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0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1:10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1:10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1:10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1:10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1:10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1:10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0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0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0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1:10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1:10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1:10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1:10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1:10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1:10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1:10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0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1:10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1:10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1:10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1:10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1:10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0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1:10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0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1:10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0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1:10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1:10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1:10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1:10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1:10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0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0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1:10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1:10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0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1:10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1:10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0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1:10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1:10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0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1:10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0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0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0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1:10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0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1:10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1:10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1:10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1:10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1:10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0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0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1:10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1:10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1:10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1:10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1:10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0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1:10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0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1:10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0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1:10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1:10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0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0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0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1:10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1:10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1:10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0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1:10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1:10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1:10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1:10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1:10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1:10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0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1:10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1:10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1:10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1:10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1:10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0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1:10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1:10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0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1:10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1:10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0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1:10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1:10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1:10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0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</sheetData>
  <mergeCells count="15">
    <mergeCell ref="B119:F119"/>
    <mergeCell ref="B123:H123"/>
    <mergeCell ref="B64:F64"/>
    <mergeCell ref="B81:G81"/>
    <mergeCell ref="E92:H92"/>
    <mergeCell ref="B112:B113"/>
    <mergeCell ref="C112:F112"/>
    <mergeCell ref="G112:G113"/>
    <mergeCell ref="H112:H113"/>
    <mergeCell ref="H57:H58"/>
    <mergeCell ref="B7:G7"/>
    <mergeCell ref="B20:E20"/>
    <mergeCell ref="B57:B58"/>
    <mergeCell ref="C57:F57"/>
    <mergeCell ref="G57:G58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"/>
  <sheetViews>
    <sheetView showGridLines="0" workbookViewId="0">
      <selection activeCell="J50" sqref="J50"/>
    </sheetView>
  </sheetViews>
  <sheetFormatPr defaultRowHeight="12.75" x14ac:dyDescent="0.2"/>
  <cols>
    <col min="1" max="1" width="10" style="13" customWidth="1"/>
    <col min="2" max="2" width="23.85546875" style="13" customWidth="1"/>
    <col min="3" max="3" width="6.28515625" style="13" customWidth="1"/>
    <col min="4" max="4" width="9.28515625" style="13" customWidth="1"/>
    <col min="5" max="5" width="13.28515625" style="13" customWidth="1"/>
    <col min="6" max="6" width="13.140625" style="13" bestFit="1" customWidth="1"/>
    <col min="7" max="7" width="13" style="13" customWidth="1"/>
    <col min="8" max="10" width="13.140625" style="13" bestFit="1" customWidth="1"/>
    <col min="11" max="16384" width="9.140625" style="13"/>
  </cols>
  <sheetData>
    <row r="1" spans="1:12" ht="15.75" thickBot="1" x14ac:dyDescent="0.25">
      <c r="A1" s="12" t="s">
        <v>85</v>
      </c>
      <c r="B1" s="12"/>
      <c r="C1" s="12"/>
      <c r="D1" s="12"/>
      <c r="E1" s="12"/>
      <c r="F1" s="12"/>
      <c r="G1" s="12"/>
      <c r="H1" s="12"/>
      <c r="I1" s="12"/>
      <c r="J1" s="136"/>
      <c r="K1" s="12"/>
      <c r="L1" s="12"/>
    </row>
    <row r="2" spans="1:12" ht="18.75" customHeight="1" thickTop="1" x14ac:dyDescent="0.2">
      <c r="A2" s="30" t="s">
        <v>86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 ht="18.75" customHeight="1" x14ac:dyDescent="0.2">
      <c r="A3" s="30" t="s">
        <v>87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2" s="17" customFormat="1" ht="47.25" customHeight="1" x14ac:dyDescent="0.25">
      <c r="A4" s="25" t="s">
        <v>88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2" s="18" customFormat="1" ht="15.75" x14ac:dyDescent="0.25">
      <c r="A5" s="13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2" s="18" customFormat="1" ht="15.75" x14ac:dyDescent="0.25">
      <c r="A6" s="137"/>
      <c r="B6" s="30"/>
      <c r="C6" s="27"/>
      <c r="D6" s="27"/>
      <c r="E6" s="27"/>
      <c r="F6" s="27"/>
      <c r="G6" s="27"/>
      <c r="H6" s="27"/>
      <c r="I6" s="27"/>
      <c r="J6" s="27"/>
      <c r="K6" s="27"/>
    </row>
    <row r="7" spans="1:12" s="18" customFormat="1" ht="15.75" x14ac:dyDescent="0.25">
      <c r="A7" s="137"/>
      <c r="B7" s="30" t="s">
        <v>89</v>
      </c>
      <c r="C7" s="27"/>
      <c r="D7" s="27"/>
      <c r="E7" s="27"/>
      <c r="F7" s="27"/>
      <c r="G7" s="27"/>
      <c r="H7" s="27"/>
      <c r="I7" s="27"/>
      <c r="J7" s="27"/>
      <c r="K7" s="27"/>
    </row>
    <row r="8" spans="1:12" s="18" customFormat="1" ht="15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2" s="18" customFormat="1" ht="15.75" x14ac:dyDescent="0.25">
      <c r="A9" s="137"/>
      <c r="B9" s="138"/>
      <c r="C9" s="139"/>
      <c r="D9" s="139"/>
      <c r="E9" s="140" t="s">
        <v>90</v>
      </c>
      <c r="F9" s="140" t="s">
        <v>91</v>
      </c>
      <c r="G9" s="140" t="s">
        <v>92</v>
      </c>
      <c r="H9" s="140" t="s">
        <v>93</v>
      </c>
      <c r="I9" s="140" t="s">
        <v>94</v>
      </c>
      <c r="J9" s="141" t="s">
        <v>95</v>
      </c>
      <c r="K9" s="27"/>
    </row>
    <row r="10" spans="1:12" s="18" customFormat="1" ht="15.75" x14ac:dyDescent="0.25">
      <c r="A10" s="137"/>
      <c r="B10" s="45" t="s">
        <v>96</v>
      </c>
      <c r="C10" s="27"/>
      <c r="D10" s="27"/>
      <c r="E10" s="142">
        <v>4358</v>
      </c>
      <c r="F10" s="142">
        <v>4658</v>
      </c>
      <c r="G10" s="142">
        <v>2568</v>
      </c>
      <c r="H10" s="142">
        <v>2214</v>
      </c>
      <c r="I10" s="142">
        <v>2645</v>
      </c>
      <c r="J10" s="143">
        <v>5541</v>
      </c>
      <c r="K10" s="27"/>
    </row>
    <row r="11" spans="1:12" s="18" customFormat="1" ht="15.75" x14ac:dyDescent="0.25">
      <c r="A11" s="137"/>
      <c r="B11" s="45" t="s">
        <v>97</v>
      </c>
      <c r="C11" s="27"/>
      <c r="D11" s="27"/>
      <c r="E11" s="142">
        <v>4251</v>
      </c>
      <c r="F11" s="142">
        <v>4257</v>
      </c>
      <c r="G11" s="142">
        <v>2355</v>
      </c>
      <c r="H11" s="142">
        <v>2277</v>
      </c>
      <c r="I11" s="142">
        <v>2478</v>
      </c>
      <c r="J11" s="143">
        <v>3564</v>
      </c>
      <c r="K11" s="27"/>
    </row>
    <row r="12" spans="1:12" s="18" customFormat="1" ht="15.75" x14ac:dyDescent="0.25">
      <c r="A12" s="137"/>
      <c r="B12" s="45" t="s">
        <v>98</v>
      </c>
      <c r="C12" s="27"/>
      <c r="D12" s="27"/>
      <c r="E12" s="142">
        <v>4875</v>
      </c>
      <c r="F12" s="142">
        <v>4658</v>
      </c>
      <c r="G12" s="142">
        <v>2388</v>
      </c>
      <c r="H12" s="142">
        <v>2456</v>
      </c>
      <c r="I12" s="142">
        <v>2000</v>
      </c>
      <c r="J12" s="143">
        <v>3008</v>
      </c>
      <c r="K12" s="27"/>
    </row>
    <row r="13" spans="1:12" s="18" customFormat="1" ht="15.75" x14ac:dyDescent="0.25">
      <c r="A13" s="137"/>
      <c r="B13" s="45" t="s">
        <v>99</v>
      </c>
      <c r="C13" s="27"/>
      <c r="D13" s="27"/>
      <c r="E13" s="142">
        <v>4701</v>
      </c>
      <c r="F13" s="142">
        <v>4089</v>
      </c>
      <c r="G13" s="142">
        <v>2014</v>
      </c>
      <c r="H13" s="142">
        <v>2557</v>
      </c>
      <c r="I13" s="142">
        <v>3557</v>
      </c>
      <c r="J13" s="143">
        <v>1000</v>
      </c>
      <c r="K13" s="27"/>
    </row>
    <row r="14" spans="1:12" s="18" customFormat="1" ht="15.75" x14ac:dyDescent="0.25">
      <c r="A14" s="137"/>
      <c r="B14" s="45" t="s">
        <v>100</v>
      </c>
      <c r="C14" s="27"/>
      <c r="D14" s="27"/>
      <c r="E14" s="142">
        <v>4358</v>
      </c>
      <c r="F14" s="142">
        <v>4558</v>
      </c>
      <c r="G14" s="142">
        <v>2211</v>
      </c>
      <c r="H14" s="142">
        <v>2080</v>
      </c>
      <c r="I14" s="142">
        <v>3783</v>
      </c>
      <c r="J14" s="143">
        <v>3654</v>
      </c>
      <c r="K14" s="27"/>
    </row>
    <row r="15" spans="1:12" s="18" customFormat="1" ht="15.75" x14ac:dyDescent="0.25">
      <c r="A15" s="137"/>
      <c r="B15" s="45"/>
      <c r="C15" s="30"/>
      <c r="D15" s="144" t="s">
        <v>101</v>
      </c>
      <c r="E15" s="145">
        <f>AVERAGE([0]!usa)</f>
        <v>4508.6000000000004</v>
      </c>
      <c r="F15" s="145">
        <f>AVERAGE(can)</f>
        <v>4444</v>
      </c>
      <c r="G15" s="145">
        <f>AVERAGE(mex)</f>
        <v>2307.1999999999998</v>
      </c>
      <c r="H15" s="145">
        <f>AVERAGE(sing)</f>
        <v>2316.8000000000002</v>
      </c>
      <c r="I15" s="145">
        <f>AVERAGE(austr)</f>
        <v>2892.6</v>
      </c>
      <c r="J15" s="145">
        <f>AVERAGE(angl)</f>
        <v>3353.4</v>
      </c>
      <c r="K15" s="27"/>
    </row>
    <row r="16" spans="1:12" s="18" customFormat="1" ht="15.75" x14ac:dyDescent="0.25">
      <c r="A16" s="137"/>
      <c r="B16" s="46"/>
      <c r="C16" s="26"/>
      <c r="D16" s="146" t="s">
        <v>102</v>
      </c>
      <c r="E16" s="147">
        <f>SUM(usa)+SUM(usa)*$C$17</f>
        <v>24797.3</v>
      </c>
      <c r="F16" s="147">
        <f>SUM(can)+SUM(can)*$C$17</f>
        <v>24442</v>
      </c>
      <c r="G16" s="147">
        <f>SUM(mex)+SUM(mex)*$C$17</f>
        <v>12689.6</v>
      </c>
      <c r="H16" s="147">
        <f>SUM(sing)+SUM(sing)*$C$17</f>
        <v>12742.4</v>
      </c>
      <c r="I16" s="147">
        <f>SUM(austr)+SUM(austr)*$C$17</f>
        <v>15909.3</v>
      </c>
      <c r="J16" s="147">
        <f>SUM(angl)+SUM(angl)*$C$17</f>
        <v>18443.7</v>
      </c>
      <c r="K16" s="27"/>
    </row>
    <row r="17" spans="1:11" s="18" customFormat="1" ht="15" x14ac:dyDescent="0.2">
      <c r="A17" s="27"/>
      <c r="B17" s="148" t="s">
        <v>103</v>
      </c>
      <c r="C17" s="149">
        <v>0.1</v>
      </c>
      <c r="D17" s="27"/>
      <c r="E17" s="27"/>
      <c r="F17" s="27"/>
      <c r="G17" s="27"/>
      <c r="H17" s="27"/>
      <c r="I17" s="27"/>
      <c r="J17" s="27"/>
      <c r="K17" s="27"/>
    </row>
    <row r="18" spans="1:11" ht="15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s="17" customFormat="1" ht="15.75" x14ac:dyDescent="0.25">
      <c r="A19" s="25" t="s">
        <v>104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5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s="17" customFormat="1" ht="15.75" x14ac:dyDescent="0.25">
      <c r="A22" s="25" t="s">
        <v>105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5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5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s="17" customFormat="1" ht="15.75" x14ac:dyDescent="0.25">
      <c r="A25" s="25" t="s">
        <v>124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5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5" x14ac:dyDescent="0.2">
      <c r="A27" s="30"/>
      <c r="B27" s="30" t="s">
        <v>106</v>
      </c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15" x14ac:dyDescent="0.2">
      <c r="A28" s="30"/>
      <c r="B28" s="30" t="s">
        <v>107</v>
      </c>
      <c r="C28" s="30"/>
      <c r="D28" s="30"/>
      <c r="E28" s="30"/>
      <c r="F28" s="30"/>
      <c r="G28" s="30"/>
      <c r="H28" s="30"/>
      <c r="I28" s="30"/>
      <c r="J28" s="30"/>
      <c r="K28" s="30"/>
    </row>
    <row r="29" spans="1:11" ht="15" x14ac:dyDescent="0.2">
      <c r="A29" s="30"/>
      <c r="B29" s="30" t="s">
        <v>108</v>
      </c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x14ac:dyDescent="0.2">
      <c r="A30" s="30"/>
      <c r="B30" s="30"/>
      <c r="C30" s="30"/>
      <c r="D30" s="30"/>
      <c r="E30" s="30"/>
      <c r="F30" s="30"/>
      <c r="G30" s="30" t="s">
        <v>109</v>
      </c>
      <c r="H30" s="30"/>
      <c r="I30" s="30"/>
      <c r="J30" s="30"/>
      <c r="K30" s="30"/>
    </row>
    <row r="31" spans="1:11" ht="15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 s="17" customFormat="1" ht="15.75" x14ac:dyDescent="0.25">
      <c r="A32" s="25" t="s">
        <v>110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2" ht="15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2" s="17" customFormat="1" ht="15.75" x14ac:dyDescent="0.25">
      <c r="A34" s="25" t="s">
        <v>111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2" ht="15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2" ht="15" x14ac:dyDescent="0.2">
      <c r="A36" s="30"/>
      <c r="B36" s="30" t="s">
        <v>112</v>
      </c>
      <c r="C36" s="30"/>
      <c r="D36" s="30"/>
      <c r="E36" s="30"/>
      <c r="F36" s="30"/>
      <c r="G36" s="30"/>
      <c r="H36" s="30"/>
      <c r="I36" s="30"/>
      <c r="J36" s="30"/>
      <c r="K36" s="30"/>
    </row>
    <row r="37" spans="1:12" ht="15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2" ht="15" x14ac:dyDescent="0.2">
      <c r="A38" s="30"/>
      <c r="B38" s="138" t="s">
        <v>113</v>
      </c>
      <c r="C38" s="139" t="s">
        <v>114</v>
      </c>
      <c r="D38" s="139" t="s">
        <v>115</v>
      </c>
      <c r="E38" s="150" t="s">
        <v>116</v>
      </c>
      <c r="F38" s="30"/>
      <c r="G38" s="30"/>
      <c r="H38" s="30"/>
      <c r="I38" s="30"/>
      <c r="J38" s="30"/>
      <c r="K38" s="30"/>
    </row>
    <row r="39" spans="1:12" ht="15" x14ac:dyDescent="0.2">
      <c r="A39" s="30"/>
      <c r="B39" s="45" t="s">
        <v>117</v>
      </c>
      <c r="C39" s="27">
        <v>80</v>
      </c>
      <c r="D39" s="27">
        <v>-1</v>
      </c>
      <c r="E39" s="36">
        <f>C39*D39</f>
        <v>-80</v>
      </c>
      <c r="F39" s="30"/>
      <c r="G39" s="30"/>
      <c r="H39" s="30"/>
      <c r="I39" s="30"/>
      <c r="J39" s="30"/>
      <c r="K39" s="30"/>
    </row>
    <row r="40" spans="1:12" ht="15" x14ac:dyDescent="0.2">
      <c r="A40" s="30"/>
      <c r="B40" s="45" t="s">
        <v>118</v>
      </c>
      <c r="C40" s="27">
        <v>45</v>
      </c>
      <c r="D40" s="27">
        <v>13</v>
      </c>
      <c r="E40" s="36">
        <f t="shared" ref="E40:E45" si="0">C40*D40</f>
        <v>585</v>
      </c>
      <c r="F40" s="30"/>
      <c r="G40" s="30"/>
      <c r="H40" s="30"/>
      <c r="I40" s="30"/>
      <c r="J40" s="30"/>
      <c r="K40" s="30"/>
    </row>
    <row r="41" spans="1:12" ht="15" x14ac:dyDescent="0.2">
      <c r="A41" s="30"/>
      <c r="B41" s="45" t="s">
        <v>119</v>
      </c>
      <c r="C41" s="27">
        <v>32</v>
      </c>
      <c r="D41" s="27">
        <v>11</v>
      </c>
      <c r="E41" s="36">
        <f t="shared" si="0"/>
        <v>352</v>
      </c>
      <c r="F41" s="30"/>
      <c r="G41" s="30"/>
      <c r="H41" s="30"/>
      <c r="I41" s="30"/>
      <c r="J41" s="30"/>
      <c r="K41" s="30"/>
    </row>
    <row r="42" spans="1:12" ht="15" x14ac:dyDescent="0.2">
      <c r="A42" s="30"/>
      <c r="B42" s="45" t="s">
        <v>120</v>
      </c>
      <c r="C42" s="27">
        <v>50</v>
      </c>
      <c r="D42" s="27">
        <v>0</v>
      </c>
      <c r="E42" s="36">
        <f t="shared" si="0"/>
        <v>0</v>
      </c>
      <c r="F42" s="30"/>
      <c r="G42" s="30"/>
      <c r="H42" s="30"/>
      <c r="I42" s="30"/>
      <c r="J42" s="30"/>
      <c r="K42" s="30"/>
    </row>
    <row r="43" spans="1:12" ht="15" x14ac:dyDescent="0.2">
      <c r="A43" s="30"/>
      <c r="B43" s="45" t="s">
        <v>121</v>
      </c>
      <c r="C43" s="27">
        <v>10</v>
      </c>
      <c r="D43" s="27">
        <v>9</v>
      </c>
      <c r="E43" s="36">
        <f t="shared" si="0"/>
        <v>90</v>
      </c>
      <c r="F43" s="30"/>
      <c r="G43" s="30"/>
      <c r="H43" s="30"/>
      <c r="I43" s="30"/>
      <c r="J43" s="30"/>
      <c r="K43" s="30"/>
    </row>
    <row r="44" spans="1:12" ht="15" x14ac:dyDescent="0.2">
      <c r="A44" s="30"/>
      <c r="B44" s="45" t="s">
        <v>122</v>
      </c>
      <c r="C44" s="27">
        <v>24</v>
      </c>
      <c r="D44" s="27">
        <v>-2</v>
      </c>
      <c r="E44" s="36">
        <f t="shared" si="0"/>
        <v>-48</v>
      </c>
      <c r="F44" s="30"/>
      <c r="G44" s="30"/>
      <c r="H44" s="30"/>
      <c r="I44" s="30"/>
      <c r="J44" s="30"/>
      <c r="K44" s="30"/>
    </row>
    <row r="45" spans="1:12" ht="15" x14ac:dyDescent="0.2">
      <c r="A45" s="30"/>
      <c r="B45" s="46" t="s">
        <v>123</v>
      </c>
      <c r="C45" s="26">
        <v>3</v>
      </c>
      <c r="D45" s="26">
        <v>56</v>
      </c>
      <c r="E45" s="39">
        <f t="shared" si="0"/>
        <v>168</v>
      </c>
      <c r="F45" s="30"/>
      <c r="G45" s="30"/>
      <c r="H45" s="30"/>
      <c r="I45" s="30"/>
      <c r="J45" s="30"/>
      <c r="K45" s="30"/>
    </row>
    <row r="46" spans="1:12" ht="1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2" ht="1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2" ht="1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ht="15.75" x14ac:dyDescent="0.25">
      <c r="A49" s="1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</row>
    <row r="50" spans="1:12" ht="15.75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</row>
    <row r="51" spans="1:12" ht="15.75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</row>
    <row r="52" spans="1:12" ht="15" x14ac:dyDescent="0.2">
      <c r="A52" s="14"/>
      <c r="B52" s="14"/>
      <c r="C52" s="14"/>
      <c r="D52" s="14"/>
      <c r="E52" s="88"/>
      <c r="F52" s="88"/>
      <c r="G52" s="88"/>
      <c r="H52" s="88"/>
      <c r="I52" s="88"/>
      <c r="J52" s="88"/>
      <c r="K52" s="14"/>
      <c r="L52" s="15"/>
    </row>
    <row r="53" spans="1:12" ht="1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</row>
    <row r="54" spans="1:12" ht="1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</row>
    <row r="55" spans="1:12" ht="1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5"/>
    </row>
    <row r="56" spans="1:12" ht="1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5"/>
    </row>
    <row r="57" spans="1:12" ht="1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5"/>
    </row>
    <row r="58" spans="1:12" ht="15.75" x14ac:dyDescent="0.25">
      <c r="A58" s="14"/>
      <c r="B58" s="14"/>
      <c r="C58" s="14"/>
      <c r="D58" s="16"/>
      <c r="E58" s="14"/>
      <c r="F58" s="14"/>
      <c r="G58" s="14"/>
      <c r="H58" s="14"/>
      <c r="I58" s="14"/>
      <c r="J58" s="14"/>
      <c r="K58" s="14"/>
      <c r="L58" s="15"/>
    </row>
    <row r="59" spans="1:12" ht="15.75" x14ac:dyDescent="0.25">
      <c r="A59" s="14"/>
      <c r="B59" s="14"/>
      <c r="C59" s="14"/>
      <c r="D59" s="151"/>
      <c r="E59" s="14"/>
      <c r="F59" s="14"/>
      <c r="G59" s="14"/>
      <c r="H59" s="14"/>
      <c r="I59" s="14"/>
      <c r="J59" s="14"/>
      <c r="K59" s="14"/>
      <c r="L59" s="15"/>
    </row>
    <row r="60" spans="1:12" ht="15.75" x14ac:dyDescent="0.25">
      <c r="A60" s="14"/>
      <c r="B60" s="152"/>
      <c r="C60" s="153"/>
      <c r="D60" s="16"/>
      <c r="E60" s="14"/>
      <c r="F60" s="14"/>
      <c r="G60" s="14"/>
      <c r="H60" s="14"/>
      <c r="I60" s="14"/>
      <c r="J60" s="14"/>
      <c r="K60" s="14"/>
      <c r="L60" s="15"/>
    </row>
    <row r="61" spans="1:12" ht="1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</row>
    <row r="62" spans="1:12" ht="15.75" x14ac:dyDescent="0.25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"/>
    </row>
    <row r="63" spans="1:12" ht="1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5"/>
    </row>
    <row r="64" spans="1: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1:1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1:12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1: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</sheetData>
  <conditionalFormatting sqref="E53:J61">
    <cfRule type="cellIs" dxfId="7" priority="5" stopIfTrue="1" operator="greaterThan">
      <formula>4500</formula>
    </cfRule>
    <cfRule type="cellIs" dxfId="6" priority="6" stopIfTrue="1" operator="between">
      <formula>1000</formula>
      <formula>2300</formula>
    </cfRule>
  </conditionalFormatting>
  <conditionalFormatting sqref="E64:E70">
    <cfRule type="cellIs" dxfId="5" priority="7" stopIfTrue="1" operator="greaterThan">
      <formula>100</formula>
    </cfRule>
    <cfRule type="cellIs" dxfId="4" priority="8" stopIfTrue="1" operator="lessThan">
      <formula>0</formula>
    </cfRule>
  </conditionalFormatting>
  <conditionalFormatting sqref="E10:J16">
    <cfRule type="cellIs" dxfId="3" priority="4" operator="greaterThan">
      <formula>4500</formula>
    </cfRule>
    <cfRule type="cellIs" dxfId="2" priority="3" operator="between">
      <formula>1000</formula>
      <formula>2300</formula>
    </cfRule>
  </conditionalFormatting>
  <conditionalFormatting sqref="E39:E4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5" right="0.75" top="1" bottom="1" header="0.5" footer="0.5"/>
  <pageSetup paperSize="9" orientation="portrait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showGridLines="0" tabSelected="1" zoomScale="90" zoomScaleNormal="90" workbookViewId="0">
      <selection activeCell="K49" sqref="K49"/>
    </sheetView>
  </sheetViews>
  <sheetFormatPr defaultRowHeight="12.75" x14ac:dyDescent="0.2"/>
  <cols>
    <col min="1" max="1" width="9.140625" style="13"/>
    <col min="2" max="2" width="16" style="13" customWidth="1"/>
    <col min="3" max="3" width="10.42578125" style="13" customWidth="1"/>
    <col min="4" max="4" width="12.7109375" style="13" customWidth="1"/>
    <col min="5" max="5" width="12.140625" style="13" customWidth="1"/>
    <col min="6" max="6" width="9.28515625" style="13" bestFit="1" customWidth="1"/>
    <col min="7" max="7" width="10.140625" style="13" bestFit="1" customWidth="1"/>
    <col min="8" max="8" width="9.140625" style="13"/>
    <col min="9" max="9" width="15.140625" style="13" customWidth="1"/>
    <col min="10" max="16384" width="9.140625" style="13"/>
  </cols>
  <sheetData>
    <row r="1" spans="1:12" ht="16.5" thickBot="1" x14ac:dyDescent="0.3">
      <c r="A1" s="12" t="s">
        <v>125</v>
      </c>
      <c r="B1" s="12"/>
      <c r="C1" s="12"/>
      <c r="D1" s="12"/>
      <c r="E1" s="12"/>
      <c r="F1" s="12"/>
      <c r="G1" s="12"/>
      <c r="H1" s="12"/>
      <c r="I1" s="12"/>
      <c r="J1" s="170"/>
      <c r="K1" s="12"/>
      <c r="L1" s="12"/>
    </row>
    <row r="2" spans="1:12" ht="27" customHeight="1" thickTop="1" x14ac:dyDescent="0.2">
      <c r="A2" s="92" t="s">
        <v>126</v>
      </c>
      <c r="B2" s="92"/>
      <c r="C2" s="92"/>
      <c r="D2" s="92"/>
      <c r="E2" s="92"/>
      <c r="F2" s="92"/>
      <c r="G2" s="92"/>
      <c r="H2" s="92"/>
      <c r="I2" s="92"/>
      <c r="J2" s="92"/>
    </row>
    <row r="3" spans="1:12" ht="15" x14ac:dyDescent="0.2">
      <c r="A3" s="92"/>
      <c r="B3" s="92"/>
      <c r="C3" s="92"/>
      <c r="D3" s="92"/>
      <c r="E3" s="92"/>
      <c r="F3" s="92"/>
      <c r="G3" s="92"/>
      <c r="H3" s="92"/>
      <c r="I3" s="92"/>
      <c r="J3" s="92"/>
    </row>
    <row r="4" spans="1:12" s="17" customFormat="1" ht="15.75" x14ac:dyDescent="0.25">
      <c r="A4" s="94" t="s">
        <v>127</v>
      </c>
      <c r="B4" s="95"/>
      <c r="C4" s="95"/>
      <c r="D4" s="95"/>
      <c r="E4" s="95"/>
      <c r="F4" s="95"/>
      <c r="G4" s="95"/>
      <c r="H4" s="95"/>
      <c r="I4" s="95"/>
      <c r="J4" s="95"/>
    </row>
    <row r="5" spans="1:12" ht="15" x14ac:dyDescent="0.2">
      <c r="A5" s="92"/>
      <c r="B5" s="92"/>
      <c r="C5" s="92"/>
      <c r="D5" s="92"/>
      <c r="E5" s="92"/>
      <c r="F5" s="92"/>
      <c r="G5" s="92"/>
      <c r="H5" s="92"/>
      <c r="I5" s="92"/>
      <c r="J5" s="92"/>
    </row>
    <row r="6" spans="1:12" ht="15" x14ac:dyDescent="0.2">
      <c r="A6" s="92"/>
      <c r="B6" s="92"/>
      <c r="C6" s="92"/>
      <c r="D6" s="92"/>
      <c r="E6" s="92"/>
      <c r="F6" s="92"/>
      <c r="G6" s="92"/>
      <c r="H6" s="92"/>
      <c r="I6" s="92"/>
      <c r="J6" s="92"/>
    </row>
    <row r="7" spans="1:12" ht="15" x14ac:dyDescent="0.2">
      <c r="A7" s="92"/>
      <c r="B7" s="92" t="s">
        <v>128</v>
      </c>
      <c r="C7" s="92"/>
      <c r="D7" s="92"/>
      <c r="E7" s="92"/>
      <c r="F7" s="92"/>
      <c r="G7" s="92"/>
      <c r="H7" s="92"/>
      <c r="I7" s="92"/>
      <c r="J7" s="92"/>
    </row>
    <row r="8" spans="1:12" ht="15" x14ac:dyDescent="0.2">
      <c r="A8" s="92"/>
      <c r="B8" s="92" t="s">
        <v>129</v>
      </c>
      <c r="C8" s="92"/>
      <c r="D8" s="92"/>
      <c r="E8" s="92"/>
      <c r="F8" s="92"/>
      <c r="G8" s="92"/>
      <c r="H8" s="92"/>
      <c r="I8" s="92"/>
      <c r="J8" s="92"/>
    </row>
    <row r="9" spans="1:12" ht="15" x14ac:dyDescent="0.2">
      <c r="A9" s="92"/>
      <c r="B9" s="92"/>
      <c r="C9" s="92"/>
      <c r="D9" s="171"/>
      <c r="E9" s="92"/>
      <c r="F9" s="92"/>
      <c r="G9" s="92"/>
      <c r="H9" s="92"/>
      <c r="I9" s="92"/>
      <c r="J9" s="92"/>
    </row>
    <row r="10" spans="1:12" ht="15" x14ac:dyDescent="0.2">
      <c r="A10" s="92"/>
      <c r="B10" s="92"/>
      <c r="C10" s="92"/>
      <c r="D10" s="171"/>
      <c r="E10" s="92"/>
      <c r="F10" s="92"/>
      <c r="G10" s="92"/>
      <c r="H10" s="92"/>
      <c r="I10" s="92"/>
      <c r="J10" s="92"/>
    </row>
    <row r="11" spans="1:12" ht="15" x14ac:dyDescent="0.2">
      <c r="A11" s="92"/>
      <c r="B11" s="92"/>
      <c r="C11" s="92"/>
      <c r="D11" s="171"/>
      <c r="E11" s="92"/>
      <c r="F11" s="92"/>
      <c r="G11" s="92"/>
      <c r="H11" s="92"/>
      <c r="I11" s="92"/>
      <c r="J11" s="92"/>
    </row>
    <row r="12" spans="1:12" ht="15" x14ac:dyDescent="0.2">
      <c r="A12" s="92"/>
      <c r="B12" s="92"/>
      <c r="C12" s="92"/>
      <c r="D12" s="92"/>
      <c r="E12" s="92"/>
      <c r="F12" s="92"/>
      <c r="G12" s="92"/>
      <c r="H12" s="92"/>
      <c r="I12" s="92"/>
      <c r="J12" s="92"/>
    </row>
    <row r="13" spans="1:12" ht="15.75" x14ac:dyDescent="0.25">
      <c r="A13" s="92"/>
      <c r="B13" s="172" t="s">
        <v>130</v>
      </c>
      <c r="C13" s="173"/>
      <c r="D13" s="173"/>
      <c r="E13" s="173"/>
      <c r="F13" s="173"/>
      <c r="G13" s="173"/>
      <c r="H13" s="173"/>
      <c r="I13" s="96"/>
      <c r="J13" s="92"/>
    </row>
    <row r="14" spans="1:12" ht="15" x14ac:dyDescent="0.2">
      <c r="A14" s="92"/>
      <c r="B14" s="174" t="s">
        <v>131</v>
      </c>
      <c r="C14" s="101"/>
      <c r="D14" s="101"/>
      <c r="E14" s="101"/>
      <c r="F14" s="101"/>
      <c r="G14" s="101"/>
      <c r="H14" s="101"/>
      <c r="I14" s="102"/>
      <c r="J14" s="92"/>
    </row>
    <row r="15" spans="1:12" ht="15" x14ac:dyDescent="0.2">
      <c r="A15" s="92"/>
      <c r="B15" s="174"/>
      <c r="C15" s="101"/>
      <c r="D15" s="101"/>
      <c r="E15" s="101"/>
      <c r="F15" s="101"/>
      <c r="G15" s="101"/>
      <c r="H15" s="101"/>
      <c r="I15" s="102"/>
      <c r="J15" s="92"/>
    </row>
    <row r="16" spans="1:12" ht="63.75" thickBot="1" x14ac:dyDescent="0.25">
      <c r="A16" s="92"/>
      <c r="B16" s="175" t="s">
        <v>132</v>
      </c>
      <c r="C16" s="176" t="s">
        <v>133</v>
      </c>
      <c r="D16" s="176" t="s">
        <v>134</v>
      </c>
      <c r="E16" s="176" t="s">
        <v>135</v>
      </c>
      <c r="F16" s="176" t="s">
        <v>136</v>
      </c>
      <c r="G16" s="176" t="s">
        <v>137</v>
      </c>
      <c r="H16" s="176" t="s">
        <v>138</v>
      </c>
      <c r="I16" s="177" t="s">
        <v>139</v>
      </c>
      <c r="J16" s="92"/>
    </row>
    <row r="17" spans="1:10" ht="15" x14ac:dyDescent="0.2">
      <c r="A17" s="92"/>
      <c r="B17" s="100" t="s">
        <v>161</v>
      </c>
      <c r="C17" s="178" t="s">
        <v>162</v>
      </c>
      <c r="D17" s="178" t="s">
        <v>157</v>
      </c>
      <c r="E17" s="178">
        <v>4</v>
      </c>
      <c r="F17" s="178">
        <v>13550</v>
      </c>
      <c r="G17" s="179">
        <f>F17*E17</f>
        <v>54200</v>
      </c>
      <c r="H17" s="101" t="s">
        <v>152</v>
      </c>
      <c r="I17" s="180" t="s">
        <v>148</v>
      </c>
      <c r="J17" s="92"/>
    </row>
    <row r="18" spans="1:10" ht="15" x14ac:dyDescent="0.2">
      <c r="A18" s="92"/>
      <c r="B18" s="100" t="s">
        <v>156</v>
      </c>
      <c r="C18" s="178">
        <v>110</v>
      </c>
      <c r="D18" s="178" t="s">
        <v>146</v>
      </c>
      <c r="E18" s="178">
        <v>3</v>
      </c>
      <c r="F18" s="178">
        <v>18500</v>
      </c>
      <c r="G18" s="179">
        <f>F18*E18</f>
        <v>55500</v>
      </c>
      <c r="H18" s="101" t="s">
        <v>155</v>
      </c>
      <c r="I18" s="180" t="s">
        <v>95</v>
      </c>
      <c r="J18" s="92"/>
    </row>
    <row r="19" spans="1:10" ht="15" x14ac:dyDescent="0.2">
      <c r="A19" s="92"/>
      <c r="B19" s="100" t="s">
        <v>156</v>
      </c>
      <c r="C19" s="178">
        <v>1880</v>
      </c>
      <c r="D19" s="178" t="s">
        <v>146</v>
      </c>
      <c r="E19" s="178">
        <v>2</v>
      </c>
      <c r="F19" s="178">
        <v>22500</v>
      </c>
      <c r="G19" s="179">
        <f>F19*E19</f>
        <v>45000</v>
      </c>
      <c r="H19" s="101" t="s">
        <v>143</v>
      </c>
      <c r="I19" s="180" t="s">
        <v>90</v>
      </c>
      <c r="J19" s="92"/>
    </row>
    <row r="20" spans="1:10" ht="15" x14ac:dyDescent="0.2">
      <c r="A20" s="92"/>
      <c r="B20" s="100" t="s">
        <v>156</v>
      </c>
      <c r="C20" s="178" t="s">
        <v>163</v>
      </c>
      <c r="D20" s="178" t="s">
        <v>154</v>
      </c>
      <c r="E20" s="178">
        <v>4</v>
      </c>
      <c r="F20" s="178">
        <v>20500</v>
      </c>
      <c r="G20" s="179">
        <f>F20*E20</f>
        <v>82000</v>
      </c>
      <c r="H20" s="101" t="s">
        <v>164</v>
      </c>
      <c r="I20" s="180" t="s">
        <v>148</v>
      </c>
      <c r="J20" s="92"/>
    </row>
    <row r="21" spans="1:10" ht="15" x14ac:dyDescent="0.2">
      <c r="A21" s="92"/>
      <c r="B21" s="100" t="s">
        <v>144</v>
      </c>
      <c r="C21" s="178">
        <v>650</v>
      </c>
      <c r="D21" s="178" t="s">
        <v>151</v>
      </c>
      <c r="E21" s="178">
        <v>3</v>
      </c>
      <c r="F21" s="178">
        <v>10250</v>
      </c>
      <c r="G21" s="179">
        <f>F21*E21</f>
        <v>30750</v>
      </c>
      <c r="H21" s="101" t="s">
        <v>158</v>
      </c>
      <c r="I21" s="180" t="s">
        <v>90</v>
      </c>
      <c r="J21" s="92"/>
    </row>
    <row r="22" spans="1:10" ht="15" x14ac:dyDescent="0.2">
      <c r="A22" s="92"/>
      <c r="B22" s="100" t="s">
        <v>144</v>
      </c>
      <c r="C22" s="178">
        <v>880</v>
      </c>
      <c r="D22" s="178" t="s">
        <v>154</v>
      </c>
      <c r="E22" s="178">
        <v>3</v>
      </c>
      <c r="F22" s="178">
        <v>12500</v>
      </c>
      <c r="G22" s="179">
        <f>F22*E22</f>
        <v>37500</v>
      </c>
      <c r="H22" s="101" t="s">
        <v>158</v>
      </c>
      <c r="I22" s="180" t="s">
        <v>90</v>
      </c>
      <c r="J22" s="92"/>
    </row>
    <row r="23" spans="1:10" ht="15" x14ac:dyDescent="0.2">
      <c r="A23" s="92"/>
      <c r="B23" s="100" t="s">
        <v>144</v>
      </c>
      <c r="C23" s="178" t="s">
        <v>145</v>
      </c>
      <c r="D23" s="178" t="s">
        <v>146</v>
      </c>
      <c r="E23" s="178">
        <v>2</v>
      </c>
      <c r="F23" s="178">
        <v>15500</v>
      </c>
      <c r="G23" s="179">
        <f>F23*E23</f>
        <v>31000</v>
      </c>
      <c r="H23" s="101" t="s">
        <v>147</v>
      </c>
      <c r="I23" s="180" t="s">
        <v>148</v>
      </c>
      <c r="J23" s="92"/>
    </row>
    <row r="24" spans="1:10" ht="15" x14ac:dyDescent="0.2">
      <c r="A24" s="92"/>
      <c r="B24" s="100" t="s">
        <v>149</v>
      </c>
      <c r="C24" s="178" t="s">
        <v>159</v>
      </c>
      <c r="D24" s="178" t="s">
        <v>142</v>
      </c>
      <c r="E24" s="178">
        <v>1</v>
      </c>
      <c r="F24" s="178">
        <v>9650</v>
      </c>
      <c r="G24" s="179">
        <f>F24*E24</f>
        <v>9650</v>
      </c>
      <c r="H24" s="101" t="s">
        <v>160</v>
      </c>
      <c r="I24" s="180" t="s">
        <v>95</v>
      </c>
      <c r="J24" s="92"/>
    </row>
    <row r="25" spans="1:10" ht="15" x14ac:dyDescent="0.2">
      <c r="A25" s="92"/>
      <c r="B25" s="100" t="s">
        <v>149</v>
      </c>
      <c r="C25" s="178" t="s">
        <v>141</v>
      </c>
      <c r="D25" s="178" t="s">
        <v>165</v>
      </c>
      <c r="E25" s="178">
        <v>4</v>
      </c>
      <c r="F25" s="178">
        <v>12000</v>
      </c>
      <c r="G25" s="179">
        <f>F25*E25</f>
        <v>48000</v>
      </c>
      <c r="H25" s="101" t="s">
        <v>166</v>
      </c>
      <c r="I25" s="180" t="s">
        <v>90</v>
      </c>
      <c r="J25" s="92"/>
    </row>
    <row r="26" spans="1:10" ht="15" x14ac:dyDescent="0.2">
      <c r="A26" s="92"/>
      <c r="B26" s="100" t="s">
        <v>149</v>
      </c>
      <c r="C26" s="178" t="s">
        <v>150</v>
      </c>
      <c r="D26" s="178" t="s">
        <v>154</v>
      </c>
      <c r="E26" s="178">
        <v>2</v>
      </c>
      <c r="F26" s="178">
        <v>13200</v>
      </c>
      <c r="G26" s="179">
        <f>F26*E26</f>
        <v>26400</v>
      </c>
      <c r="H26" s="101" t="s">
        <v>152</v>
      </c>
      <c r="I26" s="180" t="s">
        <v>148</v>
      </c>
      <c r="J26" s="92"/>
    </row>
    <row r="27" spans="1:10" ht="15" x14ac:dyDescent="0.2">
      <c r="A27" s="92"/>
      <c r="B27" s="100" t="s">
        <v>149</v>
      </c>
      <c r="C27" s="178" t="s">
        <v>150</v>
      </c>
      <c r="D27" s="178" t="s">
        <v>151</v>
      </c>
      <c r="E27" s="178">
        <v>5</v>
      </c>
      <c r="F27" s="178">
        <v>13200</v>
      </c>
      <c r="G27" s="179">
        <f>F27*E27</f>
        <v>66000</v>
      </c>
      <c r="H27" s="101" t="s">
        <v>152</v>
      </c>
      <c r="I27" s="180" t="s">
        <v>148</v>
      </c>
      <c r="J27" s="92"/>
    </row>
    <row r="28" spans="1:10" ht="15" x14ac:dyDescent="0.2">
      <c r="A28" s="92"/>
      <c r="B28" s="100" t="s">
        <v>140</v>
      </c>
      <c r="C28" s="178" t="s">
        <v>167</v>
      </c>
      <c r="D28" s="178" t="s">
        <v>142</v>
      </c>
      <c r="E28" s="178">
        <v>5</v>
      </c>
      <c r="F28" s="178">
        <v>12250</v>
      </c>
      <c r="G28" s="179">
        <f>F28*E28</f>
        <v>61250</v>
      </c>
      <c r="H28" s="101" t="s">
        <v>147</v>
      </c>
      <c r="I28" s="180" t="s">
        <v>148</v>
      </c>
      <c r="J28" s="92"/>
    </row>
    <row r="29" spans="1:10" ht="15" x14ac:dyDescent="0.2">
      <c r="A29" s="92"/>
      <c r="B29" s="100" t="s">
        <v>140</v>
      </c>
      <c r="C29" s="178" t="s">
        <v>141</v>
      </c>
      <c r="D29" s="178" t="s">
        <v>142</v>
      </c>
      <c r="E29" s="178">
        <v>4</v>
      </c>
      <c r="F29" s="178">
        <v>8500</v>
      </c>
      <c r="G29" s="179">
        <f>F29*E29</f>
        <v>34000</v>
      </c>
      <c r="H29" s="101" t="s">
        <v>143</v>
      </c>
      <c r="I29" s="180" t="s">
        <v>90</v>
      </c>
      <c r="J29" s="92"/>
    </row>
    <row r="30" spans="1:10" ht="15" x14ac:dyDescent="0.2">
      <c r="A30" s="92"/>
      <c r="B30" s="100" t="s">
        <v>140</v>
      </c>
      <c r="C30" s="178" t="s">
        <v>168</v>
      </c>
      <c r="D30" s="178" t="s">
        <v>169</v>
      </c>
      <c r="E30" s="178">
        <v>3</v>
      </c>
      <c r="F30" s="178">
        <v>9500</v>
      </c>
      <c r="G30" s="179">
        <f>F30*E30</f>
        <v>28500</v>
      </c>
      <c r="H30" s="101" t="s">
        <v>143</v>
      </c>
      <c r="I30" s="180" t="s">
        <v>90</v>
      </c>
      <c r="J30" s="92"/>
    </row>
    <row r="31" spans="1:10" ht="15" x14ac:dyDescent="0.2">
      <c r="A31" s="92"/>
      <c r="B31" s="100" t="s">
        <v>140</v>
      </c>
      <c r="C31" s="178" t="s">
        <v>150</v>
      </c>
      <c r="D31" s="178" t="s">
        <v>157</v>
      </c>
      <c r="E31" s="178">
        <v>1</v>
      </c>
      <c r="F31" s="178">
        <v>9900</v>
      </c>
      <c r="G31" s="179">
        <f>F31*E31</f>
        <v>9900</v>
      </c>
      <c r="H31" s="101" t="s">
        <v>155</v>
      </c>
      <c r="I31" s="180" t="s">
        <v>95</v>
      </c>
      <c r="J31" s="92"/>
    </row>
    <row r="32" spans="1:10" ht="15" x14ac:dyDescent="0.2">
      <c r="A32" s="92"/>
      <c r="B32" s="100" t="s">
        <v>153</v>
      </c>
      <c r="C32" s="178" t="s">
        <v>141</v>
      </c>
      <c r="D32" s="178" t="s">
        <v>154</v>
      </c>
      <c r="E32" s="178">
        <v>3</v>
      </c>
      <c r="F32" s="178">
        <v>15000</v>
      </c>
      <c r="G32" s="179">
        <f>F32*E32</f>
        <v>45000</v>
      </c>
      <c r="H32" s="101" t="s">
        <v>155</v>
      </c>
      <c r="I32" s="180" t="s">
        <v>95</v>
      </c>
      <c r="J32" s="92"/>
    </row>
    <row r="33" spans="1:10" ht="15" x14ac:dyDescent="0.2">
      <c r="A33" s="92"/>
      <c r="B33" s="100" t="s">
        <v>153</v>
      </c>
      <c r="C33" s="178" t="s">
        <v>141</v>
      </c>
      <c r="D33" s="178" t="s">
        <v>157</v>
      </c>
      <c r="E33" s="178">
        <v>2</v>
      </c>
      <c r="F33" s="178">
        <v>15000</v>
      </c>
      <c r="G33" s="179">
        <f>F33*E33</f>
        <v>30000</v>
      </c>
      <c r="H33" s="101" t="s">
        <v>164</v>
      </c>
      <c r="I33" s="180" t="s">
        <v>148</v>
      </c>
      <c r="J33" s="92"/>
    </row>
    <row r="34" spans="1:10" ht="15" x14ac:dyDescent="0.2">
      <c r="A34" s="92"/>
      <c r="B34" s="97" t="s">
        <v>153</v>
      </c>
      <c r="C34" s="181" t="s">
        <v>150</v>
      </c>
      <c r="D34" s="181" t="s">
        <v>142</v>
      </c>
      <c r="E34" s="181">
        <v>2</v>
      </c>
      <c r="F34" s="181">
        <v>17500</v>
      </c>
      <c r="G34" s="182">
        <f>F34*E34</f>
        <v>35000</v>
      </c>
      <c r="H34" s="95" t="s">
        <v>143</v>
      </c>
      <c r="I34" s="183" t="s">
        <v>90</v>
      </c>
      <c r="J34" s="92"/>
    </row>
    <row r="35" spans="1:10" ht="15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</row>
    <row r="36" spans="1:10" ht="15.75" x14ac:dyDescent="0.25">
      <c r="A36" s="184" t="s">
        <v>170</v>
      </c>
      <c r="B36" s="92"/>
      <c r="C36" s="92"/>
      <c r="D36" s="92"/>
      <c r="E36" s="92"/>
      <c r="F36" s="92"/>
      <c r="G36" s="92"/>
      <c r="H36" s="92"/>
      <c r="I36" s="92"/>
      <c r="J36" s="92"/>
    </row>
    <row r="37" spans="1:10" s="17" customFormat="1" ht="15" x14ac:dyDescent="0.2">
      <c r="A37" s="95"/>
      <c r="B37" s="95"/>
      <c r="C37" s="95"/>
      <c r="D37" s="95"/>
      <c r="E37" s="95"/>
      <c r="F37" s="95" t="s">
        <v>171</v>
      </c>
      <c r="G37" s="95"/>
      <c r="H37" s="95"/>
      <c r="I37" s="95"/>
      <c r="J37" s="95"/>
    </row>
    <row r="38" spans="1:10" ht="15" x14ac:dyDescent="0.2">
      <c r="A38" s="92"/>
      <c r="B38" s="92"/>
      <c r="C38" s="92"/>
      <c r="D38" s="92"/>
      <c r="E38" s="92"/>
      <c r="F38" s="92"/>
      <c r="G38" s="92"/>
      <c r="H38" s="92"/>
      <c r="I38" s="92"/>
      <c r="J38" s="92"/>
    </row>
    <row r="39" spans="1:10" ht="15" x14ac:dyDescent="0.2">
      <c r="A39" s="92"/>
      <c r="B39" s="92"/>
      <c r="C39" s="92"/>
      <c r="D39" s="92"/>
      <c r="E39" s="92"/>
      <c r="F39" s="92"/>
      <c r="G39" s="92"/>
      <c r="H39" s="92"/>
      <c r="I39" s="92"/>
      <c r="J39" s="92"/>
    </row>
    <row r="40" spans="1:10" s="17" customFormat="1" ht="15.75" x14ac:dyDescent="0.25">
      <c r="A40" s="94" t="s">
        <v>172</v>
      </c>
      <c r="B40" s="95"/>
      <c r="C40" s="95"/>
      <c r="D40" s="95"/>
      <c r="E40" s="95"/>
      <c r="F40" s="95"/>
      <c r="G40" s="95"/>
      <c r="H40" s="95"/>
      <c r="I40" s="95"/>
      <c r="J40" s="95"/>
    </row>
    <row r="41" spans="1:10" s="18" customFormat="1" ht="28.5" customHeight="1" x14ac:dyDescent="0.25">
      <c r="A41" s="115"/>
      <c r="B41" s="92" t="s">
        <v>173</v>
      </c>
      <c r="C41" s="101"/>
      <c r="D41" s="101"/>
      <c r="E41" s="101"/>
      <c r="F41" s="101"/>
      <c r="G41" s="101"/>
      <c r="H41" s="101"/>
      <c r="I41" s="101"/>
      <c r="J41" s="101"/>
    </row>
    <row r="42" spans="1:10" s="18" customFormat="1" ht="30" customHeight="1" x14ac:dyDescent="0.25">
      <c r="A42" s="101"/>
      <c r="B42" s="115" t="s">
        <v>174</v>
      </c>
      <c r="C42" s="101"/>
      <c r="D42" s="101"/>
      <c r="E42" s="101"/>
      <c r="F42" s="101"/>
      <c r="G42" s="101"/>
      <c r="H42" s="101"/>
      <c r="I42" s="101"/>
      <c r="J42" s="101"/>
    </row>
    <row r="43" spans="1:10" s="18" customFormat="1" ht="15" x14ac:dyDescent="0.2">
      <c r="A43" s="101"/>
      <c r="B43" s="101"/>
      <c r="C43" s="101"/>
      <c r="D43" s="101"/>
      <c r="E43" s="101"/>
      <c r="F43" s="101"/>
      <c r="G43" s="101"/>
      <c r="H43" s="101"/>
      <c r="I43" s="101"/>
      <c r="J43" s="101"/>
    </row>
    <row r="44" spans="1:10" ht="15" x14ac:dyDescent="0.2">
      <c r="A44" s="92"/>
      <c r="B44" s="92" t="s">
        <v>175</v>
      </c>
      <c r="C44" s="92"/>
      <c r="D44" s="92"/>
      <c r="E44" s="92"/>
      <c r="F44" s="92"/>
      <c r="G44" s="92"/>
      <c r="H44" s="92"/>
      <c r="I44" s="92"/>
      <c r="J44" s="92"/>
    </row>
    <row r="45" spans="1:10" ht="15" x14ac:dyDescent="0.2">
      <c r="A45" s="92"/>
      <c r="B45" s="92"/>
      <c r="C45" s="92"/>
      <c r="D45" s="92"/>
      <c r="E45" s="92"/>
      <c r="F45" s="92"/>
      <c r="G45" s="92"/>
      <c r="H45" s="92"/>
      <c r="I45" s="92"/>
      <c r="J45" s="92"/>
    </row>
    <row r="46" spans="1:10" ht="63.75" thickBot="1" x14ac:dyDescent="0.25">
      <c r="A46" s="92"/>
      <c r="B46" s="175" t="s">
        <v>132</v>
      </c>
      <c r="C46" s="176" t="s">
        <v>133</v>
      </c>
      <c r="D46" s="176" t="s">
        <v>134</v>
      </c>
      <c r="E46" s="176" t="s">
        <v>135</v>
      </c>
      <c r="F46" s="176" t="s">
        <v>136</v>
      </c>
      <c r="G46" s="176" t="s">
        <v>137</v>
      </c>
      <c r="H46" s="176" t="s">
        <v>138</v>
      </c>
      <c r="I46" s="177" t="s">
        <v>139</v>
      </c>
      <c r="J46" s="92"/>
    </row>
    <row r="47" spans="1:10" ht="15" x14ac:dyDescent="0.2">
      <c r="A47" s="92"/>
      <c r="B47" s="97"/>
      <c r="C47" s="95"/>
      <c r="D47" s="95"/>
      <c r="E47" s="95"/>
      <c r="F47" s="95" t="s">
        <v>177</v>
      </c>
      <c r="G47" s="95"/>
      <c r="H47" s="95"/>
      <c r="I47" s="185"/>
      <c r="J47" s="92"/>
    </row>
    <row r="48" spans="1:10" ht="15" x14ac:dyDescent="0.2">
      <c r="A48" s="92"/>
      <c r="B48" s="92"/>
      <c r="C48" s="92"/>
      <c r="D48" s="92"/>
      <c r="E48" s="92"/>
      <c r="F48" s="92"/>
      <c r="G48" s="92"/>
      <c r="H48" s="92"/>
      <c r="I48" s="92"/>
      <c r="J48" s="92"/>
    </row>
    <row r="49" spans="1:10" ht="15" x14ac:dyDescent="0.2">
      <c r="A49" s="92"/>
      <c r="B49" s="92" t="s">
        <v>176</v>
      </c>
      <c r="C49" s="92"/>
      <c r="D49" s="92"/>
      <c r="E49" s="92"/>
      <c r="F49" s="92"/>
      <c r="G49" s="92"/>
      <c r="H49" s="92"/>
      <c r="I49" s="92"/>
      <c r="J49" s="92"/>
    </row>
    <row r="50" spans="1:10" ht="15" x14ac:dyDescent="0.2">
      <c r="A50" s="92"/>
      <c r="B50" s="92"/>
      <c r="C50" s="92"/>
      <c r="D50" s="92"/>
      <c r="E50" s="92"/>
      <c r="F50" s="92"/>
      <c r="G50" s="92"/>
      <c r="H50" s="92"/>
      <c r="I50" s="92"/>
      <c r="J50" s="92"/>
    </row>
    <row r="51" spans="1:10" ht="63.75" thickBot="1" x14ac:dyDescent="0.25">
      <c r="A51" s="92"/>
      <c r="B51" s="175" t="s">
        <v>132</v>
      </c>
      <c r="C51" s="176" t="s">
        <v>133</v>
      </c>
      <c r="D51" s="176" t="s">
        <v>134</v>
      </c>
      <c r="E51" s="176" t="s">
        <v>135</v>
      </c>
      <c r="F51" s="176" t="s">
        <v>136</v>
      </c>
      <c r="G51" s="176" t="s">
        <v>137</v>
      </c>
      <c r="H51" s="176" t="s">
        <v>138</v>
      </c>
      <c r="I51" s="177" t="s">
        <v>139</v>
      </c>
      <c r="J51" s="92"/>
    </row>
    <row r="52" spans="1:10" ht="15" x14ac:dyDescent="0.2">
      <c r="A52" s="92"/>
      <c r="B52" s="100" t="s">
        <v>161</v>
      </c>
      <c r="C52" s="178" t="s">
        <v>162</v>
      </c>
      <c r="D52" s="178" t="s">
        <v>157</v>
      </c>
      <c r="E52" s="178">
        <v>4</v>
      </c>
      <c r="F52" s="178">
        <v>13550</v>
      </c>
      <c r="G52" s="179">
        <v>54200</v>
      </c>
      <c r="H52" s="101" t="s">
        <v>152</v>
      </c>
      <c r="I52" s="180" t="s">
        <v>148</v>
      </c>
      <c r="J52" s="92"/>
    </row>
    <row r="53" spans="1:10" ht="15" x14ac:dyDescent="0.2">
      <c r="A53" s="92"/>
      <c r="B53" s="100" t="s">
        <v>144</v>
      </c>
      <c r="C53" s="178">
        <v>650</v>
      </c>
      <c r="D53" s="178" t="s">
        <v>151</v>
      </c>
      <c r="E53" s="178">
        <v>3</v>
      </c>
      <c r="F53" s="178">
        <v>10250</v>
      </c>
      <c r="G53" s="179">
        <v>30750</v>
      </c>
      <c r="H53" s="101" t="s">
        <v>158</v>
      </c>
      <c r="I53" s="180" t="s">
        <v>90</v>
      </c>
      <c r="J53" s="92"/>
    </row>
    <row r="54" spans="1:10" ht="15" x14ac:dyDescent="0.2">
      <c r="A54" s="92"/>
      <c r="B54" s="100" t="s">
        <v>144</v>
      </c>
      <c r="C54" s="178">
        <v>880</v>
      </c>
      <c r="D54" s="178" t="s">
        <v>154</v>
      </c>
      <c r="E54" s="178">
        <v>3</v>
      </c>
      <c r="F54" s="178">
        <v>12500</v>
      </c>
      <c r="G54" s="179">
        <v>37500</v>
      </c>
      <c r="H54" s="101" t="s">
        <v>158</v>
      </c>
      <c r="I54" s="180" t="s">
        <v>90</v>
      </c>
      <c r="J54" s="92"/>
    </row>
    <row r="55" spans="1:10" ht="15" x14ac:dyDescent="0.2">
      <c r="A55" s="92"/>
      <c r="B55" s="100" t="s">
        <v>149</v>
      </c>
      <c r="C55" s="178" t="s">
        <v>159</v>
      </c>
      <c r="D55" s="178" t="s">
        <v>142</v>
      </c>
      <c r="E55" s="178">
        <v>1</v>
      </c>
      <c r="F55" s="178">
        <v>9650</v>
      </c>
      <c r="G55" s="179">
        <v>9650</v>
      </c>
      <c r="H55" s="101" t="s">
        <v>160</v>
      </c>
      <c r="I55" s="180" t="s">
        <v>95</v>
      </c>
      <c r="J55" s="92"/>
    </row>
    <row r="56" spans="1:10" ht="15" x14ac:dyDescent="0.2">
      <c r="A56" s="92"/>
      <c r="B56" s="100" t="s">
        <v>149</v>
      </c>
      <c r="C56" s="178" t="s">
        <v>141</v>
      </c>
      <c r="D56" s="178" t="s">
        <v>165</v>
      </c>
      <c r="E56" s="178">
        <v>4</v>
      </c>
      <c r="F56" s="178">
        <v>12000</v>
      </c>
      <c r="G56" s="179">
        <v>48000</v>
      </c>
      <c r="H56" s="101" t="s">
        <v>166</v>
      </c>
      <c r="I56" s="180" t="s">
        <v>90</v>
      </c>
      <c r="J56" s="92"/>
    </row>
    <row r="57" spans="1:10" ht="15" x14ac:dyDescent="0.2">
      <c r="A57" s="92"/>
      <c r="B57" s="100" t="s">
        <v>149</v>
      </c>
      <c r="C57" s="178" t="s">
        <v>150</v>
      </c>
      <c r="D57" s="178" t="s">
        <v>154</v>
      </c>
      <c r="E57" s="178">
        <v>2</v>
      </c>
      <c r="F57" s="178">
        <v>13200</v>
      </c>
      <c r="G57" s="179">
        <v>26400</v>
      </c>
      <c r="H57" s="101" t="s">
        <v>152</v>
      </c>
      <c r="I57" s="180" t="s">
        <v>148</v>
      </c>
      <c r="J57" s="92"/>
    </row>
    <row r="58" spans="1:10" ht="15" x14ac:dyDescent="0.2">
      <c r="A58" s="92"/>
      <c r="B58" s="100" t="s">
        <v>149</v>
      </c>
      <c r="C58" s="178" t="s">
        <v>150</v>
      </c>
      <c r="D58" s="178" t="s">
        <v>151</v>
      </c>
      <c r="E58" s="178">
        <v>5</v>
      </c>
      <c r="F58" s="178">
        <v>13200</v>
      </c>
      <c r="G58" s="179">
        <v>66000</v>
      </c>
      <c r="H58" s="101" t="s">
        <v>152</v>
      </c>
      <c r="I58" s="180" t="s">
        <v>148</v>
      </c>
      <c r="J58" s="92"/>
    </row>
    <row r="59" spans="1:10" ht="15" x14ac:dyDescent="0.2">
      <c r="A59" s="92"/>
      <c r="B59" s="100" t="s">
        <v>140</v>
      </c>
      <c r="C59" s="178" t="s">
        <v>167</v>
      </c>
      <c r="D59" s="178" t="s">
        <v>142</v>
      </c>
      <c r="E59" s="178">
        <v>5</v>
      </c>
      <c r="F59" s="178">
        <v>12250</v>
      </c>
      <c r="G59" s="179">
        <v>61250</v>
      </c>
      <c r="H59" s="101" t="s">
        <v>147</v>
      </c>
      <c r="I59" s="180" t="s">
        <v>148</v>
      </c>
      <c r="J59" s="92"/>
    </row>
    <row r="60" spans="1:10" ht="15" x14ac:dyDescent="0.2">
      <c r="A60" s="92"/>
      <c r="B60" s="100" t="s">
        <v>140</v>
      </c>
      <c r="C60" s="178" t="s">
        <v>141</v>
      </c>
      <c r="D60" s="178" t="s">
        <v>142</v>
      </c>
      <c r="E60" s="178">
        <v>4</v>
      </c>
      <c r="F60" s="178">
        <v>8500</v>
      </c>
      <c r="G60" s="179">
        <v>34000</v>
      </c>
      <c r="H60" s="101" t="s">
        <v>143</v>
      </c>
      <c r="I60" s="180" t="s">
        <v>90</v>
      </c>
      <c r="J60" s="92"/>
    </row>
    <row r="61" spans="1:10" ht="15" x14ac:dyDescent="0.2">
      <c r="A61" s="92"/>
      <c r="B61" s="100" t="s">
        <v>140</v>
      </c>
      <c r="C61" s="178" t="s">
        <v>168</v>
      </c>
      <c r="D61" s="178" t="s">
        <v>169</v>
      </c>
      <c r="E61" s="178">
        <v>3</v>
      </c>
      <c r="F61" s="178">
        <v>9500</v>
      </c>
      <c r="G61" s="179">
        <v>28500</v>
      </c>
      <c r="H61" s="101" t="s">
        <v>143</v>
      </c>
      <c r="I61" s="180" t="s">
        <v>90</v>
      </c>
      <c r="J61" s="92"/>
    </row>
    <row r="62" spans="1:10" ht="15" x14ac:dyDescent="0.2">
      <c r="A62" s="92"/>
      <c r="B62" s="100" t="s">
        <v>140</v>
      </c>
      <c r="C62" s="178" t="s">
        <v>150</v>
      </c>
      <c r="D62" s="178" t="s">
        <v>157</v>
      </c>
      <c r="E62" s="178">
        <v>1</v>
      </c>
      <c r="F62" s="178">
        <v>9900</v>
      </c>
      <c r="G62" s="179">
        <v>9900</v>
      </c>
      <c r="H62" s="101" t="s">
        <v>155</v>
      </c>
      <c r="I62" s="180" t="s">
        <v>95</v>
      </c>
      <c r="J62" s="92"/>
    </row>
    <row r="63" spans="1:10" ht="15" x14ac:dyDescent="0.2">
      <c r="A63" s="92"/>
      <c r="B63" s="92"/>
      <c r="C63" s="92"/>
      <c r="D63" s="92"/>
      <c r="E63" s="92"/>
      <c r="F63" s="92"/>
      <c r="G63" s="92"/>
      <c r="H63" s="92"/>
      <c r="I63" s="92"/>
      <c r="J63" s="92"/>
    </row>
    <row r="64" spans="1:10" ht="15" x14ac:dyDescent="0.2">
      <c r="A64" s="92"/>
      <c r="B64" s="92"/>
      <c r="C64" s="92"/>
      <c r="D64" s="92"/>
      <c r="E64" s="92"/>
      <c r="F64" s="92"/>
      <c r="G64" s="92"/>
      <c r="H64" s="92"/>
      <c r="I64" s="92"/>
      <c r="J64" s="92"/>
    </row>
    <row r="65" spans="1:12" ht="15" x14ac:dyDescent="0.2">
      <c r="A65" s="92"/>
      <c r="B65" s="92"/>
      <c r="C65" s="92"/>
      <c r="D65" s="92"/>
      <c r="E65" s="92"/>
      <c r="F65" s="92"/>
      <c r="G65" s="92"/>
      <c r="H65" s="92"/>
      <c r="I65" s="92"/>
      <c r="J65" s="92"/>
    </row>
    <row r="66" spans="1:12" ht="15" x14ac:dyDescent="0.2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4"/>
      <c r="L66" s="14"/>
    </row>
    <row r="67" spans="1:12" ht="15" x14ac:dyDescent="0.2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5"/>
      <c r="L67" s="15"/>
    </row>
    <row r="68" spans="1:12" ht="15.75" x14ac:dyDescent="0.25">
      <c r="A68" s="187"/>
      <c r="B68" s="186"/>
      <c r="C68" s="186"/>
      <c r="D68" s="186"/>
      <c r="E68" s="186"/>
      <c r="F68" s="186"/>
      <c r="G68" s="186"/>
      <c r="H68" s="186"/>
      <c r="I68" s="186"/>
      <c r="J68" s="186"/>
      <c r="K68" s="15"/>
      <c r="L68" s="15"/>
    </row>
    <row r="69" spans="1:12" ht="15.75" x14ac:dyDescent="0.25">
      <c r="A69" s="187"/>
      <c r="B69" s="186"/>
      <c r="C69" s="186"/>
      <c r="D69" s="186"/>
      <c r="E69" s="186"/>
      <c r="F69" s="186"/>
      <c r="G69" s="186"/>
      <c r="H69" s="186"/>
      <c r="I69" s="186"/>
      <c r="J69" s="186"/>
      <c r="K69" s="15"/>
      <c r="L69" s="15"/>
    </row>
    <row r="70" spans="1:12" ht="15.75" x14ac:dyDescent="0.25">
      <c r="A70" s="186"/>
      <c r="B70" s="187"/>
      <c r="C70" s="186"/>
      <c r="D70" s="186"/>
      <c r="E70" s="186"/>
      <c r="F70" s="186"/>
      <c r="G70" s="186"/>
      <c r="H70" s="186"/>
      <c r="I70" s="186"/>
      <c r="J70" s="186"/>
      <c r="K70" s="15"/>
      <c r="L70" s="15"/>
    </row>
    <row r="71" spans="1:12" ht="15" x14ac:dyDescent="0.2">
      <c r="A71" s="186"/>
      <c r="B71" s="188"/>
      <c r="C71" s="186"/>
      <c r="D71" s="186"/>
      <c r="E71" s="186"/>
      <c r="F71" s="186"/>
      <c r="G71" s="186"/>
      <c r="H71" s="186"/>
      <c r="I71" s="186"/>
      <c r="J71" s="186"/>
      <c r="K71" s="15"/>
      <c r="L71" s="15"/>
    </row>
    <row r="72" spans="1:12" ht="15" x14ac:dyDescent="0.2">
      <c r="A72" s="186"/>
      <c r="B72" s="188"/>
      <c r="C72" s="186"/>
      <c r="D72" s="186"/>
      <c r="E72" s="186"/>
      <c r="F72" s="186"/>
      <c r="G72" s="186"/>
      <c r="H72" s="186"/>
      <c r="I72" s="186"/>
      <c r="J72" s="186"/>
      <c r="K72" s="15"/>
      <c r="L72" s="15"/>
    </row>
    <row r="73" spans="1:12" ht="15.75" x14ac:dyDescent="0.2">
      <c r="A73" s="186"/>
      <c r="B73" s="189"/>
      <c r="C73" s="189"/>
      <c r="D73" s="189"/>
      <c r="E73" s="189"/>
      <c r="F73" s="189"/>
      <c r="G73" s="189"/>
      <c r="H73" s="189"/>
      <c r="I73" s="189"/>
      <c r="J73" s="186"/>
      <c r="K73" s="15"/>
      <c r="L73" s="15"/>
    </row>
    <row r="74" spans="1:12" ht="15" x14ac:dyDescent="0.2">
      <c r="A74" s="186"/>
      <c r="B74" s="186"/>
      <c r="C74" s="190"/>
      <c r="D74" s="190"/>
      <c r="E74" s="190"/>
      <c r="F74" s="190"/>
      <c r="G74" s="191"/>
      <c r="H74" s="186"/>
      <c r="I74" s="190"/>
      <c r="J74" s="186"/>
      <c r="K74" s="15"/>
      <c r="L74" s="15"/>
    </row>
    <row r="75" spans="1:12" ht="15" x14ac:dyDescent="0.2">
      <c r="A75" s="186"/>
      <c r="B75" s="186"/>
      <c r="C75" s="190"/>
      <c r="D75" s="190"/>
      <c r="E75" s="190"/>
      <c r="F75" s="190"/>
      <c r="G75" s="191"/>
      <c r="H75" s="186"/>
      <c r="I75" s="190"/>
      <c r="J75" s="186"/>
      <c r="K75" s="15"/>
      <c r="L75" s="15"/>
    </row>
    <row r="76" spans="1:12" ht="15" x14ac:dyDescent="0.2">
      <c r="A76" s="186"/>
      <c r="B76" s="186"/>
      <c r="C76" s="190"/>
      <c r="D76" s="190"/>
      <c r="E76" s="190"/>
      <c r="F76" s="190"/>
      <c r="G76" s="191"/>
      <c r="H76" s="186"/>
      <c r="I76" s="190"/>
      <c r="J76" s="186"/>
      <c r="K76" s="15"/>
      <c r="L76" s="15"/>
    </row>
    <row r="77" spans="1:12" ht="15" x14ac:dyDescent="0.2">
      <c r="A77" s="186"/>
      <c r="B77" s="186"/>
      <c r="C77" s="190"/>
      <c r="D77" s="190"/>
      <c r="E77" s="190"/>
      <c r="F77" s="190"/>
      <c r="G77" s="191"/>
      <c r="H77" s="186"/>
      <c r="I77" s="190"/>
      <c r="J77" s="186"/>
      <c r="K77" s="15"/>
      <c r="L77" s="15"/>
    </row>
    <row r="78" spans="1:12" ht="15" x14ac:dyDescent="0.2">
      <c r="A78" s="186"/>
      <c r="B78" s="186"/>
      <c r="C78" s="190"/>
      <c r="D78" s="190"/>
      <c r="E78" s="190"/>
      <c r="F78" s="190"/>
      <c r="G78" s="191"/>
      <c r="H78" s="186"/>
      <c r="I78" s="190"/>
      <c r="J78" s="186"/>
      <c r="K78" s="15"/>
      <c r="L78" s="15"/>
    </row>
    <row r="79" spans="1:12" ht="15" x14ac:dyDescent="0.2">
      <c r="A79" s="186"/>
      <c r="B79" s="186"/>
      <c r="C79" s="190"/>
      <c r="D79" s="190"/>
      <c r="E79" s="190"/>
      <c r="F79" s="190"/>
      <c r="G79" s="191"/>
      <c r="H79" s="186"/>
      <c r="I79" s="190"/>
      <c r="J79" s="186"/>
      <c r="K79" s="15"/>
      <c r="L79" s="15"/>
    </row>
    <row r="80" spans="1:12" ht="15" x14ac:dyDescent="0.2">
      <c r="A80" s="186"/>
      <c r="B80" s="186"/>
      <c r="C80" s="190"/>
      <c r="D80" s="190"/>
      <c r="E80" s="190"/>
      <c r="F80" s="190"/>
      <c r="G80" s="191"/>
      <c r="H80" s="186"/>
      <c r="I80" s="190"/>
      <c r="J80" s="186"/>
      <c r="K80" s="15"/>
      <c r="L80" s="15"/>
    </row>
    <row r="81" spans="1:12" x14ac:dyDescent="0.2">
      <c r="A81" s="15"/>
      <c r="B81" s="15"/>
      <c r="C81" s="135"/>
      <c r="D81" s="135"/>
      <c r="E81" s="135"/>
      <c r="F81" s="135"/>
      <c r="G81" s="192"/>
      <c r="H81" s="15"/>
      <c r="I81" s="135"/>
      <c r="J81" s="15"/>
      <c r="K81" s="15"/>
      <c r="L81" s="15"/>
    </row>
    <row r="82" spans="1:12" x14ac:dyDescent="0.2">
      <c r="A82" s="15"/>
      <c r="B82" s="15"/>
      <c r="C82" s="135"/>
      <c r="D82" s="135"/>
      <c r="E82" s="135"/>
      <c r="F82" s="135"/>
      <c r="G82" s="192"/>
      <c r="H82" s="15"/>
      <c r="I82" s="135"/>
      <c r="J82" s="15"/>
      <c r="K82" s="15"/>
      <c r="L82" s="15"/>
    </row>
    <row r="83" spans="1:12" x14ac:dyDescent="0.2">
      <c r="A83" s="15"/>
      <c r="B83" s="15"/>
      <c r="C83" s="135"/>
      <c r="D83" s="135"/>
      <c r="E83" s="135"/>
      <c r="F83" s="135"/>
      <c r="G83" s="192"/>
      <c r="H83" s="15"/>
      <c r="I83" s="135"/>
      <c r="J83" s="15"/>
      <c r="K83" s="15"/>
      <c r="L83" s="15"/>
    </row>
    <row r="84" spans="1:12" x14ac:dyDescent="0.2">
      <c r="A84" s="15"/>
      <c r="B84" s="15"/>
      <c r="C84" s="135"/>
      <c r="D84" s="135"/>
      <c r="E84" s="135"/>
      <c r="F84" s="135"/>
      <c r="G84" s="192"/>
      <c r="H84" s="15"/>
      <c r="I84" s="135"/>
      <c r="J84" s="15"/>
      <c r="K84" s="15"/>
      <c r="L84" s="15"/>
    </row>
    <row r="85" spans="1:12" x14ac:dyDescent="0.2">
      <c r="A85" s="15"/>
      <c r="B85" s="15"/>
      <c r="C85" s="135"/>
      <c r="D85" s="135"/>
      <c r="E85" s="135"/>
      <c r="F85" s="135"/>
      <c r="G85" s="192"/>
      <c r="H85" s="15"/>
      <c r="I85" s="135"/>
      <c r="J85" s="15"/>
      <c r="K85" s="15"/>
      <c r="L85" s="15"/>
    </row>
    <row r="86" spans="1:12" x14ac:dyDescent="0.2">
      <c r="A86" s="15"/>
      <c r="B86" s="15"/>
      <c r="C86" s="135"/>
      <c r="D86" s="135"/>
      <c r="E86" s="135"/>
      <c r="F86" s="135"/>
      <c r="G86" s="192"/>
      <c r="H86" s="15"/>
      <c r="I86" s="135"/>
      <c r="J86" s="15"/>
      <c r="K86" s="15"/>
      <c r="L86" s="15"/>
    </row>
    <row r="87" spans="1:12" x14ac:dyDescent="0.2">
      <c r="A87" s="15"/>
      <c r="B87" s="15"/>
      <c r="C87" s="135"/>
      <c r="D87" s="135"/>
      <c r="E87" s="135"/>
      <c r="F87" s="135"/>
      <c r="G87" s="192"/>
      <c r="H87" s="15"/>
      <c r="I87" s="135"/>
      <c r="J87" s="15"/>
      <c r="K87" s="15"/>
      <c r="L87" s="15"/>
    </row>
    <row r="88" spans="1:12" x14ac:dyDescent="0.2">
      <c r="A88" s="15"/>
      <c r="B88" s="15"/>
      <c r="C88" s="135"/>
      <c r="D88" s="135"/>
      <c r="E88" s="135"/>
      <c r="F88" s="135"/>
      <c r="G88" s="192"/>
      <c r="H88" s="15"/>
      <c r="I88" s="135"/>
      <c r="J88" s="15"/>
      <c r="K88" s="15"/>
      <c r="L88" s="15"/>
    </row>
    <row r="89" spans="1:12" x14ac:dyDescent="0.2">
      <c r="A89" s="15"/>
      <c r="B89" s="15"/>
      <c r="C89" s="135"/>
      <c r="D89" s="135"/>
      <c r="E89" s="135"/>
      <c r="F89" s="135"/>
      <c r="G89" s="192"/>
      <c r="H89" s="15"/>
      <c r="I89" s="135"/>
      <c r="J89" s="15"/>
      <c r="K89" s="15"/>
      <c r="L89" s="15"/>
    </row>
    <row r="90" spans="1:12" x14ac:dyDescent="0.2">
      <c r="A90" s="15"/>
      <c r="B90" s="15"/>
      <c r="C90" s="135"/>
      <c r="D90" s="135"/>
      <c r="E90" s="135"/>
      <c r="F90" s="135"/>
      <c r="G90" s="192"/>
      <c r="H90" s="15"/>
      <c r="I90" s="135"/>
      <c r="J90" s="15"/>
      <c r="K90" s="15"/>
      <c r="L90" s="15"/>
    </row>
    <row r="91" spans="1:12" x14ac:dyDescent="0.2">
      <c r="A91" s="15"/>
      <c r="B91" s="15"/>
      <c r="C91" s="135"/>
      <c r="D91" s="135"/>
      <c r="E91" s="135"/>
      <c r="F91" s="135"/>
      <c r="G91" s="192"/>
      <c r="H91" s="15"/>
      <c r="I91" s="135"/>
      <c r="J91" s="15"/>
      <c r="K91" s="15"/>
      <c r="L91" s="15"/>
    </row>
    <row r="92" spans="1:12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spans="1:12" x14ac:dyDescent="0.2">
      <c r="A93" s="117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 x14ac:dyDescent="0.2">
      <c r="A94" s="117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spans="1:12" x14ac:dyDescent="0.2">
      <c r="A95" s="117"/>
      <c r="B95" s="193"/>
      <c r="C95" s="193"/>
      <c r="D95" s="193"/>
      <c r="E95" s="193"/>
      <c r="F95" s="193"/>
      <c r="G95" s="193"/>
      <c r="H95" s="193"/>
      <c r="I95" s="193"/>
      <c r="J95" s="15"/>
      <c r="K95" s="15"/>
      <c r="L95" s="15"/>
    </row>
    <row r="96" spans="1:12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spans="1:12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spans="1:12" x14ac:dyDescent="0.2">
      <c r="A98" s="117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1:12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2">
      <c r="A100" s="15"/>
      <c r="B100" s="193"/>
      <c r="C100" s="193"/>
      <c r="D100" s="193"/>
      <c r="E100" s="193"/>
      <c r="F100" s="193"/>
      <c r="G100" s="193"/>
      <c r="H100" s="193"/>
      <c r="I100" s="193"/>
      <c r="J100" s="15"/>
      <c r="K100" s="15"/>
      <c r="L100" s="15"/>
    </row>
    <row r="101" spans="1:12" x14ac:dyDescent="0.2">
      <c r="A101" s="15"/>
      <c r="B101" s="15"/>
      <c r="C101" s="135"/>
      <c r="D101" s="135"/>
      <c r="E101" s="135"/>
      <c r="F101" s="135"/>
      <c r="G101" s="192"/>
      <c r="H101" s="15"/>
      <c r="I101" s="135"/>
      <c r="J101" s="15"/>
      <c r="K101" s="15"/>
      <c r="L101" s="15"/>
    </row>
    <row r="102" spans="1:12" x14ac:dyDescent="0.2">
      <c r="A102" s="15"/>
      <c r="B102" s="15"/>
      <c r="C102" s="135"/>
      <c r="D102" s="135"/>
      <c r="E102" s="135"/>
      <c r="F102" s="135"/>
      <c r="G102" s="192"/>
      <c r="H102" s="15"/>
      <c r="I102" s="135"/>
      <c r="J102" s="15"/>
      <c r="K102" s="15"/>
      <c r="L102" s="15"/>
    </row>
    <row r="103" spans="1:12" x14ac:dyDescent="0.2">
      <c r="A103" s="15"/>
      <c r="B103" s="15"/>
      <c r="C103" s="135"/>
      <c r="D103" s="135"/>
      <c r="E103" s="135"/>
      <c r="F103" s="135"/>
      <c r="G103" s="192"/>
      <c r="H103" s="15"/>
      <c r="I103" s="135"/>
      <c r="J103" s="15"/>
      <c r="K103" s="15"/>
      <c r="L103" s="15"/>
    </row>
    <row r="104" spans="1:12" x14ac:dyDescent="0.2">
      <c r="A104" s="15"/>
      <c r="B104" s="15"/>
      <c r="C104" s="135"/>
      <c r="D104" s="135"/>
      <c r="E104" s="135"/>
      <c r="F104" s="135"/>
      <c r="G104" s="192"/>
      <c r="H104" s="15"/>
      <c r="I104" s="135"/>
      <c r="J104" s="15"/>
      <c r="K104" s="15"/>
      <c r="L104" s="15"/>
    </row>
    <row r="105" spans="1:12" x14ac:dyDescent="0.2">
      <c r="A105" s="15"/>
      <c r="B105" s="15"/>
      <c r="C105" s="135"/>
      <c r="D105" s="135"/>
      <c r="E105" s="135"/>
      <c r="F105" s="135"/>
      <c r="G105" s="192"/>
      <c r="H105" s="15"/>
      <c r="I105" s="135"/>
      <c r="J105" s="15"/>
      <c r="K105" s="15"/>
      <c r="L105" s="15"/>
    </row>
    <row r="106" spans="1:12" x14ac:dyDescent="0.2">
      <c r="A106" s="15"/>
      <c r="B106" s="15"/>
      <c r="C106" s="135"/>
      <c r="D106" s="135"/>
      <c r="E106" s="135"/>
      <c r="F106" s="135"/>
      <c r="G106" s="192"/>
      <c r="H106" s="15"/>
      <c r="I106" s="135"/>
      <c r="J106" s="15"/>
      <c r="K106" s="15"/>
      <c r="L106" s="15"/>
    </row>
    <row r="107" spans="1:12" x14ac:dyDescent="0.2">
      <c r="A107" s="15"/>
      <c r="B107" s="15"/>
      <c r="C107" s="135"/>
      <c r="D107" s="135"/>
      <c r="E107" s="135"/>
      <c r="F107" s="135"/>
      <c r="G107" s="192"/>
      <c r="H107" s="15"/>
      <c r="I107" s="135"/>
      <c r="J107" s="15"/>
      <c r="K107" s="15"/>
      <c r="L107" s="15"/>
    </row>
    <row r="108" spans="1:12" x14ac:dyDescent="0.2">
      <c r="A108" s="15"/>
      <c r="B108" s="15"/>
      <c r="C108" s="135"/>
      <c r="D108" s="135"/>
      <c r="E108" s="135"/>
      <c r="F108" s="135"/>
      <c r="G108" s="192"/>
      <c r="H108" s="15"/>
      <c r="I108" s="135"/>
      <c r="J108" s="15"/>
      <c r="K108" s="15"/>
      <c r="L108" s="15"/>
    </row>
    <row r="109" spans="1:12" x14ac:dyDescent="0.2">
      <c r="A109" s="15"/>
      <c r="B109" s="15"/>
      <c r="C109" s="135"/>
      <c r="D109" s="135"/>
      <c r="E109" s="135"/>
      <c r="F109" s="135"/>
      <c r="G109" s="192"/>
      <c r="H109" s="15"/>
      <c r="I109" s="135"/>
      <c r="J109" s="15"/>
      <c r="K109" s="15"/>
      <c r="L109" s="15"/>
    </row>
    <row r="110" spans="1:12" x14ac:dyDescent="0.2">
      <c r="A110" s="15"/>
      <c r="B110" s="15"/>
      <c r="C110" s="135"/>
      <c r="D110" s="135"/>
      <c r="E110" s="135"/>
      <c r="F110" s="135"/>
      <c r="G110" s="192"/>
      <c r="H110" s="15"/>
      <c r="I110" s="135"/>
      <c r="J110" s="15"/>
      <c r="K110" s="15"/>
      <c r="L110" s="15"/>
    </row>
    <row r="111" spans="1:12" x14ac:dyDescent="0.2">
      <c r="A111" s="15"/>
      <c r="B111" s="15"/>
      <c r="C111" s="135"/>
      <c r="D111" s="135"/>
      <c r="E111" s="135"/>
      <c r="F111" s="135"/>
      <c r="G111" s="192"/>
      <c r="H111" s="15"/>
      <c r="I111" s="135"/>
      <c r="J111" s="15"/>
      <c r="K111" s="15"/>
      <c r="L111" s="15"/>
    </row>
    <row r="112" spans="1:12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</row>
    <row r="113" spans="1:12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1:12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2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 spans="1:12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1:12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  <row r="124" spans="1:12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</row>
    <row r="125" spans="1:12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</sheetData>
  <sortState ref="B17:I34">
    <sortCondition ref="B17:B34"/>
    <sortCondition ref="C17:C34"/>
    <sortCondition ref="D17:D34"/>
  </sortState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Главная_Таблица</vt:lpstr>
      <vt:lpstr>Урок</vt:lpstr>
      <vt:lpstr>Тест</vt:lpstr>
      <vt:lpstr>Тренировка</vt:lpstr>
      <vt:lpstr>ФУНКЦИИ</vt:lpstr>
      <vt:lpstr>lab_4</vt:lpstr>
      <vt:lpstr>Условное форматирование</vt:lpstr>
      <vt:lpstr>lab_6_1</vt:lpstr>
      <vt:lpstr>angl</vt:lpstr>
      <vt:lpstr>ФУНКЦИИ!answ_3</vt:lpstr>
      <vt:lpstr>answ_4</vt:lpstr>
      <vt:lpstr>answ_5</vt:lpstr>
      <vt:lpstr>answ_6_1</vt:lpstr>
      <vt:lpstr>austr</vt:lpstr>
      <vt:lpstr>'Условное форматирование'!australia_res</vt:lpstr>
      <vt:lpstr>can</vt:lpstr>
      <vt:lpstr>'Условное форматирование'!canada_res</vt:lpstr>
      <vt:lpstr>mex</vt:lpstr>
      <vt:lpstr>'Условное форматирование'!mexico_res</vt:lpstr>
      <vt:lpstr>sing</vt:lpstr>
      <vt:lpstr>'Условное форматирование'!singapore_res</vt:lpstr>
      <vt:lpstr>'Условное форматирование'!tax_res</vt:lpstr>
      <vt:lpstr>'Условное форматирование'!uk_res</vt:lpstr>
      <vt:lpstr>usa</vt:lpstr>
      <vt:lpstr>'Условное форматирование'!usa_res</vt:lpstr>
      <vt:lpstr>lab_6_1!Извлечь</vt:lpstr>
      <vt:lpstr>канада</vt:lpstr>
      <vt:lpstr>lab_6_1!Критерии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2024-01-16T08:12:01Z</dcterms:modified>
</cp:coreProperties>
</file>