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5" activeTab="8"/>
  </bookViews>
  <sheets>
    <sheet name="Главная_Таблица" sheetId="3" r:id="rId1"/>
    <sheet name="Урок" sheetId="1" r:id="rId2"/>
    <sheet name="Тест" sheetId="4" r:id="rId3"/>
    <sheet name="Тренировка" sheetId="2" r:id="rId4"/>
    <sheet name="ФУНКЦИИ" sheetId="5" r:id="rId5"/>
    <sheet name="lab_4" sheetId="6" r:id="rId6"/>
    <sheet name="Условное форматирование" sheetId="7" r:id="rId7"/>
    <sheet name="lab_6_1" sheetId="8" r:id="rId8"/>
    <sheet name="lab_9" sheetId="9" r:id="rId9"/>
  </sheets>
  <externalReferences>
    <externalReference r:id="rId10"/>
    <externalReference r:id="rId11"/>
    <externalReference r:id="rId12"/>
    <externalReference r:id="rId13"/>
  </externalReferences>
  <definedNames>
    <definedName name="_xlnm._FilterDatabase" localSheetId="7" hidden="1">lab_6_1!$B$16:$I$34</definedName>
    <definedName name="angl">'Условное форматирование'!$J$10:$J$14</definedName>
    <definedName name="answ_3" localSheetId="4">ФУНКЦИИ!$A$111</definedName>
    <definedName name="answ_4">lab_4!$A$77</definedName>
    <definedName name="answ_5">'Условное форматирование'!$A$48</definedName>
    <definedName name="answ_6_1">lab_6_1!$A$66</definedName>
    <definedName name="answ_8" localSheetId="5">#REF!</definedName>
    <definedName name="answ_8" localSheetId="6">#REF!</definedName>
    <definedName name="answ_8" localSheetId="4">#REF!</definedName>
    <definedName name="answ_8">#REF!</definedName>
    <definedName name="answ_9">lab_9!$A$97</definedName>
    <definedName name="austr">'Условное форматирование'!$I$10:$I$14</definedName>
    <definedName name="australia_res" localSheetId="7">[1]lab_5!$I$52:$I$56</definedName>
    <definedName name="australia_res" localSheetId="8">[4]lab_5!$I$52:$I$56</definedName>
    <definedName name="australia_res" localSheetId="6">'Условное форматирование'!$I$53:$I$57</definedName>
    <definedName name="australia_res">[2]lab_5!$I$52:$I$56</definedName>
    <definedName name="can">'Условное форматирование'!$F$10:$F$14</definedName>
    <definedName name="canada_res" localSheetId="7">[1]lab_5!$F$52:$F$56</definedName>
    <definedName name="canada_res" localSheetId="8">[4]lab_5!$F$52:$F$56</definedName>
    <definedName name="canada_res" localSheetId="6">'Условное форматирование'!$F$53:$F$57</definedName>
    <definedName name="canada_res">[2]lab_5!$F$52:$F$56</definedName>
    <definedName name="mex">'Условное форматирование'!$G$10:$G$14</definedName>
    <definedName name="mexico_res" localSheetId="7">[1]lab_5!$G$52:$G$56</definedName>
    <definedName name="mexico_res" localSheetId="8">[4]lab_5!$G$52:$G$56</definedName>
    <definedName name="mexico_res" localSheetId="6">'Условное форматирование'!$G$53:$G$57</definedName>
    <definedName name="mexico_res">[2]lab_5!$G$52:$G$56</definedName>
    <definedName name="sing">'Условное форматирование'!$H$10:$H$14</definedName>
    <definedName name="singapore_res" localSheetId="7">[1]lab_5!$H$52:$H$56</definedName>
    <definedName name="singapore_res" localSheetId="8">[4]lab_5!$H$52:$H$56</definedName>
    <definedName name="singapore_res" localSheetId="6">'Условное форматирование'!$H$53:$H$57</definedName>
    <definedName name="singapore_res">[2]lab_5!$H$52:$H$56</definedName>
    <definedName name="tabl_firm" localSheetId="7">[1]more_tasks!$C$160:$F$163</definedName>
    <definedName name="tabl_firm" localSheetId="8">[4]more_tasks!$C$160:$F$163</definedName>
    <definedName name="tabl_firm">[2]more_tasks!$C$160:$F$163</definedName>
    <definedName name="tax_res" localSheetId="7">[1]lab_5!$C$59</definedName>
    <definedName name="tax_res" localSheetId="8">[4]lab_5!$C$59</definedName>
    <definedName name="tax_res" localSheetId="6">'Условное форматирование'!$C$60</definedName>
    <definedName name="tax_res">[2]lab_5!$C$59</definedName>
    <definedName name="uk_res" localSheetId="7">[1]lab_5!$J$52:$J$56</definedName>
    <definedName name="uk_res" localSheetId="8">[4]lab_5!$J$52:$J$56</definedName>
    <definedName name="uk_res" localSheetId="6">'Условное форматирование'!$J$53:$J$57</definedName>
    <definedName name="uk_res">[2]lab_5!$J$52:$J$56</definedName>
    <definedName name="usa">'Условное форматирование'!$E$10:$E$14</definedName>
    <definedName name="usa_res" localSheetId="7">[1]lab_5!$E$52:$E$56</definedName>
    <definedName name="usa_res" localSheetId="8">[4]lab_5!$E$52:$E$56</definedName>
    <definedName name="usa_res" localSheetId="6">'Условное форматирование'!$E$53:$E$57</definedName>
    <definedName name="usa_res">[2]lab_5!$E$52:$E$56</definedName>
    <definedName name="_xlnm.Extract" localSheetId="7">lab_6_1!$B$51:$I$51</definedName>
    <definedName name="канада">'Условное форматирование'!$F$10:$F$14</definedName>
    <definedName name="_xlnm.Criteria" localSheetId="7">lab_6_1!$B$46:$I$47</definedName>
  </definedNames>
  <calcPr calcId="152511"/>
</workbook>
</file>

<file path=xl/calcChain.xml><?xml version="1.0" encoding="utf-8"?>
<calcChain xmlns="http://schemas.openxmlformats.org/spreadsheetml/2006/main">
  <c r="G30" i="8" l="1"/>
  <c r="G26" i="8"/>
  <c r="G28" i="8"/>
  <c r="G33" i="8"/>
  <c r="G21" i="8"/>
  <c r="G25" i="8"/>
  <c r="G20" i="8"/>
  <c r="G34" i="8"/>
  <c r="G18" i="8"/>
  <c r="G17" i="8"/>
  <c r="G24" i="8"/>
  <c r="G22" i="8"/>
  <c r="G31" i="8"/>
  <c r="G19" i="8"/>
  <c r="G32" i="8"/>
  <c r="G27" i="8"/>
  <c r="G23" i="8"/>
  <c r="G29" i="8"/>
  <c r="J16" i="7" l="1"/>
  <c r="I16" i="7"/>
  <c r="H16" i="7"/>
  <c r="G16" i="7"/>
  <c r="F16" i="7"/>
  <c r="E16" i="7"/>
  <c r="J15" i="7"/>
  <c r="I15" i="7"/>
  <c r="H15" i="7"/>
  <c r="G15" i="7"/>
  <c r="F15" i="7"/>
  <c r="E15" i="7"/>
  <c r="E45" i="7"/>
  <c r="E44" i="7"/>
  <c r="E43" i="7"/>
  <c r="E42" i="7"/>
  <c r="E41" i="7"/>
  <c r="E40" i="7"/>
  <c r="E39" i="7"/>
  <c r="G4" i="3" l="1"/>
  <c r="G5" i="3"/>
  <c r="G6" i="3"/>
  <c r="G7" i="3"/>
  <c r="G8" i="3"/>
  <c r="G9" i="3"/>
  <c r="G10" i="3"/>
  <c r="H60" i="6"/>
  <c r="H61" i="6"/>
  <c r="H62" i="6"/>
  <c r="H63" i="6"/>
  <c r="H59" i="6"/>
  <c r="G64" i="6"/>
  <c r="D47" i="6"/>
  <c r="D48" i="6"/>
  <c r="D49" i="6"/>
  <c r="C47" i="6"/>
  <c r="C48" i="6"/>
  <c r="C49" i="6"/>
  <c r="D46" i="6"/>
  <c r="C46" i="6"/>
  <c r="B35" i="6"/>
  <c r="B32" i="6"/>
  <c r="B30" i="6"/>
  <c r="B28" i="6"/>
  <c r="B26" i="6"/>
  <c r="D16" i="6"/>
  <c r="H8" i="6"/>
  <c r="G63" i="6"/>
  <c r="G62" i="6"/>
  <c r="G61" i="6"/>
  <c r="G60" i="6"/>
  <c r="G59" i="6"/>
  <c r="G3" i="1" l="1"/>
  <c r="G4" i="1"/>
  <c r="G5" i="1"/>
  <c r="G6" i="1"/>
  <c r="G7" i="1"/>
  <c r="G8" i="1"/>
  <c r="G9" i="1"/>
  <c r="G10" i="1"/>
  <c r="G11" i="1"/>
  <c r="F4" i="3" l="1"/>
  <c r="F5" i="3"/>
  <c r="F6" i="3"/>
  <c r="F7" i="3"/>
  <c r="F8" i="3"/>
  <c r="F9" i="3"/>
  <c r="F10" i="3"/>
  <c r="F3" i="3"/>
  <c r="G3" i="3" s="1"/>
  <c r="G12" i="1"/>
  <c r="G2" i="1"/>
</calcChain>
</file>

<file path=xl/comments1.xml><?xml version="1.0" encoding="utf-8"?>
<comments xmlns="http://schemas.openxmlformats.org/spreadsheetml/2006/main">
  <authors>
    <author>Автор</author>
  </authors>
  <commentList>
    <comment ref="E15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среднее значение
</t>
        </r>
      </text>
    </comment>
  </commentList>
</comments>
</file>

<file path=xl/sharedStrings.xml><?xml version="1.0" encoding="utf-8"?>
<sst xmlns="http://schemas.openxmlformats.org/spreadsheetml/2006/main" count="376" uniqueCount="208">
  <si>
    <t>апельсины</t>
  </si>
  <si>
    <t>клубника</t>
  </si>
  <si>
    <t>ананасы</t>
  </si>
  <si>
    <t>груши</t>
  </si>
  <si>
    <t>клюква</t>
  </si>
  <si>
    <t>яблоки</t>
  </si>
  <si>
    <t>Учет товаров на складе</t>
  </si>
  <si>
    <t>№п/п</t>
  </si>
  <si>
    <t>Дата</t>
  </si>
  <si>
    <t>Товар</t>
  </si>
  <si>
    <t>Цена</t>
  </si>
  <si>
    <t>Кол-во</t>
  </si>
  <si>
    <t>Стоимость</t>
  </si>
  <si>
    <t>Привет!!!</t>
  </si>
  <si>
    <t>Управление информацией. Форматирование.</t>
  </si>
  <si>
    <t>Скопируйте лист    lab_3-2  в  Лаб_раб18 ФИ гр  и выполните задание в поле "работайте здесь":</t>
  </si>
  <si>
    <r>
      <t>2</t>
    </r>
    <r>
      <rPr>
        <sz val="12"/>
        <color theme="1"/>
        <rFont val="Arial"/>
        <family val="2"/>
        <charset val="204"/>
      </rPr>
      <t>. Создайте таблицу по образцу</t>
    </r>
  </si>
  <si>
    <t>Работайте здесь:</t>
  </si>
  <si>
    <r>
      <t>3</t>
    </r>
    <r>
      <rPr>
        <sz val="12"/>
        <color theme="1"/>
        <rFont val="Arial"/>
        <family val="2"/>
        <charset val="204"/>
      </rPr>
      <t>. Дополнительное задание: создайте такую же картинку</t>
    </r>
  </si>
  <si>
    <r>
      <t>4</t>
    </r>
    <r>
      <rPr>
        <sz val="12"/>
        <color theme="1"/>
        <rFont val="Arial"/>
        <family val="2"/>
        <charset val="204"/>
      </rPr>
      <t>. Сохраните  изменения</t>
    </r>
  </si>
  <si>
    <r>
      <rPr>
        <b/>
        <sz val="12"/>
        <rFont val="Arial"/>
        <family val="2"/>
        <charset val="204"/>
      </rPr>
      <t xml:space="preserve">5. </t>
    </r>
    <r>
      <rPr>
        <sz val="12"/>
        <rFont val="Arial"/>
        <family val="2"/>
        <charset val="204"/>
      </rPr>
      <t>Создайте любой рисунок п поле ниже:</t>
    </r>
  </si>
  <si>
    <t>р</t>
  </si>
  <si>
    <t>и</t>
  </si>
  <si>
    <t>с</t>
  </si>
  <si>
    <t>о</t>
  </si>
  <si>
    <t>в</t>
  </si>
  <si>
    <t>а</t>
  </si>
  <si>
    <t>т</t>
  </si>
  <si>
    <t>ь</t>
  </si>
  <si>
    <t>я</t>
  </si>
  <si>
    <t>у</t>
  </si>
  <si>
    <t>ч</t>
  </si>
  <si>
    <t>¨</t>
  </si>
  <si>
    <t>н</t>
  </si>
  <si>
    <t>л</t>
  </si>
  <si>
    <t>к</t>
  </si>
  <si>
    <t>Выполнение Вычислений</t>
  </si>
  <si>
    <r>
      <rPr>
        <sz val="12"/>
        <rFont val="Arial"/>
        <family val="2"/>
      </rPr>
      <t>Откройте свою рабочую книгу Лаб_раб18 ФИ гр.   Скопируйте лист</t>
    </r>
    <r>
      <rPr>
        <b/>
        <sz val="12"/>
        <rFont val="Arial"/>
        <family val="2"/>
      </rPr>
      <t xml:space="preserve">    lab_4  </t>
    </r>
    <r>
      <rPr>
        <sz val="12"/>
        <rFont val="Arial"/>
        <family val="2"/>
      </rPr>
      <t>в</t>
    </r>
    <r>
      <rPr>
        <b/>
        <sz val="12"/>
        <rFont val="Arial"/>
        <family val="2"/>
      </rPr>
      <t xml:space="preserve">  Лаб_раб18 ФИ гр  </t>
    </r>
    <r>
      <rPr>
        <sz val="12"/>
        <rFont val="Arial"/>
        <family val="2"/>
      </rPr>
      <t xml:space="preserve">и выполните задание </t>
    </r>
    <r>
      <rPr>
        <b/>
        <sz val="12"/>
        <rFont val="Arial"/>
        <family val="2"/>
      </rPr>
      <t>:</t>
    </r>
  </si>
  <si>
    <t xml:space="preserve">Выделите любым цветом ячейки с итоговыми цифрами </t>
  </si>
  <si>
    <r>
      <t>1</t>
    </r>
    <r>
      <rPr>
        <sz val="12"/>
        <rFont val="Arial"/>
        <family val="2"/>
      </rPr>
      <t xml:space="preserve">. Используя кнопку </t>
    </r>
    <r>
      <rPr>
        <b/>
        <sz val="12"/>
        <rFont val="Arial"/>
        <family val="2"/>
      </rPr>
      <t>Автосумма</t>
    </r>
    <r>
      <rPr>
        <sz val="12"/>
        <rFont val="Arial"/>
        <family val="2"/>
      </rPr>
      <t xml:space="preserve"> посчитайте сумму следующих чисел</t>
    </r>
  </si>
  <si>
    <t>Исходные данные</t>
  </si>
  <si>
    <t>Сумма чисел</t>
  </si>
  <si>
    <r>
      <t>2</t>
    </r>
    <r>
      <rPr>
        <sz val="12"/>
        <rFont val="Arial"/>
        <family val="2"/>
      </rPr>
      <t>. Используя мастер функций, посчитайте следующие функции для всех данных таблицы</t>
    </r>
  </si>
  <si>
    <r>
      <t xml:space="preserve">Сумма чисел - функция </t>
    </r>
    <r>
      <rPr>
        <b/>
        <sz val="12"/>
        <rFont val="Arial"/>
        <family val="2"/>
      </rPr>
      <t>СУММ</t>
    </r>
    <r>
      <rPr>
        <sz val="12"/>
        <rFont val="Arial"/>
        <family val="2"/>
      </rPr>
      <t>, категория Математические</t>
    </r>
  </si>
  <si>
    <r>
      <t xml:space="preserve">Минимальное значение из диапазона данных - функция </t>
    </r>
    <r>
      <rPr>
        <b/>
        <sz val="12"/>
        <rFont val="Arial"/>
        <family val="2"/>
      </rPr>
      <t>МИН</t>
    </r>
    <r>
      <rPr>
        <sz val="12"/>
        <rFont val="Arial"/>
        <family val="2"/>
      </rPr>
      <t>, категория Статистические</t>
    </r>
  </si>
  <si>
    <r>
      <t xml:space="preserve">Максимальное значение из диапазона данных - функция </t>
    </r>
    <r>
      <rPr>
        <b/>
        <sz val="12"/>
        <rFont val="Arial"/>
        <family val="2"/>
      </rPr>
      <t>МАКС</t>
    </r>
    <r>
      <rPr>
        <sz val="12"/>
        <rFont val="Arial"/>
        <family val="2"/>
      </rPr>
      <t>, категория Статистические</t>
    </r>
  </si>
  <si>
    <r>
      <t xml:space="preserve">Среднее значение диапазона данных - функция </t>
    </r>
    <r>
      <rPr>
        <b/>
        <sz val="12"/>
        <rFont val="Arial"/>
        <family val="2"/>
      </rPr>
      <t>СРЗНАЧ</t>
    </r>
    <r>
      <rPr>
        <sz val="12"/>
        <rFont val="Arial"/>
        <family val="2"/>
      </rPr>
      <t>, категория Статистические</t>
    </r>
  </si>
  <si>
    <t>Отобразите данные в ячейке с одним десятичным знаком после запятой</t>
  </si>
  <si>
    <r>
      <t xml:space="preserve">Произведение чисел - функция </t>
    </r>
    <r>
      <rPr>
        <b/>
        <sz val="12"/>
        <rFont val="Arial"/>
        <family val="2"/>
      </rPr>
      <t>ПРОИЗВЕД,</t>
    </r>
    <r>
      <rPr>
        <sz val="12"/>
        <rFont val="Arial"/>
        <family val="2"/>
      </rPr>
      <t xml:space="preserve"> категория Математические</t>
    </r>
  </si>
  <si>
    <t>Вычислите произведение ячеек третьего столбца</t>
  </si>
  <si>
    <t>Измените любое значение в таблице - все формулы автоматически пересчитаются</t>
  </si>
  <si>
    <r>
      <t>3</t>
    </r>
    <r>
      <rPr>
        <sz val="12"/>
        <rFont val="Arial"/>
        <family val="2"/>
      </rPr>
      <t>. Определите для следующих чисел с помощью функции</t>
    </r>
    <r>
      <rPr>
        <b/>
        <sz val="12"/>
        <rFont val="Arial"/>
        <family val="2"/>
      </rPr>
      <t xml:space="preserve"> ЕНЕТЕКСТ</t>
    </r>
    <r>
      <rPr>
        <sz val="12"/>
        <rFont val="Arial"/>
        <family val="2"/>
      </rPr>
      <t xml:space="preserve"> (категория Проверка свойств и значений), является ли значение в ячейке числом</t>
    </r>
  </si>
  <si>
    <t>*Ответы в ячейках будут строго противоположным</t>
  </si>
  <si>
    <t>ЕНЕТЕКСТ</t>
  </si>
  <si>
    <t>ЕТЕКСТ</t>
  </si>
  <si>
    <t>45.0</t>
  </si>
  <si>
    <t>текст</t>
  </si>
  <si>
    <r>
      <t>4</t>
    </r>
    <r>
      <rPr>
        <sz val="12"/>
        <rFont val="Arial"/>
        <family val="2"/>
      </rPr>
      <t>. Используя функцию</t>
    </r>
    <r>
      <rPr>
        <b/>
        <sz val="12"/>
        <rFont val="Arial"/>
        <family val="2"/>
      </rPr>
      <t xml:space="preserve"> ЕСЛИ</t>
    </r>
    <r>
      <rPr>
        <sz val="12"/>
        <rFont val="Arial"/>
        <family val="2"/>
      </rPr>
      <t xml:space="preserve"> (категория Логические), определите результат работы менеджера</t>
    </r>
  </si>
  <si>
    <t>Определите средюю величину продаж по всем филиалам за год</t>
  </si>
  <si>
    <r>
      <t xml:space="preserve">Если средняя величина продаж больше итоговой продажи по филиалу - </t>
    </r>
    <r>
      <rPr>
        <b/>
        <sz val="12"/>
        <rFont val="Arial"/>
        <family val="2"/>
      </rPr>
      <t>Менеджера наказать!</t>
    </r>
    <r>
      <rPr>
        <sz val="12"/>
        <rFont val="Arial"/>
        <family val="2"/>
      </rPr>
      <t xml:space="preserve"> </t>
    </r>
  </si>
  <si>
    <r>
      <t xml:space="preserve">Если средняя величина продаж меньше итоговой продажи по филиалу - </t>
    </r>
    <r>
      <rPr>
        <b/>
        <sz val="12"/>
        <rFont val="Arial"/>
        <family val="2"/>
      </rPr>
      <t xml:space="preserve">Менеджера премировать! </t>
    </r>
  </si>
  <si>
    <t>Магазин</t>
  </si>
  <si>
    <t>Продажи</t>
  </si>
  <si>
    <t>Итого</t>
  </si>
  <si>
    <t>Результат</t>
  </si>
  <si>
    <t>1 кв.</t>
  </si>
  <si>
    <t>2 кв.</t>
  </si>
  <si>
    <t>3 кв.</t>
  </si>
  <si>
    <t>4 кв.</t>
  </si>
  <si>
    <t>Филиал 1</t>
  </si>
  <si>
    <t>Филиал 2</t>
  </si>
  <si>
    <t>Филиал 3</t>
  </si>
  <si>
    <t>Филиал 4</t>
  </si>
  <si>
    <t>Филиал 5</t>
  </si>
  <si>
    <t>Средняя величина продаж за год</t>
  </si>
  <si>
    <t>Переименуйте лист  lab_3-2   в "ФУНКЦИИ"</t>
  </si>
  <si>
    <r>
      <t>5</t>
    </r>
    <r>
      <rPr>
        <sz val="12"/>
        <rFont val="Arial"/>
        <family val="2"/>
      </rPr>
      <t xml:space="preserve">. Откройте книгу </t>
    </r>
    <r>
      <rPr>
        <b/>
        <sz val="12"/>
        <rFont val="Arial"/>
        <family val="2"/>
      </rPr>
      <t>Лаб_раб18 ФИ гр</t>
    </r>
    <r>
      <rPr>
        <sz val="12"/>
        <rFont val="Arial"/>
        <family val="2"/>
      </rPr>
      <t xml:space="preserve">, перейдите на лист </t>
    </r>
    <r>
      <rPr>
        <b/>
        <sz val="12"/>
        <rFont val="Arial"/>
        <family val="2"/>
      </rPr>
      <t>Главная_таблица</t>
    </r>
  </si>
  <si>
    <r>
      <t xml:space="preserve">Добавьте внизу таблицы ячейку </t>
    </r>
    <r>
      <rPr>
        <b/>
        <sz val="12"/>
        <rFont val="Arial"/>
        <family val="2"/>
      </rPr>
      <t xml:space="preserve">Налог НДС(налог на добавочную стоимость) </t>
    </r>
    <r>
      <rPr>
        <sz val="12"/>
        <rFont val="Arial"/>
        <family val="2"/>
      </rPr>
      <t>и в соседнюю ячейку введите величину налога в процентах</t>
    </r>
  </si>
  <si>
    <r>
      <t xml:space="preserve">В таблице </t>
    </r>
    <r>
      <rPr>
        <b/>
        <sz val="12"/>
        <rFont val="Arial"/>
        <family val="2"/>
      </rPr>
      <t>Учет товаров на складе</t>
    </r>
    <r>
      <rPr>
        <sz val="12"/>
        <rFont val="Arial"/>
        <family val="2"/>
      </rPr>
      <t xml:space="preserve"> добавьте новый столбец </t>
    </r>
    <r>
      <rPr>
        <b/>
        <sz val="12"/>
        <rFont val="Arial"/>
        <family val="2"/>
      </rPr>
      <t>Стоимость с учетом налога</t>
    </r>
  </si>
  <si>
    <t>Расчитайте стоимость каждого товара с учетом налога</t>
  </si>
  <si>
    <r>
      <t>6</t>
    </r>
    <r>
      <rPr>
        <sz val="12"/>
        <rFont val="Arial"/>
        <family val="2"/>
      </rPr>
      <t xml:space="preserve">. Сохраните книгу </t>
    </r>
    <r>
      <rPr>
        <b/>
        <sz val="12"/>
        <rFont val="Arial"/>
        <family val="2"/>
      </rPr>
      <t>Лаб_раб18 ФИ гр</t>
    </r>
  </si>
  <si>
    <r>
      <t>7</t>
    </r>
    <r>
      <rPr>
        <sz val="12"/>
        <rFont val="Arial"/>
        <family val="2"/>
      </rPr>
      <t>. Закройте Excel</t>
    </r>
  </si>
  <si>
    <r>
      <t xml:space="preserve">Определите также для этих же чисел с помощью функции </t>
    </r>
    <r>
      <rPr>
        <b/>
        <sz val="12"/>
        <rFont val="Arial"/>
        <family val="2"/>
      </rPr>
      <t>ЕТЕКСТ</t>
    </r>
    <r>
      <rPr>
        <sz val="12"/>
        <rFont val="Arial"/>
        <family val="2"/>
      </rPr>
      <t xml:space="preserve"> (категория Проверка свойств и значений), является ли значение в ячейке текстом</t>
    </r>
  </si>
  <si>
    <t>Стоимость с учетом налога</t>
  </si>
  <si>
    <t>Налог НДС</t>
  </si>
  <si>
    <t>Имена. Условное форматирование. Примечания</t>
  </si>
  <si>
    <t>Откройте свою рабочую книгу Лаб_раб18 ФИ гр. Скопируйте лист    lab_5  в  Лаб_раб18 ФИ гр</t>
  </si>
  <si>
    <t>Дайте название листу: "Условное форматирование"</t>
  </si>
  <si>
    <r>
      <t>1</t>
    </r>
    <r>
      <rPr>
        <sz val="12"/>
        <rFont val="Arial"/>
        <family val="2"/>
        <charset val="204"/>
      </rPr>
      <t>. Создайте имена для диапазонов ячеек каждой страны отдельно и для налога</t>
    </r>
  </si>
  <si>
    <t>Создавайте свои собственные, интуитивно понятные имена</t>
  </si>
  <si>
    <t>США</t>
  </si>
  <si>
    <t>Канада</t>
  </si>
  <si>
    <t>Мексика</t>
  </si>
  <si>
    <t>Сингапур</t>
  </si>
  <si>
    <t>Австралия</t>
  </si>
  <si>
    <t>Англия</t>
  </si>
  <si>
    <t>Цитрусовый Бриз</t>
  </si>
  <si>
    <t>Лимонадный тайфун</t>
  </si>
  <si>
    <t>Клюквенный сироп</t>
  </si>
  <si>
    <t>Тропический триумф</t>
  </si>
  <si>
    <t>Ананасовый коктейль</t>
  </si>
  <si>
    <t>Среднее</t>
  </si>
  <si>
    <t>С учетом налога</t>
  </si>
  <si>
    <t>налог</t>
  </si>
  <si>
    <r>
      <t>2.</t>
    </r>
    <r>
      <rPr>
        <sz val="12"/>
        <rFont val="Arial"/>
        <family val="2"/>
        <charset val="204"/>
      </rPr>
      <t xml:space="preserve"> Посчитайте среднее значение для каждой страны, используя только что созданные имена</t>
    </r>
  </si>
  <si>
    <r>
      <t>3</t>
    </r>
    <r>
      <rPr>
        <sz val="12"/>
        <rFont val="Arial"/>
        <family val="2"/>
        <charset val="204"/>
      </rPr>
      <t>. Посчитайте сумму товаров по каждой стране с учетом налога</t>
    </r>
  </si>
  <si>
    <t>Отобразите синим цветом числа, которые превосходят значение 4500</t>
  </si>
  <si>
    <t>Отобразите зеленым цветом числа, находящиеся между 1000 и 2300</t>
  </si>
  <si>
    <t xml:space="preserve">Проверьте, что как только в диапазоне ячеек появляется число между 1000 и 2300, </t>
  </si>
  <si>
    <t>оно отображается зеленым цветом.</t>
  </si>
  <si>
    <r>
      <t>5.</t>
    </r>
    <r>
      <rPr>
        <sz val="12"/>
        <rFont val="Arial"/>
        <family val="2"/>
        <charset val="204"/>
      </rPr>
      <t xml:space="preserve"> Создайте примечания для ячеек, содержащих средние значения</t>
    </r>
  </si>
  <si>
    <r>
      <t>6</t>
    </r>
    <r>
      <rPr>
        <sz val="12"/>
        <rFont val="Arial"/>
        <family val="2"/>
        <charset val="204"/>
      </rPr>
      <t>. Примените условное форматирование для диапазона ячеек с продажами для следующей таблицы</t>
    </r>
  </si>
  <si>
    <r>
      <t>Выделите в столбце "</t>
    </r>
    <r>
      <rPr>
        <i/>
        <sz val="12"/>
        <rFont val="Arial"/>
        <family val="2"/>
        <charset val="204"/>
      </rPr>
      <t>продажи</t>
    </r>
    <r>
      <rPr>
        <sz val="12"/>
        <rFont val="Arial"/>
        <family val="2"/>
        <charset val="204"/>
      </rPr>
      <t>" товары приносящие прибыль и убыточные товары</t>
    </r>
  </si>
  <si>
    <t>наименование</t>
  </si>
  <si>
    <t>цена</t>
  </si>
  <si>
    <t>кол-во</t>
  </si>
  <si>
    <t>продажи</t>
  </si>
  <si>
    <t>шампунь</t>
  </si>
  <si>
    <t>пенка</t>
  </si>
  <si>
    <t>гель</t>
  </si>
  <si>
    <t>дезодорант</t>
  </si>
  <si>
    <t>мыло</t>
  </si>
  <si>
    <t>освежитель</t>
  </si>
  <si>
    <t>бумага</t>
  </si>
  <si>
    <r>
      <t>4.</t>
    </r>
    <r>
      <rPr>
        <sz val="12"/>
        <rFont val="Arial"/>
        <family val="2"/>
        <charset val="204"/>
      </rPr>
      <t xml:space="preserve"> Примените условное форматирование для диапазона ячеек </t>
    </r>
    <r>
      <rPr>
        <b/>
        <sz val="12"/>
        <rFont val="Arial"/>
        <family val="2"/>
        <charset val="204"/>
      </rPr>
      <t>E10:J15</t>
    </r>
  </si>
  <si>
    <t>Работа со структурой данных список. Часть 1</t>
  </si>
  <si>
    <t>Откройте свою рабочую книгу Лаб_раб18 ФИ гр. Скопируйте лист    lab_6_1  в  Лаб_раб18 ФИ гр</t>
  </si>
  <si>
    <r>
      <t>1.</t>
    </r>
    <r>
      <rPr>
        <sz val="12"/>
        <rFont val="Arial"/>
        <family val="2"/>
      </rPr>
      <t xml:space="preserve"> Используя следующую таблицу рассмотрите пунты меню:</t>
    </r>
  </si>
  <si>
    <t>Данные --&gt; Сортировка…</t>
  </si>
  <si>
    <t>Данные --&gt; Фильтр</t>
  </si>
  <si>
    <t>Международный автосалон</t>
  </si>
  <si>
    <t>Отчет отдела продаж</t>
  </si>
  <si>
    <t>Производитель</t>
  </si>
  <si>
    <t>Модель</t>
  </si>
  <si>
    <t>Цвет</t>
  </si>
  <si>
    <t>Количество</t>
  </si>
  <si>
    <t>Цена за единицу</t>
  </si>
  <si>
    <t>Общий итог</t>
  </si>
  <si>
    <t>Дилер</t>
  </si>
  <si>
    <t>Расположение</t>
  </si>
  <si>
    <t>Форд</t>
  </si>
  <si>
    <t>Coupe</t>
  </si>
  <si>
    <t>Черный</t>
  </si>
  <si>
    <t>Мартин</t>
  </si>
  <si>
    <t>Мерседес</t>
  </si>
  <si>
    <t>A50</t>
  </si>
  <si>
    <t>Красный</t>
  </si>
  <si>
    <t>Доминго</t>
  </si>
  <si>
    <t>Европа</t>
  </si>
  <si>
    <t>Фиат</t>
  </si>
  <si>
    <t>Sedan</t>
  </si>
  <si>
    <t>Серый</t>
  </si>
  <si>
    <t>Симон</t>
  </si>
  <si>
    <t>Шевролет</t>
  </si>
  <si>
    <t>Белый</t>
  </si>
  <si>
    <t>Райн</t>
  </si>
  <si>
    <t>Крайслер</t>
  </si>
  <si>
    <t>Синий</t>
  </si>
  <si>
    <t>Фиглей</t>
  </si>
  <si>
    <t>Compact</t>
  </si>
  <si>
    <t>Цедрик</t>
  </si>
  <si>
    <t>Ауди</t>
  </si>
  <si>
    <t>A32</t>
  </si>
  <si>
    <t>950DB</t>
  </si>
  <si>
    <t>Гановер</t>
  </si>
  <si>
    <t>Голубой</t>
  </si>
  <si>
    <t>Нейл</t>
  </si>
  <si>
    <t>Convertible</t>
  </si>
  <si>
    <t>Micron</t>
  </si>
  <si>
    <t>Желтый</t>
  </si>
  <si>
    <r>
      <t>2.</t>
    </r>
    <r>
      <rPr>
        <sz val="12"/>
        <rFont val="Arial"/>
        <family val="2"/>
      </rPr>
      <t xml:space="preserve"> Отсортируйте таблицу cначала по "</t>
    </r>
    <r>
      <rPr>
        <i/>
        <sz val="12"/>
        <rFont val="Arial"/>
        <family val="2"/>
      </rPr>
      <t>Производителю</t>
    </r>
    <r>
      <rPr>
        <sz val="12"/>
        <rFont val="Arial"/>
        <family val="2"/>
      </rPr>
      <t>", затем по "</t>
    </r>
    <r>
      <rPr>
        <i/>
        <sz val="12"/>
        <rFont val="Arial"/>
        <family val="2"/>
      </rPr>
      <t>Модели</t>
    </r>
    <r>
      <rPr>
        <sz val="12"/>
        <rFont val="Arial"/>
        <family val="2"/>
      </rPr>
      <t xml:space="preserve">", </t>
    </r>
  </si>
  <si>
    <r>
      <t>в последнюю очередь по "</t>
    </r>
    <r>
      <rPr>
        <i/>
        <sz val="12"/>
        <rFont val="Arial"/>
        <family val="2"/>
      </rPr>
      <t>Цвету</t>
    </r>
    <r>
      <rPr>
        <sz val="12"/>
        <rFont val="Arial"/>
        <family val="2"/>
      </rPr>
      <t>"</t>
    </r>
  </si>
  <si>
    <r>
      <t>3.</t>
    </r>
    <r>
      <rPr>
        <sz val="12"/>
        <rFont val="Arial"/>
        <family val="2"/>
      </rPr>
      <t xml:space="preserve"> Используя Расширенный фильтр</t>
    </r>
    <r>
      <rPr>
        <b/>
        <sz val="12"/>
        <rFont val="Arial"/>
        <family val="2"/>
      </rPr>
      <t>...</t>
    </r>
    <r>
      <rPr>
        <sz val="12"/>
        <rFont val="Arial"/>
        <family val="2"/>
      </rPr>
      <t>, просмотрите машины, цена за единицу которых меньше 15000</t>
    </r>
  </si>
  <si>
    <t>Данные --&gt; Фильтр ( Дополнительно)</t>
  </si>
  <si>
    <t>Внимание! При использовании Расширенного фильтра Ответы, находящиеся внизу, исчезнут!</t>
  </si>
  <si>
    <t>для этого создайте диапазон условий</t>
  </si>
  <si>
    <t>и диапазон для копирования результата</t>
  </si>
  <si>
    <t>&lt;15000</t>
  </si>
  <si>
    <t>Графические возможности Excel</t>
  </si>
  <si>
    <t>Откройте свою рабочую книгу Лаб_раб18 ФИ гр. Скопируйте лист    lab_9  в  Лаб_раб18 ФИ гр</t>
  </si>
  <si>
    <r>
      <t>1.</t>
    </r>
    <r>
      <rPr>
        <sz val="10"/>
        <rFont val="Arial"/>
        <family val="2"/>
        <charset val="204"/>
      </rPr>
      <t xml:space="preserve"> На основании следующей таблицы постройте диаграмму на текущем листе:</t>
    </r>
  </si>
  <si>
    <r>
      <t xml:space="preserve">стиль диаграммы - </t>
    </r>
    <r>
      <rPr>
        <b/>
        <sz val="10"/>
        <rFont val="Arial"/>
        <family val="2"/>
        <charset val="204"/>
      </rPr>
      <t>Цилиндрическая,</t>
    </r>
    <r>
      <rPr>
        <sz val="10"/>
        <rFont val="Arial"/>
        <family val="2"/>
        <charset val="204"/>
      </rPr>
      <t xml:space="preserve"> объемная</t>
    </r>
  </si>
  <si>
    <r>
      <t xml:space="preserve">дайте заголовок диаграмме - </t>
    </r>
    <r>
      <rPr>
        <b/>
        <sz val="10"/>
        <rFont val="Arial"/>
        <family val="2"/>
        <charset val="204"/>
      </rPr>
      <t>Международный автосалон</t>
    </r>
  </si>
  <si>
    <r>
      <t xml:space="preserve">для оси </t>
    </r>
    <r>
      <rPr>
        <b/>
        <sz val="10"/>
        <rFont val="Arial"/>
        <family val="2"/>
        <charset val="204"/>
      </rPr>
      <t>Х</t>
    </r>
    <r>
      <rPr>
        <sz val="10"/>
        <rFont val="Arial"/>
        <family val="2"/>
        <charset val="204"/>
      </rPr>
      <t xml:space="preserve"> задайте подпись - Месяцы, для оси </t>
    </r>
    <r>
      <rPr>
        <b/>
        <sz val="10"/>
        <rFont val="Arial"/>
        <family val="2"/>
        <charset val="204"/>
      </rPr>
      <t>Z</t>
    </r>
    <r>
      <rPr>
        <sz val="10"/>
        <rFont val="Arial"/>
        <family val="2"/>
        <charset val="204"/>
      </rPr>
      <t xml:space="preserve"> - </t>
    </r>
    <r>
      <rPr>
        <sz val="10"/>
        <rFont val="Arial"/>
        <family val="2"/>
        <charset val="204"/>
      </rPr>
      <t>Кол-во машин</t>
    </r>
  </si>
  <si>
    <t>расположите диаграмму в удобном месте на листе</t>
  </si>
  <si>
    <t>отформатируйте  по своему вкусу</t>
  </si>
  <si>
    <t>Международый автосалон</t>
  </si>
  <si>
    <t>Первый квартал</t>
  </si>
  <si>
    <t>Второй квартал</t>
  </si>
  <si>
    <t>Январь</t>
  </si>
  <si>
    <t>Февраль</t>
  </si>
  <si>
    <t>Март</t>
  </si>
  <si>
    <t>Апрель</t>
  </si>
  <si>
    <t>Май</t>
  </si>
  <si>
    <t>Июнь</t>
  </si>
  <si>
    <t>Продажи машин</t>
  </si>
  <si>
    <t>Сервис</t>
  </si>
  <si>
    <t>Аренда</t>
  </si>
  <si>
    <r>
      <t>2.</t>
    </r>
    <r>
      <rPr>
        <sz val="10"/>
        <rFont val="Arial"/>
        <family val="2"/>
        <charset val="204"/>
      </rPr>
      <t xml:space="preserve"> Постройте наиболее подходящую диаграмму для следующих данных</t>
    </r>
  </si>
  <si>
    <t>Численность населения</t>
  </si>
  <si>
    <t>Года</t>
  </si>
  <si>
    <t>Млн жителей</t>
  </si>
  <si>
    <r>
      <t>3.</t>
    </r>
    <r>
      <rPr>
        <sz val="10"/>
        <rFont val="Arial"/>
        <family val="2"/>
        <charset val="204"/>
      </rPr>
      <t xml:space="preserve"> Дополнительное задание: постройте диаграмму по образцу, на основании следующей таблицы</t>
    </r>
  </si>
  <si>
    <t>Black</t>
  </si>
  <si>
    <t>Опель</t>
  </si>
  <si>
    <t>Sky Blue</t>
  </si>
  <si>
    <t>Gray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</si>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</sst>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.00\ &quot;₽&quot;"/>
    <numFmt numFmtId="165" formatCode="0&quot; кг&quot;"/>
    <numFmt numFmtId="166" formatCode="0.0"/>
    <numFmt numFmtId="167" formatCode="0&quot; долл&quot;"/>
    <numFmt numFmtId="168" formatCode="[$$-409]#,##0_ ;\-[$$-409]#,##0\ "/>
    <numFmt numFmtId="169" formatCode="[$$-409]#,##0"/>
  </numFmts>
  <fonts count="22" x14ac:knownFonts="1">
    <font>
      <sz val="11"/>
      <color theme="1"/>
      <name val="Calibri"/>
      <family val="2"/>
      <scheme val="minor"/>
    </font>
    <font>
      <sz val="12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sz val="12"/>
      <color theme="1"/>
      <name val="Arial"/>
      <family val="2"/>
      <charset val="204"/>
    </font>
    <font>
      <b/>
      <sz val="18"/>
      <color rgb="FF00B050"/>
      <name val="Arial"/>
      <family val="2"/>
      <charset val="204"/>
    </font>
    <font>
      <sz val="11"/>
      <name val="Arial"/>
      <family val="2"/>
      <charset val="204"/>
    </font>
    <font>
      <sz val="8"/>
      <name val="Symbol"/>
      <family val="1"/>
      <charset val="2"/>
    </font>
    <font>
      <sz val="12"/>
      <color theme="9" tint="0.59999389629810485"/>
      <name val="Arial"/>
      <family val="2"/>
      <charset val="204"/>
    </font>
    <font>
      <sz val="12"/>
      <name val="Arial"/>
      <family val="2"/>
    </font>
    <font>
      <u/>
      <sz val="10"/>
      <color indexed="12"/>
      <name val="Arial"/>
      <family val="2"/>
      <charset val="204"/>
    </font>
    <font>
      <u/>
      <sz val="12"/>
      <color indexed="12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  <charset val="204"/>
    </font>
    <font>
      <b/>
      <sz val="10"/>
      <name val="Arial"/>
      <family val="2"/>
      <charset val="204"/>
    </font>
    <font>
      <sz val="12"/>
      <color indexed="12"/>
      <name val="Arial"/>
      <family val="2"/>
      <charset val="204"/>
    </font>
    <font>
      <i/>
      <sz val="12"/>
      <name val="Arial"/>
      <family val="2"/>
      <charset val="204"/>
    </font>
    <font>
      <b/>
      <sz val="9"/>
      <color indexed="81"/>
      <name val="Tahoma"/>
      <family val="2"/>
      <charset val="204"/>
    </font>
    <font>
      <b/>
      <i/>
      <sz val="12"/>
      <name val="Arial"/>
      <family val="2"/>
    </font>
    <font>
      <i/>
      <sz val="12"/>
      <name val="Arial"/>
      <family val="2"/>
    </font>
    <font>
      <b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E28EB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double">
        <color theme="9" tint="-0.499984740745262"/>
      </left>
      <right style="thin">
        <color theme="0" tint="-0.499984740745262"/>
      </right>
      <top style="double">
        <color theme="9" tint="-0.499984740745262"/>
      </top>
      <bottom style="double">
        <color theme="9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9" tint="-0.499984740745262"/>
      </top>
      <bottom style="double">
        <color theme="9" tint="-0.499984740745262"/>
      </bottom>
      <diagonal/>
    </border>
    <border>
      <left style="thin">
        <color theme="0" tint="-0.499984740745262"/>
      </left>
      <right style="double">
        <color theme="9" tint="-0.499984740745262"/>
      </right>
      <top style="double">
        <color theme="9" tint="-0.499984740745262"/>
      </top>
      <bottom style="double">
        <color theme="9" tint="-0.499984740745262"/>
      </bottom>
      <diagonal/>
    </border>
    <border>
      <left style="thin">
        <color theme="0" tint="-0.34998626667073579"/>
      </left>
      <right style="thin">
        <color theme="0" tint="-0.499984740745262"/>
      </right>
      <top style="double">
        <color theme="9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9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34998626667073579"/>
      </right>
      <top style="double">
        <color theme="9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rgb="FFC00000"/>
      </left>
      <right style="double">
        <color rgb="FFC00000"/>
      </right>
      <top style="double">
        <color rgb="FFC00000"/>
      </top>
      <bottom style="double">
        <color rgb="FFC00000"/>
      </bottom>
      <diagonal/>
    </border>
    <border>
      <left style="double">
        <color rgb="FFC00000"/>
      </left>
      <right/>
      <top style="double">
        <color rgb="FFC00000"/>
      </top>
      <bottom/>
      <diagonal/>
    </border>
    <border>
      <left/>
      <right style="double">
        <color rgb="FFC00000"/>
      </right>
      <top/>
      <bottom style="double">
        <color rgb="FFC00000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 diagonalUp="1" diagonalDown="1">
      <left style="slantDashDot">
        <color rgb="FFFF0000"/>
      </left>
      <right style="slantDashDot">
        <color rgb="FFFF0000"/>
      </right>
      <top style="slantDashDot">
        <color rgb="FFFF0000"/>
      </top>
      <bottom style="slantDashDot">
        <color rgb="FFFF0000"/>
      </bottom>
      <diagonal style="dashed">
        <color rgb="FFFFFF00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tted">
        <color indexed="64"/>
      </left>
      <right/>
      <top/>
      <bottom/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228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14" fontId="0" fillId="0" borderId="0" xfId="0" applyNumberFormat="1"/>
    <xf numFmtId="20" fontId="0" fillId="0" borderId="0" xfId="0" applyNumberFormat="1"/>
    <xf numFmtId="1" fontId="1" fillId="0" borderId="2" xfId="0" applyNumberFormat="1" applyFont="1" applyBorder="1"/>
    <xf numFmtId="1" fontId="1" fillId="0" borderId="3" xfId="0" applyNumberFormat="1" applyFont="1" applyBorder="1"/>
    <xf numFmtId="1" fontId="1" fillId="0" borderId="4" xfId="0" applyNumberFormat="1" applyFont="1" applyBorder="1"/>
    <xf numFmtId="0" fontId="0" fillId="0" borderId="0" xfId="0" applyAlignment="1">
      <alignment horizontal="center" vertical="center"/>
    </xf>
    <xf numFmtId="164" fontId="0" fillId="0" borderId="0" xfId="0" applyNumberFormat="1"/>
    <xf numFmtId="0" fontId="1" fillId="2" borderId="0" xfId="1" applyFont="1" applyFill="1" applyBorder="1"/>
    <xf numFmtId="0" fontId="1" fillId="2" borderId="10" xfId="1" applyFont="1" applyFill="1" applyBorder="1"/>
    <xf numFmtId="0" fontId="3" fillId="0" borderId="0" xfId="1"/>
    <xf numFmtId="0" fontId="1" fillId="0" borderId="0" xfId="1" applyFont="1" applyFill="1" applyBorder="1"/>
    <xf numFmtId="0" fontId="3" fillId="0" borderId="0" xfId="1" applyFill="1" applyBorder="1"/>
    <xf numFmtId="0" fontId="4" fillId="0" borderId="0" xfId="1" applyFont="1" applyFill="1" applyBorder="1"/>
    <xf numFmtId="0" fontId="3" fillId="0" borderId="1" xfId="1" applyBorder="1"/>
    <xf numFmtId="0" fontId="3" fillId="0" borderId="0" xfId="1" applyBorder="1"/>
    <xf numFmtId="14" fontId="1" fillId="0" borderId="0" xfId="1" applyNumberFormat="1" applyFont="1" applyFill="1" applyBorder="1"/>
    <xf numFmtId="0" fontId="3" fillId="0" borderId="0" xfId="1" applyFont="1" applyFill="1" applyBorder="1"/>
    <xf numFmtId="0" fontId="3" fillId="0" borderId="0" xfId="1" applyFont="1"/>
    <xf numFmtId="21" fontId="1" fillId="0" borderId="0" xfId="1" applyNumberFormat="1" applyFont="1" applyFill="1" applyBorder="1"/>
    <xf numFmtId="46" fontId="1" fillId="0" borderId="0" xfId="1" applyNumberFormat="1" applyFont="1" applyFill="1" applyBorder="1"/>
    <xf numFmtId="20" fontId="1" fillId="0" borderId="0" xfId="1" applyNumberFormat="1" applyFont="1" applyFill="1" applyBorder="1"/>
    <xf numFmtId="0" fontId="4" fillId="0" borderId="1" xfId="1" applyFont="1" applyBorder="1"/>
    <xf numFmtId="0" fontId="1" fillId="0" borderId="1" xfId="1" applyFont="1" applyBorder="1"/>
    <xf numFmtId="0" fontId="1" fillId="0" borderId="0" xfId="1" applyFont="1" applyBorder="1"/>
    <xf numFmtId="0" fontId="4" fillId="0" borderId="0" xfId="1" applyFont="1" applyFill="1" applyBorder="1" applyAlignment="1">
      <alignment textRotation="135"/>
    </xf>
    <xf numFmtId="0" fontId="4" fillId="0" borderId="0" xfId="1" applyFont="1" applyFill="1" applyBorder="1" applyAlignment="1">
      <alignment textRotation="45"/>
    </xf>
    <xf numFmtId="0" fontId="1" fillId="0" borderId="0" xfId="1" applyFont="1"/>
    <xf numFmtId="0" fontId="1" fillId="0" borderId="0" xfId="1" applyFont="1" applyFill="1"/>
    <xf numFmtId="0" fontId="1" fillId="0" borderId="5" xfId="1" applyFont="1" applyFill="1" applyBorder="1"/>
    <xf numFmtId="0" fontId="1" fillId="0" borderId="6" xfId="1" applyFont="1" applyFill="1" applyBorder="1"/>
    <xf numFmtId="0" fontId="1" fillId="0" borderId="7" xfId="1" applyFont="1" applyBorder="1"/>
    <xf numFmtId="0" fontId="1" fillId="0" borderId="11" xfId="1" applyFont="1" applyFill="1" applyBorder="1"/>
    <xf numFmtId="0" fontId="1" fillId="0" borderId="12" xfId="1" applyFont="1" applyBorder="1"/>
    <xf numFmtId="0" fontId="1" fillId="0" borderId="8" xfId="1" applyFont="1" applyFill="1" applyBorder="1"/>
    <xf numFmtId="0" fontId="1" fillId="0" borderId="1" xfId="1" applyFont="1" applyFill="1" applyBorder="1"/>
    <xf numFmtId="0" fontId="1" fillId="0" borderId="9" xfId="1" applyFont="1" applyBorder="1"/>
    <xf numFmtId="0" fontId="4" fillId="0" borderId="1" xfId="1" applyFont="1" applyFill="1" applyBorder="1"/>
    <xf numFmtId="0" fontId="1" fillId="0" borderId="0" xfId="1" applyFont="1" applyFill="1" applyBorder="1" applyAlignment="1">
      <alignment textRotation="135"/>
    </xf>
    <xf numFmtId="0" fontId="1" fillId="0" borderId="0" xfId="1" applyFont="1" applyFill="1" applyBorder="1" applyAlignment="1">
      <alignment textRotation="45"/>
    </xf>
    <xf numFmtId="0" fontId="1" fillId="0" borderId="5" xfId="1" applyFont="1" applyBorder="1"/>
    <xf numFmtId="0" fontId="1" fillId="0" borderId="6" xfId="1" applyFont="1" applyBorder="1"/>
    <xf numFmtId="0" fontId="1" fillId="0" borderId="11" xfId="1" applyFont="1" applyBorder="1"/>
    <xf numFmtId="0" fontId="1" fillId="0" borderId="8" xfId="1" applyFont="1" applyBorder="1"/>
    <xf numFmtId="0" fontId="4" fillId="0" borderId="0" xfId="1" applyFont="1"/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64" fontId="2" fillId="0" borderId="18" xfId="0" applyNumberFormat="1" applyFont="1" applyBorder="1" applyAlignment="1">
      <alignment horizontal="center"/>
    </xf>
    <xf numFmtId="0" fontId="0" fillId="0" borderId="20" xfId="0" applyFont="1" applyBorder="1" applyAlignment="1">
      <alignment horizontal="center" vertical="center"/>
    </xf>
    <xf numFmtId="14" fontId="0" fillId="0" borderId="21" xfId="0" applyNumberFormat="1" applyFont="1" applyBorder="1"/>
    <xf numFmtId="0" fontId="7" fillId="0" borderId="21" xfId="0" applyFont="1" applyBorder="1"/>
    <xf numFmtId="164" fontId="7" fillId="0" borderId="21" xfId="0" applyNumberFormat="1" applyFont="1" applyBorder="1"/>
    <xf numFmtId="164" fontId="0" fillId="0" borderId="22" xfId="0" applyNumberFormat="1" applyFont="1" applyBorder="1"/>
    <xf numFmtId="0" fontId="0" fillId="0" borderId="23" xfId="0" applyFont="1" applyBorder="1" applyAlignment="1">
      <alignment horizontal="center" vertical="center"/>
    </xf>
    <xf numFmtId="14" fontId="0" fillId="0" borderId="24" xfId="0" applyNumberFormat="1" applyFont="1" applyBorder="1"/>
    <xf numFmtId="0" fontId="7" fillId="0" borderId="24" xfId="0" applyFont="1" applyBorder="1"/>
    <xf numFmtId="164" fontId="7" fillId="0" borderId="24" xfId="0" applyNumberFormat="1" applyFont="1" applyBorder="1"/>
    <xf numFmtId="164" fontId="0" fillId="0" borderId="25" xfId="0" applyNumberFormat="1" applyFont="1" applyBorder="1"/>
    <xf numFmtId="165" fontId="2" fillId="0" borderId="18" xfId="0" applyNumberFormat="1" applyFont="1" applyBorder="1" applyAlignment="1">
      <alignment horizontal="center"/>
    </xf>
    <xf numFmtId="165" fontId="0" fillId="0" borderId="21" xfId="0" applyNumberFormat="1" applyFont="1" applyBorder="1"/>
    <xf numFmtId="165" fontId="0" fillId="0" borderId="24" xfId="0" applyNumberFormat="1" applyFont="1" applyBorder="1"/>
    <xf numFmtId="165" fontId="0" fillId="0" borderId="0" xfId="0" applyNumberFormat="1"/>
    <xf numFmtId="0" fontId="4" fillId="4" borderId="26" xfId="1" applyFont="1" applyFill="1" applyBorder="1" applyAlignment="1">
      <alignment horizontal="right" textRotation="135"/>
    </xf>
    <xf numFmtId="0" fontId="4" fillId="4" borderId="27" xfId="1" applyFont="1" applyFill="1" applyBorder="1" applyAlignment="1">
      <alignment horizontal="right" textRotation="135"/>
    </xf>
    <xf numFmtId="0" fontId="4" fillId="4" borderId="28" xfId="1" applyFont="1" applyFill="1" applyBorder="1" applyAlignment="1">
      <alignment horizontal="right" textRotation="135"/>
    </xf>
    <xf numFmtId="0" fontId="4" fillId="5" borderId="13" xfId="1" applyFont="1" applyFill="1" applyBorder="1" applyAlignment="1">
      <alignment textRotation="45"/>
    </xf>
    <xf numFmtId="0" fontId="8" fillId="0" borderId="1" xfId="1" applyFont="1" applyBorder="1" applyAlignment="1">
      <alignment horizontal="center"/>
    </xf>
    <xf numFmtId="0" fontId="8" fillId="8" borderId="0" xfId="1" applyFont="1" applyFill="1" applyBorder="1" applyAlignment="1">
      <alignment horizontal="center"/>
    </xf>
    <xf numFmtId="0" fontId="1" fillId="13" borderId="0" xfId="1" applyFont="1" applyFill="1" applyBorder="1"/>
    <xf numFmtId="0" fontId="8" fillId="10" borderId="29" xfId="1" applyFont="1" applyFill="1" applyBorder="1" applyAlignment="1">
      <alignment horizontal="left" textRotation="135"/>
    </xf>
    <xf numFmtId="0" fontId="8" fillId="12" borderId="29" xfId="1" applyFont="1" applyFill="1" applyBorder="1" applyAlignment="1">
      <alignment horizontal="left" textRotation="135"/>
    </xf>
    <xf numFmtId="0" fontId="8" fillId="14" borderId="29" xfId="1" applyFont="1" applyFill="1" applyBorder="1" applyAlignment="1">
      <alignment horizontal="right" textRotation="45"/>
    </xf>
    <xf numFmtId="0" fontId="1" fillId="0" borderId="11" xfId="1" applyFont="1" applyBorder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0" fontId="4" fillId="11" borderId="30" xfId="1" applyFont="1" applyFill="1" applyBorder="1" applyAlignment="1">
      <alignment horizontal="center" vertical="center"/>
    </xf>
    <xf numFmtId="0" fontId="4" fillId="15" borderId="30" xfId="1" applyFont="1" applyFill="1" applyBorder="1" applyAlignment="1">
      <alignment horizontal="center" vertical="center"/>
    </xf>
    <xf numFmtId="0" fontId="1" fillId="10" borderId="0" xfId="1" applyFont="1" applyFill="1" applyBorder="1" applyAlignment="1">
      <alignment horizontal="center" vertical="center"/>
    </xf>
    <xf numFmtId="0" fontId="4" fillId="3" borderId="30" xfId="1" applyFont="1" applyFill="1" applyBorder="1" applyAlignment="1">
      <alignment horizontal="center" vertical="center" textRotation="135"/>
    </xf>
    <xf numFmtId="0" fontId="4" fillId="6" borderId="30" xfId="1" applyFont="1" applyFill="1" applyBorder="1" applyAlignment="1">
      <alignment horizontal="center" vertical="center" textRotation="180"/>
    </xf>
    <xf numFmtId="0" fontId="4" fillId="7" borderId="30" xfId="1" applyFont="1" applyFill="1" applyBorder="1" applyAlignment="1">
      <alignment horizontal="center" vertical="center" textRotation="135"/>
    </xf>
    <xf numFmtId="0" fontId="4" fillId="9" borderId="30" xfId="1" applyFont="1" applyFill="1" applyBorder="1" applyAlignment="1">
      <alignment horizontal="center" vertical="center" textRotation="180"/>
    </xf>
    <xf numFmtId="0" fontId="4" fillId="5" borderId="30" xfId="1" applyFont="1" applyFill="1" applyBorder="1" applyAlignment="1">
      <alignment horizontal="center" vertical="center" textRotation="45"/>
    </xf>
    <xf numFmtId="0" fontId="4" fillId="8" borderId="30" xfId="1" applyFont="1" applyFill="1" applyBorder="1" applyAlignment="1">
      <alignment horizontal="center" vertical="center" textRotation="45"/>
    </xf>
    <xf numFmtId="0" fontId="9" fillId="16" borderId="0" xfId="1" applyFont="1" applyFill="1" applyBorder="1" applyAlignment="1">
      <alignment horizontal="center" vertical="center"/>
    </xf>
    <xf numFmtId="0" fontId="1" fillId="16" borderId="0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/>
    </xf>
    <xf numFmtId="0" fontId="10" fillId="2" borderId="10" xfId="1" applyFont="1" applyFill="1" applyBorder="1"/>
    <xf numFmtId="0" fontId="12" fillId="2" borderId="10" xfId="2" applyFont="1" applyFill="1" applyBorder="1" applyAlignment="1" applyProtection="1"/>
    <xf numFmtId="0" fontId="13" fillId="17" borderId="0" xfId="1" applyFont="1" applyFill="1"/>
    <xf numFmtId="0" fontId="10" fillId="0" borderId="0" xfId="1" applyFont="1"/>
    <xf numFmtId="0" fontId="14" fillId="17" borderId="0" xfId="1" applyFont="1" applyFill="1"/>
    <xf numFmtId="0" fontId="13" fillId="0" borderId="1" xfId="1" applyFont="1" applyBorder="1"/>
    <xf numFmtId="0" fontId="10" fillId="0" borderId="1" xfId="1" applyFont="1" applyBorder="1"/>
    <xf numFmtId="0" fontId="10" fillId="0" borderId="7" xfId="1" applyFont="1" applyBorder="1"/>
    <xf numFmtId="0" fontId="10" fillId="0" borderId="8" xfId="1" applyFont="1" applyBorder="1"/>
    <xf numFmtId="0" fontId="10" fillId="0" borderId="5" xfId="1" applyFont="1" applyBorder="1"/>
    <xf numFmtId="0" fontId="10" fillId="0" borderId="6" xfId="1" applyFont="1" applyBorder="1" applyAlignment="1">
      <alignment horizontal="right"/>
    </xf>
    <xf numFmtId="0" fontId="10" fillId="0" borderId="11" xfId="1" applyFont="1" applyBorder="1"/>
    <xf numFmtId="0" fontId="10" fillId="0" borderId="0" xfId="1" applyFont="1" applyBorder="1"/>
    <xf numFmtId="0" fontId="10" fillId="0" borderId="12" xfId="1" applyFont="1" applyBorder="1"/>
    <xf numFmtId="0" fontId="10" fillId="0" borderId="1" xfId="1" applyFont="1" applyBorder="1" applyAlignment="1">
      <alignment horizontal="right"/>
    </xf>
    <xf numFmtId="0" fontId="10" fillId="0" borderId="31" xfId="1" applyFont="1" applyBorder="1"/>
    <xf numFmtId="0" fontId="10" fillId="0" borderId="12" xfId="1" applyFont="1" applyBorder="1" applyAlignment="1">
      <alignment horizontal="right"/>
    </xf>
    <xf numFmtId="0" fontId="10" fillId="0" borderId="9" xfId="1" applyFont="1" applyBorder="1" applyAlignment="1">
      <alignment horizontal="right"/>
    </xf>
    <xf numFmtId="0" fontId="10" fillId="0" borderId="32" xfId="1" applyFont="1" applyBorder="1"/>
    <xf numFmtId="0" fontId="3" fillId="0" borderId="32" xfId="1" applyBorder="1"/>
    <xf numFmtId="0" fontId="10" fillId="0" borderId="33" xfId="1" applyFont="1" applyBorder="1"/>
    <xf numFmtId="0" fontId="10" fillId="0" borderId="33" xfId="1" applyFont="1" applyBorder="1" applyAlignment="1">
      <alignment horizontal="center"/>
    </xf>
    <xf numFmtId="0" fontId="10" fillId="0" borderId="31" xfId="1" applyFont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10" fillId="0" borderId="3" xfId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0" fontId="13" fillId="0" borderId="0" xfId="1" applyFont="1" applyBorder="1"/>
    <xf numFmtId="0" fontId="10" fillId="0" borderId="0" xfId="1" applyFont="1" applyBorder="1" applyAlignment="1">
      <alignment horizontal="left"/>
    </xf>
    <xf numFmtId="0" fontId="15" fillId="0" borderId="0" xfId="1" applyFont="1" applyFill="1" applyBorder="1"/>
    <xf numFmtId="0" fontId="3" fillId="0" borderId="0" xfId="1" applyFill="1" applyBorder="1" applyAlignment="1">
      <alignment horizontal="right"/>
    </xf>
    <xf numFmtId="166" fontId="3" fillId="0" borderId="0" xfId="1" applyNumberFormat="1" applyFill="1" applyBorder="1"/>
    <xf numFmtId="0" fontId="3" fillId="0" borderId="0" xfId="1" applyFill="1" applyBorder="1" applyAlignment="1">
      <alignment horizontal="center"/>
    </xf>
    <xf numFmtId="0" fontId="3" fillId="0" borderId="0" xfId="1" applyFill="1" applyBorder="1" applyAlignment="1">
      <alignment vertical="center"/>
    </xf>
    <xf numFmtId="0" fontId="3" fillId="0" borderId="0" xfId="1" applyFill="1" applyBorder="1" applyAlignment="1">
      <alignment horizontal="center" vertical="center" wrapText="1"/>
    </xf>
    <xf numFmtId="14" fontId="3" fillId="0" borderId="0" xfId="1" applyNumberFormat="1" applyFill="1" applyBorder="1" applyAlignment="1">
      <alignment vertical="center"/>
    </xf>
    <xf numFmtId="9" fontId="3" fillId="0" borderId="0" xfId="1" applyNumberFormat="1" applyFill="1" applyBorder="1"/>
    <xf numFmtId="0" fontId="10" fillId="18" borderId="31" xfId="1" applyFont="1" applyFill="1" applyBorder="1"/>
    <xf numFmtId="0" fontId="10" fillId="10" borderId="31" xfId="1" applyFont="1" applyFill="1" applyBorder="1"/>
    <xf numFmtId="0" fontId="10" fillId="19" borderId="31" xfId="1" applyFont="1" applyFill="1" applyBorder="1"/>
    <xf numFmtId="0" fontId="10" fillId="20" borderId="31" xfId="1" applyFont="1" applyFill="1" applyBorder="1"/>
    <xf numFmtId="0" fontId="10" fillId="21" borderId="31" xfId="1" applyFont="1" applyFill="1" applyBorder="1"/>
    <xf numFmtId="0" fontId="10" fillId="22" borderId="31" xfId="1" applyFont="1" applyFill="1" applyBorder="1"/>
    <xf numFmtId="166" fontId="10" fillId="23" borderId="31" xfId="1" applyNumberFormat="1" applyFont="1" applyFill="1" applyBorder="1"/>
    <xf numFmtId="0" fontId="10" fillId="5" borderId="31" xfId="1" applyFont="1" applyFill="1" applyBorder="1"/>
    <xf numFmtId="164" fontId="2" fillId="0" borderId="19" xfId="0" applyNumberFormat="1" applyFont="1" applyBorder="1" applyAlignment="1">
      <alignment horizontal="center" wrapText="1"/>
    </xf>
    <xf numFmtId="9" fontId="0" fillId="0" borderId="24" xfId="0" applyNumberFormat="1" applyFont="1" applyBorder="1"/>
    <xf numFmtId="0" fontId="3" fillId="0" borderId="0" xfId="1" applyFill="1" applyBorder="1" applyAlignment="1">
      <alignment horizontal="center"/>
    </xf>
    <xf numFmtId="0" fontId="16" fillId="2" borderId="10" xfId="1" applyFont="1" applyFill="1" applyBorder="1"/>
    <xf numFmtId="0" fontId="4" fillId="0" borderId="0" xfId="1" applyFont="1" applyBorder="1"/>
    <xf numFmtId="0" fontId="1" fillId="0" borderId="33" xfId="1" applyFont="1" applyBorder="1"/>
    <xf numFmtId="0" fontId="1" fillId="0" borderId="32" xfId="1" applyFont="1" applyBorder="1"/>
    <xf numFmtId="0" fontId="1" fillId="0" borderId="32" xfId="1" applyFont="1" applyBorder="1" applyAlignment="1">
      <alignment horizontal="center"/>
    </xf>
    <xf numFmtId="0" fontId="1" fillId="0" borderId="34" xfId="1" applyFont="1" applyBorder="1" applyAlignment="1">
      <alignment horizontal="center"/>
    </xf>
    <xf numFmtId="167" fontId="1" fillId="0" borderId="0" xfId="1" applyNumberFormat="1" applyFont="1" applyBorder="1" applyAlignment="1">
      <alignment horizontal="center"/>
    </xf>
    <xf numFmtId="167" fontId="1" fillId="0" borderId="12" xfId="1" applyNumberFormat="1" applyFont="1" applyBorder="1" applyAlignment="1">
      <alignment horizontal="center"/>
    </xf>
    <xf numFmtId="0" fontId="1" fillId="0" borderId="0" xfId="1" applyFont="1" applyAlignment="1">
      <alignment horizontal="right"/>
    </xf>
    <xf numFmtId="167" fontId="1" fillId="0" borderId="0" xfId="1" applyNumberFormat="1" applyFont="1" applyAlignment="1">
      <alignment horizontal="center"/>
    </xf>
    <xf numFmtId="0" fontId="1" fillId="0" borderId="1" xfId="1" applyFont="1" applyBorder="1" applyAlignment="1">
      <alignment horizontal="right"/>
    </xf>
    <xf numFmtId="167" fontId="1" fillId="0" borderId="1" xfId="1" applyNumberFormat="1" applyFont="1" applyBorder="1" applyAlignment="1">
      <alignment horizontal="center"/>
    </xf>
    <xf numFmtId="0" fontId="1" fillId="0" borderId="0" xfId="1" applyFont="1" applyBorder="1" applyAlignment="1">
      <alignment horizontal="right"/>
    </xf>
    <xf numFmtId="9" fontId="1" fillId="0" borderId="31" xfId="1" applyNumberFormat="1" applyFont="1" applyBorder="1" applyAlignment="1">
      <alignment horizontal="left"/>
    </xf>
    <xf numFmtId="0" fontId="1" fillId="0" borderId="34" xfId="1" applyFont="1" applyBorder="1"/>
    <xf numFmtId="0" fontId="4" fillId="0" borderId="0" xfId="1" applyFont="1" applyFill="1" applyBorder="1" applyAlignment="1">
      <alignment horizontal="right"/>
    </xf>
    <xf numFmtId="0" fontId="1" fillId="0" borderId="0" xfId="1" applyFont="1" applyFill="1" applyBorder="1" applyAlignment="1">
      <alignment horizontal="right"/>
    </xf>
    <xf numFmtId="9" fontId="1" fillId="0" borderId="0" xfId="1" applyNumberFormat="1" applyFont="1" applyFill="1" applyBorder="1" applyAlignment="1">
      <alignment horizontal="left"/>
    </xf>
    <xf numFmtId="0" fontId="0" fillId="0" borderId="0" xfId="0" applyFill="1"/>
    <xf numFmtId="0" fontId="10" fillId="0" borderId="0" xfId="1" quotePrefix="1" applyFont="1"/>
    <xf numFmtId="0" fontId="13" fillId="0" borderId="5" xfId="1" applyFont="1" applyBorder="1"/>
    <xf numFmtId="0" fontId="10" fillId="0" borderId="6" xfId="1" applyFont="1" applyBorder="1"/>
    <xf numFmtId="0" fontId="19" fillId="0" borderId="11" xfId="1" applyFont="1" applyBorder="1"/>
    <xf numFmtId="0" fontId="13" fillId="0" borderId="35" xfId="1" applyFont="1" applyBorder="1" applyAlignment="1">
      <alignment horizontal="center" vertical="center" wrapText="1"/>
    </xf>
    <xf numFmtId="0" fontId="13" fillId="0" borderId="36" xfId="1" applyFont="1" applyBorder="1" applyAlignment="1">
      <alignment horizontal="center" vertical="center" wrapText="1"/>
    </xf>
    <xf numFmtId="0" fontId="13" fillId="0" borderId="37" xfId="1" applyFont="1" applyBorder="1" applyAlignment="1">
      <alignment horizontal="center" vertical="center" wrapText="1"/>
    </xf>
    <xf numFmtId="0" fontId="10" fillId="0" borderId="0" xfId="1" applyFont="1" applyBorder="1" applyAlignment="1">
      <alignment horizontal="center"/>
    </xf>
    <xf numFmtId="168" fontId="10" fillId="0" borderId="0" xfId="1" applyNumberFormat="1" applyFont="1" applyBorder="1"/>
    <xf numFmtId="0" fontId="10" fillId="0" borderId="12" xfId="1" applyFont="1" applyBorder="1" applyAlignment="1">
      <alignment horizontal="center"/>
    </xf>
    <xf numFmtId="0" fontId="10" fillId="0" borderId="1" xfId="1" applyFont="1" applyBorder="1" applyAlignment="1">
      <alignment horizontal="center"/>
    </xf>
    <xf numFmtId="168" fontId="10" fillId="0" borderId="1" xfId="1" applyNumberFormat="1" applyFont="1" applyBorder="1"/>
    <xf numFmtId="0" fontId="10" fillId="0" borderId="9" xfId="1" applyFont="1" applyBorder="1" applyAlignment="1">
      <alignment horizontal="center"/>
    </xf>
    <xf numFmtId="0" fontId="13" fillId="0" borderId="0" xfId="1" applyFont="1"/>
    <xf numFmtId="0" fontId="10" fillId="0" borderId="9" xfId="1" applyFont="1" applyBorder="1"/>
    <xf numFmtId="0" fontId="10" fillId="0" borderId="0" xfId="1" applyFont="1" applyFill="1" applyBorder="1"/>
    <xf numFmtId="0" fontId="13" fillId="0" borderId="0" xfId="1" applyFont="1" applyFill="1" applyBorder="1"/>
    <xf numFmtId="0" fontId="19" fillId="0" borderId="0" xfId="1" applyFont="1" applyFill="1" applyBorder="1"/>
    <xf numFmtId="0" fontId="13" fillId="0" borderId="0" xfId="1" applyFont="1" applyFill="1" applyBorder="1" applyAlignment="1">
      <alignment horizontal="center" vertical="center" wrapText="1"/>
    </xf>
    <xf numFmtId="0" fontId="10" fillId="0" borderId="0" xfId="1" applyFont="1" applyFill="1" applyBorder="1" applyAlignment="1">
      <alignment horizontal="center"/>
    </xf>
    <xf numFmtId="168" fontId="10" fillId="0" borderId="0" xfId="1" applyNumberFormat="1" applyFont="1" applyFill="1" applyBorder="1"/>
    <xf numFmtId="168" fontId="3" fillId="0" borderId="0" xfId="1" applyNumberFormat="1" applyFill="1" applyBorder="1"/>
    <xf numFmtId="0" fontId="15" fillId="0" borderId="0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1" fillId="0" borderId="0" xfId="1" applyFont="1" applyFill="1" applyBorder="1" applyAlignment="1">
      <alignment horizontal="center"/>
    </xf>
    <xf numFmtId="0" fontId="3" fillId="0" borderId="0" xfId="1" applyFill="1" applyBorder="1" applyAlignment="1">
      <alignment horizontal="right" vertical="center"/>
    </xf>
    <xf numFmtId="0" fontId="3" fillId="0" borderId="0" xfId="1" applyFill="1" applyBorder="1" applyAlignment="1">
      <alignment horizontal="center"/>
    </xf>
    <xf numFmtId="0" fontId="10" fillId="0" borderId="33" xfId="1" applyFont="1" applyBorder="1" applyAlignment="1">
      <alignment horizontal="right"/>
    </xf>
    <xf numFmtId="0" fontId="10" fillId="0" borderId="32" xfId="1" applyFont="1" applyBorder="1" applyAlignment="1">
      <alignment horizontal="right"/>
    </xf>
    <xf numFmtId="0" fontId="10" fillId="0" borderId="34" xfId="1" applyFont="1" applyBorder="1" applyAlignment="1">
      <alignment horizontal="right"/>
    </xf>
    <xf numFmtId="0" fontId="3" fillId="0" borderId="0" xfId="1" applyFill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/>
    </xf>
    <xf numFmtId="0" fontId="10" fillId="0" borderId="6" xfId="1" applyFont="1" applyBorder="1" applyAlignment="1">
      <alignment horizontal="center"/>
    </xf>
    <xf numFmtId="0" fontId="10" fillId="0" borderId="7" xfId="1" applyFont="1" applyBorder="1" applyAlignment="1">
      <alignment horizontal="center"/>
    </xf>
    <xf numFmtId="0" fontId="10" fillId="0" borderId="31" xfId="1" applyFont="1" applyBorder="1" applyAlignment="1">
      <alignment horizontal="center"/>
    </xf>
    <xf numFmtId="0" fontId="15" fillId="0" borderId="1" xfId="1" applyFont="1" applyBorder="1"/>
    <xf numFmtId="0" fontId="3" fillId="0" borderId="5" xfId="1" applyBorder="1"/>
    <xf numFmtId="0" fontId="15" fillId="0" borderId="6" xfId="1" applyFont="1" applyBorder="1"/>
    <xf numFmtId="0" fontId="3" fillId="0" borderId="6" xfId="1" applyBorder="1"/>
    <xf numFmtId="0" fontId="3" fillId="0" borderId="7" xfId="1" applyBorder="1"/>
    <xf numFmtId="0" fontId="3" fillId="0" borderId="11" xfId="1" applyBorder="1"/>
    <xf numFmtId="0" fontId="3" fillId="0" borderId="12" xfId="1" applyBorder="1"/>
    <xf numFmtId="0" fontId="3" fillId="0" borderId="38" xfId="1" applyBorder="1"/>
    <xf numFmtId="0" fontId="3" fillId="0" borderId="39" xfId="1" applyBorder="1"/>
    <xf numFmtId="0" fontId="15" fillId="0" borderId="40" xfId="1" applyFont="1" applyBorder="1"/>
    <xf numFmtId="0" fontId="15" fillId="0" borderId="41" xfId="1" applyFont="1" applyBorder="1"/>
    <xf numFmtId="0" fontId="15" fillId="0" borderId="42" xfId="1" applyFont="1" applyBorder="1"/>
    <xf numFmtId="0" fontId="3" fillId="0" borderId="43" xfId="1" applyBorder="1"/>
    <xf numFmtId="0" fontId="3" fillId="0" borderId="44" xfId="1" applyBorder="1"/>
    <xf numFmtId="0" fontId="15" fillId="0" borderId="45" xfId="1" applyFont="1" applyBorder="1"/>
    <xf numFmtId="0" fontId="3" fillId="0" borderId="46" xfId="1" applyBorder="1"/>
    <xf numFmtId="0" fontId="3" fillId="0" borderId="47" xfId="1" applyBorder="1"/>
    <xf numFmtId="0" fontId="15" fillId="0" borderId="0" xfId="1" applyFont="1" applyBorder="1"/>
    <xf numFmtId="0" fontId="15" fillId="0" borderId="0" xfId="1" applyFont="1"/>
    <xf numFmtId="0" fontId="21" fillId="0" borderId="33" xfId="1" applyFont="1" applyBorder="1" applyAlignment="1">
      <alignment horizontal="center"/>
    </xf>
    <xf numFmtId="0" fontId="21" fillId="0" borderId="34" xfId="1" applyFont="1" applyBorder="1"/>
    <xf numFmtId="0" fontId="15" fillId="0" borderId="5" xfId="1" applyFont="1" applyBorder="1" applyAlignment="1">
      <alignment horizontal="center"/>
    </xf>
    <xf numFmtId="0" fontId="15" fillId="0" borderId="11" xfId="1" applyFont="1" applyBorder="1" applyAlignment="1">
      <alignment horizontal="center"/>
    </xf>
    <xf numFmtId="0" fontId="15" fillId="0" borderId="8" xfId="1" applyFont="1" applyBorder="1" applyAlignment="1">
      <alignment horizontal="center"/>
    </xf>
    <xf numFmtId="0" fontId="3" fillId="0" borderId="9" xfId="1" applyBorder="1"/>
    <xf numFmtId="0" fontId="15" fillId="0" borderId="48" xfId="1" applyFont="1" applyBorder="1" applyAlignment="1">
      <alignment horizontal="center"/>
    </xf>
    <xf numFmtId="0" fontId="15" fillId="0" borderId="49" xfId="1" applyFont="1" applyBorder="1" applyAlignment="1">
      <alignment horizontal="center"/>
    </xf>
    <xf numFmtId="0" fontId="15" fillId="0" borderId="50" xfId="1" applyFont="1" applyBorder="1" applyAlignment="1">
      <alignment horizontal="center"/>
    </xf>
    <xf numFmtId="0" fontId="3" fillId="0" borderId="11" xfId="1" applyBorder="1" applyAlignment="1">
      <alignment horizontal="center"/>
    </xf>
    <xf numFmtId="0" fontId="3" fillId="0" borderId="0" xfId="1" applyBorder="1" applyAlignment="1">
      <alignment horizontal="center"/>
    </xf>
    <xf numFmtId="169" fontId="3" fillId="0" borderId="12" xfId="1" applyNumberFormat="1" applyBorder="1" applyAlignment="1">
      <alignment horizontal="center"/>
    </xf>
    <xf numFmtId="0" fontId="3" fillId="0" borderId="8" xfId="1" applyBorder="1" applyAlignment="1">
      <alignment horizontal="center"/>
    </xf>
    <xf numFmtId="0" fontId="3" fillId="0" borderId="1" xfId="1" applyBorder="1" applyAlignment="1">
      <alignment horizontal="center"/>
    </xf>
    <xf numFmtId="169" fontId="3" fillId="0" borderId="9" xfId="1" applyNumberFormat="1" applyBorder="1" applyAlignment="1">
      <alignment horizontal="center"/>
    </xf>
  </cellXfs>
  <cellStyles count="3">
    <cellStyle name="Гиперссылка 2" xfId="2"/>
    <cellStyle name="Обычный" xfId="0" builtinId="0"/>
    <cellStyle name="Обычный 2" xfId="1"/>
  </cellStyles>
  <dxfs count="8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indexed="29"/>
        </patternFill>
      </fill>
    </dxf>
    <dxf>
      <fill>
        <patternFill>
          <bgColor indexed="50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</dxfs>
  <tableStyles count="0" defaultTableStyle="TableStyleMedium2" defaultPivotStyle="PivotStyleMedium9"/>
  <colors>
    <mruColors>
      <color rgb="FFE28EB8"/>
      <color rgb="FFFF6600"/>
      <color rgb="FFCC0000"/>
      <color rgb="FF008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FF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Ценовые характеристики машин</a:t>
            </a:r>
          </a:p>
        </c:rich>
      </c:tx>
      <c:layout>
        <c:manualLayout>
          <c:xMode val="edge"/>
          <c:yMode val="edge"/>
          <c:x val="0.21299638989169675"/>
          <c:y val="3.87598366333448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638989169675"/>
          <c:y val="0.25969090544341028"/>
          <c:w val="0.84476534296028882"/>
          <c:h val="0.5426377128668273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B0FE-42BF-9E31-A189F94A8396}"/>
              </c:ext>
            </c:extLst>
          </c:dPt>
          <c:dLbls>
            <c:dLbl>
              <c:idx val="3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Cyr"/>
                      <a:ea typeface="Arial Cyr"/>
                      <a:cs typeface="Arial Cyr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B0FE-42BF-9E31-A189F94A8396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38100">
                <a:solidFill>
                  <a:srgbClr val="000080"/>
                </a:solidFill>
                <a:prstDash val="solid"/>
              </a:ln>
            </c:spPr>
            <c:trendlineType val="poly"/>
            <c:order val="3"/>
            <c:dispRSqr val="0"/>
            <c:dispEq val="0"/>
          </c:trendline>
          <c:cat>
            <c:strRef>
              <c:f>lab_9!$B$73:$B$76</c:f>
              <c:strCache>
                <c:ptCount val="4"/>
                <c:pt idx="0">
                  <c:v>Форд</c:v>
                </c:pt>
                <c:pt idx="1">
                  <c:v>Опель</c:v>
                </c:pt>
                <c:pt idx="2">
                  <c:v>Ауди</c:v>
                </c:pt>
                <c:pt idx="3">
                  <c:v>Ауди</c:v>
                </c:pt>
              </c:strCache>
            </c:strRef>
          </c:cat>
          <c:val>
            <c:numRef>
              <c:f>lab_9!$E$73:$E$76</c:f>
              <c:numCache>
                <c:formatCode>[$$-409]#\ ##0</c:formatCode>
                <c:ptCount val="4"/>
                <c:pt idx="0">
                  <c:v>9650</c:v>
                </c:pt>
                <c:pt idx="1">
                  <c:v>12000</c:v>
                </c:pt>
                <c:pt idx="2">
                  <c:v>13200</c:v>
                </c:pt>
                <c:pt idx="3">
                  <c:v>13200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0FE-42BF-9E31-A189F94A8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5285856"/>
        <c:axId val="1055296192"/>
      </c:barChart>
      <c:catAx>
        <c:axId val="105528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1" u="none" strike="noStrike" baseline="0">
                    <a:solidFill>
                      <a:srgbClr val="0000FF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Модель</a:t>
                </a:r>
              </a:p>
            </c:rich>
          </c:tx>
          <c:layout>
            <c:manualLayout>
              <c:xMode val="edge"/>
              <c:yMode val="edge"/>
              <c:x val="0.89350180505415167"/>
              <c:y val="0.895352226230265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8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055296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5296192"/>
        <c:scaling>
          <c:orientation val="minMax"/>
          <c:min val="8000"/>
        </c:scaling>
        <c:delete val="0"/>
        <c:axPos val="l"/>
        <c:majorGridlines>
          <c:spPr>
            <a:ln w="3175">
              <a:solidFill>
                <a:srgbClr val="00008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0" i="1" u="none" strike="noStrike" baseline="0">
                    <a:solidFill>
                      <a:srgbClr val="0000FF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Цена за единицу</a:t>
                </a:r>
              </a:p>
            </c:rich>
          </c:tx>
          <c:layout>
            <c:manualLayout>
              <c:xMode val="edge"/>
              <c:yMode val="edge"/>
              <c:x val="9.0252707581227436E-3"/>
              <c:y val="0.10852754257336548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\ 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8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055285856"/>
        <c:crosses val="autoZero"/>
        <c:crossBetween val="between"/>
      </c:valAx>
      <c:spPr>
        <a:noFill/>
        <a:ln w="12700">
          <a:solidFill>
            <a:srgbClr val="000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>
                <a:solidFill>
                  <a:schemeClr val="accent6">
                    <a:lumMod val="75000"/>
                  </a:schemeClr>
                </a:solidFill>
              </a:rPr>
              <a:t>Международный</a:t>
            </a:r>
            <a:r>
              <a:rPr lang="ru-RU" sz="1600" b="1" baseline="0">
                <a:solidFill>
                  <a:schemeClr val="accent6">
                    <a:lumMod val="75000"/>
                  </a:schemeClr>
                </a:solidFill>
              </a:rPr>
              <a:t> автосалон</a:t>
            </a:r>
            <a:endParaRPr lang="ru-RU" sz="1600" b="1">
              <a:solidFill>
                <a:schemeClr val="accent6">
                  <a:lumMod val="75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lab_9!$C$17</c:f>
              <c:strCache>
                <c:ptCount val="1"/>
                <c:pt idx="0">
                  <c:v>Январь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5.8394169533753978E-3"/>
                  <c:y val="6.75105485232067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5.8394169533753258E-3"/>
                  <c:y val="5.06329113924050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5.8394169533753978E-3"/>
                  <c:y val="5.06329113924049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lab_9!$B$18:$B$20</c:f>
              <c:strCache>
                <c:ptCount val="3"/>
                <c:pt idx="0">
                  <c:v>Продажи машин</c:v>
                </c:pt>
                <c:pt idx="1">
                  <c:v>Сервис</c:v>
                </c:pt>
                <c:pt idx="2">
                  <c:v>Аренда</c:v>
                </c:pt>
              </c:strCache>
            </c:strRef>
          </c:cat>
          <c:val>
            <c:numRef>
              <c:f>lab_9!$C$18:$C$20</c:f>
              <c:numCache>
                <c:formatCode>General</c:formatCode>
                <c:ptCount val="3"/>
                <c:pt idx="0">
                  <c:v>250</c:v>
                </c:pt>
                <c:pt idx="1">
                  <c:v>210</c:v>
                </c:pt>
                <c:pt idx="2">
                  <c:v>97</c:v>
                </c:pt>
              </c:numCache>
            </c:numRef>
          </c:val>
          <c:shape val="cylinder"/>
        </c:ser>
        <c:ser>
          <c:idx val="1"/>
          <c:order val="1"/>
          <c:tx>
            <c:strRef>
              <c:f>lab_9!$D$17</c:f>
              <c:strCache>
                <c:ptCount val="1"/>
                <c:pt idx="0">
                  <c:v>Февраль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9.7323615889589963E-3"/>
                  <c:y val="5.62587904360056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1678833906750724E-2"/>
                  <c:y val="5.34458509142053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9.7323615889589963E-3"/>
                  <c:y val="5.34458509142053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lab_9!$B$18:$B$20</c:f>
              <c:strCache>
                <c:ptCount val="3"/>
                <c:pt idx="0">
                  <c:v>Продажи машин</c:v>
                </c:pt>
                <c:pt idx="1">
                  <c:v>Сервис</c:v>
                </c:pt>
                <c:pt idx="2">
                  <c:v>Аренда</c:v>
                </c:pt>
              </c:strCache>
            </c:strRef>
          </c:cat>
          <c:val>
            <c:numRef>
              <c:f>lab_9!$D$18:$D$20</c:f>
              <c:numCache>
                <c:formatCode>General</c:formatCode>
                <c:ptCount val="3"/>
                <c:pt idx="0">
                  <c:v>275</c:v>
                </c:pt>
                <c:pt idx="1">
                  <c:v>100</c:v>
                </c:pt>
                <c:pt idx="2">
                  <c:v>77</c:v>
                </c:pt>
              </c:numCache>
            </c:numRef>
          </c:val>
          <c:shape val="cylinder"/>
        </c:ser>
        <c:ser>
          <c:idx val="2"/>
          <c:order val="2"/>
          <c:tx>
            <c:strRef>
              <c:f>lab_9!$E$17</c:f>
              <c:strCache>
                <c:ptCount val="1"/>
                <c:pt idx="0">
                  <c:v>Март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5.8394169533753622E-3"/>
                  <c:y val="4.78199718706046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5.8394169533753978E-3"/>
                  <c:y val="5.06329113924049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1678833906750796E-2"/>
                  <c:y val="5.06329113924049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lab_9!$B$18:$B$20</c:f>
              <c:strCache>
                <c:ptCount val="3"/>
                <c:pt idx="0">
                  <c:v>Продажи машин</c:v>
                </c:pt>
                <c:pt idx="1">
                  <c:v>Сервис</c:v>
                </c:pt>
                <c:pt idx="2">
                  <c:v>Аренда</c:v>
                </c:pt>
              </c:strCache>
            </c:strRef>
          </c:cat>
          <c:val>
            <c:numRef>
              <c:f>lab_9!$E$18:$E$20</c:f>
              <c:numCache>
                <c:formatCode>General</c:formatCode>
                <c:ptCount val="3"/>
                <c:pt idx="0">
                  <c:v>300</c:v>
                </c:pt>
                <c:pt idx="1">
                  <c:v>210</c:v>
                </c:pt>
                <c:pt idx="2">
                  <c:v>50</c:v>
                </c:pt>
              </c:numCache>
            </c:numRef>
          </c:val>
          <c:shape val="cylinder"/>
        </c:ser>
        <c:ser>
          <c:idx val="3"/>
          <c:order val="3"/>
          <c:tx>
            <c:strRef>
              <c:f>lab_9!$F$17</c:f>
              <c:strCache>
                <c:ptCount val="1"/>
                <c:pt idx="0">
                  <c:v>Апрель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5.8394169533753978E-3"/>
                  <c:y val="5.06329113924050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7.785889271167125E-3"/>
                  <c:y val="5.90717299578059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5.8394169533753978E-3"/>
                  <c:y val="5.62587904360056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lab_9!$B$18:$B$20</c:f>
              <c:strCache>
                <c:ptCount val="3"/>
                <c:pt idx="0">
                  <c:v>Продажи машин</c:v>
                </c:pt>
                <c:pt idx="1">
                  <c:v>Сервис</c:v>
                </c:pt>
                <c:pt idx="2">
                  <c:v>Аренда</c:v>
                </c:pt>
              </c:strCache>
            </c:strRef>
          </c:cat>
          <c:val>
            <c:numRef>
              <c:f>lab_9!$F$18:$F$20</c:f>
              <c:numCache>
                <c:formatCode>General</c:formatCode>
                <c:ptCount val="3"/>
                <c:pt idx="0">
                  <c:v>450</c:v>
                </c:pt>
                <c:pt idx="1">
                  <c:v>250</c:v>
                </c:pt>
                <c:pt idx="2">
                  <c:v>99</c:v>
                </c:pt>
              </c:numCache>
            </c:numRef>
          </c:val>
          <c:shape val="cylinder"/>
        </c:ser>
        <c:ser>
          <c:idx val="4"/>
          <c:order val="4"/>
          <c:tx>
            <c:strRef>
              <c:f>lab_9!$G$17</c:f>
              <c:strCache>
                <c:ptCount val="1"/>
                <c:pt idx="0">
                  <c:v>Май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7.785889271167197E-3"/>
                  <c:y val="5.62587904360056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1678833906750724E-2"/>
                  <c:y val="5.90717299578059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1678833906750796E-2"/>
                  <c:y val="4.78199718706047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lab_9!$B$18:$B$20</c:f>
              <c:strCache>
                <c:ptCount val="3"/>
                <c:pt idx="0">
                  <c:v>Продажи машин</c:v>
                </c:pt>
                <c:pt idx="1">
                  <c:v>Сервис</c:v>
                </c:pt>
                <c:pt idx="2">
                  <c:v>Аренда</c:v>
                </c:pt>
              </c:strCache>
            </c:strRef>
          </c:cat>
          <c:val>
            <c:numRef>
              <c:f>lab_9!$G$18:$G$20</c:f>
              <c:numCache>
                <c:formatCode>General</c:formatCode>
                <c:ptCount val="3"/>
                <c:pt idx="0">
                  <c:v>446</c:v>
                </c:pt>
                <c:pt idx="1">
                  <c:v>290</c:v>
                </c:pt>
                <c:pt idx="2">
                  <c:v>67</c:v>
                </c:pt>
              </c:numCache>
            </c:numRef>
          </c:val>
          <c:shape val="cylinder"/>
        </c:ser>
        <c:ser>
          <c:idx val="5"/>
          <c:order val="5"/>
          <c:tx>
            <c:strRef>
              <c:f>lab_9!$H$17</c:f>
              <c:strCache>
                <c:ptCount val="1"/>
                <c:pt idx="0">
                  <c:v>Июнь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9.7323615889589963E-3"/>
                  <c:y val="5.06329113924050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1678833906750724E-2"/>
                  <c:y val="5.06329113924050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1678833906750796E-2"/>
                  <c:y val="5.34458509142053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lab_9!$B$18:$B$20</c:f>
              <c:strCache>
                <c:ptCount val="3"/>
                <c:pt idx="0">
                  <c:v>Продажи машин</c:v>
                </c:pt>
                <c:pt idx="1">
                  <c:v>Сервис</c:v>
                </c:pt>
                <c:pt idx="2">
                  <c:v>Аренда</c:v>
                </c:pt>
              </c:strCache>
            </c:strRef>
          </c:cat>
          <c:val>
            <c:numRef>
              <c:f>lab_9!$H$18:$H$20</c:f>
              <c:numCache>
                <c:formatCode>General</c:formatCode>
                <c:ptCount val="3"/>
                <c:pt idx="0">
                  <c:v>320</c:v>
                </c:pt>
                <c:pt idx="1">
                  <c:v>156</c:v>
                </c:pt>
                <c:pt idx="2">
                  <c:v>109</c:v>
                </c:pt>
              </c:numCache>
            </c:numRef>
          </c:val>
          <c:shape val="cylinder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45654480"/>
        <c:axId val="586989088"/>
        <c:axId val="1057380112"/>
      </c:bar3DChart>
      <c:catAx>
        <c:axId val="114565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6989088"/>
        <c:crosses val="autoZero"/>
        <c:auto val="1"/>
        <c:lblAlgn val="ctr"/>
        <c:lblOffset val="100"/>
        <c:noMultiLvlLbl val="0"/>
      </c:catAx>
      <c:valAx>
        <c:axId val="58698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5654480"/>
        <c:crosses val="autoZero"/>
        <c:crossBetween val="between"/>
      </c:valAx>
      <c:serAx>
        <c:axId val="105738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6989088"/>
        <c:crosses val="autoZero"/>
      </c:ser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>
                <a:solidFill>
                  <a:schemeClr val="accent3">
                    <a:lumMod val="75000"/>
                  </a:schemeClr>
                </a:solidFill>
              </a:rPr>
              <a:t>Численность населения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lab_9!$B$47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lab_9!$C$46</c:f>
              <c:strCache>
                <c:ptCount val="1"/>
                <c:pt idx="0">
                  <c:v>Млн жителей</c:v>
                </c:pt>
              </c:strCache>
            </c:strRef>
          </c:cat>
          <c:val>
            <c:numRef>
              <c:f>lab_9!$C$47</c:f>
              <c:numCache>
                <c:formatCode>General</c:formatCode>
                <c:ptCount val="1"/>
                <c:pt idx="0">
                  <c:v>5.8</c:v>
                </c:pt>
              </c:numCache>
            </c:numRef>
          </c:val>
        </c:ser>
        <c:ser>
          <c:idx val="1"/>
          <c:order val="1"/>
          <c:tx>
            <c:strRef>
              <c:f>lab_9!$B$48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lab_9!$C$46</c:f>
              <c:strCache>
                <c:ptCount val="1"/>
                <c:pt idx="0">
                  <c:v>Млн жителей</c:v>
                </c:pt>
              </c:strCache>
            </c:strRef>
          </c:cat>
          <c:val>
            <c:numRef>
              <c:f>lab_9!$C$48</c:f>
              <c:numCache>
                <c:formatCode>General</c:formatCode>
                <c:ptCount val="1"/>
                <c:pt idx="0">
                  <c:v>5.84</c:v>
                </c:pt>
              </c:numCache>
            </c:numRef>
          </c:val>
        </c:ser>
        <c:ser>
          <c:idx val="2"/>
          <c:order val="2"/>
          <c:tx>
            <c:strRef>
              <c:f>lab_9!$B$49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lab_9!$C$46</c:f>
              <c:strCache>
                <c:ptCount val="1"/>
                <c:pt idx="0">
                  <c:v>Млн жителей</c:v>
                </c:pt>
              </c:strCache>
            </c:strRef>
          </c:cat>
          <c:val>
            <c:numRef>
              <c:f>lab_9!$C$49</c:f>
              <c:numCache>
                <c:formatCode>General</c:formatCode>
                <c:ptCount val="1"/>
                <c:pt idx="0">
                  <c:v>6.8940000000000001</c:v>
                </c:pt>
              </c:numCache>
            </c:numRef>
          </c:val>
        </c:ser>
        <c:ser>
          <c:idx val="3"/>
          <c:order val="3"/>
          <c:tx>
            <c:strRef>
              <c:f>lab_9!$B$50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lab_9!$C$46</c:f>
              <c:strCache>
                <c:ptCount val="1"/>
                <c:pt idx="0">
                  <c:v>Млн жителей</c:v>
                </c:pt>
              </c:strCache>
            </c:strRef>
          </c:cat>
          <c:val>
            <c:numRef>
              <c:f>lab_9!$C$50</c:f>
              <c:numCache>
                <c:formatCode>General</c:formatCode>
                <c:ptCount val="1"/>
                <c:pt idx="0">
                  <c:v>8.0359999999999996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45657200"/>
        <c:axId val="1145651760"/>
      </c:barChart>
      <c:catAx>
        <c:axId val="11456572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low"/>
        <c:crossAx val="1145651760"/>
        <c:crosses val="autoZero"/>
        <c:auto val="0"/>
        <c:lblAlgn val="ctr"/>
        <c:lblOffset val="100"/>
        <c:noMultiLvlLbl val="0"/>
      </c:catAx>
      <c:valAx>
        <c:axId val="11456517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4565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>
                <a:solidFill>
                  <a:schemeClr val="accent6">
                    <a:lumMod val="75000"/>
                  </a:schemeClr>
                </a:solidFill>
              </a:rPr>
              <a:t>Ценовые характеристики машин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 prstMaterial="dkEdge"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38100" cap="rnd" cmpd="sng">
                <a:solidFill>
                  <a:schemeClr val="accent6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lab_9!$B$73:$B$76</c:f>
              <c:strCache>
                <c:ptCount val="4"/>
                <c:pt idx="0">
                  <c:v>Форд</c:v>
                </c:pt>
                <c:pt idx="1">
                  <c:v>Опель</c:v>
                </c:pt>
                <c:pt idx="2">
                  <c:v>Ауди</c:v>
                </c:pt>
                <c:pt idx="3">
                  <c:v>Ауди</c:v>
                </c:pt>
              </c:strCache>
            </c:strRef>
          </c:cat>
          <c:val>
            <c:numRef>
              <c:f>lab_9!$E$73:$E$76</c:f>
              <c:numCache>
                <c:formatCode>[$$-409]#\ ##0</c:formatCode>
                <c:ptCount val="4"/>
                <c:pt idx="0">
                  <c:v>9650</c:v>
                </c:pt>
                <c:pt idx="1">
                  <c:v>12000</c:v>
                </c:pt>
                <c:pt idx="2">
                  <c:v>13200</c:v>
                </c:pt>
                <c:pt idx="3">
                  <c:v>13200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2306208"/>
        <c:axId val="1152306752"/>
      </c:barChart>
      <c:catAx>
        <c:axId val="115230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2306752"/>
        <c:crosses val="autoZero"/>
        <c:auto val="1"/>
        <c:lblAlgn val="ctr"/>
        <c:lblOffset val="100"/>
        <c:noMultiLvlLbl val="0"/>
      </c:catAx>
      <c:valAx>
        <c:axId val="11523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dist="50800" dir="5400000" algn="ctr" rotWithShape="0">
                <a:schemeClr val="accent6">
                  <a:lumMod val="75000"/>
                </a:schemeClr>
              </a:outerShdw>
            </a:effectLst>
          </c:spPr>
        </c:majorGridlines>
        <c:numFmt formatCode="[$$-409]#\ 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230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92</xdr:row>
      <xdr:rowOff>57150</xdr:rowOff>
    </xdr:from>
    <xdr:to>
      <xdr:col>5</xdr:col>
      <xdr:colOff>590083</xdr:colOff>
      <xdr:row>99</xdr:row>
      <xdr:rowOff>390317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3B87C14E-E5D7-4098-AF28-204E160F3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6534150"/>
          <a:ext cx="3733333" cy="16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104774</xdr:colOff>
      <xdr:row>62</xdr:row>
      <xdr:rowOff>47626</xdr:rowOff>
    </xdr:from>
    <xdr:to>
      <xdr:col>8</xdr:col>
      <xdr:colOff>438150</xdr:colOff>
      <xdr:row>73</xdr:row>
      <xdr:rowOff>182726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F28F82CB-C443-4ACE-801D-EB79AC3EC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4" y="800101"/>
          <a:ext cx="6000751" cy="2230600"/>
        </a:xfrm>
        <a:prstGeom prst="rect">
          <a:avLst/>
        </a:prstGeom>
        <a:ln w="28575">
          <a:solidFill>
            <a:srgbClr val="FF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77</xdr:row>
      <xdr:rowOff>9525</xdr:rowOff>
    </xdr:from>
    <xdr:to>
      <xdr:col>6</xdr:col>
      <xdr:colOff>590550</xdr:colOff>
      <xdr:row>92</xdr:row>
      <xdr:rowOff>38100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xmlns="" id="{F7F17888-3C79-4A49-A237-7C7806A98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95251</xdr:colOff>
      <xdr:row>5</xdr:row>
      <xdr:rowOff>19050</xdr:rowOff>
    </xdr:from>
    <xdr:to>
      <xdr:col>18</xdr:col>
      <xdr:colOff>523875</xdr:colOff>
      <xdr:row>33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828674</xdr:colOff>
      <xdr:row>44</xdr:row>
      <xdr:rowOff>23811</xdr:rowOff>
    </xdr:from>
    <xdr:to>
      <xdr:col>12</xdr:col>
      <xdr:colOff>238124</xdr:colOff>
      <xdr:row>66</xdr:row>
      <xdr:rowOff>123824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314326</xdr:colOff>
      <xdr:row>69</xdr:row>
      <xdr:rowOff>66675</xdr:rowOff>
    </xdr:from>
    <xdr:to>
      <xdr:col>19</xdr:col>
      <xdr:colOff>38100</xdr:colOff>
      <xdr:row>95</xdr:row>
      <xdr:rowOff>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5;&#1083;&#1077;&#1085;&#1072;\Desktop\Geekbrains\Excel\Foundations\Task5\&#1055;&#1056;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48;&#1085;&#1092;&#1086;&#1088;&#1084;&#1072;&#1090;&#1080;&#1082;&#1072;\MEGA\&#1058;&#1045;&#1054;&#1056;&#1048;&#1071;&#1080;&#1055;&#1056;&#1080;&#1057;&#1056;2019-2020\4&#1058;&#1045;&#1061;&#1053;&#1054;&#1051;&#1054;&#1043;&#1048;&#1048;%20&#1057;&#1054;&#1047;&#1044;&#1040;&#1053;&#1048;&#1071;%20&#1048;%20&#1055;&#1056;&#1045;&#1054;&#1041;&#1056;&#1040;&#1047;&#1054;&#1042;&#1040;&#1053;&#1048;&#1071;%20&#1048;&#1053;&#1060;&#1054;&#1056;&#1052;&#1040;&#1062;&#1048;&#1054;&#1053;&#1053;&#1067;&#1061;%20&#1054;&#1041;&#1066;&#1045;&#1050;&#1058;&#1054;&#1042;\&#1055;&#1056;%2018%20-%20&#1055;&#1056;%2020%20Exsel\&#1055;&#1056;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5;&#1083;&#1077;&#1085;&#1072;\Desktop\Geekbrains\Excel\Foundations\Task6\&#1055;&#1056;18-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5;&#1083;&#1077;&#1085;&#1072;\Desktop\Geekbrains\Excel\Foundations\Task6\&#1055;&#1056;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_1"/>
      <sheetName val="lab_2"/>
      <sheetName val="lab_3"/>
      <sheetName val="lab_4"/>
      <sheetName val="lab_5"/>
      <sheetName val="lab_6_1"/>
      <sheetName val="lab_6_2"/>
      <sheetName val="lab_7"/>
      <sheetName val="lab_8"/>
      <sheetName val="Jan"/>
      <sheetName val="Feb"/>
      <sheetName val="Mar"/>
      <sheetName val="lab_9"/>
      <sheetName val="lab_10"/>
      <sheetName val="more_tasks"/>
    </sheetNames>
    <sheetDataSet>
      <sheetData sheetId="0"/>
      <sheetData sheetId="1"/>
      <sheetData sheetId="2"/>
      <sheetData sheetId="3"/>
      <sheetData sheetId="4">
        <row r="52">
          <cell r="E52">
            <v>4358</v>
          </cell>
          <cell r="F52">
            <v>4658</v>
          </cell>
          <cell r="G52">
            <v>2568</v>
          </cell>
          <cell r="H52">
            <v>2214</v>
          </cell>
          <cell r="I52">
            <v>2645</v>
          </cell>
          <cell r="J52">
            <v>5541</v>
          </cell>
        </row>
        <row r="53">
          <cell r="E53">
            <v>4251</v>
          </cell>
          <cell r="F53">
            <v>4257</v>
          </cell>
          <cell r="G53">
            <v>2355</v>
          </cell>
          <cell r="H53">
            <v>2277</v>
          </cell>
          <cell r="I53">
            <v>2478</v>
          </cell>
          <cell r="J53">
            <v>3564</v>
          </cell>
        </row>
        <row r="54">
          <cell r="E54">
            <v>4875</v>
          </cell>
          <cell r="F54">
            <v>4658</v>
          </cell>
          <cell r="G54">
            <v>2388</v>
          </cell>
          <cell r="H54">
            <v>2456</v>
          </cell>
          <cell r="I54">
            <v>3014</v>
          </cell>
          <cell r="J54">
            <v>3008</v>
          </cell>
        </row>
        <row r="55">
          <cell r="E55">
            <v>4701</v>
          </cell>
          <cell r="F55">
            <v>4089</v>
          </cell>
          <cell r="G55">
            <v>2014</v>
          </cell>
          <cell r="H55">
            <v>2557</v>
          </cell>
          <cell r="I55">
            <v>3557</v>
          </cell>
          <cell r="J55">
            <v>1000</v>
          </cell>
        </row>
        <row r="56">
          <cell r="E56">
            <v>4358</v>
          </cell>
          <cell r="F56">
            <v>4558</v>
          </cell>
          <cell r="G56">
            <v>2211</v>
          </cell>
          <cell r="H56">
            <v>2080</v>
          </cell>
          <cell r="I56">
            <v>3783</v>
          </cell>
          <cell r="J56">
            <v>3654</v>
          </cell>
        </row>
        <row r="59">
          <cell r="C59">
            <v>0.1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>
        <row r="15">
          <cell r="C15" t="str">
            <v>Январь</v>
          </cell>
        </row>
      </sheetData>
      <sheetData sheetId="13"/>
      <sheetData sheetId="14">
        <row r="160">
          <cell r="C160">
            <v>1</v>
          </cell>
          <cell r="D160" t="str">
            <v>Нева</v>
          </cell>
          <cell r="E160" t="str">
            <v>ул. Пр. Попова 28</v>
          </cell>
          <cell r="F160" t="str">
            <v>234-00-82</v>
          </cell>
        </row>
        <row r="161">
          <cell r="C161">
            <v>2</v>
          </cell>
          <cell r="D161" t="str">
            <v>Интурист</v>
          </cell>
          <cell r="E161" t="str">
            <v>пер. Бойцова 7</v>
          </cell>
          <cell r="F161" t="str">
            <v>314-60-96</v>
          </cell>
        </row>
        <row r="162">
          <cell r="C162">
            <v>3</v>
          </cell>
          <cell r="D162" t="str">
            <v>Arctic Road</v>
          </cell>
          <cell r="E162" t="str">
            <v>6-я Советскаяул. 22 оф.13</v>
          </cell>
          <cell r="F162" t="str">
            <v>274-68-38</v>
          </cell>
        </row>
        <row r="163">
          <cell r="C163">
            <v>4</v>
          </cell>
          <cell r="D163" t="str">
            <v>ТурАвиа-К</v>
          </cell>
          <cell r="E163" t="str">
            <v>пр. Чернышевского 11</v>
          </cell>
          <cell r="F163" t="str">
            <v>272-85-91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_1"/>
      <sheetName val="lab_2"/>
      <sheetName val="lab_3"/>
      <sheetName val="lab_4"/>
      <sheetName val="lab_5"/>
      <sheetName val="lab_6_1"/>
      <sheetName val="lab_6_2"/>
      <sheetName val="lab_7"/>
      <sheetName val="lab_8"/>
      <sheetName val="Jan"/>
      <sheetName val="Feb"/>
      <sheetName val="Mar"/>
      <sheetName val="lab_9"/>
      <sheetName val="lab_10"/>
      <sheetName val="more_tasks"/>
    </sheetNames>
    <sheetDataSet>
      <sheetData sheetId="0"/>
      <sheetData sheetId="1"/>
      <sheetData sheetId="2"/>
      <sheetData sheetId="3"/>
      <sheetData sheetId="4">
        <row r="52">
          <cell r="E52">
            <v>4358</v>
          </cell>
          <cell r="F52">
            <v>4658</v>
          </cell>
          <cell r="G52">
            <v>2568</v>
          </cell>
          <cell r="H52">
            <v>2214</v>
          </cell>
          <cell r="I52">
            <v>2645</v>
          </cell>
          <cell r="J52">
            <v>5541</v>
          </cell>
        </row>
        <row r="53">
          <cell r="E53">
            <v>4251</v>
          </cell>
          <cell r="F53">
            <v>4257</v>
          </cell>
          <cell r="G53">
            <v>2355</v>
          </cell>
          <cell r="H53">
            <v>2277</v>
          </cell>
          <cell r="I53">
            <v>2478</v>
          </cell>
          <cell r="J53">
            <v>3564</v>
          </cell>
        </row>
        <row r="54">
          <cell r="E54">
            <v>4875</v>
          </cell>
          <cell r="F54">
            <v>4658</v>
          </cell>
          <cell r="G54">
            <v>2388</v>
          </cell>
          <cell r="H54">
            <v>2456</v>
          </cell>
          <cell r="I54">
            <v>3014</v>
          </cell>
          <cell r="J54">
            <v>3008</v>
          </cell>
        </row>
        <row r="55">
          <cell r="E55">
            <v>4701</v>
          </cell>
          <cell r="F55">
            <v>4089</v>
          </cell>
          <cell r="G55">
            <v>2014</v>
          </cell>
          <cell r="H55">
            <v>2557</v>
          </cell>
          <cell r="I55">
            <v>3557</v>
          </cell>
          <cell r="J55">
            <v>1000</v>
          </cell>
        </row>
        <row r="56">
          <cell r="E56">
            <v>4358</v>
          </cell>
          <cell r="F56">
            <v>4558</v>
          </cell>
          <cell r="G56">
            <v>2211</v>
          </cell>
          <cell r="H56">
            <v>2080</v>
          </cell>
          <cell r="I56">
            <v>3783</v>
          </cell>
          <cell r="J56">
            <v>3654</v>
          </cell>
        </row>
        <row r="59">
          <cell r="C59">
            <v>0.1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>
        <row r="15">
          <cell r="C15" t="str">
            <v>Январь</v>
          </cell>
        </row>
      </sheetData>
      <sheetData sheetId="13"/>
      <sheetData sheetId="14">
        <row r="160">
          <cell r="C160">
            <v>1</v>
          </cell>
          <cell r="D160" t="str">
            <v>Нева</v>
          </cell>
          <cell r="E160" t="str">
            <v>ул. Пр. Попова 28</v>
          </cell>
          <cell r="F160" t="str">
            <v>234-00-82</v>
          </cell>
        </row>
        <row r="161">
          <cell r="C161">
            <v>2</v>
          </cell>
          <cell r="D161" t="str">
            <v>Интурист</v>
          </cell>
          <cell r="E161" t="str">
            <v>пер. Бойцова 7</v>
          </cell>
          <cell r="F161" t="str">
            <v>314-60-96</v>
          </cell>
        </row>
        <row r="162">
          <cell r="C162">
            <v>3</v>
          </cell>
          <cell r="D162" t="str">
            <v>Arctic Road</v>
          </cell>
          <cell r="E162" t="str">
            <v>6-я Советскаяул. 22 оф.13</v>
          </cell>
          <cell r="F162" t="str">
            <v>274-68-38</v>
          </cell>
        </row>
        <row r="163">
          <cell r="C163">
            <v>4</v>
          </cell>
          <cell r="D163" t="str">
            <v>ТурАвиа-К</v>
          </cell>
          <cell r="E163" t="str">
            <v>пр. Чернышевского 11</v>
          </cell>
          <cell r="F163" t="str">
            <v>272-85-91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_9"/>
    </sheetNames>
    <sheetDataSet>
      <sheetData sheetId="0">
        <row r="73">
          <cell r="B73" t="str">
            <v>Форд</v>
          </cell>
          <cell r="E73">
            <v>9650</v>
          </cell>
        </row>
        <row r="74">
          <cell r="B74" t="str">
            <v>Опель</v>
          </cell>
          <cell r="E74">
            <v>12000</v>
          </cell>
        </row>
        <row r="75">
          <cell r="B75" t="str">
            <v>Ауди</v>
          </cell>
          <cell r="E75">
            <v>13200</v>
          </cell>
        </row>
        <row r="76">
          <cell r="B76" t="str">
            <v>Ауди</v>
          </cell>
          <cell r="E76">
            <v>13200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_1"/>
      <sheetName val="lab_2"/>
      <sheetName val="lab_3"/>
      <sheetName val="lab_4"/>
      <sheetName val="lab_5"/>
      <sheetName val="lab_6_1"/>
      <sheetName val="lab_6_2"/>
      <sheetName val="lab_7"/>
      <sheetName val="lab_8"/>
      <sheetName val="Jan"/>
      <sheetName val="Feb"/>
      <sheetName val="Mar"/>
      <sheetName val="lab_9"/>
      <sheetName val="lab_10"/>
      <sheetName val="more_tasks"/>
    </sheetNames>
    <sheetDataSet>
      <sheetData sheetId="0"/>
      <sheetData sheetId="1"/>
      <sheetData sheetId="2"/>
      <sheetData sheetId="3"/>
      <sheetData sheetId="4">
        <row r="52">
          <cell r="E52">
            <v>4358</v>
          </cell>
          <cell r="F52">
            <v>4658</v>
          </cell>
          <cell r="G52">
            <v>2568</v>
          </cell>
          <cell r="H52">
            <v>2214</v>
          </cell>
          <cell r="I52">
            <v>2645</v>
          </cell>
          <cell r="J52">
            <v>5541</v>
          </cell>
        </row>
        <row r="53">
          <cell r="E53">
            <v>4251</v>
          </cell>
          <cell r="F53">
            <v>4257</v>
          </cell>
          <cell r="G53">
            <v>2355</v>
          </cell>
          <cell r="H53">
            <v>2277</v>
          </cell>
          <cell r="I53">
            <v>2478</v>
          </cell>
          <cell r="J53">
            <v>3564</v>
          </cell>
        </row>
        <row r="54">
          <cell r="E54">
            <v>4875</v>
          </cell>
          <cell r="F54">
            <v>4658</v>
          </cell>
          <cell r="G54">
            <v>2388</v>
          </cell>
          <cell r="H54">
            <v>2456</v>
          </cell>
          <cell r="I54">
            <v>3014</v>
          </cell>
          <cell r="J54">
            <v>3008</v>
          </cell>
        </row>
        <row r="55">
          <cell r="E55">
            <v>4701</v>
          </cell>
          <cell r="F55">
            <v>4089</v>
          </cell>
          <cell r="G55">
            <v>2014</v>
          </cell>
          <cell r="H55">
            <v>2557</v>
          </cell>
          <cell r="I55">
            <v>3557</v>
          </cell>
          <cell r="J55">
            <v>1000</v>
          </cell>
        </row>
        <row r="56">
          <cell r="E56">
            <v>4358</v>
          </cell>
          <cell r="F56">
            <v>4558</v>
          </cell>
          <cell r="G56">
            <v>2211</v>
          </cell>
          <cell r="H56">
            <v>2080</v>
          </cell>
          <cell r="I56">
            <v>3783</v>
          </cell>
          <cell r="J56">
            <v>3654</v>
          </cell>
        </row>
        <row r="59">
          <cell r="C59">
            <v>0.1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>
        <row r="15">
          <cell r="C15" t="str">
            <v>Январь</v>
          </cell>
        </row>
      </sheetData>
      <sheetData sheetId="13"/>
      <sheetData sheetId="14">
        <row r="160">
          <cell r="C160">
            <v>1</v>
          </cell>
          <cell r="D160" t="str">
            <v>Нева</v>
          </cell>
          <cell r="E160" t="str">
            <v>ул. Пр. Попова 28</v>
          </cell>
          <cell r="F160" t="str">
            <v>234-00-82</v>
          </cell>
        </row>
        <row r="161">
          <cell r="C161">
            <v>2</v>
          </cell>
          <cell r="D161" t="str">
            <v>Интурист</v>
          </cell>
          <cell r="E161" t="str">
            <v>пер. Бойцова 7</v>
          </cell>
          <cell r="F161" t="str">
            <v>314-60-96</v>
          </cell>
        </row>
        <row r="162">
          <cell r="C162">
            <v>3</v>
          </cell>
          <cell r="D162" t="str">
            <v>Arctic Road</v>
          </cell>
          <cell r="E162" t="str">
            <v>6-я Советскаяул. 22 оф.13</v>
          </cell>
          <cell r="F162" t="str">
            <v>274-68-38</v>
          </cell>
        </row>
        <row r="163">
          <cell r="C163">
            <v>4</v>
          </cell>
          <cell r="D163" t="str">
            <v>ТурАвиа-К</v>
          </cell>
          <cell r="E163" t="str">
            <v>пр. Чернышевского 11</v>
          </cell>
          <cell r="F163" t="str">
            <v>272-85-91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opLeftCell="B1" zoomScale="160" zoomScaleNormal="160" workbookViewId="0">
      <selection activeCell="E15" sqref="E15"/>
    </sheetView>
  </sheetViews>
  <sheetFormatPr defaultRowHeight="15" x14ac:dyDescent="0.25"/>
  <cols>
    <col min="1" max="1" width="9.140625" style="9"/>
    <col min="2" max="2" width="10.5703125" bestFit="1" customWidth="1"/>
    <col min="3" max="3" width="12.7109375" bestFit="1" customWidth="1"/>
    <col min="4" max="4" width="9.140625" style="10"/>
    <col min="5" max="5" width="9.140625" style="64"/>
    <col min="6" max="6" width="11.140625" style="10" bestFit="1" customWidth="1"/>
    <col min="7" max="7" width="14.42578125" bestFit="1" customWidth="1"/>
  </cols>
  <sheetData>
    <row r="1" spans="1:7" ht="24" thickBot="1" x14ac:dyDescent="0.4">
      <c r="A1" s="178" t="s">
        <v>6</v>
      </c>
      <c r="B1" s="179"/>
      <c r="C1" s="179"/>
      <c r="D1" s="179"/>
      <c r="E1" s="179"/>
      <c r="F1" s="180"/>
    </row>
    <row r="2" spans="1:7" ht="30" customHeight="1" thickTop="1" thickBot="1" x14ac:dyDescent="0.3">
      <c r="A2" s="48" t="s">
        <v>7</v>
      </c>
      <c r="B2" s="49" t="s">
        <v>8</v>
      </c>
      <c r="C2" s="49" t="s">
        <v>9</v>
      </c>
      <c r="D2" s="50" t="s">
        <v>10</v>
      </c>
      <c r="E2" s="61" t="s">
        <v>11</v>
      </c>
      <c r="F2" s="61" t="s">
        <v>12</v>
      </c>
      <c r="G2" s="133" t="s">
        <v>83</v>
      </c>
    </row>
    <row r="3" spans="1:7" ht="15.75" thickTop="1" x14ac:dyDescent="0.25">
      <c r="A3" s="51">
        <v>1</v>
      </c>
      <c r="B3" s="52">
        <v>45531</v>
      </c>
      <c r="C3" s="53" t="s">
        <v>0</v>
      </c>
      <c r="D3" s="54">
        <v>22</v>
      </c>
      <c r="E3" s="62">
        <v>43</v>
      </c>
      <c r="F3" s="55">
        <f>D3*E3</f>
        <v>946</v>
      </c>
      <c r="G3" s="55">
        <f>F3+F3*$B$11</f>
        <v>1116.28</v>
      </c>
    </row>
    <row r="4" spans="1:7" x14ac:dyDescent="0.25">
      <c r="A4" s="56">
        <v>2</v>
      </c>
      <c r="B4" s="57">
        <v>45532</v>
      </c>
      <c r="C4" s="58" t="s">
        <v>1</v>
      </c>
      <c r="D4" s="59">
        <v>55</v>
      </c>
      <c r="E4" s="63">
        <v>69</v>
      </c>
      <c r="F4" s="60">
        <f t="shared" ref="F4:F10" si="0">D4*E4</f>
        <v>3795</v>
      </c>
      <c r="G4" s="60">
        <f t="shared" ref="G4:G10" si="1">F4+F4*$B$11</f>
        <v>4478.1000000000004</v>
      </c>
    </row>
    <row r="5" spans="1:7" x14ac:dyDescent="0.25">
      <c r="A5" s="56">
        <v>3</v>
      </c>
      <c r="B5" s="57">
        <v>45533</v>
      </c>
      <c r="C5" s="58" t="s">
        <v>2</v>
      </c>
      <c r="D5" s="59">
        <v>12</v>
      </c>
      <c r="E5" s="63">
        <v>133</v>
      </c>
      <c r="F5" s="60">
        <f t="shared" si="0"/>
        <v>1596</v>
      </c>
      <c r="G5" s="60">
        <f t="shared" si="1"/>
        <v>1883.28</v>
      </c>
    </row>
    <row r="6" spans="1:7" x14ac:dyDescent="0.25">
      <c r="A6" s="56">
        <v>4</v>
      </c>
      <c r="B6" s="57">
        <v>45534</v>
      </c>
      <c r="C6" s="58" t="s">
        <v>3</v>
      </c>
      <c r="D6" s="59">
        <v>10</v>
      </c>
      <c r="E6" s="63">
        <v>145</v>
      </c>
      <c r="F6" s="60">
        <f t="shared" si="0"/>
        <v>1450</v>
      </c>
      <c r="G6" s="60">
        <f t="shared" si="1"/>
        <v>1711</v>
      </c>
    </row>
    <row r="7" spans="1:7" x14ac:dyDescent="0.25">
      <c r="A7" s="56">
        <v>5</v>
      </c>
      <c r="B7" s="57">
        <v>45535</v>
      </c>
      <c r="C7" s="58" t="s">
        <v>4</v>
      </c>
      <c r="D7" s="59">
        <v>25</v>
      </c>
      <c r="E7" s="63">
        <v>57</v>
      </c>
      <c r="F7" s="60">
        <f t="shared" si="0"/>
        <v>1425</v>
      </c>
      <c r="G7" s="60">
        <f t="shared" si="1"/>
        <v>1681.5</v>
      </c>
    </row>
    <row r="8" spans="1:7" x14ac:dyDescent="0.25">
      <c r="A8" s="56">
        <v>6</v>
      </c>
      <c r="B8" s="57">
        <v>45536</v>
      </c>
      <c r="C8" s="58" t="s">
        <v>0</v>
      </c>
      <c r="D8" s="59">
        <v>15</v>
      </c>
      <c r="E8" s="63">
        <v>11</v>
      </c>
      <c r="F8" s="60">
        <f t="shared" si="0"/>
        <v>165</v>
      </c>
      <c r="G8" s="60">
        <f t="shared" si="1"/>
        <v>194.7</v>
      </c>
    </row>
    <row r="9" spans="1:7" x14ac:dyDescent="0.25">
      <c r="A9" s="56">
        <v>7</v>
      </c>
      <c r="B9" s="57">
        <v>45537</v>
      </c>
      <c r="C9" s="58" t="s">
        <v>5</v>
      </c>
      <c r="D9" s="59">
        <v>55</v>
      </c>
      <c r="E9" s="63">
        <v>200</v>
      </c>
      <c r="F9" s="60">
        <f t="shared" si="0"/>
        <v>11000</v>
      </c>
      <c r="G9" s="60">
        <f t="shared" si="1"/>
        <v>12980</v>
      </c>
    </row>
    <row r="10" spans="1:7" x14ac:dyDescent="0.25">
      <c r="A10" s="56">
        <v>8</v>
      </c>
      <c r="B10" s="57">
        <v>45538</v>
      </c>
      <c r="C10" s="58" t="s">
        <v>4</v>
      </c>
      <c r="D10" s="59">
        <v>12</v>
      </c>
      <c r="E10" s="63">
        <v>20</v>
      </c>
      <c r="F10" s="60">
        <f t="shared" si="0"/>
        <v>240</v>
      </c>
      <c r="G10" s="60">
        <f t="shared" si="1"/>
        <v>283.2</v>
      </c>
    </row>
    <row r="11" spans="1:7" x14ac:dyDescent="0.25">
      <c r="A11" s="56" t="s">
        <v>84</v>
      </c>
      <c r="B11" s="134">
        <v>0.18</v>
      </c>
      <c r="C11" s="57"/>
      <c r="D11" s="57"/>
      <c r="E11" s="57"/>
      <c r="F11" s="57"/>
      <c r="G11" s="57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workbookViewId="0">
      <selection activeCell="I9" sqref="I8:I9"/>
    </sheetView>
  </sheetViews>
  <sheetFormatPr defaultRowHeight="15" x14ac:dyDescent="0.25"/>
  <cols>
    <col min="3" max="3" width="10.140625" bestFit="1" customWidth="1"/>
  </cols>
  <sheetData>
    <row r="2" spans="2:7" x14ac:dyDescent="0.25">
      <c r="B2" t="s">
        <v>13</v>
      </c>
      <c r="C2" s="4">
        <v>45307</v>
      </c>
      <c r="D2">
        <v>36.6</v>
      </c>
      <c r="E2">
        <v>-13.33</v>
      </c>
      <c r="F2" s="5">
        <v>0.29930555555555555</v>
      </c>
      <c r="G2">
        <f>D2+E2</f>
        <v>23.270000000000003</v>
      </c>
    </row>
    <row r="3" spans="2:7" x14ac:dyDescent="0.25">
      <c r="B3" t="s">
        <v>13</v>
      </c>
      <c r="C3" s="4">
        <v>45307</v>
      </c>
      <c r="D3">
        <v>36.6</v>
      </c>
      <c r="E3">
        <v>-13.33</v>
      </c>
      <c r="F3" s="5">
        <v>0.29930555555555555</v>
      </c>
      <c r="G3">
        <f t="shared" ref="G3:G11" si="0">D3+E3</f>
        <v>23.270000000000003</v>
      </c>
    </row>
    <row r="4" spans="2:7" x14ac:dyDescent="0.25">
      <c r="B4" t="s">
        <v>13</v>
      </c>
      <c r="C4" s="4">
        <v>45307</v>
      </c>
      <c r="D4">
        <v>36.6</v>
      </c>
      <c r="E4">
        <v>-13.33</v>
      </c>
      <c r="F4" s="5">
        <v>0.34097222222222201</v>
      </c>
      <c r="G4">
        <f t="shared" si="0"/>
        <v>23.270000000000003</v>
      </c>
    </row>
    <row r="5" spans="2:7" x14ac:dyDescent="0.25">
      <c r="B5" t="s">
        <v>13</v>
      </c>
      <c r="C5" s="4">
        <v>45307</v>
      </c>
      <c r="D5">
        <v>36.6</v>
      </c>
      <c r="E5">
        <v>-13.33</v>
      </c>
      <c r="F5" s="5">
        <v>0.38263888888888897</v>
      </c>
      <c r="G5">
        <f t="shared" si="0"/>
        <v>23.270000000000003</v>
      </c>
    </row>
    <row r="6" spans="2:7" x14ac:dyDescent="0.25">
      <c r="B6" t="s">
        <v>13</v>
      </c>
      <c r="C6" s="4">
        <v>45307</v>
      </c>
      <c r="D6">
        <v>36.6</v>
      </c>
      <c r="E6">
        <v>-13.33</v>
      </c>
      <c r="F6" s="5">
        <v>0.42430555555555599</v>
      </c>
      <c r="G6">
        <f t="shared" si="0"/>
        <v>23.270000000000003</v>
      </c>
    </row>
    <row r="7" spans="2:7" x14ac:dyDescent="0.25">
      <c r="B7" t="s">
        <v>13</v>
      </c>
      <c r="C7" s="4">
        <v>45307</v>
      </c>
      <c r="D7">
        <v>36.6</v>
      </c>
      <c r="E7">
        <v>-13.33</v>
      </c>
      <c r="F7" s="5">
        <v>0.46597222222222201</v>
      </c>
      <c r="G7">
        <f t="shared" si="0"/>
        <v>23.270000000000003</v>
      </c>
    </row>
    <row r="8" spans="2:7" x14ac:dyDescent="0.25">
      <c r="B8" t="s">
        <v>13</v>
      </c>
      <c r="C8" s="4">
        <v>45307</v>
      </c>
      <c r="D8">
        <v>36.6</v>
      </c>
      <c r="E8">
        <v>-13.33</v>
      </c>
      <c r="F8" s="5">
        <v>0.50763888888888897</v>
      </c>
      <c r="G8">
        <f t="shared" si="0"/>
        <v>23.270000000000003</v>
      </c>
    </row>
    <row r="9" spans="2:7" x14ac:dyDescent="0.25">
      <c r="B9" t="s">
        <v>13</v>
      </c>
      <c r="C9" s="4">
        <v>45307</v>
      </c>
      <c r="D9">
        <v>36.6</v>
      </c>
      <c r="E9">
        <v>-13.33</v>
      </c>
      <c r="F9" s="5">
        <v>0.54930555555555505</v>
      </c>
      <c r="G9">
        <f t="shared" si="0"/>
        <v>23.270000000000003</v>
      </c>
    </row>
    <row r="10" spans="2:7" x14ac:dyDescent="0.25">
      <c r="B10" t="s">
        <v>13</v>
      </c>
      <c r="C10" s="4">
        <v>45307</v>
      </c>
      <c r="D10">
        <v>36.6</v>
      </c>
      <c r="E10">
        <v>-13.33</v>
      </c>
      <c r="F10" s="5">
        <v>0.59097222222222201</v>
      </c>
      <c r="G10">
        <f t="shared" si="0"/>
        <v>23.270000000000003</v>
      </c>
    </row>
    <row r="11" spans="2:7" x14ac:dyDescent="0.25">
      <c r="B11" t="s">
        <v>13</v>
      </c>
      <c r="C11" s="4">
        <v>45307</v>
      </c>
      <c r="D11">
        <v>36.6</v>
      </c>
      <c r="E11">
        <v>-13.33</v>
      </c>
      <c r="F11" s="5">
        <v>0.63263888888888897</v>
      </c>
      <c r="G11">
        <f t="shared" si="0"/>
        <v>23.270000000000003</v>
      </c>
    </row>
    <row r="12" spans="2:7" x14ac:dyDescent="0.25">
      <c r="B12" t="s">
        <v>13</v>
      </c>
      <c r="C12" s="4">
        <v>45307</v>
      </c>
      <c r="D12">
        <v>36.6</v>
      </c>
      <c r="E12">
        <v>-13.33</v>
      </c>
      <c r="F12" s="5">
        <v>0.29930555555555555</v>
      </c>
      <c r="G12">
        <f>D12+E12</f>
        <v>23.270000000000003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C2" sqref="C2:C9"/>
    </sheetView>
  </sheetViews>
  <sheetFormatPr defaultRowHeight="15" x14ac:dyDescent="0.25"/>
  <sheetData>
    <row r="2" spans="1:3" ht="15.75" x14ac:dyDescent="0.25">
      <c r="A2" s="1" t="s">
        <v>0</v>
      </c>
      <c r="C2" s="6">
        <v>22</v>
      </c>
    </row>
    <row r="3" spans="1:3" ht="15.75" x14ac:dyDescent="0.25">
      <c r="A3" s="2" t="s">
        <v>1</v>
      </c>
      <c r="C3" s="7">
        <v>55</v>
      </c>
    </row>
    <row r="4" spans="1:3" ht="15.75" x14ac:dyDescent="0.25">
      <c r="A4" s="2" t="s">
        <v>2</v>
      </c>
      <c r="C4" s="7">
        <v>12</v>
      </c>
    </row>
    <row r="5" spans="1:3" ht="15.75" x14ac:dyDescent="0.25">
      <c r="A5" s="2" t="s">
        <v>3</v>
      </c>
      <c r="C5" s="7">
        <v>10</v>
      </c>
    </row>
    <row r="6" spans="1:3" ht="15.75" x14ac:dyDescent="0.25">
      <c r="A6" s="2" t="s">
        <v>4</v>
      </c>
      <c r="C6" s="7">
        <v>25</v>
      </c>
    </row>
    <row r="7" spans="1:3" ht="15.75" x14ac:dyDescent="0.25">
      <c r="A7" s="2" t="s">
        <v>0</v>
      </c>
      <c r="C7" s="7">
        <v>15</v>
      </c>
    </row>
    <row r="8" spans="1:3" ht="15.75" x14ac:dyDescent="0.25">
      <c r="A8" s="2" t="s">
        <v>5</v>
      </c>
      <c r="C8" s="7">
        <v>55</v>
      </c>
    </row>
    <row r="9" spans="1:3" ht="15.75" x14ac:dyDescent="0.25">
      <c r="A9" s="3" t="s">
        <v>4</v>
      </c>
      <c r="C9" s="8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1"/>
  <sheetViews>
    <sheetView showGridLines="0" topLeftCell="A101" zoomScale="130" zoomScaleNormal="130" workbookViewId="0">
      <selection activeCell="I118" sqref="I118"/>
    </sheetView>
  </sheetViews>
  <sheetFormatPr defaultRowHeight="12.75" x14ac:dyDescent="0.2"/>
  <cols>
    <col min="1" max="1" width="9.140625" style="13"/>
    <col min="2" max="2" width="10.85546875" style="13" customWidth="1"/>
    <col min="3" max="3" width="12" style="13" customWidth="1"/>
    <col min="4" max="5" width="10.42578125" style="13" bestFit="1" customWidth="1"/>
    <col min="6" max="6" width="10" style="13" customWidth="1"/>
    <col min="7" max="7" width="11" style="13" bestFit="1" customWidth="1"/>
    <col min="8" max="8" width="11.140625" style="13" customWidth="1"/>
    <col min="9" max="16384" width="9.140625" style="13"/>
  </cols>
  <sheetData>
    <row r="1" spans="1:19" ht="15.75" thickBot="1" x14ac:dyDescent="0.25">
      <c r="A1" s="11" t="s">
        <v>14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  <c r="O1" s="12"/>
      <c r="P1" s="12"/>
      <c r="Q1" s="12"/>
      <c r="R1" s="12"/>
      <c r="S1" s="12"/>
    </row>
    <row r="2" spans="1:19" ht="15.75" thickTop="1" x14ac:dyDescent="0.2">
      <c r="A2" s="14" t="s">
        <v>15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5"/>
      <c r="M2" s="15"/>
    </row>
    <row r="3" spans="1:19" s="17" customFormat="1" ht="10.5" customHeight="1" x14ac:dyDescent="0.25">
      <c r="A3" s="16"/>
      <c r="B3" s="14"/>
      <c r="C3" s="14"/>
      <c r="D3" s="14"/>
      <c r="E3" s="14"/>
      <c r="F3" s="14"/>
      <c r="G3" s="14"/>
      <c r="H3" s="14"/>
      <c r="I3" s="14"/>
      <c r="J3" s="14"/>
      <c r="K3" s="14"/>
      <c r="L3" s="15"/>
      <c r="M3" s="15"/>
    </row>
    <row r="4" spans="1:19" s="18" customFormat="1" ht="15.75" hidden="1" x14ac:dyDescent="0.25">
      <c r="A4" s="16"/>
      <c r="B4" s="14"/>
      <c r="C4" s="14"/>
      <c r="D4" s="14"/>
      <c r="E4" s="14"/>
      <c r="F4" s="14"/>
      <c r="G4" s="14"/>
      <c r="H4" s="14"/>
      <c r="I4" s="14"/>
      <c r="J4" s="14"/>
      <c r="K4" s="14"/>
      <c r="L4" s="15"/>
      <c r="M4" s="15"/>
    </row>
    <row r="5" spans="1:19" s="18" customFormat="1" ht="15.75" hidden="1" x14ac:dyDescent="0.25">
      <c r="A5" s="16"/>
      <c r="B5" s="14"/>
      <c r="C5" s="14"/>
      <c r="D5" s="14"/>
      <c r="E5" s="14"/>
      <c r="F5" s="14"/>
      <c r="G5" s="14"/>
      <c r="H5" s="14"/>
      <c r="I5" s="14"/>
      <c r="J5" s="14"/>
      <c r="K5" s="14"/>
      <c r="L5" s="15"/>
      <c r="M5" s="15"/>
    </row>
    <row r="6" spans="1:19" s="18" customFormat="1" ht="15.75" hidden="1" x14ac:dyDescent="0.25">
      <c r="A6" s="16"/>
      <c r="B6" s="14"/>
      <c r="C6" s="14"/>
      <c r="D6" s="14"/>
      <c r="E6" s="14"/>
      <c r="F6" s="14"/>
      <c r="G6" s="14"/>
      <c r="H6" s="14"/>
      <c r="I6" s="14"/>
      <c r="J6" s="14"/>
      <c r="K6" s="14"/>
      <c r="L6" s="15"/>
      <c r="M6" s="15"/>
    </row>
    <row r="7" spans="1:19" s="18" customFormat="1" ht="15.75" hidden="1" x14ac:dyDescent="0.25">
      <c r="A7" s="16"/>
      <c r="B7" s="14"/>
      <c r="C7" s="14"/>
      <c r="D7" s="14"/>
      <c r="E7" s="14"/>
      <c r="F7" s="14"/>
      <c r="G7" s="14"/>
      <c r="H7" s="14"/>
      <c r="I7" s="14"/>
      <c r="J7" s="14"/>
      <c r="K7" s="14"/>
      <c r="L7" s="15"/>
      <c r="M7" s="15"/>
    </row>
    <row r="8" spans="1:19" s="18" customFormat="1" ht="15.75" hidden="1" x14ac:dyDescent="0.25">
      <c r="A8" s="16"/>
      <c r="B8" s="14"/>
      <c r="C8" s="14"/>
      <c r="D8" s="14"/>
      <c r="E8" s="14"/>
      <c r="F8" s="14"/>
      <c r="G8" s="14"/>
      <c r="H8" s="14"/>
      <c r="I8" s="14"/>
      <c r="J8" s="14"/>
      <c r="K8" s="14"/>
      <c r="L8" s="15"/>
      <c r="M8" s="15"/>
    </row>
    <row r="9" spans="1:19" s="18" customFormat="1" ht="15.75" hidden="1" x14ac:dyDescent="0.25">
      <c r="A9" s="16"/>
      <c r="B9" s="14"/>
      <c r="C9" s="14"/>
      <c r="D9" s="14"/>
      <c r="E9" s="14"/>
      <c r="F9" s="14"/>
      <c r="G9" s="14"/>
      <c r="H9" s="14"/>
      <c r="I9" s="14"/>
      <c r="J9" s="14"/>
      <c r="K9" s="14"/>
      <c r="L9" s="15"/>
      <c r="M9" s="15"/>
    </row>
    <row r="10" spans="1:19" s="18" customFormat="1" ht="15.75" hidden="1" x14ac:dyDescent="0.25">
      <c r="A10" s="16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5"/>
      <c r="M10" s="15"/>
    </row>
    <row r="11" spans="1:19" s="18" customFormat="1" ht="15.75" hidden="1" x14ac:dyDescent="0.25">
      <c r="A11" s="16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5"/>
      <c r="M11" s="15"/>
    </row>
    <row r="12" spans="1:19" s="18" customFormat="1" ht="15.75" hidden="1" x14ac:dyDescent="0.25">
      <c r="A12" s="16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5"/>
      <c r="M12" s="15"/>
    </row>
    <row r="13" spans="1:19" s="18" customFormat="1" ht="15.75" hidden="1" x14ac:dyDescent="0.25">
      <c r="A13" s="16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5"/>
      <c r="M13" s="15"/>
    </row>
    <row r="14" spans="1:19" s="18" customFormat="1" ht="15.75" hidden="1" x14ac:dyDescent="0.25">
      <c r="A14" s="16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5"/>
      <c r="M14" s="15"/>
    </row>
    <row r="15" spans="1:19" s="18" customFormat="1" ht="15.75" hidden="1" x14ac:dyDescent="0.25">
      <c r="A15" s="16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5"/>
      <c r="M15" s="15"/>
    </row>
    <row r="16" spans="1:19" s="18" customFormat="1" ht="15.75" hidden="1" x14ac:dyDescent="0.25">
      <c r="A16" s="16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5"/>
      <c r="M16" s="15"/>
    </row>
    <row r="17" spans="1:13" s="18" customFormat="1" ht="15.75" hidden="1" x14ac:dyDescent="0.25">
      <c r="A17" s="16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5"/>
      <c r="M17" s="15"/>
    </row>
    <row r="18" spans="1:13" ht="15" hidden="1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5"/>
      <c r="M18" s="15"/>
    </row>
    <row r="19" spans="1:13" ht="15" hidden="1" x14ac:dyDescent="0.2">
      <c r="A19" s="14"/>
      <c r="B19" s="181"/>
      <c r="C19" s="181"/>
      <c r="D19" s="181"/>
      <c r="E19" s="181"/>
      <c r="F19" s="181"/>
      <c r="G19" s="181"/>
      <c r="H19" s="14"/>
      <c r="I19" s="14"/>
      <c r="J19" s="14"/>
      <c r="K19" s="14"/>
      <c r="L19" s="15"/>
      <c r="M19" s="15"/>
    </row>
    <row r="20" spans="1:13" ht="15" hidden="1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5"/>
      <c r="M20" s="15"/>
    </row>
    <row r="21" spans="1:13" ht="15" hidden="1" x14ac:dyDescent="0.2">
      <c r="A21" s="14"/>
      <c r="B21" s="14"/>
      <c r="C21" s="19"/>
      <c r="D21" s="14"/>
      <c r="E21" s="14"/>
      <c r="F21" s="14"/>
      <c r="G21" s="14"/>
      <c r="H21" s="14"/>
      <c r="I21" s="14"/>
      <c r="J21" s="14"/>
      <c r="K21" s="14"/>
      <c r="L21" s="15"/>
      <c r="M21" s="15"/>
    </row>
    <row r="22" spans="1:13" ht="15" hidden="1" x14ac:dyDescent="0.2">
      <c r="A22" s="14"/>
      <c r="B22" s="14"/>
      <c r="C22" s="19"/>
      <c r="D22" s="14"/>
      <c r="E22" s="14"/>
      <c r="F22" s="14"/>
      <c r="G22" s="14"/>
      <c r="H22" s="14"/>
      <c r="I22" s="14"/>
      <c r="J22" s="14"/>
      <c r="K22" s="14"/>
      <c r="L22" s="15"/>
      <c r="M22" s="15"/>
    </row>
    <row r="23" spans="1:13" ht="3" hidden="1" customHeight="1" x14ac:dyDescent="0.2">
      <c r="A23" s="14"/>
      <c r="B23" s="14"/>
      <c r="C23" s="19"/>
      <c r="D23" s="14"/>
      <c r="E23" s="14"/>
      <c r="F23" s="14"/>
      <c r="G23" s="14"/>
      <c r="H23" s="14"/>
      <c r="I23" s="14"/>
      <c r="J23" s="14"/>
      <c r="K23" s="14"/>
      <c r="L23" s="15"/>
      <c r="M23" s="15"/>
    </row>
    <row r="24" spans="1:13" ht="15" hidden="1" x14ac:dyDescent="0.2">
      <c r="A24" s="14"/>
      <c r="B24" s="14"/>
      <c r="C24" s="19"/>
      <c r="D24" s="14"/>
      <c r="E24" s="14"/>
      <c r="F24" s="14"/>
      <c r="G24" s="14"/>
      <c r="H24" s="14"/>
      <c r="I24" s="14"/>
      <c r="J24" s="14"/>
      <c r="K24" s="14"/>
      <c r="L24" s="15"/>
      <c r="M24" s="15"/>
    </row>
    <row r="25" spans="1:13" ht="15" hidden="1" x14ac:dyDescent="0.2">
      <c r="A25" s="14"/>
      <c r="B25" s="14"/>
      <c r="C25" s="19"/>
      <c r="D25" s="14"/>
      <c r="E25" s="14"/>
      <c r="F25" s="14"/>
      <c r="G25" s="14"/>
      <c r="H25" s="14"/>
      <c r="I25" s="14"/>
      <c r="J25" s="14"/>
      <c r="K25" s="14"/>
      <c r="L25" s="15"/>
      <c r="M25" s="15"/>
    </row>
    <row r="26" spans="1:13" ht="15" hidden="1" x14ac:dyDescent="0.2">
      <c r="A26" s="14"/>
      <c r="B26" s="14"/>
      <c r="C26" s="19"/>
      <c r="D26" s="14"/>
      <c r="E26" s="14"/>
      <c r="F26" s="14"/>
      <c r="G26" s="14"/>
      <c r="H26" s="14"/>
      <c r="I26" s="14"/>
      <c r="J26" s="14"/>
      <c r="K26" s="14"/>
      <c r="L26" s="15"/>
      <c r="M26" s="15"/>
    </row>
    <row r="27" spans="1:13" ht="15" hidden="1" x14ac:dyDescent="0.2">
      <c r="A27" s="14"/>
      <c r="B27" s="14"/>
      <c r="C27" s="19"/>
      <c r="D27" s="14"/>
      <c r="E27" s="14"/>
      <c r="F27" s="14"/>
      <c r="G27" s="14"/>
      <c r="H27" s="14"/>
      <c r="I27" s="14"/>
      <c r="J27" s="14"/>
      <c r="K27" s="14"/>
      <c r="L27" s="15"/>
      <c r="M27" s="15"/>
    </row>
    <row r="28" spans="1:13" ht="15" hidden="1" x14ac:dyDescent="0.2">
      <c r="A28" s="14"/>
      <c r="B28" s="14"/>
      <c r="C28" s="19"/>
      <c r="D28" s="14"/>
      <c r="E28" s="14"/>
      <c r="F28" s="14"/>
      <c r="G28" s="14"/>
      <c r="H28" s="14"/>
      <c r="I28" s="14"/>
      <c r="J28" s="14"/>
      <c r="K28" s="14"/>
      <c r="L28" s="15"/>
      <c r="M28" s="15"/>
    </row>
    <row r="29" spans="1:13" ht="15" hidden="1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5"/>
      <c r="M29" s="15"/>
    </row>
    <row r="30" spans="1:13" ht="15" hidden="1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5"/>
      <c r="M30" s="15"/>
    </row>
    <row r="31" spans="1:13" s="17" customFormat="1" ht="15.75" hidden="1" x14ac:dyDescent="0.25">
      <c r="A31" s="16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5"/>
      <c r="M31" s="15"/>
    </row>
    <row r="32" spans="1:13" s="18" customFormat="1" ht="15.75" hidden="1" x14ac:dyDescent="0.25">
      <c r="A32" s="16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5"/>
      <c r="M32" s="15"/>
    </row>
    <row r="33" spans="1:13" s="18" customFormat="1" ht="15.75" hidden="1" x14ac:dyDescent="0.25">
      <c r="A33" s="16"/>
      <c r="B33" s="14"/>
      <c r="C33" s="14"/>
      <c r="D33" s="14"/>
      <c r="E33" s="14"/>
      <c r="F33" s="16"/>
      <c r="G33" s="14"/>
      <c r="H33" s="14"/>
      <c r="I33" s="14"/>
      <c r="J33" s="14"/>
      <c r="K33" s="14"/>
      <c r="L33" s="15"/>
      <c r="M33" s="15"/>
    </row>
    <row r="34" spans="1:13" ht="15.75" hidden="1" x14ac:dyDescent="0.25">
      <c r="A34" s="16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5"/>
      <c r="M34" s="15"/>
    </row>
    <row r="35" spans="1:13" ht="15.75" hidden="1" x14ac:dyDescent="0.25">
      <c r="A35" s="16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5"/>
      <c r="M35" s="15"/>
    </row>
    <row r="36" spans="1:13" ht="4.5" hidden="1" customHeight="1" x14ac:dyDescent="0.25">
      <c r="A36" s="16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5"/>
      <c r="M36" s="15"/>
    </row>
    <row r="37" spans="1:13" ht="15.75" hidden="1" x14ac:dyDescent="0.25">
      <c r="A37" s="16"/>
      <c r="B37" s="16"/>
      <c r="C37" s="14"/>
      <c r="D37" s="14"/>
      <c r="E37" s="14"/>
      <c r="F37" s="16"/>
      <c r="G37" s="14"/>
      <c r="H37" s="14"/>
      <c r="I37" s="14"/>
      <c r="J37" s="14"/>
      <c r="K37" s="14"/>
      <c r="L37" s="15"/>
      <c r="M37" s="15"/>
    </row>
    <row r="38" spans="1:13" ht="15.75" hidden="1" x14ac:dyDescent="0.25">
      <c r="A38" s="16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5"/>
      <c r="M38" s="15"/>
    </row>
    <row r="39" spans="1:13" ht="15.75" hidden="1" x14ac:dyDescent="0.25">
      <c r="A39" s="16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5"/>
      <c r="M39" s="15"/>
    </row>
    <row r="40" spans="1:13" ht="15.75" hidden="1" x14ac:dyDescent="0.25">
      <c r="A40" s="16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5"/>
      <c r="M40" s="15"/>
    </row>
    <row r="41" spans="1:13" ht="15.75" hidden="1" x14ac:dyDescent="0.25">
      <c r="A41" s="16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5"/>
      <c r="M41" s="15"/>
    </row>
    <row r="42" spans="1:13" ht="15.75" hidden="1" x14ac:dyDescent="0.25">
      <c r="A42" s="16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5"/>
      <c r="M42" s="15"/>
    </row>
    <row r="43" spans="1:13" ht="15.75" hidden="1" x14ac:dyDescent="0.25">
      <c r="A43" s="16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5"/>
      <c r="M43" s="15"/>
    </row>
    <row r="44" spans="1:13" ht="15.75" hidden="1" x14ac:dyDescent="0.25">
      <c r="A44" s="16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5"/>
      <c r="M44" s="15"/>
    </row>
    <row r="45" spans="1:13" ht="15.75" hidden="1" x14ac:dyDescent="0.25">
      <c r="A45" s="16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5"/>
      <c r="M45" s="15"/>
    </row>
    <row r="46" spans="1:13" ht="15" hidden="1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5"/>
      <c r="M46" s="15"/>
    </row>
    <row r="47" spans="1:13" ht="15" hidden="1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5"/>
      <c r="M47" s="15"/>
    </row>
    <row r="48" spans="1:13" s="21" customFormat="1" ht="15" hidden="1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20"/>
      <c r="M48" s="20"/>
    </row>
    <row r="49" spans="1:13" s="21" customFormat="1" ht="15" hidden="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20"/>
      <c r="M49" s="20"/>
    </row>
    <row r="50" spans="1:13" s="17" customFormat="1" ht="15.75" hidden="1" x14ac:dyDescent="0.25">
      <c r="A50" s="16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5"/>
      <c r="M50" s="15"/>
    </row>
    <row r="51" spans="1:13" ht="1.5" customHeight="1" x14ac:dyDescent="0.25">
      <c r="A51" s="16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5"/>
      <c r="M51" s="15"/>
    </row>
    <row r="52" spans="1:13" ht="15.75" hidden="1" x14ac:dyDescent="0.25">
      <c r="A52" s="16"/>
      <c r="B52" s="16"/>
      <c r="C52" s="14"/>
      <c r="D52" s="14"/>
      <c r="E52" s="14"/>
      <c r="F52" s="16"/>
      <c r="G52" s="14"/>
      <c r="H52" s="14"/>
      <c r="I52" s="14"/>
      <c r="J52" s="14"/>
      <c r="K52" s="14"/>
      <c r="L52" s="15"/>
      <c r="M52" s="15"/>
    </row>
    <row r="53" spans="1:13" ht="15.75" hidden="1" x14ac:dyDescent="0.25">
      <c r="A53" s="16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5"/>
      <c r="M53" s="15"/>
    </row>
    <row r="54" spans="1:13" ht="15.75" hidden="1" x14ac:dyDescent="0.25">
      <c r="A54" s="16"/>
      <c r="B54" s="19"/>
      <c r="C54" s="14"/>
      <c r="D54" s="14"/>
      <c r="E54" s="14"/>
      <c r="F54" s="19"/>
      <c r="G54" s="14"/>
      <c r="H54" s="14"/>
      <c r="I54" s="14"/>
      <c r="J54" s="14"/>
      <c r="K54" s="14"/>
      <c r="L54" s="15"/>
      <c r="M54" s="15"/>
    </row>
    <row r="55" spans="1:13" ht="15.75" hidden="1" x14ac:dyDescent="0.25">
      <c r="A55" s="16"/>
      <c r="B55" s="22"/>
      <c r="C55" s="14"/>
      <c r="D55" s="14"/>
      <c r="E55" s="14"/>
      <c r="F55" s="22"/>
      <c r="G55" s="14"/>
      <c r="H55" s="14"/>
      <c r="I55" s="14"/>
      <c r="J55" s="14"/>
      <c r="K55" s="14"/>
      <c r="L55" s="15"/>
      <c r="M55" s="15"/>
    </row>
    <row r="56" spans="1:13" ht="15.75" hidden="1" x14ac:dyDescent="0.25">
      <c r="A56" s="16"/>
      <c r="B56" s="23"/>
      <c r="C56" s="14"/>
      <c r="D56" s="14"/>
      <c r="E56" s="14"/>
      <c r="F56" s="24"/>
      <c r="G56" s="14"/>
      <c r="H56" s="14"/>
      <c r="I56" s="14"/>
      <c r="J56" s="14"/>
      <c r="K56" s="14"/>
      <c r="L56" s="15"/>
      <c r="M56" s="15"/>
    </row>
    <row r="57" spans="1:13" ht="15.75" hidden="1" x14ac:dyDescent="0.25">
      <c r="A57" s="16"/>
      <c r="B57" s="23"/>
      <c r="C57" s="14"/>
      <c r="D57" s="14"/>
      <c r="E57" s="14"/>
      <c r="F57" s="22"/>
      <c r="G57" s="14"/>
      <c r="H57" s="14"/>
      <c r="I57" s="14"/>
      <c r="J57" s="14"/>
      <c r="K57" s="14"/>
      <c r="L57" s="15"/>
      <c r="M57" s="15"/>
    </row>
    <row r="58" spans="1:13" ht="15.75" hidden="1" x14ac:dyDescent="0.25">
      <c r="A58" s="16"/>
      <c r="B58" s="23"/>
      <c r="C58" s="14"/>
      <c r="D58" s="14"/>
      <c r="E58" s="14"/>
      <c r="F58" s="22"/>
      <c r="G58" s="14"/>
      <c r="H58" s="14"/>
      <c r="I58" s="14"/>
      <c r="J58" s="14"/>
      <c r="K58" s="14"/>
      <c r="L58" s="15"/>
      <c r="M58" s="15"/>
    </row>
    <row r="59" spans="1:13" ht="15.75" hidden="1" x14ac:dyDescent="0.25">
      <c r="A59" s="16"/>
      <c r="B59" s="23"/>
      <c r="C59" s="14"/>
      <c r="D59" s="14"/>
      <c r="E59" s="14"/>
      <c r="F59" s="22"/>
      <c r="G59" s="14"/>
      <c r="H59" s="14"/>
      <c r="I59" s="14"/>
      <c r="J59" s="14"/>
      <c r="K59" s="14"/>
      <c r="L59" s="15"/>
      <c r="M59" s="15"/>
    </row>
    <row r="60" spans="1:13" ht="15.75" hidden="1" x14ac:dyDescent="0.25">
      <c r="A60" s="16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5"/>
      <c r="M60" s="15"/>
    </row>
    <row r="61" spans="1:13" ht="15.75" hidden="1" x14ac:dyDescent="0.25">
      <c r="A61" s="16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5"/>
      <c r="M61" s="15"/>
    </row>
    <row r="62" spans="1:13" s="17" customFormat="1" ht="15.75" x14ac:dyDescent="0.25">
      <c r="A62" s="25" t="s">
        <v>16</v>
      </c>
      <c r="B62" s="26"/>
      <c r="C62" s="26"/>
      <c r="D62" s="26"/>
      <c r="E62" s="26"/>
      <c r="F62" s="26"/>
      <c r="G62" s="26"/>
      <c r="H62" s="26"/>
      <c r="I62" s="26"/>
      <c r="J62" s="26"/>
      <c r="K62" s="26"/>
    </row>
    <row r="63" spans="1:13" s="18" customFormat="1" ht="15" x14ac:dyDescent="0.2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</row>
    <row r="64" spans="1:13" s="18" customFormat="1" ht="15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27"/>
    </row>
    <row r="65" spans="1:11" ht="15" x14ac:dyDescent="0.2">
      <c r="A65" s="14"/>
      <c r="B65" s="28"/>
      <c r="C65" s="14"/>
      <c r="D65" s="14"/>
      <c r="E65" s="14"/>
      <c r="F65" s="14"/>
      <c r="G65" s="29"/>
      <c r="H65" s="14"/>
      <c r="I65" s="14"/>
      <c r="J65" s="14"/>
      <c r="K65" s="30"/>
    </row>
    <row r="66" spans="1:11" ht="15" x14ac:dyDescent="0.2">
      <c r="A66" s="14"/>
      <c r="B66" s="14"/>
      <c r="C66" s="28"/>
      <c r="D66" s="14"/>
      <c r="E66" s="14"/>
      <c r="F66" s="29"/>
      <c r="G66" s="14"/>
      <c r="H66" s="14"/>
      <c r="I66" s="14"/>
      <c r="J66" s="14"/>
      <c r="K66" s="30"/>
    </row>
    <row r="67" spans="1:11" ht="15" x14ac:dyDescent="0.2">
      <c r="A67" s="14"/>
      <c r="B67" s="14"/>
      <c r="C67" s="14"/>
      <c r="D67" s="28"/>
      <c r="E67" s="29"/>
      <c r="F67" s="14"/>
      <c r="G67" s="14"/>
      <c r="H67" s="14"/>
      <c r="I67" s="14"/>
      <c r="J67" s="14"/>
      <c r="K67" s="30"/>
    </row>
    <row r="68" spans="1:11" ht="15" x14ac:dyDescent="0.2">
      <c r="A68" s="14"/>
      <c r="B68" s="14"/>
      <c r="C68" s="14"/>
      <c r="D68" s="29"/>
      <c r="E68" s="28"/>
      <c r="F68" s="14"/>
      <c r="G68" s="14"/>
      <c r="H68" s="14"/>
      <c r="I68" s="14"/>
      <c r="J68" s="14"/>
      <c r="K68" s="30"/>
    </row>
    <row r="69" spans="1:11" ht="15" x14ac:dyDescent="0.2">
      <c r="A69" s="14"/>
      <c r="B69" s="14"/>
      <c r="C69" s="29"/>
      <c r="D69" s="14"/>
      <c r="E69" s="14"/>
      <c r="F69" s="28"/>
      <c r="G69" s="14"/>
      <c r="H69" s="14"/>
      <c r="I69" s="14"/>
      <c r="J69" s="14"/>
      <c r="K69" s="30"/>
    </row>
    <row r="70" spans="1:11" ht="15" x14ac:dyDescent="0.2">
      <c r="A70" s="14"/>
      <c r="B70" s="29"/>
      <c r="C70" s="14"/>
      <c r="D70" s="14"/>
      <c r="E70" s="14"/>
      <c r="F70" s="14"/>
      <c r="G70" s="28"/>
      <c r="H70" s="14"/>
      <c r="I70" s="14"/>
      <c r="J70" s="14"/>
      <c r="K70" s="30"/>
    </row>
    <row r="71" spans="1:11" ht="15" x14ac:dyDescent="0.2">
      <c r="A71" s="14"/>
      <c r="B71" s="14"/>
      <c r="C71" s="14"/>
      <c r="D71" s="14"/>
      <c r="E71" s="14"/>
      <c r="F71" s="14"/>
      <c r="G71" s="14"/>
      <c r="H71" s="28"/>
      <c r="I71" s="14"/>
      <c r="J71" s="14"/>
      <c r="K71" s="30"/>
    </row>
    <row r="72" spans="1:11" ht="15" x14ac:dyDescent="0.2">
      <c r="A72" s="14"/>
      <c r="B72" s="14"/>
      <c r="C72" s="14"/>
      <c r="D72" s="14"/>
      <c r="E72" s="14"/>
      <c r="F72" s="14"/>
      <c r="G72" s="14"/>
      <c r="H72" s="14"/>
      <c r="I72" s="28"/>
      <c r="J72" s="14"/>
      <c r="K72" s="30"/>
    </row>
    <row r="73" spans="1:11" ht="15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30"/>
    </row>
    <row r="74" spans="1:11" ht="15" x14ac:dyDescent="0.2">
      <c r="A74" s="27"/>
      <c r="B74" s="27"/>
      <c r="C74" s="30"/>
      <c r="D74" s="30"/>
      <c r="E74" s="30"/>
      <c r="F74" s="30"/>
      <c r="G74" s="27"/>
      <c r="H74" s="27"/>
      <c r="I74" s="27"/>
      <c r="J74" s="30"/>
      <c r="K74" s="30"/>
    </row>
    <row r="75" spans="1:11" ht="15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</row>
    <row r="76" spans="1:11" ht="15" x14ac:dyDescent="0.2">
      <c r="A76" s="31"/>
      <c r="B76" s="31"/>
      <c r="C76" s="31"/>
      <c r="D76" s="31"/>
      <c r="E76" s="31"/>
      <c r="F76" s="31"/>
      <c r="G76" s="31"/>
      <c r="H76" s="31"/>
      <c r="I76" s="31"/>
      <c r="J76" s="30"/>
      <c r="K76" s="30"/>
    </row>
    <row r="77" spans="1:11" ht="15" x14ac:dyDescent="0.2">
      <c r="A77" s="30" t="s">
        <v>17</v>
      </c>
      <c r="B77" s="30"/>
      <c r="C77" s="30"/>
      <c r="D77" s="30"/>
      <c r="E77" s="30"/>
      <c r="F77" s="30"/>
      <c r="G77" s="30"/>
      <c r="H77" s="30"/>
      <c r="I77" s="30"/>
      <c r="J77" s="30"/>
      <c r="K77" s="30"/>
    </row>
    <row r="78" spans="1:11" ht="15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</row>
    <row r="79" spans="1:11" ht="15.75" thickBot="1" x14ac:dyDescent="0.25">
      <c r="A79" s="32"/>
      <c r="B79" s="33"/>
      <c r="C79" s="33"/>
      <c r="D79" s="33"/>
      <c r="E79" s="33"/>
      <c r="F79" s="33"/>
      <c r="G79" s="33"/>
      <c r="H79" s="33"/>
      <c r="I79" s="33"/>
      <c r="J79" s="34"/>
      <c r="K79" s="30"/>
    </row>
    <row r="80" spans="1:11" ht="21.75" thickTop="1" thickBot="1" x14ac:dyDescent="0.25">
      <c r="A80" s="35"/>
      <c r="B80" s="65" t="s">
        <v>21</v>
      </c>
      <c r="C80" s="14"/>
      <c r="D80" s="14"/>
      <c r="E80" s="14"/>
      <c r="F80" s="14"/>
      <c r="G80" s="68" t="s">
        <v>28</v>
      </c>
      <c r="H80" s="14"/>
      <c r="I80" s="14"/>
      <c r="J80" s="36"/>
      <c r="K80" s="30"/>
    </row>
    <row r="81" spans="1:11" ht="21.75" thickTop="1" thickBot="1" x14ac:dyDescent="0.25">
      <c r="A81" s="35"/>
      <c r="B81" s="14"/>
      <c r="C81" s="65" t="s">
        <v>22</v>
      </c>
      <c r="D81" s="14"/>
      <c r="E81" s="14"/>
      <c r="F81" s="68" t="s">
        <v>23</v>
      </c>
      <c r="G81" s="14"/>
      <c r="H81" s="14"/>
      <c r="I81" s="14"/>
      <c r="J81" s="36"/>
      <c r="K81" s="30"/>
    </row>
    <row r="82" spans="1:11" ht="21" thickTop="1" thickBot="1" x14ac:dyDescent="0.25">
      <c r="A82" s="35"/>
      <c r="B82" s="14"/>
      <c r="C82" s="14"/>
      <c r="D82" s="66" t="s">
        <v>23</v>
      </c>
      <c r="E82" s="68" t="s">
        <v>30</v>
      </c>
      <c r="F82" s="14"/>
      <c r="G82" s="14"/>
      <c r="H82" s="14"/>
      <c r="I82" s="14"/>
      <c r="J82" s="36"/>
      <c r="K82" s="30"/>
    </row>
    <row r="83" spans="1:11" ht="21.75" thickTop="1" thickBot="1" x14ac:dyDescent="0.25">
      <c r="A83" s="35"/>
      <c r="B83" s="14"/>
      <c r="C83" s="14"/>
      <c r="D83" s="68" t="s">
        <v>31</v>
      </c>
      <c r="E83" s="67" t="s">
        <v>24</v>
      </c>
      <c r="F83" s="14"/>
      <c r="G83" s="14"/>
      <c r="H83" s="14"/>
      <c r="I83" s="14"/>
      <c r="J83" s="36"/>
      <c r="K83" s="30"/>
    </row>
    <row r="84" spans="1:11" ht="21.75" thickTop="1" thickBot="1" x14ac:dyDescent="0.25">
      <c r="A84" s="35"/>
      <c r="B84" s="14"/>
      <c r="C84" s="68" t="s">
        <v>30</v>
      </c>
      <c r="D84" s="14"/>
      <c r="E84" s="14"/>
      <c r="F84" s="65" t="s">
        <v>25</v>
      </c>
      <c r="G84" s="14"/>
      <c r="H84" s="14"/>
      <c r="I84" s="14"/>
      <c r="J84" s="36"/>
      <c r="K84" s="30"/>
    </row>
    <row r="85" spans="1:11" ht="21" thickTop="1" thickBot="1" x14ac:dyDescent="0.25">
      <c r="A85" s="35"/>
      <c r="B85" s="68" t="s">
        <v>29</v>
      </c>
      <c r="C85" s="14"/>
      <c r="D85" s="14"/>
      <c r="E85" s="14"/>
      <c r="F85" s="14"/>
      <c r="G85" s="65" t="s">
        <v>26</v>
      </c>
      <c r="H85" s="14"/>
      <c r="I85" s="14"/>
      <c r="J85" s="36"/>
      <c r="K85" s="30"/>
    </row>
    <row r="86" spans="1:11" ht="21" thickTop="1" thickBot="1" x14ac:dyDescent="0.25">
      <c r="A86" s="35"/>
      <c r="B86" s="14"/>
      <c r="C86" s="14"/>
      <c r="D86" s="14"/>
      <c r="E86" s="14"/>
      <c r="F86" s="14"/>
      <c r="G86" s="14"/>
      <c r="H86" s="65" t="s">
        <v>27</v>
      </c>
      <c r="I86" s="14"/>
      <c r="J86" s="36"/>
      <c r="K86" s="30"/>
    </row>
    <row r="87" spans="1:11" ht="21.75" thickTop="1" thickBot="1" x14ac:dyDescent="0.25">
      <c r="A87" s="35"/>
      <c r="B87" s="14"/>
      <c r="C87" s="14"/>
      <c r="D87" s="14"/>
      <c r="E87" s="14"/>
      <c r="F87" s="14"/>
      <c r="G87" s="14"/>
      <c r="H87" s="14"/>
      <c r="I87" s="65" t="s">
        <v>28</v>
      </c>
      <c r="J87" s="36"/>
      <c r="K87" s="30"/>
    </row>
    <row r="88" spans="1:11" ht="15.75" thickTop="1" x14ac:dyDescent="0.2">
      <c r="A88" s="35"/>
      <c r="B88" s="14"/>
      <c r="C88" s="14"/>
      <c r="D88" s="14"/>
      <c r="E88" s="14"/>
      <c r="F88" s="14"/>
      <c r="G88" s="14"/>
      <c r="H88" s="14"/>
      <c r="I88" s="14"/>
      <c r="J88" s="36"/>
      <c r="K88" s="30"/>
    </row>
    <row r="89" spans="1:11" ht="15" x14ac:dyDescent="0.2">
      <c r="A89" s="35"/>
      <c r="B89" s="14"/>
      <c r="C89" s="14"/>
      <c r="D89" s="14"/>
      <c r="E89" s="14"/>
      <c r="F89" s="14"/>
      <c r="G89" s="14"/>
      <c r="H89" s="14"/>
      <c r="I89" s="14"/>
      <c r="J89" s="36"/>
      <c r="K89" s="30"/>
    </row>
    <row r="90" spans="1:11" ht="15" x14ac:dyDescent="0.2">
      <c r="A90" s="37"/>
      <c r="B90" s="38"/>
      <c r="C90" s="38"/>
      <c r="D90" s="38"/>
      <c r="E90" s="38"/>
      <c r="F90" s="38"/>
      <c r="G90" s="38"/>
      <c r="H90" s="38"/>
      <c r="I90" s="38"/>
      <c r="J90" s="39"/>
      <c r="K90" s="30"/>
    </row>
    <row r="91" spans="1:11" ht="15" x14ac:dyDescent="0.2">
      <c r="A91" s="31"/>
      <c r="B91" s="31"/>
      <c r="C91" s="31"/>
      <c r="D91" s="31"/>
      <c r="E91" s="31"/>
      <c r="F91" s="31"/>
      <c r="G91" s="31"/>
      <c r="H91" s="31"/>
      <c r="I91" s="31"/>
      <c r="J91" s="30"/>
      <c r="K91" s="30"/>
    </row>
    <row r="92" spans="1:11" s="17" customFormat="1" ht="15.75" x14ac:dyDescent="0.25">
      <c r="A92" s="40" t="s">
        <v>18</v>
      </c>
      <c r="B92" s="38"/>
      <c r="C92" s="38"/>
      <c r="D92" s="38"/>
      <c r="E92" s="38"/>
      <c r="F92" s="38"/>
      <c r="G92" s="38"/>
      <c r="H92" s="38"/>
      <c r="I92" s="38"/>
      <c r="J92" s="26"/>
      <c r="K92" s="26"/>
    </row>
    <row r="93" spans="1:11" ht="15" x14ac:dyDescent="0.2">
      <c r="A93" s="31"/>
      <c r="B93" s="31"/>
      <c r="C93" s="31"/>
      <c r="D93" s="31"/>
      <c r="E93" s="31"/>
      <c r="F93" s="31"/>
      <c r="G93" s="31"/>
      <c r="H93" s="31"/>
      <c r="I93" s="31"/>
      <c r="J93" s="30"/>
      <c r="K93" s="30"/>
    </row>
    <row r="94" spans="1:11" ht="15" x14ac:dyDescent="0.2">
      <c r="A94" s="31"/>
      <c r="B94" s="14"/>
      <c r="C94" s="14"/>
      <c r="D94" s="14"/>
      <c r="E94" s="14"/>
      <c r="F94" s="14"/>
      <c r="G94" s="14"/>
      <c r="H94" s="14"/>
      <c r="I94" s="31"/>
      <c r="J94" s="30"/>
      <c r="K94" s="30"/>
    </row>
    <row r="95" spans="1:11" ht="15" x14ac:dyDescent="0.2">
      <c r="A95" s="31"/>
      <c r="B95" s="14"/>
      <c r="C95" s="14"/>
      <c r="D95" s="14"/>
      <c r="E95" s="14"/>
      <c r="F95" s="14"/>
      <c r="G95" s="14"/>
      <c r="H95" s="14"/>
      <c r="I95" s="31"/>
      <c r="J95" s="30"/>
      <c r="K95" s="30"/>
    </row>
    <row r="96" spans="1:11" ht="15" x14ac:dyDescent="0.2">
      <c r="A96" s="31"/>
      <c r="B96" s="14"/>
      <c r="C96" s="14"/>
      <c r="D96" s="14"/>
      <c r="E96" s="41"/>
      <c r="F96" s="14"/>
      <c r="G96" s="14"/>
      <c r="H96" s="14"/>
      <c r="I96" s="31"/>
      <c r="J96" s="30"/>
      <c r="K96" s="30"/>
    </row>
    <row r="97" spans="1:12" ht="15" x14ac:dyDescent="0.2">
      <c r="A97" s="31"/>
      <c r="B97" s="14"/>
      <c r="C97" s="14"/>
      <c r="D97" s="42"/>
      <c r="E97" s="14"/>
      <c r="F97" s="41"/>
      <c r="G97" s="14"/>
      <c r="H97" s="14"/>
      <c r="I97" s="31"/>
      <c r="J97" s="30"/>
      <c r="K97" s="30"/>
    </row>
    <row r="98" spans="1:12" ht="15" x14ac:dyDescent="0.2">
      <c r="A98" s="31"/>
      <c r="B98" s="14"/>
      <c r="C98" s="14"/>
      <c r="D98" s="14"/>
      <c r="E98" s="42"/>
      <c r="F98" s="14"/>
      <c r="G98" s="14"/>
      <c r="H98" s="14"/>
      <c r="I98" s="31"/>
      <c r="J98" s="30"/>
      <c r="K98" s="30"/>
    </row>
    <row r="99" spans="1:12" ht="15" x14ac:dyDescent="0.2">
      <c r="A99" s="31"/>
      <c r="B99" s="14"/>
      <c r="C99" s="14"/>
      <c r="D99" s="14"/>
      <c r="E99" s="14"/>
      <c r="F99" s="14"/>
      <c r="G99" s="14"/>
      <c r="H99" s="14"/>
      <c r="I99" s="31"/>
      <c r="J99" s="30"/>
      <c r="K99" s="30"/>
    </row>
    <row r="100" spans="1:12" ht="35.25" customHeight="1" x14ac:dyDescent="0.2">
      <c r="A100" s="31"/>
      <c r="B100" s="14"/>
      <c r="C100" s="14"/>
      <c r="D100" s="14"/>
      <c r="E100" s="14"/>
      <c r="F100" s="14"/>
      <c r="G100" s="14"/>
      <c r="H100" s="14"/>
      <c r="I100" s="31"/>
      <c r="J100" s="30"/>
      <c r="K100" s="30"/>
    </row>
    <row r="101" spans="1:12" ht="15" x14ac:dyDescent="0.2">
      <c r="A101" s="31" t="s">
        <v>17</v>
      </c>
      <c r="B101" s="31"/>
      <c r="C101" s="31"/>
      <c r="D101" s="31"/>
      <c r="E101" s="31"/>
      <c r="F101" s="31"/>
      <c r="G101" s="31"/>
      <c r="H101" s="31"/>
      <c r="I101" s="31"/>
      <c r="J101" s="30"/>
      <c r="K101" s="30"/>
    </row>
    <row r="102" spans="1:12" ht="15" x14ac:dyDescent="0.2">
      <c r="A102" s="31"/>
      <c r="B102" s="31"/>
      <c r="C102" s="43"/>
      <c r="D102" s="44"/>
      <c r="E102" s="44"/>
      <c r="F102" s="44"/>
      <c r="G102" s="34"/>
      <c r="H102" s="31"/>
      <c r="I102" s="31"/>
      <c r="J102" s="30"/>
      <c r="K102" s="30"/>
    </row>
    <row r="103" spans="1:12" ht="30" customHeight="1" x14ac:dyDescent="0.2">
      <c r="A103" s="31"/>
      <c r="B103" s="31"/>
      <c r="C103" s="45"/>
      <c r="D103" s="73" t="s">
        <v>32</v>
      </c>
      <c r="E103" s="27"/>
      <c r="F103" s="27"/>
      <c r="G103" s="36"/>
      <c r="H103" s="31"/>
      <c r="I103" s="31"/>
      <c r="J103" s="30"/>
      <c r="K103" s="30"/>
    </row>
    <row r="104" spans="1:12" ht="30" customHeight="1" x14ac:dyDescent="0.2">
      <c r="A104" s="31"/>
      <c r="B104" s="31"/>
      <c r="C104" s="74" t="s">
        <v>32</v>
      </c>
      <c r="D104" s="71"/>
      <c r="E104" s="72" t="s">
        <v>32</v>
      </c>
      <c r="F104" s="27"/>
      <c r="G104" s="36"/>
      <c r="H104" s="31"/>
      <c r="I104" s="31"/>
      <c r="J104" s="30"/>
      <c r="K104" s="30"/>
    </row>
    <row r="105" spans="1:12" ht="30" customHeight="1" x14ac:dyDescent="0.2">
      <c r="A105" s="31"/>
      <c r="B105" s="31"/>
      <c r="C105" s="45"/>
      <c r="D105" s="70" t="s">
        <v>32</v>
      </c>
      <c r="E105" s="27"/>
      <c r="F105" s="27"/>
      <c r="G105" s="36"/>
      <c r="H105" s="31"/>
      <c r="I105" s="31"/>
      <c r="J105" s="30"/>
      <c r="K105" s="30"/>
    </row>
    <row r="106" spans="1:12" ht="15" x14ac:dyDescent="0.2">
      <c r="A106" s="31"/>
      <c r="B106" s="31"/>
      <c r="C106" s="46"/>
      <c r="D106" s="69"/>
      <c r="E106" s="26"/>
      <c r="F106" s="26"/>
      <c r="G106" s="39"/>
      <c r="H106" s="31"/>
      <c r="I106" s="31"/>
      <c r="J106" s="30"/>
      <c r="K106" s="30"/>
    </row>
    <row r="107" spans="1:12" ht="15" x14ac:dyDescent="0.2">
      <c r="A107" s="31"/>
      <c r="B107" s="31"/>
      <c r="C107" s="31"/>
      <c r="D107" s="31"/>
      <c r="E107" s="31"/>
      <c r="F107" s="31"/>
      <c r="G107" s="31"/>
      <c r="H107" s="31"/>
      <c r="I107" s="31"/>
      <c r="J107" s="30"/>
      <c r="K107" s="30"/>
    </row>
    <row r="108" spans="1:12" ht="15" x14ac:dyDescent="0.2">
      <c r="A108" s="31"/>
      <c r="B108" s="31"/>
      <c r="C108" s="31"/>
      <c r="D108" s="31"/>
      <c r="E108" s="31"/>
      <c r="F108" s="31"/>
      <c r="G108" s="31"/>
      <c r="H108" s="31"/>
      <c r="I108" s="31"/>
      <c r="J108" s="30"/>
      <c r="K108" s="30"/>
    </row>
    <row r="109" spans="1:12" s="17" customFormat="1" ht="15.75" x14ac:dyDescent="0.25">
      <c r="A109" s="40" t="s">
        <v>19</v>
      </c>
      <c r="B109" s="38"/>
      <c r="C109" s="38"/>
      <c r="D109" s="38"/>
      <c r="E109" s="38"/>
      <c r="F109" s="38"/>
      <c r="G109" s="38"/>
      <c r="H109" s="38"/>
      <c r="I109" s="38"/>
      <c r="J109" s="26"/>
      <c r="K109" s="26"/>
    </row>
    <row r="110" spans="1:12" ht="15" x14ac:dyDescent="0.2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</row>
    <row r="111" spans="1:12" ht="16.5" thickBot="1" x14ac:dyDescent="0.3">
      <c r="A111" s="12" t="s">
        <v>20</v>
      </c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</row>
    <row r="112" spans="1:12" ht="15.75" thickTop="1" x14ac:dyDescent="0.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</row>
    <row r="113" spans="1:11" ht="15.75" x14ac:dyDescent="0.25">
      <c r="A113" s="47"/>
      <c r="B113" s="30"/>
      <c r="C113" s="30"/>
      <c r="D113" s="30"/>
      <c r="E113" s="30"/>
      <c r="F113" s="30"/>
      <c r="G113" s="30"/>
      <c r="H113" s="30"/>
      <c r="I113" s="30"/>
      <c r="J113" s="30"/>
      <c r="K113" s="30"/>
    </row>
    <row r="114" spans="1:11" ht="15" x14ac:dyDescent="0.2">
      <c r="A114" s="30"/>
      <c r="B114" s="43"/>
      <c r="C114" s="44"/>
      <c r="D114" s="44"/>
      <c r="E114" s="44"/>
      <c r="F114" s="44"/>
      <c r="G114" s="44"/>
      <c r="H114" s="44"/>
      <c r="I114" s="34"/>
      <c r="J114" s="30"/>
      <c r="K114" s="30"/>
    </row>
    <row r="115" spans="1:11" ht="15" x14ac:dyDescent="0.2">
      <c r="A115" s="30"/>
      <c r="B115" s="45"/>
      <c r="C115" s="27"/>
      <c r="D115" s="27"/>
      <c r="E115" s="27"/>
      <c r="F115" s="27"/>
      <c r="G115" s="27"/>
      <c r="H115" s="27"/>
      <c r="I115" s="36"/>
      <c r="J115" s="30"/>
      <c r="K115" s="30"/>
    </row>
    <row r="116" spans="1:11" ht="15" x14ac:dyDescent="0.2">
      <c r="A116" s="30"/>
      <c r="B116" s="45"/>
      <c r="C116" s="27"/>
      <c r="D116" s="27"/>
      <c r="E116" s="27"/>
      <c r="F116" s="27"/>
      <c r="G116" s="27"/>
      <c r="H116" s="27"/>
      <c r="I116" s="36"/>
      <c r="J116" s="30"/>
      <c r="K116" s="30"/>
    </row>
    <row r="117" spans="1:11" ht="15.75" thickBot="1" x14ac:dyDescent="0.25">
      <c r="A117" s="30"/>
      <c r="B117" s="75"/>
      <c r="C117" s="76"/>
      <c r="D117" s="76"/>
      <c r="E117" s="76"/>
      <c r="F117" s="76"/>
      <c r="G117" s="76"/>
      <c r="H117" s="27"/>
      <c r="I117" s="36"/>
      <c r="J117" s="30"/>
      <c r="K117" s="30"/>
    </row>
    <row r="118" spans="1:11" ht="15.75" thickBot="1" x14ac:dyDescent="0.25">
      <c r="A118" s="30"/>
      <c r="B118" s="75"/>
      <c r="C118" s="76"/>
      <c r="D118" s="76"/>
      <c r="E118" s="81" t="s">
        <v>26</v>
      </c>
      <c r="F118" s="76"/>
      <c r="G118" s="76"/>
      <c r="H118" s="27"/>
      <c r="I118" s="36"/>
      <c r="J118" s="30"/>
      <c r="K118" s="30"/>
    </row>
    <row r="119" spans="1:11" ht="21" thickBot="1" x14ac:dyDescent="0.25">
      <c r="A119" s="30"/>
      <c r="B119" s="75"/>
      <c r="C119" s="76"/>
      <c r="D119" s="80" t="s">
        <v>33</v>
      </c>
      <c r="E119" s="87"/>
      <c r="F119" s="85" t="s">
        <v>34</v>
      </c>
      <c r="G119" s="76"/>
      <c r="H119" s="27"/>
      <c r="I119" s="36"/>
      <c r="J119" s="30"/>
      <c r="K119" s="30"/>
    </row>
    <row r="120" spans="1:11" ht="16.5" thickBot="1" x14ac:dyDescent="0.25">
      <c r="A120" s="30"/>
      <c r="B120" s="75"/>
      <c r="C120" s="78" t="s">
        <v>26</v>
      </c>
      <c r="D120" s="86"/>
      <c r="E120" s="79"/>
      <c r="F120" s="87"/>
      <c r="G120" s="77" t="s">
        <v>22</v>
      </c>
      <c r="H120" s="27"/>
      <c r="I120" s="36"/>
      <c r="J120" s="30"/>
      <c r="K120" s="30"/>
    </row>
    <row r="121" spans="1:11" ht="20.25" thickBot="1" x14ac:dyDescent="0.25">
      <c r="A121" s="30"/>
      <c r="B121" s="75"/>
      <c r="C121" s="76"/>
      <c r="D121" s="84" t="s">
        <v>35</v>
      </c>
      <c r="E121" s="87"/>
      <c r="F121" s="82" t="s">
        <v>27</v>
      </c>
      <c r="G121" s="76"/>
      <c r="H121" s="27"/>
      <c r="I121" s="36"/>
      <c r="J121" s="30"/>
      <c r="K121" s="30"/>
    </row>
    <row r="122" spans="1:11" ht="15.75" thickBot="1" x14ac:dyDescent="0.25">
      <c r="A122" s="30"/>
      <c r="B122" s="75"/>
      <c r="C122" s="76"/>
      <c r="D122" s="76"/>
      <c r="E122" s="83" t="s">
        <v>22</v>
      </c>
      <c r="F122" s="76"/>
      <c r="G122" s="76"/>
      <c r="H122" s="27"/>
      <c r="I122" s="36"/>
      <c r="J122" s="30"/>
      <c r="K122" s="30"/>
    </row>
    <row r="123" spans="1:11" ht="15" x14ac:dyDescent="0.2">
      <c r="A123" s="30"/>
      <c r="B123" s="75"/>
      <c r="C123" s="76"/>
      <c r="D123" s="76"/>
      <c r="E123" s="76"/>
      <c r="F123" s="76"/>
      <c r="G123" s="76"/>
      <c r="H123" s="27"/>
      <c r="I123" s="36"/>
      <c r="J123" s="30"/>
      <c r="K123" s="30"/>
    </row>
    <row r="124" spans="1:11" ht="15" x14ac:dyDescent="0.2">
      <c r="A124" s="30"/>
      <c r="B124" s="75"/>
      <c r="C124" s="76"/>
      <c r="D124" s="76"/>
      <c r="E124" s="76"/>
      <c r="F124" s="76"/>
      <c r="G124" s="76"/>
      <c r="H124" s="27"/>
      <c r="I124" s="36"/>
      <c r="J124" s="30"/>
      <c r="K124" s="30"/>
    </row>
    <row r="125" spans="1:11" ht="15" x14ac:dyDescent="0.2">
      <c r="A125" s="30"/>
      <c r="B125" s="45"/>
      <c r="C125" s="27"/>
      <c r="D125" s="27"/>
      <c r="E125" s="27"/>
      <c r="F125" s="27"/>
      <c r="G125" s="27"/>
      <c r="H125" s="27"/>
      <c r="I125" s="36"/>
      <c r="J125" s="30"/>
      <c r="K125" s="30"/>
    </row>
    <row r="126" spans="1:11" ht="15" x14ac:dyDescent="0.2">
      <c r="A126" s="30"/>
      <c r="B126" s="45"/>
      <c r="C126" s="27"/>
      <c r="D126" s="27"/>
      <c r="E126" s="27"/>
      <c r="F126" s="27"/>
      <c r="G126" s="27"/>
      <c r="H126" s="27"/>
      <c r="I126" s="36"/>
      <c r="J126" s="30"/>
      <c r="K126" s="30"/>
    </row>
    <row r="127" spans="1:11" ht="15" x14ac:dyDescent="0.2">
      <c r="A127" s="30"/>
      <c r="B127" s="45"/>
      <c r="C127" s="27"/>
      <c r="D127" s="27"/>
      <c r="E127" s="27"/>
      <c r="F127" s="27"/>
      <c r="G127" s="27"/>
      <c r="H127" s="27"/>
      <c r="I127" s="36"/>
      <c r="J127" s="30"/>
      <c r="K127" s="30"/>
    </row>
    <row r="128" spans="1:11" ht="15" x14ac:dyDescent="0.2">
      <c r="A128" s="30"/>
      <c r="B128" s="45"/>
      <c r="C128" s="27"/>
      <c r="D128" s="27"/>
      <c r="E128" s="27"/>
      <c r="F128" s="27"/>
      <c r="G128" s="27"/>
      <c r="H128" s="27"/>
      <c r="I128" s="36"/>
      <c r="J128" s="30"/>
      <c r="K128" s="30"/>
    </row>
    <row r="129" spans="1:11" ht="15" x14ac:dyDescent="0.2">
      <c r="A129" s="30"/>
      <c r="B129" s="46"/>
      <c r="C129" s="26"/>
      <c r="D129" s="26"/>
      <c r="E129" s="26"/>
      <c r="F129" s="26"/>
      <c r="G129" s="26"/>
      <c r="H129" s="26"/>
      <c r="I129" s="39"/>
      <c r="J129" s="30"/>
      <c r="K129" s="30"/>
    </row>
    <row r="130" spans="1:11" ht="15" x14ac:dyDescent="0.2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</row>
    <row r="131" spans="1:11" ht="15" x14ac:dyDescent="0.2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</row>
  </sheetData>
  <mergeCells count="1">
    <mergeCell ref="B19:G19"/>
  </mergeCells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3"/>
  <sheetViews>
    <sheetView showGridLines="0" topLeftCell="A46" workbookViewId="0">
      <selection activeCell="G59" sqref="G59"/>
    </sheetView>
  </sheetViews>
  <sheetFormatPr defaultRowHeight="12.75" x14ac:dyDescent="0.2"/>
  <cols>
    <col min="1" max="1" width="9.140625" style="13"/>
    <col min="2" max="2" width="11.42578125" style="13" customWidth="1"/>
    <col min="3" max="4" width="10.7109375" style="13" customWidth="1"/>
    <col min="5" max="6" width="9.140625" style="13"/>
    <col min="7" max="7" width="10.42578125" style="13" customWidth="1"/>
    <col min="8" max="8" width="23.5703125" style="13" customWidth="1"/>
    <col min="9" max="16384" width="9.140625" style="13"/>
  </cols>
  <sheetData>
    <row r="1" spans="1:16" ht="15.75" thickBot="1" x14ac:dyDescent="0.25">
      <c r="A1" s="89" t="s">
        <v>36</v>
      </c>
      <c r="B1" s="89"/>
      <c r="C1" s="89"/>
      <c r="D1" s="89"/>
      <c r="E1" s="89"/>
      <c r="F1" s="89"/>
      <c r="G1" s="89"/>
      <c r="H1" s="89"/>
      <c r="I1" s="90"/>
      <c r="J1" s="89"/>
      <c r="K1" s="89"/>
      <c r="L1" s="89"/>
      <c r="M1" s="89"/>
      <c r="N1" s="12"/>
      <c r="O1" s="12"/>
      <c r="P1" s="12"/>
    </row>
    <row r="2" spans="1:16" ht="16.5" customHeight="1" thickTop="1" x14ac:dyDescent="0.25">
      <c r="A2" s="91" t="s">
        <v>37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6" ht="16.5" customHeight="1" x14ac:dyDescent="0.25">
      <c r="A3" s="91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6" ht="16.5" customHeight="1" x14ac:dyDescent="0.25">
      <c r="A4" s="93" t="s">
        <v>38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</row>
    <row r="5" spans="1:16" s="17" customFormat="1" ht="43.5" customHeight="1" x14ac:dyDescent="0.25">
      <c r="A5" s="94" t="s">
        <v>39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</row>
    <row r="6" spans="1:16" ht="15" x14ac:dyDescent="0.2">
      <c r="A6" s="92"/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</row>
    <row r="7" spans="1:16" ht="15" x14ac:dyDescent="0.2">
      <c r="A7" s="92"/>
      <c r="B7" s="190" t="s">
        <v>40</v>
      </c>
      <c r="C7" s="191"/>
      <c r="D7" s="191"/>
      <c r="E7" s="191"/>
      <c r="F7" s="191"/>
      <c r="G7" s="191"/>
      <c r="H7" s="96" t="s">
        <v>41</v>
      </c>
      <c r="I7" s="92"/>
      <c r="J7" s="92"/>
      <c r="K7" s="92"/>
      <c r="L7" s="92"/>
      <c r="M7" s="92"/>
    </row>
    <row r="8" spans="1:16" ht="15" x14ac:dyDescent="0.2">
      <c r="A8" s="92"/>
      <c r="B8" s="97">
        <v>21</v>
      </c>
      <c r="C8" s="95">
        <v>-156</v>
      </c>
      <c r="D8" s="95">
        <v>120</v>
      </c>
      <c r="E8" s="95">
        <v>45</v>
      </c>
      <c r="F8" s="95">
        <v>98</v>
      </c>
      <c r="G8" s="95">
        <v>21</v>
      </c>
      <c r="H8" s="126">
        <f>SUM(B8:G8)</f>
        <v>149</v>
      </c>
      <c r="I8" s="92"/>
      <c r="J8" s="92"/>
      <c r="K8" s="92"/>
      <c r="L8" s="92"/>
      <c r="M8" s="92"/>
    </row>
    <row r="9" spans="1:16" ht="15" x14ac:dyDescent="0.2">
      <c r="A9" s="92"/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</row>
    <row r="10" spans="1:16" ht="15" x14ac:dyDescent="0.2">
      <c r="A10" s="92"/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</row>
    <row r="11" spans="1:16" ht="15" x14ac:dyDescent="0.2">
      <c r="A11" s="92"/>
      <c r="B11" s="98"/>
      <c r="C11" s="99" t="s">
        <v>40</v>
      </c>
      <c r="D11" s="96">
        <v>78</v>
      </c>
      <c r="E11" s="92"/>
      <c r="F11" s="92"/>
      <c r="G11" s="92"/>
      <c r="H11" s="92"/>
      <c r="I11" s="92"/>
      <c r="J11" s="92"/>
      <c r="K11" s="92"/>
      <c r="L11" s="92"/>
      <c r="M11" s="92"/>
    </row>
    <row r="12" spans="1:16" ht="15" x14ac:dyDescent="0.2">
      <c r="A12" s="92"/>
      <c r="B12" s="100"/>
      <c r="C12" s="101"/>
      <c r="D12" s="102">
        <v>21</v>
      </c>
      <c r="E12" s="92"/>
      <c r="F12" s="92"/>
      <c r="G12" s="92"/>
      <c r="H12" s="92"/>
      <c r="I12" s="92"/>
      <c r="J12" s="92"/>
      <c r="K12" s="92"/>
      <c r="L12" s="92"/>
      <c r="M12" s="92"/>
    </row>
    <row r="13" spans="1:16" ht="15" x14ac:dyDescent="0.2">
      <c r="A13" s="92"/>
      <c r="B13" s="100"/>
      <c r="C13" s="101"/>
      <c r="D13" s="102">
        <v>-52</v>
      </c>
      <c r="E13" s="92"/>
      <c r="F13" s="92"/>
      <c r="G13" s="92"/>
      <c r="H13" s="92"/>
      <c r="I13" s="92"/>
      <c r="J13" s="92"/>
      <c r="K13" s="92"/>
      <c r="L13" s="92"/>
      <c r="M13" s="92"/>
    </row>
    <row r="14" spans="1:16" ht="15" x14ac:dyDescent="0.2">
      <c r="A14" s="92"/>
      <c r="B14" s="100"/>
      <c r="C14" s="101"/>
      <c r="D14" s="102">
        <v>320</v>
      </c>
      <c r="E14" s="92"/>
      <c r="F14" s="92"/>
      <c r="G14" s="92"/>
      <c r="H14" s="92"/>
      <c r="I14" s="92"/>
      <c r="J14" s="92"/>
      <c r="K14" s="92"/>
      <c r="L14" s="92"/>
      <c r="M14" s="92"/>
    </row>
    <row r="15" spans="1:16" ht="15" x14ac:dyDescent="0.2">
      <c r="A15" s="92"/>
      <c r="B15" s="100"/>
      <c r="C15" s="101"/>
      <c r="D15" s="102">
        <v>22</v>
      </c>
      <c r="E15" s="92"/>
      <c r="F15" s="92"/>
      <c r="G15" s="92"/>
      <c r="H15" s="92"/>
      <c r="I15" s="92"/>
      <c r="J15" s="92"/>
      <c r="K15" s="92"/>
      <c r="L15" s="92"/>
      <c r="M15" s="92"/>
    </row>
    <row r="16" spans="1:16" ht="15" x14ac:dyDescent="0.2">
      <c r="A16" s="92"/>
      <c r="B16" s="97"/>
      <c r="C16" s="103" t="s">
        <v>41</v>
      </c>
      <c r="D16" s="127">
        <f>SUM(D11:D15)</f>
        <v>389</v>
      </c>
      <c r="E16" s="92"/>
      <c r="F16" s="92"/>
      <c r="G16" s="92"/>
      <c r="H16" s="92"/>
      <c r="I16" s="92"/>
      <c r="J16" s="92"/>
      <c r="K16" s="92"/>
      <c r="L16" s="92"/>
      <c r="M16" s="92"/>
    </row>
    <row r="17" spans="1:13" ht="15" x14ac:dyDescent="0.2">
      <c r="A17" s="92"/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</row>
    <row r="18" spans="1:13" s="17" customFormat="1" ht="15.75" x14ac:dyDescent="0.25">
      <c r="A18" s="94" t="s">
        <v>42</v>
      </c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</row>
    <row r="19" spans="1:13" ht="15" x14ac:dyDescent="0.2">
      <c r="A19" s="92"/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</row>
    <row r="20" spans="1:13" ht="15" x14ac:dyDescent="0.2">
      <c r="A20" s="92"/>
      <c r="B20" s="190" t="s">
        <v>40</v>
      </c>
      <c r="C20" s="191"/>
      <c r="D20" s="191"/>
      <c r="E20" s="192"/>
      <c r="F20" s="92"/>
      <c r="G20" s="92"/>
      <c r="H20" s="92"/>
      <c r="I20" s="92"/>
      <c r="J20" s="92"/>
      <c r="K20" s="92"/>
      <c r="L20" s="92"/>
      <c r="M20" s="92"/>
    </row>
    <row r="21" spans="1:13" ht="15" x14ac:dyDescent="0.2">
      <c r="A21" s="92"/>
      <c r="B21" s="100">
        <v>13</v>
      </c>
      <c r="C21" s="101">
        <v>21</v>
      </c>
      <c r="D21" s="101">
        <v>-1</v>
      </c>
      <c r="E21" s="102">
        <v>22</v>
      </c>
      <c r="F21" s="92"/>
      <c r="G21" s="92"/>
      <c r="H21" s="92"/>
      <c r="I21" s="92"/>
      <c r="J21" s="92"/>
      <c r="K21" s="92"/>
      <c r="L21" s="92"/>
      <c r="M21" s="92"/>
    </row>
    <row r="22" spans="1:13" ht="15" x14ac:dyDescent="0.2">
      <c r="A22" s="92"/>
      <c r="B22" s="100">
        <v>0.5</v>
      </c>
      <c r="C22" s="101">
        <v>32</v>
      </c>
      <c r="D22" s="101">
        <v>55</v>
      </c>
      <c r="E22" s="102">
        <v>33</v>
      </c>
      <c r="F22" s="92"/>
      <c r="G22" s="92"/>
      <c r="H22" s="92"/>
      <c r="I22" s="92"/>
      <c r="J22" s="92"/>
      <c r="K22" s="92"/>
      <c r="L22" s="92"/>
      <c r="M22" s="92"/>
    </row>
    <row r="23" spans="1:13" ht="15" x14ac:dyDescent="0.2">
      <c r="A23" s="92"/>
      <c r="B23" s="100">
        <v>65</v>
      </c>
      <c r="C23" s="101">
        <v>73</v>
      </c>
      <c r="D23" s="101">
        <v>-9</v>
      </c>
      <c r="E23" s="105"/>
      <c r="F23" s="92"/>
      <c r="G23" s="92"/>
      <c r="H23" s="92"/>
      <c r="I23" s="92"/>
      <c r="J23" s="92"/>
      <c r="K23" s="92"/>
      <c r="L23" s="92"/>
      <c r="M23" s="92"/>
    </row>
    <row r="24" spans="1:13" ht="15" x14ac:dyDescent="0.2">
      <c r="A24" s="92"/>
      <c r="B24" s="97">
        <v>79</v>
      </c>
      <c r="C24" s="95">
        <v>62</v>
      </c>
      <c r="D24" s="95">
        <v>0.2</v>
      </c>
      <c r="E24" s="106"/>
      <c r="F24" s="92"/>
      <c r="G24" s="92"/>
      <c r="H24" s="92"/>
      <c r="I24" s="92"/>
      <c r="J24" s="92"/>
      <c r="K24" s="92"/>
      <c r="L24" s="92"/>
      <c r="M24" s="92"/>
    </row>
    <row r="25" spans="1:13" ht="15" x14ac:dyDescent="0.2">
      <c r="A25" s="92"/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</row>
    <row r="26" spans="1:13" ht="15.75" x14ac:dyDescent="0.25">
      <c r="A26" s="92"/>
      <c r="B26" s="128">
        <f>SUM(B21:E24)</f>
        <v>445.7</v>
      </c>
      <c r="C26" s="92" t="s">
        <v>43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</row>
    <row r="27" spans="1:13" ht="15" x14ac:dyDescent="0.2">
      <c r="A27" s="92"/>
      <c r="B27" s="92"/>
      <c r="C27" s="101"/>
      <c r="D27" s="92"/>
      <c r="E27" s="92"/>
      <c r="F27" s="92"/>
      <c r="G27" s="92"/>
      <c r="H27" s="92"/>
      <c r="I27" s="92"/>
      <c r="J27" s="92"/>
      <c r="K27" s="92"/>
      <c r="L27" s="92"/>
      <c r="M27" s="92"/>
    </row>
    <row r="28" spans="1:13" ht="15.75" x14ac:dyDescent="0.25">
      <c r="A28" s="92"/>
      <c r="B28" s="129">
        <f>MIN(B21:E24)</f>
        <v>-9</v>
      </c>
      <c r="C28" s="92" t="s">
        <v>44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</row>
    <row r="29" spans="1:13" ht="15" x14ac:dyDescent="0.2">
      <c r="A29" s="92"/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</row>
    <row r="30" spans="1:13" ht="15.75" x14ac:dyDescent="0.25">
      <c r="A30" s="92"/>
      <c r="B30" s="125">
        <f>MAX(B21:E24)</f>
        <v>79</v>
      </c>
      <c r="C30" s="92" t="s">
        <v>45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</row>
    <row r="31" spans="1:13" ht="15" x14ac:dyDescent="0.2">
      <c r="A31" s="92"/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</row>
    <row r="32" spans="1:13" ht="15.75" x14ac:dyDescent="0.25">
      <c r="A32" s="92"/>
      <c r="B32" s="131">
        <f>AVERAGE(B21:E24)</f>
        <v>31.835714285714285</v>
      </c>
      <c r="C32" s="92" t="s">
        <v>46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</row>
    <row r="33" spans="1:13" ht="15" x14ac:dyDescent="0.2">
      <c r="A33" s="92"/>
      <c r="B33" s="92"/>
      <c r="C33" s="92" t="s">
        <v>47</v>
      </c>
      <c r="D33" s="92"/>
      <c r="E33" s="92"/>
      <c r="F33" s="92"/>
      <c r="G33" s="92"/>
      <c r="H33" s="92"/>
      <c r="I33" s="92"/>
      <c r="J33" s="92"/>
      <c r="K33" s="92"/>
      <c r="L33" s="92"/>
      <c r="M33" s="92"/>
    </row>
    <row r="34" spans="1:13" ht="15" x14ac:dyDescent="0.2">
      <c r="A34" s="92"/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</row>
    <row r="35" spans="1:13" ht="15.75" x14ac:dyDescent="0.25">
      <c r="A35" s="92"/>
      <c r="B35" s="132">
        <f>PRODUCT(D21:D24)</f>
        <v>99</v>
      </c>
      <c r="C35" s="92" t="s">
        <v>48</v>
      </c>
      <c r="D35" s="92"/>
      <c r="E35" s="92"/>
      <c r="F35" s="92"/>
      <c r="G35" s="92"/>
      <c r="H35" s="92"/>
      <c r="I35" s="92"/>
      <c r="J35" s="92"/>
      <c r="K35" s="92"/>
      <c r="L35" s="92"/>
      <c r="M35" s="92"/>
    </row>
    <row r="36" spans="1:13" ht="15" x14ac:dyDescent="0.2">
      <c r="A36" s="92"/>
      <c r="B36" s="101"/>
      <c r="C36" s="92" t="s">
        <v>49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</row>
    <row r="37" spans="1:13" ht="15" x14ac:dyDescent="0.2">
      <c r="A37" s="92"/>
      <c r="B37" s="101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</row>
    <row r="38" spans="1:13" ht="15" x14ac:dyDescent="0.2">
      <c r="A38" s="92"/>
      <c r="B38" s="92" t="s">
        <v>50</v>
      </c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</row>
    <row r="39" spans="1:13" ht="15" x14ac:dyDescent="0.2">
      <c r="A39" s="92"/>
      <c r="B39" s="92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</row>
    <row r="40" spans="1:13" s="17" customFormat="1" ht="15.75" x14ac:dyDescent="0.25">
      <c r="A40" s="94" t="s">
        <v>51</v>
      </c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</row>
    <row r="41" spans="1:13" s="108" customFormat="1" ht="15.75" x14ac:dyDescent="0.25">
      <c r="A41" s="107"/>
      <c r="B41" s="107" t="s">
        <v>82</v>
      </c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</row>
    <row r="42" spans="1:13" ht="15" x14ac:dyDescent="0.2">
      <c r="A42" s="92"/>
      <c r="B42" s="92"/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</row>
    <row r="43" spans="1:13" ht="15" x14ac:dyDescent="0.2">
      <c r="A43" s="92"/>
      <c r="B43" s="92" t="s">
        <v>52</v>
      </c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</row>
    <row r="44" spans="1:13" ht="15" x14ac:dyDescent="0.2">
      <c r="A44" s="92"/>
      <c r="B44" s="101"/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</row>
    <row r="45" spans="1:13" ht="15" x14ac:dyDescent="0.2">
      <c r="A45" s="92"/>
      <c r="B45" s="109"/>
      <c r="C45" s="110" t="s">
        <v>53</v>
      </c>
      <c r="D45" s="111" t="s">
        <v>54</v>
      </c>
      <c r="E45" s="92"/>
      <c r="F45" s="92"/>
      <c r="G45" s="92"/>
      <c r="H45" s="92"/>
      <c r="I45" s="92"/>
      <c r="J45" s="92"/>
      <c r="K45" s="92"/>
      <c r="L45" s="92"/>
      <c r="M45" s="92"/>
    </row>
    <row r="46" spans="1:13" ht="15" x14ac:dyDescent="0.2">
      <c r="A46" s="92"/>
      <c r="B46" s="112">
        <v>22</v>
      </c>
      <c r="C46" s="130" t="b">
        <f>ISNONTEXT(B46)</f>
        <v>1</v>
      </c>
      <c r="D46" s="130" t="b">
        <f>ISTEXT(B46)</f>
        <v>0</v>
      </c>
      <c r="E46" s="92"/>
      <c r="F46" s="92"/>
      <c r="G46" s="92"/>
      <c r="H46" s="92"/>
      <c r="I46" s="92"/>
      <c r="J46" s="92"/>
      <c r="K46" s="92"/>
      <c r="L46" s="92"/>
      <c r="M46" s="92"/>
    </row>
    <row r="47" spans="1:13" ht="15" x14ac:dyDescent="0.2">
      <c r="A47" s="92"/>
      <c r="B47" s="113" t="s">
        <v>55</v>
      </c>
      <c r="C47" s="130" t="b">
        <f t="shared" ref="C47:C49" si="0">ISNONTEXT(B47)</f>
        <v>0</v>
      </c>
      <c r="D47" s="130" t="b">
        <f t="shared" ref="D47:D49" si="1">ISTEXT(B47)</f>
        <v>1</v>
      </c>
      <c r="E47" s="92"/>
      <c r="F47" s="92"/>
      <c r="G47" s="92"/>
      <c r="H47" s="92"/>
      <c r="I47" s="92"/>
      <c r="J47" s="92"/>
      <c r="K47" s="92"/>
      <c r="L47" s="92"/>
      <c r="M47" s="92"/>
    </row>
    <row r="48" spans="1:13" ht="15" x14ac:dyDescent="0.2">
      <c r="A48" s="92"/>
      <c r="B48" s="113">
        <v>33</v>
      </c>
      <c r="C48" s="130" t="b">
        <f t="shared" si="0"/>
        <v>1</v>
      </c>
      <c r="D48" s="130" t="b">
        <f t="shared" si="1"/>
        <v>0</v>
      </c>
      <c r="E48" s="92"/>
      <c r="F48" s="92"/>
      <c r="G48" s="92"/>
      <c r="H48" s="92"/>
      <c r="I48" s="92"/>
      <c r="J48" s="92"/>
      <c r="K48" s="92"/>
      <c r="L48" s="92"/>
      <c r="M48" s="92"/>
    </row>
    <row r="49" spans="1:13" ht="15" x14ac:dyDescent="0.2">
      <c r="A49" s="92"/>
      <c r="B49" s="114" t="s">
        <v>56</v>
      </c>
      <c r="C49" s="130" t="b">
        <f t="shared" si="0"/>
        <v>0</v>
      </c>
      <c r="D49" s="130" t="b">
        <f t="shared" si="1"/>
        <v>1</v>
      </c>
      <c r="E49" s="92"/>
      <c r="F49" s="92"/>
      <c r="G49" s="92"/>
      <c r="H49" s="92"/>
      <c r="I49" s="92"/>
      <c r="J49" s="92"/>
      <c r="K49" s="92"/>
      <c r="L49" s="92"/>
      <c r="M49" s="92"/>
    </row>
    <row r="50" spans="1:13" ht="15" x14ac:dyDescent="0.2">
      <c r="A50" s="92"/>
      <c r="B50" s="92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</row>
    <row r="51" spans="1:13" s="17" customFormat="1" ht="15.75" x14ac:dyDescent="0.25">
      <c r="A51" s="94" t="s">
        <v>57</v>
      </c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</row>
    <row r="52" spans="1:13" s="18" customFormat="1" ht="15.75" x14ac:dyDescent="0.25">
      <c r="A52" s="115"/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</row>
    <row r="53" spans="1:13" ht="15" x14ac:dyDescent="0.2">
      <c r="A53" s="92"/>
      <c r="B53" s="92" t="s">
        <v>58</v>
      </c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</row>
    <row r="54" spans="1:13" ht="15.75" x14ac:dyDescent="0.25">
      <c r="A54" s="92"/>
      <c r="B54" s="92" t="s">
        <v>59</v>
      </c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</row>
    <row r="55" spans="1:13" ht="15.75" x14ac:dyDescent="0.25">
      <c r="A55" s="92"/>
      <c r="B55" s="92" t="s">
        <v>60</v>
      </c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</row>
    <row r="56" spans="1:13" ht="15" x14ac:dyDescent="0.2">
      <c r="A56" s="92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</row>
    <row r="57" spans="1:13" ht="15" x14ac:dyDescent="0.2">
      <c r="A57" s="92"/>
      <c r="B57" s="188" t="s">
        <v>61</v>
      </c>
      <c r="C57" s="193" t="s">
        <v>62</v>
      </c>
      <c r="D57" s="193"/>
      <c r="E57" s="193"/>
      <c r="F57" s="193"/>
      <c r="G57" s="188" t="s">
        <v>63</v>
      </c>
      <c r="H57" s="188" t="s">
        <v>64</v>
      </c>
      <c r="I57" s="92"/>
      <c r="J57" s="92"/>
      <c r="K57" s="92"/>
      <c r="L57" s="92"/>
      <c r="M57" s="92"/>
    </row>
    <row r="58" spans="1:13" ht="15" x14ac:dyDescent="0.2">
      <c r="A58" s="92"/>
      <c r="B58" s="189"/>
      <c r="C58" s="104" t="s">
        <v>65</v>
      </c>
      <c r="D58" s="104" t="s">
        <v>66</v>
      </c>
      <c r="E58" s="104" t="s">
        <v>67</v>
      </c>
      <c r="F58" s="104" t="s">
        <v>68</v>
      </c>
      <c r="G58" s="189"/>
      <c r="H58" s="189"/>
      <c r="I58" s="92"/>
      <c r="J58" s="92"/>
      <c r="K58" s="92"/>
      <c r="L58" s="92"/>
      <c r="M58" s="92"/>
    </row>
    <row r="59" spans="1:13" ht="15" x14ac:dyDescent="0.2">
      <c r="A59" s="92"/>
      <c r="B59" s="104" t="s">
        <v>69</v>
      </c>
      <c r="C59" s="104">
        <v>100000</v>
      </c>
      <c r="D59" s="104">
        <v>20000</v>
      </c>
      <c r="E59" s="104">
        <v>0</v>
      </c>
      <c r="F59" s="104">
        <v>80000</v>
      </c>
      <c r="G59" s="104">
        <f>SUM(C59:F59)</f>
        <v>200000</v>
      </c>
      <c r="H59" s="130" t="str">
        <f>IF($G$64&gt;G59, "Менеджера наказать!", "Менеджера премировать!")</f>
        <v>Менеджера наказать!</v>
      </c>
      <c r="I59" s="92"/>
      <c r="J59" s="92"/>
      <c r="K59" s="92"/>
      <c r="L59" s="92"/>
      <c r="M59" s="92"/>
    </row>
    <row r="60" spans="1:13" ht="15" x14ac:dyDescent="0.2">
      <c r="A60" s="92"/>
      <c r="B60" s="104" t="s">
        <v>70</v>
      </c>
      <c r="C60" s="104">
        <v>150000</v>
      </c>
      <c r="D60" s="104">
        <v>0</v>
      </c>
      <c r="E60" s="104">
        <v>69000</v>
      </c>
      <c r="F60" s="104">
        <v>78000</v>
      </c>
      <c r="G60" s="104">
        <f>SUM(C60:F60)</f>
        <v>297000</v>
      </c>
      <c r="H60" s="130" t="str">
        <f t="shared" ref="H60:H63" si="2">IF($G$64&gt;G60, "Менеджера наказать!", "Менеджера премировать!")</f>
        <v>Менеджера наказать!</v>
      </c>
      <c r="I60" s="92"/>
      <c r="J60" s="92"/>
      <c r="K60" s="92"/>
      <c r="L60" s="92"/>
      <c r="M60" s="92"/>
    </row>
    <row r="61" spans="1:13" ht="15" x14ac:dyDescent="0.2">
      <c r="A61" s="92"/>
      <c r="B61" s="104" t="s">
        <v>71</v>
      </c>
      <c r="C61" s="104">
        <v>20000</v>
      </c>
      <c r="D61" s="104">
        <v>150000</v>
      </c>
      <c r="E61" s="104">
        <v>58000</v>
      </c>
      <c r="F61" s="104">
        <v>900000</v>
      </c>
      <c r="G61" s="104">
        <f>SUM(C61:F61)</f>
        <v>1128000</v>
      </c>
      <c r="H61" s="130" t="str">
        <f t="shared" si="2"/>
        <v>Менеджера премировать!</v>
      </c>
      <c r="I61" s="92"/>
      <c r="J61" s="92"/>
      <c r="K61" s="92"/>
      <c r="L61" s="92"/>
      <c r="M61" s="92"/>
    </row>
    <row r="62" spans="1:13" ht="15" x14ac:dyDescent="0.2">
      <c r="A62" s="92"/>
      <c r="B62" s="104" t="s">
        <v>72</v>
      </c>
      <c r="C62" s="104">
        <v>15000</v>
      </c>
      <c r="D62" s="104">
        <v>56000</v>
      </c>
      <c r="E62" s="104">
        <v>90000</v>
      </c>
      <c r="F62" s="104">
        <v>84000</v>
      </c>
      <c r="G62" s="104">
        <f>SUM(C62:F62)</f>
        <v>245000</v>
      </c>
      <c r="H62" s="130" t="str">
        <f t="shared" si="2"/>
        <v>Менеджера наказать!</v>
      </c>
      <c r="I62" s="92"/>
      <c r="J62" s="92"/>
      <c r="K62" s="92"/>
      <c r="L62" s="92"/>
      <c r="M62" s="92"/>
    </row>
    <row r="63" spans="1:13" ht="15" x14ac:dyDescent="0.2">
      <c r="A63" s="92"/>
      <c r="B63" s="104" t="s">
        <v>73</v>
      </c>
      <c r="C63" s="104">
        <v>80000</v>
      </c>
      <c r="D63" s="104">
        <v>2500</v>
      </c>
      <c r="E63" s="104">
        <v>100000</v>
      </c>
      <c r="F63" s="104">
        <v>60000</v>
      </c>
      <c r="G63" s="104">
        <f>SUM(C63:F63)</f>
        <v>242500</v>
      </c>
      <c r="H63" s="130" t="str">
        <f t="shared" si="2"/>
        <v>Менеджера наказать!</v>
      </c>
      <c r="I63" s="92"/>
      <c r="J63" s="92"/>
      <c r="K63" s="92"/>
      <c r="L63" s="92"/>
      <c r="M63" s="92"/>
    </row>
    <row r="64" spans="1:13" ht="15" x14ac:dyDescent="0.2">
      <c r="A64" s="92"/>
      <c r="B64" s="184" t="s">
        <v>74</v>
      </c>
      <c r="C64" s="185"/>
      <c r="D64" s="185"/>
      <c r="E64" s="185"/>
      <c r="F64" s="186"/>
      <c r="G64" s="130">
        <f>AVERAGE(G59:G63)</f>
        <v>422500</v>
      </c>
      <c r="H64" s="104"/>
      <c r="I64" s="92"/>
      <c r="J64" s="92"/>
      <c r="K64" s="92"/>
      <c r="L64" s="92"/>
      <c r="M64" s="92"/>
    </row>
    <row r="65" spans="1:13" ht="15" x14ac:dyDescent="0.2">
      <c r="A65" s="92"/>
      <c r="B65" s="116"/>
      <c r="C65" s="116"/>
      <c r="D65" s="116"/>
      <c r="E65" s="116"/>
      <c r="F65" s="116"/>
      <c r="G65" s="101"/>
      <c r="H65" s="101"/>
      <c r="I65" s="92"/>
      <c r="J65" s="92"/>
      <c r="K65" s="92"/>
      <c r="L65" s="92"/>
      <c r="M65" s="92"/>
    </row>
    <row r="66" spans="1:13" ht="13.5" customHeight="1" x14ac:dyDescent="0.2">
      <c r="A66" s="92" t="s">
        <v>75</v>
      </c>
      <c r="B66" s="116"/>
      <c r="C66" s="116"/>
      <c r="D66" s="116"/>
      <c r="E66" s="116"/>
      <c r="F66" s="116"/>
      <c r="G66" s="101"/>
      <c r="H66" s="101"/>
      <c r="I66" s="92"/>
      <c r="J66" s="92"/>
      <c r="K66" s="92"/>
      <c r="L66" s="92"/>
      <c r="M66" s="92"/>
    </row>
    <row r="67" spans="1:13" s="17" customFormat="1" ht="30.75" customHeight="1" x14ac:dyDescent="0.25">
      <c r="A67" s="94" t="s">
        <v>76</v>
      </c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</row>
    <row r="68" spans="1:13" ht="15" x14ac:dyDescent="0.2">
      <c r="A68" s="92"/>
      <c r="B68" s="92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</row>
    <row r="69" spans="1:13" ht="15.75" x14ac:dyDescent="0.25">
      <c r="A69" s="92"/>
      <c r="B69" s="92" t="s">
        <v>77</v>
      </c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</row>
    <row r="70" spans="1:13" ht="15.75" x14ac:dyDescent="0.25">
      <c r="A70" s="92"/>
      <c r="B70" s="92" t="s">
        <v>78</v>
      </c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</row>
    <row r="71" spans="1:13" ht="15" x14ac:dyDescent="0.2">
      <c r="A71" s="92"/>
      <c r="B71" s="92" t="s">
        <v>79</v>
      </c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2"/>
    </row>
    <row r="72" spans="1:13" ht="15" x14ac:dyDescent="0.2">
      <c r="A72" s="92"/>
      <c r="B72" s="92"/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2"/>
    </row>
    <row r="73" spans="1:13" s="17" customFormat="1" ht="15.75" x14ac:dyDescent="0.25">
      <c r="A73" s="94" t="s">
        <v>80</v>
      </c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</row>
    <row r="74" spans="1:13" ht="15" x14ac:dyDescent="0.2">
      <c r="A74" s="92"/>
      <c r="B74" s="92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</row>
    <row r="75" spans="1:13" s="17" customFormat="1" ht="15.75" x14ac:dyDescent="0.25">
      <c r="A75" s="94" t="s">
        <v>81</v>
      </c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</row>
    <row r="77" spans="1:13" ht="15.75" thickBot="1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2"/>
      <c r="L77" s="12"/>
      <c r="M77" s="12"/>
    </row>
    <row r="78" spans="1:13" ht="13.5" thickTop="1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</row>
    <row r="79" spans="1:13" x14ac:dyDescent="0.2">
      <c r="A79" s="117"/>
      <c r="B79" s="15"/>
      <c r="C79" s="15"/>
      <c r="D79" s="15"/>
      <c r="E79" s="15"/>
      <c r="F79" s="15"/>
      <c r="G79" s="15"/>
      <c r="H79" s="15"/>
      <c r="I79" s="15"/>
      <c r="J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</row>
    <row r="81" spans="1:10" x14ac:dyDescent="0.2">
      <c r="A81" s="15"/>
      <c r="B81" s="183"/>
      <c r="C81" s="183"/>
      <c r="D81" s="183"/>
      <c r="E81" s="183"/>
      <c r="F81" s="183"/>
      <c r="G81" s="183"/>
      <c r="H81" s="15"/>
      <c r="I81" s="15"/>
      <c r="J81" s="15"/>
    </row>
    <row r="82" spans="1:10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</row>
    <row r="83" spans="1:10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</row>
    <row r="84" spans="1:10" x14ac:dyDescent="0.2">
      <c r="A84" s="15"/>
      <c r="B84" s="15"/>
      <c r="C84" s="118"/>
      <c r="D84" s="15"/>
      <c r="E84" s="15"/>
      <c r="F84" s="15"/>
      <c r="G84" s="15"/>
      <c r="H84" s="15"/>
      <c r="I84" s="15"/>
      <c r="J84" s="15"/>
    </row>
    <row r="85" spans="1:10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</row>
    <row r="86" spans="1:10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</row>
    <row r="87" spans="1:10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</row>
    <row r="88" spans="1:10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</row>
    <row r="89" spans="1:10" x14ac:dyDescent="0.2">
      <c r="A89" s="15"/>
      <c r="B89" s="15"/>
      <c r="C89" s="118"/>
      <c r="D89" s="15"/>
      <c r="E89" s="15"/>
      <c r="F89" s="15"/>
      <c r="G89" s="15"/>
      <c r="H89" s="15"/>
      <c r="I89" s="15"/>
      <c r="J89" s="15"/>
    </row>
    <row r="90" spans="1:10" x14ac:dyDescent="0.2">
      <c r="A90" s="15"/>
      <c r="B90" s="15"/>
      <c r="C90" s="118"/>
      <c r="D90" s="15"/>
      <c r="E90" s="15"/>
      <c r="F90" s="15"/>
      <c r="G90" s="15"/>
      <c r="H90" s="15"/>
      <c r="I90" s="15"/>
      <c r="J90" s="15"/>
    </row>
    <row r="91" spans="1:10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</row>
    <row r="92" spans="1:10" x14ac:dyDescent="0.2">
      <c r="A92" s="117"/>
      <c r="B92" s="15"/>
      <c r="C92" s="15"/>
      <c r="D92" s="15"/>
      <c r="E92" s="183"/>
      <c r="F92" s="183"/>
      <c r="G92" s="183"/>
      <c r="H92" s="183"/>
      <c r="I92" s="15"/>
      <c r="J92" s="15"/>
    </row>
    <row r="93" spans="1:10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</row>
    <row r="94" spans="1:10" x14ac:dyDescent="0.2">
      <c r="A94" s="117"/>
      <c r="B94" s="15"/>
      <c r="C94" s="15"/>
      <c r="D94" s="15"/>
      <c r="E94" s="15"/>
      <c r="F94" s="15"/>
      <c r="G94" s="15"/>
      <c r="H94" s="15"/>
      <c r="I94" s="15"/>
      <c r="J94" s="15"/>
    </row>
    <row r="95" spans="1:10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</row>
    <row r="96" spans="1:10" x14ac:dyDescent="0.2">
      <c r="A96" s="117"/>
      <c r="B96" s="15"/>
      <c r="C96" s="15"/>
      <c r="D96" s="15"/>
      <c r="E96" s="15"/>
      <c r="F96" s="15"/>
      <c r="G96" s="15"/>
      <c r="H96" s="15"/>
      <c r="I96" s="15"/>
      <c r="J96" s="15"/>
    </row>
    <row r="97" spans="1:10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</row>
    <row r="98" spans="1:10" x14ac:dyDescent="0.2">
      <c r="A98" s="117"/>
      <c r="B98" s="15"/>
      <c r="C98" s="119"/>
      <c r="D98" s="15"/>
      <c r="E98" s="15"/>
      <c r="F98" s="15"/>
      <c r="G98" s="15"/>
      <c r="H98" s="15"/>
      <c r="I98" s="15"/>
      <c r="J98" s="15"/>
    </row>
    <row r="99" spans="1:10" x14ac:dyDescent="0.2">
      <c r="A99" s="117"/>
      <c r="B99" s="15"/>
      <c r="C99" s="119"/>
      <c r="D99" s="15"/>
      <c r="E99" s="15"/>
      <c r="F99" s="15"/>
      <c r="G99" s="15"/>
      <c r="H99" s="15"/>
      <c r="I99" s="15"/>
      <c r="J99" s="15"/>
    </row>
    <row r="100" spans="1:10" x14ac:dyDescent="0.2">
      <c r="A100" s="117"/>
      <c r="B100" s="15"/>
      <c r="C100" s="15"/>
      <c r="D100" s="15"/>
      <c r="E100" s="15"/>
      <c r="F100" s="15"/>
      <c r="G100" s="15"/>
      <c r="H100" s="15"/>
      <c r="I100" s="15"/>
      <c r="J100" s="15"/>
    </row>
    <row r="101" spans="1:10" x14ac:dyDescent="0.2">
      <c r="A101" s="117"/>
      <c r="B101" s="15"/>
      <c r="C101" s="15"/>
      <c r="D101" s="15"/>
      <c r="E101" s="15"/>
      <c r="F101" s="15"/>
      <c r="G101" s="15"/>
      <c r="H101" s="15"/>
      <c r="I101" s="15"/>
      <c r="J101" s="15"/>
    </row>
    <row r="102" spans="1:10" x14ac:dyDescent="0.2">
      <c r="A102" s="117"/>
      <c r="B102" s="15"/>
      <c r="C102" s="15"/>
      <c r="D102" s="15"/>
      <c r="E102" s="15"/>
      <c r="F102" s="15"/>
      <c r="G102" s="15"/>
      <c r="H102" s="15"/>
      <c r="I102" s="15"/>
      <c r="J102" s="15"/>
    </row>
    <row r="103" spans="1:10" x14ac:dyDescent="0.2">
      <c r="A103" s="117"/>
      <c r="B103" s="15"/>
      <c r="C103" s="120"/>
      <c r="D103" s="120"/>
      <c r="E103" s="15"/>
      <c r="F103" s="15"/>
      <c r="G103" s="15"/>
      <c r="H103" s="15"/>
      <c r="I103" s="15"/>
      <c r="J103" s="15"/>
    </row>
    <row r="104" spans="1:10" x14ac:dyDescent="0.2">
      <c r="A104" s="117"/>
      <c r="B104" s="120"/>
      <c r="C104" s="15"/>
      <c r="D104" s="15"/>
      <c r="E104" s="15"/>
      <c r="F104" s="15"/>
      <c r="G104" s="15"/>
      <c r="H104" s="15"/>
      <c r="I104" s="15"/>
      <c r="J104" s="15"/>
    </row>
    <row r="105" spans="1:10" x14ac:dyDescent="0.2">
      <c r="A105" s="117"/>
      <c r="B105" s="120"/>
      <c r="C105" s="15"/>
      <c r="D105" s="15"/>
      <c r="E105" s="15"/>
      <c r="F105" s="15"/>
      <c r="G105" s="15"/>
      <c r="H105" s="15"/>
      <c r="I105" s="15"/>
      <c r="J105" s="15"/>
    </row>
    <row r="106" spans="1:10" x14ac:dyDescent="0.2">
      <c r="A106" s="117"/>
      <c r="B106" s="120"/>
      <c r="C106" s="15"/>
      <c r="D106" s="15"/>
      <c r="E106" s="15"/>
      <c r="F106" s="15"/>
      <c r="G106" s="15"/>
      <c r="H106" s="15"/>
      <c r="I106" s="15"/>
      <c r="J106" s="15"/>
    </row>
    <row r="107" spans="1:10" x14ac:dyDescent="0.2">
      <c r="A107" s="117"/>
      <c r="B107" s="120"/>
      <c r="C107" s="15"/>
      <c r="D107" s="15"/>
      <c r="E107" s="15"/>
      <c r="F107" s="15"/>
      <c r="G107" s="15"/>
      <c r="H107" s="15"/>
      <c r="I107" s="15"/>
      <c r="J107" s="15"/>
    </row>
    <row r="108" spans="1:10" x14ac:dyDescent="0.2">
      <c r="A108" s="117"/>
      <c r="B108" s="15"/>
      <c r="C108" s="120"/>
      <c r="D108" s="15"/>
      <c r="E108" s="15"/>
      <c r="F108" s="15"/>
      <c r="G108" s="15"/>
      <c r="H108" s="15"/>
      <c r="I108" s="15"/>
      <c r="J108" s="15"/>
    </row>
    <row r="109" spans="1:10" x14ac:dyDescent="0.2">
      <c r="A109" s="117"/>
      <c r="B109" s="15"/>
      <c r="C109" s="15"/>
      <c r="D109" s="15"/>
      <c r="E109" s="15"/>
      <c r="F109" s="15"/>
      <c r="G109" s="15"/>
      <c r="H109" s="15"/>
      <c r="I109" s="15"/>
      <c r="J109" s="15"/>
    </row>
    <row r="110" spans="1:10" x14ac:dyDescent="0.2">
      <c r="A110" s="117"/>
      <c r="B110" s="15"/>
      <c r="C110" s="15"/>
      <c r="D110" s="15"/>
      <c r="E110" s="15"/>
      <c r="F110" s="15"/>
      <c r="G110" s="15"/>
      <c r="H110" s="15"/>
      <c r="I110" s="15"/>
      <c r="J110" s="15"/>
    </row>
    <row r="111" spans="1:10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</row>
    <row r="112" spans="1:10" x14ac:dyDescent="0.2">
      <c r="A112" s="15"/>
      <c r="B112" s="187"/>
      <c r="C112" s="187"/>
      <c r="D112" s="187"/>
      <c r="E112" s="187"/>
      <c r="F112" s="187"/>
      <c r="G112" s="187"/>
      <c r="H112" s="187"/>
      <c r="I112" s="15"/>
      <c r="J112" s="15"/>
    </row>
    <row r="113" spans="1:10" x14ac:dyDescent="0.2">
      <c r="A113" s="15"/>
      <c r="B113" s="187"/>
      <c r="C113" s="121"/>
      <c r="D113" s="121"/>
      <c r="E113" s="121"/>
      <c r="F113" s="121"/>
      <c r="G113" s="187"/>
      <c r="H113" s="187"/>
      <c r="I113" s="15"/>
      <c r="J113" s="15"/>
    </row>
    <row r="114" spans="1:10" x14ac:dyDescent="0.2">
      <c r="A114" s="15"/>
      <c r="B114" s="121"/>
      <c r="C114" s="121"/>
      <c r="D114" s="121"/>
      <c r="E114" s="121"/>
      <c r="F114" s="121"/>
      <c r="G114" s="121"/>
      <c r="H114" s="121"/>
      <c r="I114" s="15"/>
      <c r="J114" s="15"/>
    </row>
    <row r="115" spans="1:10" x14ac:dyDescent="0.2">
      <c r="A115" s="15"/>
      <c r="B115" s="121"/>
      <c r="C115" s="121"/>
      <c r="D115" s="121"/>
      <c r="E115" s="121"/>
      <c r="F115" s="121"/>
      <c r="G115" s="121"/>
      <c r="H115" s="121"/>
      <c r="I115" s="15"/>
      <c r="J115" s="15"/>
    </row>
    <row r="116" spans="1:10" x14ac:dyDescent="0.2">
      <c r="A116" s="15"/>
      <c r="B116" s="121"/>
      <c r="C116" s="121"/>
      <c r="D116" s="121"/>
      <c r="E116" s="121"/>
      <c r="F116" s="121"/>
      <c r="G116" s="121"/>
      <c r="H116" s="121"/>
      <c r="I116" s="15"/>
      <c r="J116" s="15"/>
    </row>
    <row r="117" spans="1:10" x14ac:dyDescent="0.2">
      <c r="A117" s="15"/>
      <c r="B117" s="121"/>
      <c r="C117" s="121"/>
      <c r="D117" s="121"/>
      <c r="E117" s="121"/>
      <c r="F117" s="121"/>
      <c r="G117" s="121"/>
      <c r="H117" s="121"/>
      <c r="I117" s="15"/>
      <c r="J117" s="15"/>
    </row>
    <row r="118" spans="1:10" x14ac:dyDescent="0.2">
      <c r="A118" s="15"/>
      <c r="B118" s="121"/>
      <c r="C118" s="121"/>
      <c r="D118" s="121"/>
      <c r="E118" s="121"/>
      <c r="F118" s="121"/>
      <c r="G118" s="121"/>
      <c r="H118" s="121"/>
      <c r="I118" s="15"/>
      <c r="J118" s="15"/>
    </row>
    <row r="119" spans="1:10" x14ac:dyDescent="0.2">
      <c r="A119" s="15"/>
      <c r="B119" s="182"/>
      <c r="C119" s="182"/>
      <c r="D119" s="182"/>
      <c r="E119" s="182"/>
      <c r="F119" s="182"/>
      <c r="G119" s="121"/>
      <c r="H119" s="121"/>
      <c r="I119" s="15"/>
      <c r="J119" s="15"/>
    </row>
    <row r="120" spans="1:10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</row>
    <row r="121" spans="1:10" x14ac:dyDescent="0.2">
      <c r="A121" s="117"/>
      <c r="B121" s="15"/>
      <c r="C121" s="15"/>
      <c r="D121" s="15"/>
      <c r="E121" s="15"/>
      <c r="F121" s="15"/>
      <c r="G121" s="15"/>
      <c r="H121" s="15"/>
      <c r="I121" s="15"/>
      <c r="J121" s="15"/>
    </row>
    <row r="122" spans="1:10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</row>
    <row r="123" spans="1:10" x14ac:dyDescent="0.2">
      <c r="A123" s="15"/>
      <c r="B123" s="183"/>
      <c r="C123" s="183"/>
      <c r="D123" s="183"/>
      <c r="E123" s="183"/>
      <c r="F123" s="183"/>
      <c r="G123" s="183"/>
      <c r="H123" s="183"/>
      <c r="I123" s="15"/>
      <c r="J123" s="15"/>
    </row>
    <row r="124" spans="1:10" x14ac:dyDescent="0.2">
      <c r="A124" s="15"/>
      <c r="B124" s="122"/>
      <c r="C124" s="122"/>
      <c r="D124" s="122"/>
      <c r="E124" s="122"/>
      <c r="F124" s="122"/>
      <c r="G124" s="122"/>
      <c r="H124" s="122"/>
      <c r="I124" s="15"/>
      <c r="J124" s="15"/>
    </row>
    <row r="125" spans="1:10" x14ac:dyDescent="0.2">
      <c r="A125" s="15"/>
      <c r="B125" s="121"/>
      <c r="C125" s="123"/>
      <c r="D125" s="121"/>
      <c r="E125" s="121"/>
      <c r="F125" s="121"/>
      <c r="G125" s="121"/>
      <c r="H125" s="121"/>
      <c r="I125" s="15"/>
      <c r="J125" s="15"/>
    </row>
    <row r="126" spans="1:10" x14ac:dyDescent="0.2">
      <c r="A126" s="15"/>
      <c r="B126" s="121"/>
      <c r="C126" s="123"/>
      <c r="D126" s="121"/>
      <c r="E126" s="121"/>
      <c r="F126" s="121"/>
      <c r="G126" s="121"/>
      <c r="H126" s="121"/>
      <c r="I126" s="15"/>
      <c r="J126" s="15"/>
    </row>
    <row r="127" spans="1:10" x14ac:dyDescent="0.2">
      <c r="A127" s="15"/>
      <c r="B127" s="121"/>
      <c r="C127" s="123"/>
      <c r="D127" s="121"/>
      <c r="E127" s="121"/>
      <c r="F127" s="121"/>
      <c r="G127" s="121"/>
      <c r="H127" s="121"/>
      <c r="I127" s="15"/>
      <c r="J127" s="15"/>
    </row>
    <row r="128" spans="1:10" x14ac:dyDescent="0.2">
      <c r="A128" s="15"/>
      <c r="B128" s="121"/>
      <c r="C128" s="123"/>
      <c r="D128" s="121"/>
      <c r="E128" s="121"/>
      <c r="F128" s="121"/>
      <c r="G128" s="121"/>
      <c r="H128" s="121"/>
      <c r="I128" s="15"/>
      <c r="J128" s="15"/>
    </row>
    <row r="129" spans="1:10" x14ac:dyDescent="0.2">
      <c r="A129" s="15"/>
      <c r="B129" s="121"/>
      <c r="C129" s="123"/>
      <c r="D129" s="121"/>
      <c r="E129" s="121"/>
      <c r="F129" s="121"/>
      <c r="G129" s="121"/>
      <c r="H129" s="121"/>
      <c r="I129" s="15"/>
      <c r="J129" s="15"/>
    </row>
    <row r="130" spans="1:10" x14ac:dyDescent="0.2">
      <c r="A130" s="15"/>
      <c r="B130" s="121"/>
      <c r="C130" s="123"/>
      <c r="D130" s="121"/>
      <c r="E130" s="121"/>
      <c r="F130" s="121"/>
      <c r="G130" s="121"/>
      <c r="H130" s="121"/>
      <c r="I130" s="15"/>
      <c r="J130" s="15"/>
    </row>
    <row r="131" spans="1:10" x14ac:dyDescent="0.2">
      <c r="A131" s="15"/>
      <c r="B131" s="121"/>
      <c r="C131" s="123"/>
      <c r="D131" s="121"/>
      <c r="E131" s="121"/>
      <c r="F131" s="121"/>
      <c r="G131" s="121"/>
      <c r="H131" s="121"/>
      <c r="I131" s="15"/>
      <c r="J131" s="15"/>
    </row>
    <row r="132" spans="1:10" x14ac:dyDescent="0.2">
      <c r="A132" s="15"/>
      <c r="B132" s="121"/>
      <c r="C132" s="123"/>
      <c r="D132" s="121"/>
      <c r="E132" s="121"/>
      <c r="F132" s="121"/>
      <c r="G132" s="121"/>
      <c r="H132" s="121"/>
      <c r="I132" s="15"/>
      <c r="J132" s="15"/>
    </row>
    <row r="133" spans="1:10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</row>
    <row r="134" spans="1:10" x14ac:dyDescent="0.2">
      <c r="A134" s="15"/>
      <c r="B134" s="15"/>
      <c r="C134" s="15"/>
      <c r="D134" s="118"/>
      <c r="E134" s="124"/>
      <c r="F134" s="15"/>
      <c r="G134" s="15"/>
      <c r="H134" s="15"/>
      <c r="I134" s="15"/>
      <c r="J134" s="15"/>
    </row>
    <row r="135" spans="1:10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</row>
    <row r="136" spans="1:10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</row>
    <row r="137" spans="1:10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</row>
    <row r="138" spans="1:10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</row>
    <row r="139" spans="1:10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</row>
    <row r="140" spans="1:10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</row>
    <row r="141" spans="1:10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</row>
    <row r="142" spans="1:10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</row>
    <row r="143" spans="1:10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</row>
    <row r="144" spans="1:10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</row>
    <row r="145" spans="1:10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</row>
    <row r="146" spans="1:10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</row>
    <row r="147" spans="1:10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</row>
    <row r="148" spans="1:10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</row>
    <row r="149" spans="1:10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</row>
    <row r="150" spans="1:10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</row>
    <row r="151" spans="1:10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</row>
    <row r="152" spans="1:10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</row>
    <row r="153" spans="1:10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</row>
    <row r="154" spans="1:10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</row>
    <row r="155" spans="1:10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</row>
    <row r="156" spans="1:10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</row>
    <row r="157" spans="1:10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</row>
    <row r="158" spans="1:10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</row>
    <row r="159" spans="1:10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</row>
    <row r="160" spans="1:10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</row>
    <row r="161" spans="1:10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</row>
    <row r="162" spans="1:10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</row>
    <row r="163" spans="1:10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</row>
    <row r="164" spans="1:10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</row>
    <row r="165" spans="1:10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</row>
    <row r="166" spans="1:10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</row>
    <row r="167" spans="1:10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</row>
    <row r="168" spans="1:10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</row>
    <row r="169" spans="1:10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</row>
    <row r="170" spans="1:10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</row>
    <row r="171" spans="1:10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</row>
    <row r="172" spans="1:10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</row>
    <row r="173" spans="1:10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</row>
    <row r="174" spans="1:10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</row>
    <row r="175" spans="1:10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</row>
    <row r="176" spans="1:10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</row>
    <row r="177" spans="1:10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</row>
    <row r="178" spans="1:10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</row>
    <row r="179" spans="1:10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</row>
    <row r="180" spans="1:10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</row>
    <row r="181" spans="1:10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</row>
    <row r="182" spans="1:10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</row>
    <row r="183" spans="1:10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</row>
    <row r="184" spans="1:10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</row>
    <row r="185" spans="1:10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</row>
    <row r="186" spans="1:10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</row>
    <row r="187" spans="1:10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</row>
    <row r="188" spans="1:10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</row>
    <row r="189" spans="1:10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</row>
    <row r="190" spans="1:10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</row>
    <row r="191" spans="1:10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</row>
    <row r="192" spans="1:10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</row>
    <row r="193" spans="1:10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</row>
    <row r="194" spans="1:10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</row>
    <row r="195" spans="1:10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</row>
    <row r="196" spans="1:10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</row>
    <row r="197" spans="1:10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</row>
    <row r="198" spans="1:10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</row>
    <row r="199" spans="1:10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</row>
    <row r="200" spans="1:10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</row>
    <row r="201" spans="1:10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</row>
    <row r="202" spans="1:10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</row>
    <row r="203" spans="1:10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</row>
    <row r="204" spans="1:10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</row>
    <row r="205" spans="1:10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</row>
    <row r="206" spans="1:10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</row>
    <row r="207" spans="1:10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</row>
    <row r="208" spans="1:10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</row>
    <row r="209" spans="1:10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</row>
    <row r="210" spans="1:10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</row>
    <row r="211" spans="1:10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</row>
    <row r="212" spans="1:10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</row>
    <row r="213" spans="1:10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</row>
    <row r="214" spans="1:10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</row>
    <row r="215" spans="1:10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</row>
    <row r="216" spans="1:10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</row>
    <row r="217" spans="1:10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</row>
    <row r="218" spans="1:10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</row>
    <row r="219" spans="1:10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</row>
    <row r="220" spans="1:10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</row>
    <row r="221" spans="1:10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</row>
    <row r="222" spans="1:10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</row>
    <row r="223" spans="1:10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</row>
    <row r="224" spans="1:10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</row>
    <row r="225" spans="1:10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</row>
    <row r="226" spans="1:10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</row>
    <row r="227" spans="1:10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</row>
    <row r="228" spans="1:10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</row>
    <row r="229" spans="1:10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</row>
    <row r="230" spans="1:10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</row>
    <row r="231" spans="1:10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</row>
    <row r="232" spans="1:10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</row>
    <row r="233" spans="1:10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</row>
    <row r="234" spans="1:10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</row>
    <row r="235" spans="1:10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</row>
    <row r="236" spans="1:10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</row>
    <row r="237" spans="1:10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</row>
    <row r="238" spans="1:10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</row>
    <row r="239" spans="1:10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</row>
    <row r="240" spans="1:10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</row>
    <row r="241" spans="1:10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</row>
    <row r="242" spans="1:10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</row>
    <row r="243" spans="1:10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</row>
    <row r="244" spans="1:10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</row>
    <row r="245" spans="1:10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</row>
    <row r="246" spans="1:10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</row>
    <row r="247" spans="1:10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</row>
    <row r="248" spans="1:10" x14ac:dyDescent="0.2">
      <c r="A248" s="15"/>
      <c r="B248" s="15"/>
      <c r="C248" s="15"/>
      <c r="D248" s="15"/>
      <c r="E248" s="15"/>
      <c r="F248" s="15"/>
      <c r="G248" s="15"/>
      <c r="H248" s="15"/>
      <c r="I248" s="15"/>
      <c r="J248" s="15"/>
    </row>
    <row r="249" spans="1:10" x14ac:dyDescent="0.2">
      <c r="A249" s="15"/>
      <c r="B249" s="15"/>
      <c r="C249" s="15"/>
      <c r="D249" s="15"/>
      <c r="E249" s="15"/>
      <c r="F249" s="15"/>
      <c r="G249" s="15"/>
      <c r="H249" s="15"/>
      <c r="I249" s="15"/>
      <c r="J249" s="15"/>
    </row>
    <row r="250" spans="1:10" x14ac:dyDescent="0.2">
      <c r="A250" s="15"/>
      <c r="B250" s="15"/>
      <c r="C250" s="15"/>
      <c r="D250" s="15"/>
      <c r="E250" s="15"/>
      <c r="F250" s="15"/>
      <c r="G250" s="15"/>
      <c r="H250" s="15"/>
      <c r="I250" s="15"/>
      <c r="J250" s="15"/>
    </row>
    <row r="251" spans="1:10" x14ac:dyDescent="0.2">
      <c r="A251" s="15"/>
      <c r="B251" s="15"/>
      <c r="C251" s="15"/>
      <c r="D251" s="15"/>
      <c r="E251" s="15"/>
      <c r="F251" s="15"/>
      <c r="G251" s="15"/>
      <c r="H251" s="15"/>
      <c r="I251" s="15"/>
      <c r="J251" s="15"/>
    </row>
    <row r="252" spans="1:10" x14ac:dyDescent="0.2">
      <c r="A252" s="15"/>
      <c r="B252" s="15"/>
      <c r="C252" s="15"/>
      <c r="D252" s="15"/>
      <c r="E252" s="15"/>
      <c r="F252" s="15"/>
      <c r="G252" s="15"/>
      <c r="H252" s="15"/>
      <c r="I252" s="15"/>
      <c r="J252" s="15"/>
    </row>
    <row r="253" spans="1:10" x14ac:dyDescent="0.2">
      <c r="A253" s="15"/>
      <c r="B253" s="15"/>
      <c r="C253" s="15"/>
      <c r="D253" s="15"/>
      <c r="E253" s="15"/>
      <c r="F253" s="15"/>
      <c r="G253" s="15"/>
      <c r="H253" s="15"/>
      <c r="I253" s="15"/>
      <c r="J253" s="15"/>
    </row>
    <row r="254" spans="1:10" x14ac:dyDescent="0.2">
      <c r="A254" s="15"/>
      <c r="B254" s="15"/>
      <c r="C254" s="15"/>
      <c r="D254" s="15"/>
      <c r="E254" s="15"/>
      <c r="F254" s="15"/>
      <c r="G254" s="15"/>
      <c r="H254" s="15"/>
      <c r="I254" s="15"/>
      <c r="J254" s="15"/>
    </row>
    <row r="255" spans="1:10" x14ac:dyDescent="0.2">
      <c r="A255" s="15"/>
      <c r="B255" s="15"/>
      <c r="C255" s="15"/>
      <c r="D255" s="15"/>
      <c r="E255" s="15"/>
      <c r="F255" s="15"/>
      <c r="G255" s="15"/>
      <c r="H255" s="15"/>
      <c r="I255" s="15"/>
      <c r="J255" s="15"/>
    </row>
    <row r="256" spans="1:10" x14ac:dyDescent="0.2">
      <c r="A256" s="15"/>
      <c r="B256" s="15"/>
      <c r="C256" s="15"/>
      <c r="D256" s="15"/>
      <c r="E256" s="15"/>
      <c r="F256" s="15"/>
      <c r="G256" s="15"/>
      <c r="H256" s="15"/>
      <c r="I256" s="15"/>
      <c r="J256" s="15"/>
    </row>
    <row r="257" spans="1:10" x14ac:dyDescent="0.2">
      <c r="A257" s="15"/>
      <c r="B257" s="15"/>
      <c r="C257" s="15"/>
      <c r="D257" s="15"/>
      <c r="E257" s="15"/>
      <c r="F257" s="15"/>
      <c r="G257" s="15"/>
      <c r="H257" s="15"/>
      <c r="I257" s="15"/>
      <c r="J257" s="15"/>
    </row>
    <row r="258" spans="1:10" x14ac:dyDescent="0.2">
      <c r="A258" s="15"/>
      <c r="B258" s="15"/>
      <c r="C258" s="15"/>
      <c r="D258" s="15"/>
      <c r="E258" s="15"/>
      <c r="F258" s="15"/>
      <c r="G258" s="15"/>
      <c r="H258" s="15"/>
      <c r="I258" s="15"/>
      <c r="J258" s="15"/>
    </row>
    <row r="259" spans="1:10" x14ac:dyDescent="0.2">
      <c r="A259" s="15"/>
      <c r="B259" s="15"/>
      <c r="C259" s="15"/>
      <c r="D259" s="15"/>
      <c r="E259" s="15"/>
      <c r="F259" s="15"/>
      <c r="G259" s="15"/>
      <c r="H259" s="15"/>
      <c r="I259" s="15"/>
      <c r="J259" s="15"/>
    </row>
    <row r="260" spans="1:10" x14ac:dyDescent="0.2">
      <c r="A260" s="15"/>
      <c r="B260" s="15"/>
      <c r="C260" s="15"/>
      <c r="D260" s="15"/>
      <c r="E260" s="15"/>
      <c r="F260" s="15"/>
      <c r="G260" s="15"/>
      <c r="H260" s="15"/>
      <c r="I260" s="15"/>
      <c r="J260" s="15"/>
    </row>
    <row r="261" spans="1:10" x14ac:dyDescent="0.2">
      <c r="A261" s="15"/>
      <c r="B261" s="15"/>
      <c r="C261" s="15"/>
      <c r="D261" s="15"/>
      <c r="E261" s="15"/>
      <c r="F261" s="15"/>
      <c r="G261" s="15"/>
      <c r="H261" s="15"/>
      <c r="I261" s="15"/>
      <c r="J261" s="15"/>
    </row>
    <row r="262" spans="1:10" x14ac:dyDescent="0.2">
      <c r="A262" s="15"/>
      <c r="B262" s="15"/>
      <c r="C262" s="15"/>
      <c r="D262" s="15"/>
      <c r="E262" s="15"/>
      <c r="F262" s="15"/>
      <c r="G262" s="15"/>
      <c r="H262" s="15"/>
      <c r="I262" s="15"/>
      <c r="J262" s="15"/>
    </row>
    <row r="263" spans="1:10" x14ac:dyDescent="0.2">
      <c r="A263" s="15"/>
      <c r="B263" s="15"/>
      <c r="C263" s="15"/>
      <c r="D263" s="15"/>
      <c r="E263" s="15"/>
      <c r="F263" s="15"/>
      <c r="G263" s="15"/>
      <c r="H263" s="15"/>
      <c r="I263" s="15"/>
      <c r="J263" s="15"/>
    </row>
    <row r="264" spans="1:10" x14ac:dyDescent="0.2">
      <c r="A264" s="15"/>
      <c r="B264" s="15"/>
      <c r="C264" s="15"/>
      <c r="D264" s="15"/>
      <c r="E264" s="15"/>
      <c r="F264" s="15"/>
      <c r="G264" s="15"/>
      <c r="H264" s="15"/>
      <c r="I264" s="15"/>
      <c r="J264" s="15"/>
    </row>
    <row r="265" spans="1:10" x14ac:dyDescent="0.2">
      <c r="A265" s="15"/>
      <c r="B265" s="15"/>
      <c r="C265" s="15"/>
      <c r="D265" s="15"/>
      <c r="E265" s="15"/>
      <c r="F265" s="15"/>
      <c r="G265" s="15"/>
      <c r="H265" s="15"/>
      <c r="I265" s="15"/>
      <c r="J265" s="15"/>
    </row>
    <row r="266" spans="1:10" x14ac:dyDescent="0.2">
      <c r="A266" s="15"/>
      <c r="B266" s="15"/>
      <c r="C266" s="15"/>
      <c r="D266" s="15"/>
      <c r="E266" s="15"/>
      <c r="F266" s="15"/>
      <c r="G266" s="15"/>
      <c r="H266" s="15"/>
      <c r="I266" s="15"/>
      <c r="J266" s="15"/>
    </row>
    <row r="267" spans="1:10" x14ac:dyDescent="0.2">
      <c r="A267" s="15"/>
      <c r="B267" s="15"/>
      <c r="C267" s="15"/>
      <c r="D267" s="15"/>
      <c r="E267" s="15"/>
      <c r="F267" s="15"/>
      <c r="G267" s="15"/>
      <c r="H267" s="15"/>
      <c r="I267" s="15"/>
      <c r="J267" s="15"/>
    </row>
    <row r="268" spans="1:10" x14ac:dyDescent="0.2">
      <c r="A268" s="15"/>
      <c r="B268" s="15"/>
      <c r="C268" s="15"/>
      <c r="D268" s="15"/>
      <c r="E268" s="15"/>
      <c r="F268" s="15"/>
      <c r="G268" s="15"/>
      <c r="H268" s="15"/>
      <c r="I268" s="15"/>
      <c r="J268" s="15"/>
    </row>
    <row r="269" spans="1:10" x14ac:dyDescent="0.2">
      <c r="A269" s="15"/>
      <c r="B269" s="15"/>
      <c r="C269" s="15"/>
      <c r="D269" s="15"/>
      <c r="E269" s="15"/>
      <c r="F269" s="15"/>
      <c r="G269" s="15"/>
      <c r="H269" s="15"/>
      <c r="I269" s="15"/>
      <c r="J269" s="15"/>
    </row>
    <row r="270" spans="1:10" x14ac:dyDescent="0.2">
      <c r="A270" s="15"/>
      <c r="B270" s="15"/>
      <c r="C270" s="15"/>
      <c r="D270" s="15"/>
      <c r="E270" s="15"/>
      <c r="F270" s="15"/>
      <c r="G270" s="15"/>
      <c r="H270" s="15"/>
      <c r="I270" s="15"/>
      <c r="J270" s="15"/>
    </row>
    <row r="271" spans="1:10" x14ac:dyDescent="0.2">
      <c r="A271" s="15"/>
      <c r="B271" s="15"/>
      <c r="C271" s="15"/>
      <c r="D271" s="15"/>
      <c r="E271" s="15"/>
      <c r="F271" s="15"/>
      <c r="G271" s="15"/>
      <c r="H271" s="15"/>
      <c r="I271" s="15"/>
      <c r="J271" s="15"/>
    </row>
    <row r="272" spans="1:10" x14ac:dyDescent="0.2">
      <c r="A272" s="15"/>
      <c r="B272" s="15"/>
      <c r="C272" s="15"/>
      <c r="D272" s="15"/>
      <c r="E272" s="15"/>
      <c r="F272" s="15"/>
      <c r="G272" s="15"/>
      <c r="H272" s="15"/>
      <c r="I272" s="15"/>
      <c r="J272" s="15"/>
    </row>
    <row r="273" spans="1:10" x14ac:dyDescent="0.2">
      <c r="A273" s="15"/>
      <c r="B273" s="15"/>
      <c r="C273" s="15"/>
      <c r="D273" s="15"/>
      <c r="E273" s="15"/>
      <c r="F273" s="15"/>
      <c r="G273" s="15"/>
      <c r="H273" s="15"/>
      <c r="I273" s="15"/>
      <c r="J273" s="15"/>
    </row>
    <row r="274" spans="1:10" x14ac:dyDescent="0.2">
      <c r="A274" s="15"/>
      <c r="B274" s="15"/>
      <c r="C274" s="15"/>
      <c r="D274" s="15"/>
      <c r="E274" s="15"/>
      <c r="F274" s="15"/>
      <c r="G274" s="15"/>
      <c r="H274" s="15"/>
      <c r="I274" s="15"/>
      <c r="J274" s="15"/>
    </row>
    <row r="275" spans="1:10" x14ac:dyDescent="0.2">
      <c r="A275" s="15"/>
      <c r="B275" s="15"/>
      <c r="C275" s="15"/>
      <c r="D275" s="15"/>
      <c r="E275" s="15"/>
      <c r="F275" s="15"/>
      <c r="G275" s="15"/>
      <c r="H275" s="15"/>
      <c r="I275" s="15"/>
      <c r="J275" s="15"/>
    </row>
    <row r="276" spans="1:10" x14ac:dyDescent="0.2">
      <c r="A276" s="15"/>
      <c r="B276" s="15"/>
      <c r="C276" s="15"/>
      <c r="D276" s="15"/>
      <c r="E276" s="15"/>
      <c r="F276" s="15"/>
      <c r="G276" s="15"/>
      <c r="H276" s="15"/>
      <c r="I276" s="15"/>
      <c r="J276" s="15"/>
    </row>
    <row r="277" spans="1:10" x14ac:dyDescent="0.2">
      <c r="A277" s="15"/>
      <c r="B277" s="15"/>
      <c r="C277" s="15"/>
      <c r="D277" s="15"/>
      <c r="E277" s="15"/>
      <c r="F277" s="15"/>
      <c r="G277" s="15"/>
      <c r="H277" s="15"/>
      <c r="I277" s="15"/>
      <c r="J277" s="15"/>
    </row>
    <row r="278" spans="1:10" x14ac:dyDescent="0.2">
      <c r="A278" s="15"/>
      <c r="B278" s="15"/>
      <c r="C278" s="15"/>
      <c r="D278" s="15"/>
      <c r="E278" s="15"/>
      <c r="F278" s="15"/>
      <c r="G278" s="15"/>
      <c r="H278" s="15"/>
      <c r="I278" s="15"/>
      <c r="J278" s="15"/>
    </row>
    <row r="279" spans="1:10" x14ac:dyDescent="0.2">
      <c r="A279" s="15"/>
      <c r="B279" s="15"/>
      <c r="C279" s="15"/>
      <c r="D279" s="15"/>
      <c r="E279" s="15"/>
      <c r="F279" s="15"/>
      <c r="G279" s="15"/>
      <c r="H279" s="15"/>
      <c r="I279" s="15"/>
      <c r="J279" s="15"/>
    </row>
    <row r="280" spans="1:10" x14ac:dyDescent="0.2">
      <c r="A280" s="15"/>
      <c r="B280" s="15"/>
      <c r="C280" s="15"/>
      <c r="D280" s="15"/>
      <c r="E280" s="15"/>
      <c r="F280" s="15"/>
      <c r="G280" s="15"/>
      <c r="H280" s="15"/>
      <c r="I280" s="15"/>
      <c r="J280" s="15"/>
    </row>
    <row r="281" spans="1:10" x14ac:dyDescent="0.2">
      <c r="A281" s="15"/>
      <c r="B281" s="15"/>
      <c r="C281" s="15"/>
      <c r="D281" s="15"/>
      <c r="E281" s="15"/>
      <c r="F281" s="15"/>
      <c r="G281" s="15"/>
      <c r="H281" s="15"/>
      <c r="I281" s="15"/>
      <c r="J281" s="15"/>
    </row>
    <row r="282" spans="1:10" x14ac:dyDescent="0.2">
      <c r="A282" s="15"/>
      <c r="B282" s="15"/>
      <c r="C282" s="15"/>
      <c r="D282" s="15"/>
      <c r="E282" s="15"/>
      <c r="F282" s="15"/>
      <c r="G282" s="15"/>
      <c r="H282" s="15"/>
      <c r="I282" s="15"/>
      <c r="J282" s="15"/>
    </row>
    <row r="283" spans="1:10" x14ac:dyDescent="0.2">
      <c r="A283" s="15"/>
      <c r="B283" s="15"/>
      <c r="C283" s="15"/>
      <c r="D283" s="15"/>
      <c r="E283" s="15"/>
      <c r="F283" s="15"/>
      <c r="G283" s="15"/>
      <c r="H283" s="15"/>
      <c r="I283" s="15"/>
      <c r="J283" s="15"/>
    </row>
    <row r="284" spans="1:10" x14ac:dyDescent="0.2">
      <c r="A284" s="15"/>
      <c r="B284" s="15"/>
      <c r="C284" s="15"/>
      <c r="D284" s="15"/>
      <c r="E284" s="15"/>
      <c r="F284" s="15"/>
      <c r="G284" s="15"/>
      <c r="H284" s="15"/>
      <c r="I284" s="15"/>
      <c r="J284" s="15"/>
    </row>
    <row r="285" spans="1:10" x14ac:dyDescent="0.2">
      <c r="A285" s="15"/>
      <c r="B285" s="15"/>
      <c r="C285" s="15"/>
      <c r="D285" s="15"/>
      <c r="E285" s="15"/>
      <c r="F285" s="15"/>
      <c r="G285" s="15"/>
      <c r="H285" s="15"/>
      <c r="I285" s="15"/>
      <c r="J285" s="15"/>
    </row>
    <row r="286" spans="1:10" x14ac:dyDescent="0.2">
      <c r="A286" s="15"/>
      <c r="B286" s="15"/>
      <c r="C286" s="15"/>
      <c r="D286" s="15"/>
      <c r="E286" s="15"/>
      <c r="F286" s="15"/>
      <c r="G286" s="15"/>
      <c r="H286" s="15"/>
      <c r="I286" s="15"/>
      <c r="J286" s="15"/>
    </row>
    <row r="287" spans="1:10" x14ac:dyDescent="0.2">
      <c r="A287" s="15"/>
      <c r="B287" s="15"/>
      <c r="C287" s="15"/>
      <c r="D287" s="15"/>
      <c r="E287" s="15"/>
      <c r="F287" s="15"/>
      <c r="G287" s="15"/>
      <c r="H287" s="15"/>
      <c r="I287" s="15"/>
      <c r="J287" s="15"/>
    </row>
    <row r="288" spans="1:10" x14ac:dyDescent="0.2">
      <c r="A288" s="15"/>
      <c r="B288" s="15"/>
      <c r="C288" s="15"/>
      <c r="D288" s="15"/>
      <c r="E288" s="15"/>
      <c r="F288" s="15"/>
      <c r="G288" s="15"/>
      <c r="H288" s="15"/>
      <c r="I288" s="15"/>
      <c r="J288" s="15"/>
    </row>
    <row r="289" spans="1:10" x14ac:dyDescent="0.2">
      <c r="A289" s="15"/>
      <c r="B289" s="15"/>
      <c r="C289" s="15"/>
      <c r="D289" s="15"/>
      <c r="E289" s="15"/>
      <c r="F289" s="15"/>
      <c r="G289" s="15"/>
      <c r="H289" s="15"/>
      <c r="I289" s="15"/>
      <c r="J289" s="15"/>
    </row>
    <row r="290" spans="1:10" x14ac:dyDescent="0.2">
      <c r="A290" s="15"/>
      <c r="B290" s="15"/>
      <c r="C290" s="15"/>
      <c r="D290" s="15"/>
      <c r="E290" s="15"/>
      <c r="F290" s="15"/>
      <c r="G290" s="15"/>
      <c r="H290" s="15"/>
      <c r="I290" s="15"/>
      <c r="J290" s="15"/>
    </row>
    <row r="291" spans="1:10" x14ac:dyDescent="0.2">
      <c r="A291" s="15"/>
      <c r="B291" s="15"/>
      <c r="C291" s="15"/>
      <c r="D291" s="15"/>
      <c r="E291" s="15"/>
      <c r="F291" s="15"/>
      <c r="G291" s="15"/>
      <c r="H291" s="15"/>
      <c r="I291" s="15"/>
      <c r="J291" s="15"/>
    </row>
    <row r="292" spans="1:10" x14ac:dyDescent="0.2">
      <c r="A292" s="15"/>
      <c r="B292" s="15"/>
      <c r="C292" s="15"/>
      <c r="D292" s="15"/>
      <c r="E292" s="15"/>
      <c r="F292" s="15"/>
      <c r="G292" s="15"/>
      <c r="H292" s="15"/>
      <c r="I292" s="15"/>
      <c r="J292" s="15"/>
    </row>
    <row r="293" spans="1:10" x14ac:dyDescent="0.2">
      <c r="A293" s="15"/>
      <c r="B293" s="15"/>
      <c r="C293" s="15"/>
      <c r="D293" s="15"/>
      <c r="E293" s="15"/>
      <c r="F293" s="15"/>
      <c r="G293" s="15"/>
      <c r="H293" s="15"/>
      <c r="I293" s="15"/>
      <c r="J293" s="15"/>
    </row>
    <row r="294" spans="1:10" x14ac:dyDescent="0.2">
      <c r="A294" s="15"/>
      <c r="B294" s="15"/>
      <c r="C294" s="15"/>
      <c r="D294" s="15"/>
      <c r="E294" s="15"/>
      <c r="F294" s="15"/>
      <c r="G294" s="15"/>
      <c r="H294" s="15"/>
      <c r="I294" s="15"/>
      <c r="J294" s="15"/>
    </row>
    <row r="295" spans="1:10" x14ac:dyDescent="0.2">
      <c r="A295" s="15"/>
      <c r="B295" s="15"/>
      <c r="C295" s="15"/>
      <c r="D295" s="15"/>
      <c r="E295" s="15"/>
      <c r="F295" s="15"/>
      <c r="G295" s="15"/>
      <c r="H295" s="15"/>
      <c r="I295" s="15"/>
      <c r="J295" s="15"/>
    </row>
    <row r="296" spans="1:10" x14ac:dyDescent="0.2">
      <c r="A296" s="15"/>
      <c r="B296" s="15"/>
      <c r="C296" s="15"/>
      <c r="D296" s="15"/>
      <c r="E296" s="15"/>
      <c r="F296" s="15"/>
      <c r="G296" s="15"/>
      <c r="H296" s="15"/>
      <c r="I296" s="15"/>
      <c r="J296" s="15"/>
    </row>
    <row r="297" spans="1:10" x14ac:dyDescent="0.2">
      <c r="A297" s="15"/>
      <c r="B297" s="15"/>
      <c r="C297" s="15"/>
      <c r="D297" s="15"/>
      <c r="E297" s="15"/>
      <c r="F297" s="15"/>
      <c r="G297" s="15"/>
      <c r="H297" s="15"/>
      <c r="I297" s="15"/>
      <c r="J297" s="15"/>
    </row>
    <row r="298" spans="1:10" x14ac:dyDescent="0.2">
      <c r="A298" s="15"/>
      <c r="B298" s="15"/>
      <c r="C298" s="15"/>
      <c r="D298" s="15"/>
      <c r="E298" s="15"/>
      <c r="F298" s="15"/>
      <c r="G298" s="15"/>
      <c r="H298" s="15"/>
      <c r="I298" s="15"/>
      <c r="J298" s="15"/>
    </row>
    <row r="299" spans="1:10" x14ac:dyDescent="0.2">
      <c r="A299" s="15"/>
      <c r="B299" s="15"/>
      <c r="C299" s="15"/>
      <c r="D299" s="15"/>
      <c r="E299" s="15"/>
      <c r="F299" s="15"/>
      <c r="G299" s="15"/>
      <c r="H299" s="15"/>
      <c r="I299" s="15"/>
      <c r="J299" s="15"/>
    </row>
    <row r="300" spans="1:10" x14ac:dyDescent="0.2">
      <c r="A300" s="15"/>
      <c r="B300" s="15"/>
      <c r="C300" s="15"/>
      <c r="D300" s="15"/>
      <c r="E300" s="15"/>
      <c r="F300" s="15"/>
      <c r="G300" s="15"/>
      <c r="H300" s="15"/>
      <c r="I300" s="15"/>
      <c r="J300" s="15"/>
    </row>
    <row r="301" spans="1:10" x14ac:dyDescent="0.2">
      <c r="A301" s="15"/>
      <c r="B301" s="15"/>
      <c r="C301" s="15"/>
      <c r="D301" s="15"/>
      <c r="E301" s="15"/>
      <c r="F301" s="15"/>
      <c r="G301" s="15"/>
      <c r="H301" s="15"/>
      <c r="I301" s="15"/>
      <c r="J301" s="15"/>
    </row>
    <row r="302" spans="1:10" x14ac:dyDescent="0.2">
      <c r="A302" s="15"/>
      <c r="B302" s="15"/>
      <c r="C302" s="15"/>
      <c r="D302" s="15"/>
      <c r="E302" s="15"/>
      <c r="F302" s="15"/>
      <c r="G302" s="15"/>
      <c r="H302" s="15"/>
      <c r="I302" s="15"/>
      <c r="J302" s="15"/>
    </row>
    <row r="303" spans="1:10" x14ac:dyDescent="0.2">
      <c r="A303" s="15"/>
      <c r="B303" s="15"/>
      <c r="C303" s="15"/>
      <c r="D303" s="15"/>
      <c r="E303" s="15"/>
      <c r="F303" s="15"/>
      <c r="G303" s="15"/>
      <c r="H303" s="15"/>
      <c r="I303" s="15"/>
      <c r="J303" s="15"/>
    </row>
    <row r="304" spans="1:10" x14ac:dyDescent="0.2">
      <c r="A304" s="15"/>
      <c r="B304" s="15"/>
      <c r="C304" s="15"/>
      <c r="D304" s="15"/>
      <c r="E304" s="15"/>
      <c r="F304" s="15"/>
      <c r="G304" s="15"/>
      <c r="H304" s="15"/>
      <c r="I304" s="15"/>
      <c r="J304" s="15"/>
    </row>
    <row r="305" spans="1:10" x14ac:dyDescent="0.2">
      <c r="A305" s="15"/>
      <c r="B305" s="15"/>
      <c r="C305" s="15"/>
      <c r="D305" s="15"/>
      <c r="E305" s="15"/>
      <c r="F305" s="15"/>
      <c r="G305" s="15"/>
      <c r="H305" s="15"/>
      <c r="I305" s="15"/>
      <c r="J305" s="15"/>
    </row>
    <row r="306" spans="1:10" x14ac:dyDescent="0.2">
      <c r="A306" s="15"/>
      <c r="B306" s="15"/>
      <c r="C306" s="15"/>
      <c r="D306" s="15"/>
      <c r="E306" s="15"/>
      <c r="F306" s="15"/>
      <c r="G306" s="15"/>
      <c r="H306" s="15"/>
      <c r="I306" s="15"/>
      <c r="J306" s="15"/>
    </row>
    <row r="307" spans="1:10" x14ac:dyDescent="0.2">
      <c r="A307" s="15"/>
      <c r="B307" s="15"/>
      <c r="C307" s="15"/>
      <c r="D307" s="15"/>
      <c r="E307" s="15"/>
      <c r="F307" s="15"/>
      <c r="G307" s="15"/>
      <c r="H307" s="15"/>
      <c r="I307" s="15"/>
      <c r="J307" s="15"/>
    </row>
    <row r="308" spans="1:10" x14ac:dyDescent="0.2">
      <c r="A308" s="15"/>
      <c r="B308" s="15"/>
      <c r="C308" s="15"/>
      <c r="D308" s="15"/>
      <c r="E308" s="15"/>
      <c r="F308" s="15"/>
      <c r="G308" s="15"/>
      <c r="H308" s="15"/>
      <c r="I308" s="15"/>
      <c r="J308" s="15"/>
    </row>
    <row r="309" spans="1:10" x14ac:dyDescent="0.2">
      <c r="A309" s="15"/>
      <c r="B309" s="15"/>
      <c r="C309" s="15"/>
      <c r="D309" s="15"/>
      <c r="E309" s="15"/>
      <c r="F309" s="15"/>
      <c r="G309" s="15"/>
      <c r="H309" s="15"/>
      <c r="I309" s="15"/>
      <c r="J309" s="15"/>
    </row>
    <row r="310" spans="1:10" x14ac:dyDescent="0.2">
      <c r="A310" s="15"/>
      <c r="B310" s="15"/>
      <c r="C310" s="15"/>
      <c r="D310" s="15"/>
      <c r="E310" s="15"/>
      <c r="F310" s="15"/>
      <c r="G310" s="15"/>
      <c r="H310" s="15"/>
      <c r="I310" s="15"/>
      <c r="J310" s="15"/>
    </row>
    <row r="311" spans="1:10" x14ac:dyDescent="0.2">
      <c r="A311" s="15"/>
      <c r="B311" s="15"/>
      <c r="C311" s="15"/>
      <c r="D311" s="15"/>
      <c r="E311" s="15"/>
      <c r="F311" s="15"/>
      <c r="G311" s="15"/>
      <c r="H311" s="15"/>
      <c r="I311" s="15"/>
      <c r="J311" s="15"/>
    </row>
    <row r="312" spans="1:10" x14ac:dyDescent="0.2">
      <c r="A312" s="15"/>
      <c r="B312" s="15"/>
      <c r="C312" s="15"/>
      <c r="D312" s="15"/>
      <c r="E312" s="15"/>
      <c r="F312" s="15"/>
      <c r="G312" s="15"/>
      <c r="H312" s="15"/>
      <c r="I312" s="15"/>
      <c r="J312" s="15"/>
    </row>
    <row r="313" spans="1:10" x14ac:dyDescent="0.2">
      <c r="A313" s="15"/>
      <c r="B313" s="15"/>
      <c r="C313" s="15"/>
      <c r="D313" s="15"/>
      <c r="E313" s="15"/>
      <c r="F313" s="15"/>
      <c r="G313" s="15"/>
      <c r="H313" s="15"/>
      <c r="I313" s="15"/>
      <c r="J313" s="15"/>
    </row>
    <row r="314" spans="1:10" x14ac:dyDescent="0.2">
      <c r="A314" s="15"/>
      <c r="B314" s="15"/>
      <c r="C314" s="15"/>
      <c r="D314" s="15"/>
      <c r="E314" s="15"/>
      <c r="F314" s="15"/>
      <c r="G314" s="15"/>
      <c r="H314" s="15"/>
      <c r="I314" s="15"/>
      <c r="J314" s="15"/>
    </row>
    <row r="315" spans="1:10" x14ac:dyDescent="0.2">
      <c r="A315" s="15"/>
      <c r="B315" s="15"/>
      <c r="C315" s="15"/>
      <c r="D315" s="15"/>
      <c r="E315" s="15"/>
      <c r="F315" s="15"/>
      <c r="G315" s="15"/>
      <c r="H315" s="15"/>
      <c r="I315" s="15"/>
      <c r="J315" s="15"/>
    </row>
    <row r="316" spans="1:10" x14ac:dyDescent="0.2">
      <c r="A316" s="15"/>
      <c r="B316" s="15"/>
      <c r="C316" s="15"/>
      <c r="D316" s="15"/>
      <c r="E316" s="15"/>
      <c r="F316" s="15"/>
      <c r="G316" s="15"/>
      <c r="H316" s="15"/>
      <c r="I316" s="15"/>
      <c r="J316" s="15"/>
    </row>
    <row r="317" spans="1:10" x14ac:dyDescent="0.2">
      <c r="A317" s="15"/>
      <c r="B317" s="15"/>
      <c r="C317" s="15"/>
      <c r="D317" s="15"/>
      <c r="E317" s="15"/>
      <c r="F317" s="15"/>
      <c r="G317" s="15"/>
      <c r="H317" s="15"/>
      <c r="I317" s="15"/>
      <c r="J317" s="15"/>
    </row>
    <row r="318" spans="1:10" x14ac:dyDescent="0.2">
      <c r="A318" s="15"/>
      <c r="B318" s="15"/>
      <c r="C318" s="15"/>
      <c r="D318" s="15"/>
      <c r="E318" s="15"/>
      <c r="F318" s="15"/>
      <c r="G318" s="15"/>
      <c r="H318" s="15"/>
      <c r="I318" s="15"/>
      <c r="J318" s="15"/>
    </row>
    <row r="319" spans="1:10" x14ac:dyDescent="0.2">
      <c r="A319" s="15"/>
      <c r="B319" s="15"/>
      <c r="C319" s="15"/>
      <c r="D319" s="15"/>
      <c r="E319" s="15"/>
      <c r="F319" s="15"/>
      <c r="G319" s="15"/>
      <c r="H319" s="15"/>
      <c r="I319" s="15"/>
      <c r="J319" s="15"/>
    </row>
    <row r="320" spans="1:10" x14ac:dyDescent="0.2">
      <c r="A320" s="15"/>
      <c r="B320" s="15"/>
      <c r="C320" s="15"/>
      <c r="D320" s="15"/>
      <c r="E320" s="15"/>
      <c r="F320" s="15"/>
      <c r="G320" s="15"/>
      <c r="H320" s="15"/>
      <c r="I320" s="15"/>
      <c r="J320" s="15"/>
    </row>
    <row r="321" spans="1:10" x14ac:dyDescent="0.2">
      <c r="A321" s="15"/>
      <c r="B321" s="15"/>
      <c r="C321" s="15"/>
      <c r="D321" s="15"/>
      <c r="E321" s="15"/>
      <c r="F321" s="15"/>
      <c r="G321" s="15"/>
      <c r="H321" s="15"/>
      <c r="I321" s="15"/>
      <c r="J321" s="15"/>
    </row>
    <row r="322" spans="1:10" x14ac:dyDescent="0.2">
      <c r="A322" s="15"/>
      <c r="B322" s="15"/>
      <c r="C322" s="15"/>
      <c r="D322" s="15"/>
      <c r="E322" s="15"/>
      <c r="F322" s="15"/>
      <c r="G322" s="15"/>
      <c r="H322" s="15"/>
      <c r="I322" s="15"/>
      <c r="J322" s="15"/>
    </row>
    <row r="323" spans="1:10" x14ac:dyDescent="0.2">
      <c r="A323" s="15"/>
      <c r="B323" s="15"/>
      <c r="C323" s="15"/>
      <c r="D323" s="15"/>
      <c r="E323" s="15"/>
      <c r="F323" s="15"/>
      <c r="G323" s="15"/>
      <c r="H323" s="15"/>
      <c r="I323" s="15"/>
      <c r="J323" s="15"/>
    </row>
    <row r="324" spans="1:10" x14ac:dyDescent="0.2">
      <c r="A324" s="15"/>
      <c r="B324" s="15"/>
      <c r="C324" s="15"/>
      <c r="D324" s="15"/>
      <c r="E324" s="15"/>
      <c r="F324" s="15"/>
      <c r="G324" s="15"/>
      <c r="H324" s="15"/>
      <c r="I324" s="15"/>
      <c r="J324" s="15"/>
    </row>
    <row r="325" spans="1:10" x14ac:dyDescent="0.2">
      <c r="A325" s="15"/>
      <c r="B325" s="15"/>
      <c r="C325" s="15"/>
      <c r="D325" s="15"/>
      <c r="E325" s="15"/>
      <c r="F325" s="15"/>
      <c r="G325" s="15"/>
      <c r="H325" s="15"/>
      <c r="I325" s="15"/>
      <c r="J325" s="15"/>
    </row>
    <row r="326" spans="1:10" x14ac:dyDescent="0.2">
      <c r="A326" s="15"/>
      <c r="B326" s="15"/>
      <c r="C326" s="15"/>
      <c r="D326" s="15"/>
      <c r="E326" s="15"/>
      <c r="F326" s="15"/>
      <c r="G326" s="15"/>
      <c r="H326" s="15"/>
      <c r="I326" s="15"/>
      <c r="J326" s="15"/>
    </row>
    <row r="327" spans="1:10" x14ac:dyDescent="0.2">
      <c r="A327" s="15"/>
      <c r="B327" s="15"/>
      <c r="C327" s="15"/>
      <c r="D327" s="15"/>
      <c r="E327" s="15"/>
      <c r="F327" s="15"/>
      <c r="G327" s="15"/>
      <c r="H327" s="15"/>
      <c r="I327" s="15"/>
      <c r="J327" s="15"/>
    </row>
    <row r="328" spans="1:10" x14ac:dyDescent="0.2">
      <c r="A328" s="15"/>
      <c r="B328" s="15"/>
      <c r="C328" s="15"/>
      <c r="D328" s="15"/>
      <c r="E328" s="15"/>
      <c r="F328" s="15"/>
      <c r="G328" s="15"/>
      <c r="H328" s="15"/>
      <c r="I328" s="15"/>
      <c r="J328" s="15"/>
    </row>
    <row r="329" spans="1:10" x14ac:dyDescent="0.2">
      <c r="A329" s="15"/>
      <c r="B329" s="15"/>
      <c r="C329" s="15"/>
      <c r="D329" s="15"/>
      <c r="E329" s="15"/>
      <c r="F329" s="15"/>
      <c r="G329" s="15"/>
      <c r="H329" s="15"/>
      <c r="I329" s="15"/>
      <c r="J329" s="15"/>
    </row>
    <row r="330" spans="1:10" x14ac:dyDescent="0.2">
      <c r="A330" s="15"/>
      <c r="B330" s="15"/>
      <c r="C330" s="15"/>
      <c r="D330" s="15"/>
      <c r="E330" s="15"/>
      <c r="F330" s="15"/>
      <c r="G330" s="15"/>
      <c r="H330" s="15"/>
      <c r="I330" s="15"/>
      <c r="J330" s="15"/>
    </row>
    <row r="331" spans="1:10" x14ac:dyDescent="0.2">
      <c r="A331" s="15"/>
      <c r="B331" s="15"/>
      <c r="C331" s="15"/>
      <c r="D331" s="15"/>
      <c r="E331" s="15"/>
      <c r="F331" s="15"/>
      <c r="G331" s="15"/>
      <c r="H331" s="15"/>
      <c r="I331" s="15"/>
      <c r="J331" s="15"/>
    </row>
    <row r="332" spans="1:10" x14ac:dyDescent="0.2">
      <c r="A332" s="15"/>
      <c r="B332" s="15"/>
      <c r="C332" s="15"/>
      <c r="D332" s="15"/>
      <c r="E332" s="15"/>
      <c r="F332" s="15"/>
      <c r="G332" s="15"/>
      <c r="H332" s="15"/>
      <c r="I332" s="15"/>
      <c r="J332" s="15"/>
    </row>
    <row r="333" spans="1:10" x14ac:dyDescent="0.2">
      <c r="A333" s="15"/>
      <c r="B333" s="15"/>
      <c r="C333" s="15"/>
      <c r="D333" s="15"/>
      <c r="E333" s="15"/>
      <c r="F333" s="15"/>
      <c r="G333" s="15"/>
      <c r="H333" s="15"/>
      <c r="I333" s="15"/>
      <c r="J333" s="15"/>
    </row>
    <row r="334" spans="1:10" x14ac:dyDescent="0.2">
      <c r="A334" s="15"/>
      <c r="B334" s="15"/>
      <c r="C334" s="15"/>
      <c r="D334" s="15"/>
      <c r="E334" s="15"/>
      <c r="F334" s="15"/>
      <c r="G334" s="15"/>
      <c r="H334" s="15"/>
      <c r="I334" s="15"/>
      <c r="J334" s="15"/>
    </row>
    <row r="335" spans="1:10" x14ac:dyDescent="0.2">
      <c r="A335" s="15"/>
      <c r="B335" s="15"/>
      <c r="C335" s="15"/>
      <c r="D335" s="15"/>
      <c r="E335" s="15"/>
      <c r="F335" s="15"/>
      <c r="G335" s="15"/>
      <c r="H335" s="15"/>
      <c r="I335" s="15"/>
      <c r="J335" s="15"/>
    </row>
    <row r="336" spans="1:10" x14ac:dyDescent="0.2">
      <c r="A336" s="15"/>
      <c r="B336" s="15"/>
      <c r="C336" s="15"/>
      <c r="D336" s="15"/>
      <c r="E336" s="15"/>
      <c r="F336" s="15"/>
      <c r="G336" s="15"/>
      <c r="H336" s="15"/>
      <c r="I336" s="15"/>
      <c r="J336" s="15"/>
    </row>
    <row r="337" spans="1:10" x14ac:dyDescent="0.2">
      <c r="A337" s="15"/>
      <c r="B337" s="15"/>
      <c r="C337" s="15"/>
      <c r="D337" s="15"/>
      <c r="E337" s="15"/>
      <c r="F337" s="15"/>
      <c r="G337" s="15"/>
      <c r="H337" s="15"/>
      <c r="I337" s="15"/>
      <c r="J337" s="15"/>
    </row>
    <row r="338" spans="1:10" x14ac:dyDescent="0.2">
      <c r="A338" s="15"/>
      <c r="B338" s="15"/>
      <c r="C338" s="15"/>
      <c r="D338" s="15"/>
      <c r="E338" s="15"/>
      <c r="F338" s="15"/>
      <c r="G338" s="15"/>
      <c r="H338" s="15"/>
      <c r="I338" s="15"/>
      <c r="J338" s="15"/>
    </row>
    <row r="339" spans="1:10" x14ac:dyDescent="0.2">
      <c r="A339" s="15"/>
      <c r="B339" s="15"/>
      <c r="C339" s="15"/>
      <c r="D339" s="15"/>
      <c r="E339" s="15"/>
      <c r="F339" s="15"/>
      <c r="G339" s="15"/>
      <c r="H339" s="15"/>
      <c r="I339" s="15"/>
      <c r="J339" s="15"/>
    </row>
    <row r="340" spans="1:10" x14ac:dyDescent="0.2">
      <c r="A340" s="15"/>
      <c r="B340" s="15"/>
      <c r="C340" s="15"/>
      <c r="D340" s="15"/>
      <c r="E340" s="15"/>
      <c r="F340" s="15"/>
      <c r="G340" s="15"/>
      <c r="H340" s="15"/>
      <c r="I340" s="15"/>
      <c r="J340" s="15"/>
    </row>
    <row r="341" spans="1:10" x14ac:dyDescent="0.2">
      <c r="A341" s="15"/>
      <c r="B341" s="15"/>
      <c r="C341" s="15"/>
      <c r="D341" s="15"/>
      <c r="E341" s="15"/>
      <c r="F341" s="15"/>
      <c r="G341" s="15"/>
      <c r="H341" s="15"/>
      <c r="I341" s="15"/>
      <c r="J341" s="15"/>
    </row>
    <row r="342" spans="1:10" x14ac:dyDescent="0.2">
      <c r="A342" s="15"/>
      <c r="B342" s="15"/>
      <c r="C342" s="15"/>
      <c r="D342" s="15"/>
      <c r="E342" s="15"/>
      <c r="F342" s="15"/>
      <c r="G342" s="15"/>
      <c r="H342" s="15"/>
      <c r="I342" s="15"/>
      <c r="J342" s="15"/>
    </row>
    <row r="343" spans="1:10" x14ac:dyDescent="0.2">
      <c r="A343" s="15"/>
      <c r="B343" s="15"/>
      <c r="C343" s="15"/>
      <c r="D343" s="15"/>
      <c r="E343" s="15"/>
      <c r="F343" s="15"/>
      <c r="G343" s="15"/>
      <c r="H343" s="15"/>
      <c r="I343" s="15"/>
      <c r="J343" s="15"/>
    </row>
    <row r="344" spans="1:10" x14ac:dyDescent="0.2">
      <c r="A344" s="15"/>
      <c r="B344" s="15"/>
      <c r="C344" s="15"/>
      <c r="D344" s="15"/>
      <c r="E344" s="15"/>
      <c r="F344" s="15"/>
      <c r="G344" s="15"/>
      <c r="H344" s="15"/>
      <c r="I344" s="15"/>
      <c r="J344" s="15"/>
    </row>
    <row r="345" spans="1:10" x14ac:dyDescent="0.2">
      <c r="A345" s="15"/>
      <c r="B345" s="15"/>
      <c r="C345" s="15"/>
      <c r="D345" s="15"/>
      <c r="E345" s="15"/>
      <c r="F345" s="15"/>
      <c r="G345" s="15"/>
      <c r="H345" s="15"/>
      <c r="I345" s="15"/>
      <c r="J345" s="15"/>
    </row>
    <row r="346" spans="1:10" x14ac:dyDescent="0.2">
      <c r="A346" s="15"/>
      <c r="B346" s="15"/>
      <c r="C346" s="15"/>
      <c r="D346" s="15"/>
      <c r="E346" s="15"/>
      <c r="F346" s="15"/>
      <c r="G346" s="15"/>
      <c r="H346" s="15"/>
      <c r="I346" s="15"/>
      <c r="J346" s="15"/>
    </row>
    <row r="347" spans="1:10" x14ac:dyDescent="0.2">
      <c r="A347" s="15"/>
      <c r="B347" s="15"/>
      <c r="C347" s="15"/>
      <c r="D347" s="15"/>
      <c r="E347" s="15"/>
      <c r="F347" s="15"/>
      <c r="G347" s="15"/>
      <c r="H347" s="15"/>
      <c r="I347" s="15"/>
      <c r="J347" s="15"/>
    </row>
    <row r="348" spans="1:10" x14ac:dyDescent="0.2">
      <c r="A348" s="15"/>
      <c r="B348" s="15"/>
      <c r="C348" s="15"/>
      <c r="D348" s="15"/>
      <c r="E348" s="15"/>
      <c r="F348" s="15"/>
      <c r="G348" s="15"/>
      <c r="H348" s="15"/>
      <c r="I348" s="15"/>
      <c r="J348" s="15"/>
    </row>
    <row r="349" spans="1:10" x14ac:dyDescent="0.2">
      <c r="A349" s="15"/>
      <c r="B349" s="15"/>
      <c r="C349" s="15"/>
      <c r="D349" s="15"/>
      <c r="E349" s="15"/>
      <c r="F349" s="15"/>
      <c r="G349" s="15"/>
      <c r="H349" s="15"/>
      <c r="I349" s="15"/>
      <c r="J349" s="15"/>
    </row>
    <row r="350" spans="1:10" x14ac:dyDescent="0.2">
      <c r="A350" s="15"/>
      <c r="B350" s="15"/>
      <c r="C350" s="15"/>
      <c r="D350" s="15"/>
      <c r="E350" s="15"/>
      <c r="F350" s="15"/>
      <c r="G350" s="15"/>
      <c r="H350" s="15"/>
      <c r="I350" s="15"/>
      <c r="J350" s="15"/>
    </row>
    <row r="351" spans="1:10" x14ac:dyDescent="0.2">
      <c r="A351" s="15"/>
      <c r="B351" s="15"/>
      <c r="C351" s="15"/>
      <c r="D351" s="15"/>
      <c r="E351" s="15"/>
      <c r="F351" s="15"/>
      <c r="G351" s="15"/>
      <c r="H351" s="15"/>
      <c r="I351" s="15"/>
      <c r="J351" s="15"/>
    </row>
    <row r="352" spans="1:10" x14ac:dyDescent="0.2">
      <c r="A352" s="15"/>
      <c r="B352" s="15"/>
      <c r="C352" s="15"/>
      <c r="D352" s="15"/>
      <c r="E352" s="15"/>
      <c r="F352" s="15"/>
      <c r="G352" s="15"/>
      <c r="H352" s="15"/>
      <c r="I352" s="15"/>
      <c r="J352" s="15"/>
    </row>
    <row r="353" spans="1:10" x14ac:dyDescent="0.2">
      <c r="A353" s="15"/>
      <c r="B353" s="15"/>
      <c r="C353" s="15"/>
      <c r="D353" s="15"/>
      <c r="E353" s="15"/>
      <c r="F353" s="15"/>
      <c r="G353" s="15"/>
      <c r="H353" s="15"/>
      <c r="I353" s="15"/>
      <c r="J353" s="15"/>
    </row>
    <row r="354" spans="1:10" x14ac:dyDescent="0.2">
      <c r="A354" s="15"/>
      <c r="B354" s="15"/>
      <c r="C354" s="15"/>
      <c r="D354" s="15"/>
      <c r="E354" s="15"/>
      <c r="F354" s="15"/>
      <c r="G354" s="15"/>
      <c r="H354" s="15"/>
      <c r="I354" s="15"/>
      <c r="J354" s="15"/>
    </row>
    <row r="355" spans="1:10" x14ac:dyDescent="0.2">
      <c r="A355" s="15"/>
      <c r="B355" s="15"/>
      <c r="C355" s="15"/>
      <c r="D355" s="15"/>
      <c r="E355" s="15"/>
      <c r="F355" s="15"/>
      <c r="G355" s="15"/>
      <c r="H355" s="15"/>
      <c r="I355" s="15"/>
      <c r="J355" s="15"/>
    </row>
    <row r="356" spans="1:10" x14ac:dyDescent="0.2">
      <c r="A356" s="15"/>
      <c r="B356" s="15"/>
      <c r="C356" s="15"/>
      <c r="D356" s="15"/>
      <c r="E356" s="15"/>
      <c r="F356" s="15"/>
      <c r="G356" s="15"/>
      <c r="H356" s="15"/>
      <c r="I356" s="15"/>
      <c r="J356" s="15"/>
    </row>
    <row r="357" spans="1:10" x14ac:dyDescent="0.2">
      <c r="A357" s="15"/>
      <c r="B357" s="15"/>
      <c r="C357" s="15"/>
      <c r="D357" s="15"/>
      <c r="E357" s="15"/>
      <c r="F357" s="15"/>
      <c r="G357" s="15"/>
      <c r="H357" s="15"/>
      <c r="I357" s="15"/>
      <c r="J357" s="15"/>
    </row>
    <row r="358" spans="1:10" x14ac:dyDescent="0.2">
      <c r="A358" s="15"/>
      <c r="B358" s="15"/>
      <c r="C358" s="15"/>
      <c r="D358" s="15"/>
      <c r="E358" s="15"/>
      <c r="F358" s="15"/>
      <c r="G358" s="15"/>
      <c r="H358" s="15"/>
      <c r="I358" s="15"/>
      <c r="J358" s="15"/>
    </row>
    <row r="359" spans="1:10" x14ac:dyDescent="0.2">
      <c r="A359" s="15"/>
      <c r="B359" s="15"/>
      <c r="C359" s="15"/>
      <c r="D359" s="15"/>
      <c r="E359" s="15"/>
      <c r="F359" s="15"/>
      <c r="G359" s="15"/>
      <c r="H359" s="15"/>
      <c r="I359" s="15"/>
      <c r="J359" s="15"/>
    </row>
    <row r="360" spans="1:10" x14ac:dyDescent="0.2">
      <c r="A360" s="15"/>
      <c r="B360" s="15"/>
      <c r="C360" s="15"/>
      <c r="D360" s="15"/>
      <c r="E360" s="15"/>
      <c r="F360" s="15"/>
      <c r="G360" s="15"/>
      <c r="H360" s="15"/>
      <c r="I360" s="15"/>
      <c r="J360" s="15"/>
    </row>
    <row r="361" spans="1:10" x14ac:dyDescent="0.2">
      <c r="A361" s="15"/>
      <c r="B361" s="15"/>
      <c r="C361" s="15"/>
      <c r="D361" s="15"/>
      <c r="E361" s="15"/>
      <c r="F361" s="15"/>
      <c r="G361" s="15"/>
      <c r="H361" s="15"/>
      <c r="I361" s="15"/>
      <c r="J361" s="15"/>
    </row>
    <row r="362" spans="1:10" x14ac:dyDescent="0.2">
      <c r="A362" s="15"/>
      <c r="B362" s="15"/>
      <c r="C362" s="15"/>
      <c r="D362" s="15"/>
      <c r="E362" s="15"/>
      <c r="F362" s="15"/>
      <c r="G362" s="15"/>
      <c r="H362" s="15"/>
      <c r="I362" s="15"/>
      <c r="J362" s="15"/>
    </row>
    <row r="363" spans="1:10" x14ac:dyDescent="0.2">
      <c r="A363" s="15"/>
      <c r="B363" s="15"/>
      <c r="C363" s="15"/>
      <c r="D363" s="15"/>
      <c r="E363" s="15"/>
      <c r="F363" s="15"/>
      <c r="G363" s="15"/>
      <c r="H363" s="15"/>
      <c r="I363" s="15"/>
      <c r="J363" s="15"/>
    </row>
    <row r="364" spans="1:10" x14ac:dyDescent="0.2">
      <c r="A364" s="15"/>
      <c r="B364" s="15"/>
      <c r="C364" s="15"/>
      <c r="D364" s="15"/>
      <c r="E364" s="15"/>
      <c r="F364" s="15"/>
      <c r="G364" s="15"/>
      <c r="H364" s="15"/>
      <c r="I364" s="15"/>
      <c r="J364" s="15"/>
    </row>
    <row r="365" spans="1:10" x14ac:dyDescent="0.2">
      <c r="A365" s="15"/>
      <c r="B365" s="15"/>
      <c r="C365" s="15"/>
      <c r="D365" s="15"/>
      <c r="E365" s="15"/>
      <c r="F365" s="15"/>
      <c r="G365" s="15"/>
      <c r="H365" s="15"/>
      <c r="I365" s="15"/>
      <c r="J365" s="15"/>
    </row>
    <row r="366" spans="1:10" x14ac:dyDescent="0.2">
      <c r="A366" s="15"/>
      <c r="B366" s="15"/>
      <c r="C366" s="15"/>
      <c r="D366" s="15"/>
      <c r="E366" s="15"/>
      <c r="F366" s="15"/>
      <c r="G366" s="15"/>
      <c r="H366" s="15"/>
      <c r="I366" s="15"/>
      <c r="J366" s="15"/>
    </row>
    <row r="367" spans="1:10" x14ac:dyDescent="0.2">
      <c r="A367" s="15"/>
      <c r="B367" s="15"/>
      <c r="C367" s="15"/>
      <c r="D367" s="15"/>
      <c r="E367" s="15"/>
      <c r="F367" s="15"/>
      <c r="G367" s="15"/>
      <c r="H367" s="15"/>
      <c r="I367" s="15"/>
      <c r="J367" s="15"/>
    </row>
    <row r="368" spans="1:10" x14ac:dyDescent="0.2">
      <c r="A368" s="15"/>
      <c r="B368" s="15"/>
      <c r="C368" s="15"/>
      <c r="D368" s="15"/>
      <c r="E368" s="15"/>
      <c r="F368" s="15"/>
      <c r="G368" s="15"/>
      <c r="H368" s="15"/>
      <c r="I368" s="15"/>
      <c r="J368" s="15"/>
    </row>
    <row r="369" spans="1:10" x14ac:dyDescent="0.2">
      <c r="A369" s="15"/>
      <c r="B369" s="15"/>
      <c r="C369" s="15"/>
      <c r="D369" s="15"/>
      <c r="E369" s="15"/>
      <c r="F369" s="15"/>
      <c r="G369" s="15"/>
      <c r="H369" s="15"/>
      <c r="I369" s="15"/>
      <c r="J369" s="15"/>
    </row>
    <row r="370" spans="1:10" x14ac:dyDescent="0.2">
      <c r="A370" s="15"/>
      <c r="B370" s="15"/>
      <c r="C370" s="15"/>
      <c r="D370" s="15"/>
      <c r="E370" s="15"/>
      <c r="F370" s="15"/>
      <c r="G370" s="15"/>
      <c r="H370" s="15"/>
      <c r="I370" s="15"/>
      <c r="J370" s="15"/>
    </row>
    <row r="371" spans="1:10" x14ac:dyDescent="0.2">
      <c r="A371" s="15"/>
      <c r="B371" s="15"/>
      <c r="C371" s="15"/>
      <c r="D371" s="15"/>
      <c r="E371" s="15"/>
      <c r="F371" s="15"/>
      <c r="G371" s="15"/>
      <c r="H371" s="15"/>
      <c r="I371" s="15"/>
      <c r="J371" s="15"/>
    </row>
    <row r="372" spans="1:10" x14ac:dyDescent="0.2">
      <c r="A372" s="15"/>
      <c r="B372" s="15"/>
      <c r="C372" s="15"/>
      <c r="D372" s="15"/>
      <c r="E372" s="15"/>
      <c r="F372" s="15"/>
      <c r="G372" s="15"/>
      <c r="H372" s="15"/>
      <c r="I372" s="15"/>
      <c r="J372" s="15"/>
    </row>
    <row r="373" spans="1:10" x14ac:dyDescent="0.2">
      <c r="A373" s="15"/>
      <c r="B373" s="15"/>
      <c r="C373" s="15"/>
      <c r="D373" s="15"/>
      <c r="E373" s="15"/>
      <c r="F373" s="15"/>
      <c r="G373" s="15"/>
      <c r="H373" s="15"/>
      <c r="I373" s="15"/>
      <c r="J373" s="15"/>
    </row>
    <row r="374" spans="1:10" x14ac:dyDescent="0.2">
      <c r="A374" s="15"/>
      <c r="B374" s="15"/>
      <c r="C374" s="15"/>
      <c r="D374" s="15"/>
      <c r="E374" s="15"/>
      <c r="F374" s="15"/>
      <c r="G374" s="15"/>
      <c r="H374" s="15"/>
      <c r="I374" s="15"/>
      <c r="J374" s="15"/>
    </row>
    <row r="375" spans="1:10" x14ac:dyDescent="0.2">
      <c r="A375" s="15"/>
      <c r="B375" s="15"/>
      <c r="C375" s="15"/>
      <c r="D375" s="15"/>
      <c r="E375" s="15"/>
      <c r="F375" s="15"/>
      <c r="G375" s="15"/>
      <c r="H375" s="15"/>
      <c r="I375" s="15"/>
      <c r="J375" s="15"/>
    </row>
    <row r="376" spans="1:10" x14ac:dyDescent="0.2">
      <c r="A376" s="15"/>
      <c r="B376" s="15"/>
      <c r="C376" s="15"/>
      <c r="D376" s="15"/>
      <c r="E376" s="15"/>
      <c r="F376" s="15"/>
      <c r="G376" s="15"/>
      <c r="H376" s="15"/>
      <c r="I376" s="15"/>
      <c r="J376" s="15"/>
    </row>
    <row r="377" spans="1:10" x14ac:dyDescent="0.2">
      <c r="A377" s="15"/>
      <c r="B377" s="15"/>
      <c r="C377" s="15"/>
      <c r="D377" s="15"/>
      <c r="E377" s="15"/>
      <c r="F377" s="15"/>
      <c r="G377" s="15"/>
      <c r="H377" s="15"/>
      <c r="I377" s="15"/>
      <c r="J377" s="15"/>
    </row>
    <row r="378" spans="1:10" x14ac:dyDescent="0.2">
      <c r="A378" s="15"/>
      <c r="B378" s="15"/>
      <c r="C378" s="15"/>
      <c r="D378" s="15"/>
      <c r="E378" s="15"/>
      <c r="F378" s="15"/>
      <c r="G378" s="15"/>
      <c r="H378" s="15"/>
      <c r="I378" s="15"/>
      <c r="J378" s="15"/>
    </row>
    <row r="379" spans="1:10" x14ac:dyDescent="0.2">
      <c r="A379" s="15"/>
      <c r="B379" s="15"/>
      <c r="C379" s="15"/>
      <c r="D379" s="15"/>
      <c r="E379" s="15"/>
      <c r="F379" s="15"/>
      <c r="G379" s="15"/>
      <c r="H379" s="15"/>
      <c r="I379" s="15"/>
      <c r="J379" s="15"/>
    </row>
    <row r="380" spans="1:10" x14ac:dyDescent="0.2">
      <c r="A380" s="15"/>
      <c r="B380" s="15"/>
      <c r="C380" s="15"/>
      <c r="D380" s="15"/>
      <c r="E380" s="15"/>
      <c r="F380" s="15"/>
      <c r="G380" s="15"/>
      <c r="H380" s="15"/>
      <c r="I380" s="15"/>
      <c r="J380" s="15"/>
    </row>
    <row r="381" spans="1:10" x14ac:dyDescent="0.2">
      <c r="A381" s="15"/>
      <c r="B381" s="15"/>
      <c r="C381" s="15"/>
      <c r="D381" s="15"/>
      <c r="E381" s="15"/>
      <c r="F381" s="15"/>
      <c r="G381" s="15"/>
      <c r="H381" s="15"/>
      <c r="I381" s="15"/>
      <c r="J381" s="15"/>
    </row>
    <row r="382" spans="1:10" x14ac:dyDescent="0.2">
      <c r="A382" s="15"/>
      <c r="B382" s="15"/>
      <c r="C382" s="15"/>
      <c r="D382" s="15"/>
      <c r="E382" s="15"/>
      <c r="F382" s="15"/>
      <c r="G382" s="15"/>
      <c r="H382" s="15"/>
      <c r="I382" s="15"/>
      <c r="J382" s="15"/>
    </row>
    <row r="383" spans="1:10" x14ac:dyDescent="0.2">
      <c r="A383" s="15"/>
      <c r="B383" s="15"/>
      <c r="C383" s="15"/>
      <c r="D383" s="15"/>
      <c r="E383" s="15"/>
      <c r="F383" s="15"/>
      <c r="G383" s="15"/>
      <c r="H383" s="15"/>
      <c r="I383" s="15"/>
      <c r="J383" s="15"/>
    </row>
    <row r="384" spans="1:10" x14ac:dyDescent="0.2">
      <c r="A384" s="15"/>
      <c r="B384" s="15"/>
      <c r="C384" s="15"/>
      <c r="D384" s="15"/>
      <c r="E384" s="15"/>
      <c r="F384" s="15"/>
      <c r="G384" s="15"/>
      <c r="H384" s="15"/>
      <c r="I384" s="15"/>
      <c r="J384" s="15"/>
    </row>
    <row r="385" spans="1:10" x14ac:dyDescent="0.2">
      <c r="A385" s="15"/>
      <c r="B385" s="15"/>
      <c r="C385" s="15"/>
      <c r="D385" s="15"/>
      <c r="E385" s="15"/>
      <c r="F385" s="15"/>
      <c r="G385" s="15"/>
      <c r="H385" s="15"/>
      <c r="I385" s="15"/>
      <c r="J385" s="15"/>
    </row>
    <row r="386" spans="1:10" x14ac:dyDescent="0.2">
      <c r="A386" s="15"/>
      <c r="B386" s="15"/>
      <c r="C386" s="15"/>
      <c r="D386" s="15"/>
      <c r="E386" s="15"/>
      <c r="F386" s="15"/>
      <c r="G386" s="15"/>
      <c r="H386" s="15"/>
      <c r="I386" s="15"/>
      <c r="J386" s="15"/>
    </row>
    <row r="387" spans="1:10" x14ac:dyDescent="0.2">
      <c r="A387" s="15"/>
      <c r="B387" s="15"/>
      <c r="C387" s="15"/>
      <c r="D387" s="15"/>
      <c r="E387" s="15"/>
      <c r="F387" s="15"/>
      <c r="G387" s="15"/>
      <c r="H387" s="15"/>
      <c r="I387" s="15"/>
      <c r="J387" s="15"/>
    </row>
    <row r="388" spans="1:10" x14ac:dyDescent="0.2">
      <c r="A388" s="15"/>
      <c r="B388" s="15"/>
      <c r="C388" s="15"/>
      <c r="D388" s="15"/>
      <c r="E388" s="15"/>
      <c r="F388" s="15"/>
      <c r="G388" s="15"/>
      <c r="H388" s="15"/>
      <c r="I388" s="15"/>
      <c r="J388" s="15"/>
    </row>
    <row r="389" spans="1:10" x14ac:dyDescent="0.2">
      <c r="A389" s="15"/>
      <c r="B389" s="15"/>
      <c r="C389" s="15"/>
      <c r="D389" s="15"/>
      <c r="E389" s="15"/>
      <c r="F389" s="15"/>
      <c r="G389" s="15"/>
      <c r="H389" s="15"/>
      <c r="I389" s="15"/>
      <c r="J389" s="15"/>
    </row>
    <row r="390" spans="1:10" x14ac:dyDescent="0.2">
      <c r="A390" s="15"/>
      <c r="B390" s="15"/>
      <c r="C390" s="15"/>
      <c r="D390" s="15"/>
      <c r="E390" s="15"/>
      <c r="F390" s="15"/>
      <c r="G390" s="15"/>
      <c r="H390" s="15"/>
      <c r="I390" s="15"/>
      <c r="J390" s="15"/>
    </row>
    <row r="391" spans="1:10" x14ac:dyDescent="0.2">
      <c r="A391" s="15"/>
      <c r="B391" s="15"/>
      <c r="C391" s="15"/>
      <c r="D391" s="15"/>
      <c r="E391" s="15"/>
      <c r="F391" s="15"/>
      <c r="G391" s="15"/>
      <c r="H391" s="15"/>
      <c r="I391" s="15"/>
      <c r="J391" s="15"/>
    </row>
    <row r="392" spans="1:10" x14ac:dyDescent="0.2">
      <c r="A392" s="15"/>
      <c r="B392" s="15"/>
      <c r="C392" s="15"/>
      <c r="D392" s="15"/>
      <c r="E392" s="15"/>
      <c r="F392" s="15"/>
      <c r="G392" s="15"/>
      <c r="H392" s="15"/>
      <c r="I392" s="15"/>
      <c r="J392" s="15"/>
    </row>
    <row r="393" spans="1:10" x14ac:dyDescent="0.2">
      <c r="A393" s="15"/>
      <c r="B393" s="15"/>
      <c r="C393" s="15"/>
      <c r="D393" s="15"/>
      <c r="E393" s="15"/>
      <c r="F393" s="15"/>
      <c r="G393" s="15"/>
      <c r="H393" s="15"/>
      <c r="I393" s="15"/>
      <c r="J393" s="15"/>
    </row>
    <row r="394" spans="1:10" x14ac:dyDescent="0.2">
      <c r="A394" s="15"/>
      <c r="B394" s="15"/>
      <c r="C394" s="15"/>
      <c r="D394" s="15"/>
      <c r="E394" s="15"/>
      <c r="F394" s="15"/>
      <c r="G394" s="15"/>
      <c r="H394" s="15"/>
      <c r="I394" s="15"/>
      <c r="J394" s="15"/>
    </row>
    <row r="395" spans="1:10" x14ac:dyDescent="0.2">
      <c r="A395" s="15"/>
      <c r="B395" s="15"/>
      <c r="C395" s="15"/>
      <c r="D395" s="15"/>
      <c r="E395" s="15"/>
      <c r="F395" s="15"/>
      <c r="G395" s="15"/>
      <c r="H395" s="15"/>
      <c r="I395" s="15"/>
      <c r="J395" s="15"/>
    </row>
    <row r="396" spans="1:10" x14ac:dyDescent="0.2">
      <c r="A396" s="15"/>
      <c r="B396" s="15"/>
      <c r="C396" s="15"/>
      <c r="D396" s="15"/>
      <c r="E396" s="15"/>
      <c r="F396" s="15"/>
      <c r="G396" s="15"/>
      <c r="H396" s="15"/>
      <c r="I396" s="15"/>
      <c r="J396" s="15"/>
    </row>
    <row r="397" spans="1:10" x14ac:dyDescent="0.2">
      <c r="A397" s="15"/>
      <c r="B397" s="15"/>
      <c r="C397" s="15"/>
      <c r="D397" s="15"/>
      <c r="E397" s="15"/>
      <c r="F397" s="15"/>
      <c r="G397" s="15"/>
      <c r="H397" s="15"/>
      <c r="I397" s="15"/>
      <c r="J397" s="15"/>
    </row>
    <row r="398" spans="1:10" x14ac:dyDescent="0.2">
      <c r="A398" s="15"/>
      <c r="B398" s="15"/>
      <c r="C398" s="15"/>
      <c r="D398" s="15"/>
      <c r="E398" s="15"/>
      <c r="F398" s="15"/>
      <c r="G398" s="15"/>
      <c r="H398" s="15"/>
      <c r="I398" s="15"/>
      <c r="J398" s="15"/>
    </row>
    <row r="399" spans="1:10" x14ac:dyDescent="0.2">
      <c r="A399" s="15"/>
      <c r="B399" s="15"/>
      <c r="C399" s="15"/>
      <c r="D399" s="15"/>
      <c r="E399" s="15"/>
      <c r="F399" s="15"/>
      <c r="G399" s="15"/>
      <c r="H399" s="15"/>
      <c r="I399" s="15"/>
      <c r="J399" s="15"/>
    </row>
    <row r="400" spans="1:10" x14ac:dyDescent="0.2">
      <c r="A400" s="15"/>
      <c r="B400" s="15"/>
      <c r="C400" s="15"/>
      <c r="D400" s="15"/>
      <c r="E400" s="15"/>
      <c r="F400" s="15"/>
      <c r="G400" s="15"/>
      <c r="H400" s="15"/>
      <c r="I400" s="15"/>
      <c r="J400" s="15"/>
    </row>
    <row r="401" spans="1:10" x14ac:dyDescent="0.2">
      <c r="A401" s="15"/>
      <c r="B401" s="15"/>
      <c r="C401" s="15"/>
      <c r="D401" s="15"/>
      <c r="E401" s="15"/>
      <c r="F401" s="15"/>
      <c r="G401" s="15"/>
      <c r="H401" s="15"/>
      <c r="I401" s="15"/>
      <c r="J401" s="15"/>
    </row>
    <row r="402" spans="1:10" x14ac:dyDescent="0.2">
      <c r="A402" s="15"/>
      <c r="B402" s="15"/>
      <c r="C402" s="15"/>
      <c r="D402" s="15"/>
      <c r="E402" s="15"/>
      <c r="F402" s="15"/>
      <c r="G402" s="15"/>
      <c r="H402" s="15"/>
      <c r="I402" s="15"/>
      <c r="J402" s="15"/>
    </row>
    <row r="403" spans="1:10" x14ac:dyDescent="0.2">
      <c r="A403" s="15"/>
      <c r="B403" s="15"/>
      <c r="C403" s="15"/>
      <c r="D403" s="15"/>
      <c r="E403" s="15"/>
      <c r="F403" s="15"/>
      <c r="G403" s="15"/>
      <c r="H403" s="15"/>
      <c r="I403" s="15"/>
      <c r="J403" s="15"/>
    </row>
    <row r="404" spans="1:10" x14ac:dyDescent="0.2">
      <c r="A404" s="15"/>
      <c r="B404" s="15"/>
      <c r="C404" s="15"/>
      <c r="D404" s="15"/>
      <c r="E404" s="15"/>
      <c r="F404" s="15"/>
      <c r="G404" s="15"/>
      <c r="H404" s="15"/>
      <c r="I404" s="15"/>
      <c r="J404" s="15"/>
    </row>
    <row r="405" spans="1:10" x14ac:dyDescent="0.2">
      <c r="A405" s="15"/>
      <c r="B405" s="15"/>
      <c r="C405" s="15"/>
      <c r="D405" s="15"/>
      <c r="E405" s="15"/>
      <c r="F405" s="15"/>
      <c r="G405" s="15"/>
      <c r="H405" s="15"/>
      <c r="I405" s="15"/>
      <c r="J405" s="15"/>
    </row>
    <row r="406" spans="1:10" x14ac:dyDescent="0.2">
      <c r="A406" s="15"/>
      <c r="B406" s="15"/>
      <c r="C406" s="15"/>
      <c r="D406" s="15"/>
      <c r="E406" s="15"/>
      <c r="F406" s="15"/>
      <c r="G406" s="15"/>
      <c r="H406" s="15"/>
      <c r="I406" s="15"/>
      <c r="J406" s="15"/>
    </row>
    <row r="407" spans="1:10" x14ac:dyDescent="0.2">
      <c r="A407" s="15"/>
      <c r="B407" s="15"/>
      <c r="C407" s="15"/>
      <c r="D407" s="15"/>
      <c r="E407" s="15"/>
      <c r="F407" s="15"/>
      <c r="G407" s="15"/>
      <c r="H407" s="15"/>
      <c r="I407" s="15"/>
      <c r="J407" s="15"/>
    </row>
    <row r="408" spans="1:10" x14ac:dyDescent="0.2">
      <c r="A408" s="15"/>
      <c r="B408" s="15"/>
      <c r="C408" s="15"/>
      <c r="D408" s="15"/>
      <c r="E408" s="15"/>
      <c r="F408" s="15"/>
      <c r="G408" s="15"/>
      <c r="H408" s="15"/>
      <c r="I408" s="15"/>
      <c r="J408" s="15"/>
    </row>
    <row r="409" spans="1:10" x14ac:dyDescent="0.2">
      <c r="A409" s="15"/>
      <c r="B409" s="15"/>
      <c r="C409" s="15"/>
      <c r="D409" s="15"/>
      <c r="E409" s="15"/>
      <c r="F409" s="15"/>
      <c r="G409" s="15"/>
      <c r="H409" s="15"/>
      <c r="I409" s="15"/>
      <c r="J409" s="15"/>
    </row>
    <row r="410" spans="1:10" x14ac:dyDescent="0.2">
      <c r="A410" s="15"/>
      <c r="B410" s="15"/>
      <c r="C410" s="15"/>
      <c r="D410" s="15"/>
      <c r="E410" s="15"/>
      <c r="F410" s="15"/>
      <c r="G410" s="15"/>
      <c r="H410" s="15"/>
      <c r="I410" s="15"/>
      <c r="J410" s="15"/>
    </row>
    <row r="411" spans="1:10" x14ac:dyDescent="0.2">
      <c r="A411" s="15"/>
      <c r="B411" s="15"/>
      <c r="C411" s="15"/>
      <c r="D411" s="15"/>
      <c r="E411" s="15"/>
      <c r="F411" s="15"/>
      <c r="G411" s="15"/>
      <c r="H411" s="15"/>
      <c r="I411" s="15"/>
      <c r="J411" s="15"/>
    </row>
    <row r="412" spans="1:10" x14ac:dyDescent="0.2">
      <c r="A412" s="15"/>
      <c r="B412" s="15"/>
      <c r="C412" s="15"/>
      <c r="D412" s="15"/>
      <c r="E412" s="15"/>
      <c r="F412" s="15"/>
      <c r="G412" s="15"/>
      <c r="H412" s="15"/>
      <c r="I412" s="15"/>
      <c r="J412" s="15"/>
    </row>
    <row r="413" spans="1:10" x14ac:dyDescent="0.2">
      <c r="A413" s="15"/>
      <c r="B413" s="15"/>
      <c r="C413" s="15"/>
      <c r="D413" s="15"/>
      <c r="E413" s="15"/>
      <c r="F413" s="15"/>
      <c r="G413" s="15"/>
      <c r="H413" s="15"/>
      <c r="I413" s="15"/>
      <c r="J413" s="15"/>
    </row>
    <row r="414" spans="1:10" x14ac:dyDescent="0.2">
      <c r="A414" s="15"/>
      <c r="B414" s="15"/>
      <c r="C414" s="15"/>
      <c r="D414" s="15"/>
      <c r="E414" s="15"/>
      <c r="F414" s="15"/>
      <c r="G414" s="15"/>
      <c r="H414" s="15"/>
      <c r="I414" s="15"/>
      <c r="J414" s="15"/>
    </row>
    <row r="415" spans="1:10" x14ac:dyDescent="0.2">
      <c r="A415" s="15"/>
      <c r="B415" s="15"/>
      <c r="C415" s="15"/>
      <c r="D415" s="15"/>
      <c r="E415" s="15"/>
      <c r="F415" s="15"/>
      <c r="G415" s="15"/>
      <c r="H415" s="15"/>
      <c r="I415" s="15"/>
      <c r="J415" s="15"/>
    </row>
    <row r="416" spans="1:10" x14ac:dyDescent="0.2">
      <c r="A416" s="15"/>
      <c r="B416" s="15"/>
      <c r="C416" s="15"/>
      <c r="D416" s="15"/>
      <c r="E416" s="15"/>
      <c r="F416" s="15"/>
      <c r="G416" s="15"/>
      <c r="H416" s="15"/>
      <c r="I416" s="15"/>
      <c r="J416" s="15"/>
    </row>
    <row r="417" spans="1:10" x14ac:dyDescent="0.2">
      <c r="A417" s="15"/>
      <c r="B417" s="15"/>
      <c r="C417" s="15"/>
      <c r="D417" s="15"/>
      <c r="E417" s="15"/>
      <c r="F417" s="15"/>
      <c r="G417" s="15"/>
      <c r="H417" s="15"/>
      <c r="I417" s="15"/>
      <c r="J417" s="15"/>
    </row>
    <row r="418" spans="1:10" x14ac:dyDescent="0.2">
      <c r="A418" s="15"/>
      <c r="B418" s="15"/>
      <c r="C418" s="15"/>
      <c r="D418" s="15"/>
      <c r="E418" s="15"/>
      <c r="F418" s="15"/>
      <c r="G418" s="15"/>
      <c r="H418" s="15"/>
      <c r="I418" s="15"/>
      <c r="J418" s="15"/>
    </row>
    <row r="419" spans="1:10" x14ac:dyDescent="0.2">
      <c r="A419" s="15"/>
      <c r="B419" s="15"/>
      <c r="C419" s="15"/>
      <c r="D419" s="15"/>
      <c r="E419" s="15"/>
      <c r="F419" s="15"/>
      <c r="G419" s="15"/>
      <c r="H419" s="15"/>
      <c r="I419" s="15"/>
      <c r="J419" s="15"/>
    </row>
    <row r="420" spans="1:10" x14ac:dyDescent="0.2">
      <c r="A420" s="15"/>
      <c r="B420" s="15"/>
      <c r="C420" s="15"/>
      <c r="D420" s="15"/>
      <c r="E420" s="15"/>
      <c r="F420" s="15"/>
      <c r="G420" s="15"/>
      <c r="H420" s="15"/>
      <c r="I420" s="15"/>
      <c r="J420" s="15"/>
    </row>
    <row r="421" spans="1:10" x14ac:dyDescent="0.2">
      <c r="A421" s="15"/>
      <c r="B421" s="15"/>
      <c r="C421" s="15"/>
      <c r="D421" s="15"/>
      <c r="E421" s="15"/>
      <c r="F421" s="15"/>
      <c r="G421" s="15"/>
      <c r="H421" s="15"/>
      <c r="I421" s="15"/>
      <c r="J421" s="15"/>
    </row>
    <row r="422" spans="1:10" x14ac:dyDescent="0.2">
      <c r="A422" s="15"/>
      <c r="B422" s="15"/>
      <c r="C422" s="15"/>
      <c r="D422" s="15"/>
      <c r="E422" s="15"/>
      <c r="F422" s="15"/>
      <c r="G422" s="15"/>
      <c r="H422" s="15"/>
      <c r="I422" s="15"/>
      <c r="J422" s="15"/>
    </row>
    <row r="423" spans="1:10" x14ac:dyDescent="0.2">
      <c r="A423" s="15"/>
      <c r="B423" s="15"/>
      <c r="C423" s="15"/>
      <c r="D423" s="15"/>
      <c r="E423" s="15"/>
      <c r="F423" s="15"/>
      <c r="G423" s="15"/>
      <c r="H423" s="15"/>
      <c r="I423" s="15"/>
      <c r="J423" s="15"/>
    </row>
    <row r="424" spans="1:10" x14ac:dyDescent="0.2">
      <c r="A424" s="15"/>
      <c r="B424" s="15"/>
      <c r="C424" s="15"/>
      <c r="D424" s="15"/>
      <c r="E424" s="15"/>
      <c r="F424" s="15"/>
      <c r="G424" s="15"/>
      <c r="H424" s="15"/>
      <c r="I424" s="15"/>
      <c r="J424" s="15"/>
    </row>
    <row r="425" spans="1:10" x14ac:dyDescent="0.2">
      <c r="A425" s="15"/>
      <c r="B425" s="15"/>
      <c r="C425" s="15"/>
      <c r="D425" s="15"/>
      <c r="E425" s="15"/>
      <c r="F425" s="15"/>
      <c r="G425" s="15"/>
      <c r="H425" s="15"/>
      <c r="I425" s="15"/>
      <c r="J425" s="15"/>
    </row>
    <row r="426" spans="1:10" x14ac:dyDescent="0.2">
      <c r="A426" s="15"/>
      <c r="B426" s="15"/>
      <c r="C426" s="15"/>
      <c r="D426" s="15"/>
      <c r="E426" s="15"/>
      <c r="F426" s="15"/>
      <c r="G426" s="15"/>
      <c r="H426" s="15"/>
      <c r="I426" s="15"/>
      <c r="J426" s="15"/>
    </row>
    <row r="427" spans="1:10" x14ac:dyDescent="0.2">
      <c r="A427" s="15"/>
      <c r="B427" s="15"/>
      <c r="C427" s="15"/>
      <c r="D427" s="15"/>
      <c r="E427" s="15"/>
      <c r="F427" s="15"/>
      <c r="G427" s="15"/>
      <c r="H427" s="15"/>
      <c r="I427" s="15"/>
      <c r="J427" s="15"/>
    </row>
    <row r="428" spans="1:10" x14ac:dyDescent="0.2">
      <c r="A428" s="15"/>
      <c r="B428" s="15"/>
      <c r="C428" s="15"/>
      <c r="D428" s="15"/>
      <c r="E428" s="15"/>
      <c r="F428" s="15"/>
      <c r="G428" s="15"/>
      <c r="H428" s="15"/>
      <c r="I428" s="15"/>
      <c r="J428" s="15"/>
    </row>
    <row r="429" spans="1:10" x14ac:dyDescent="0.2">
      <c r="A429" s="15"/>
      <c r="B429" s="15"/>
      <c r="C429" s="15"/>
      <c r="D429" s="15"/>
      <c r="E429" s="15"/>
      <c r="F429" s="15"/>
      <c r="G429" s="15"/>
      <c r="H429" s="15"/>
      <c r="I429" s="15"/>
      <c r="J429" s="15"/>
    </row>
    <row r="430" spans="1:10" x14ac:dyDescent="0.2">
      <c r="A430" s="15"/>
      <c r="B430" s="15"/>
      <c r="C430" s="15"/>
      <c r="D430" s="15"/>
      <c r="E430" s="15"/>
      <c r="F430" s="15"/>
      <c r="G430" s="15"/>
      <c r="H430" s="15"/>
      <c r="I430" s="15"/>
      <c r="J430" s="15"/>
    </row>
    <row r="431" spans="1:10" x14ac:dyDescent="0.2">
      <c r="A431" s="15"/>
      <c r="B431" s="15"/>
      <c r="C431" s="15"/>
      <c r="D431" s="15"/>
      <c r="E431" s="15"/>
      <c r="F431" s="15"/>
      <c r="G431" s="15"/>
      <c r="H431" s="15"/>
      <c r="I431" s="15"/>
      <c r="J431" s="15"/>
    </row>
    <row r="432" spans="1:10" x14ac:dyDescent="0.2">
      <c r="A432" s="15"/>
      <c r="B432" s="15"/>
      <c r="C432" s="15"/>
      <c r="D432" s="15"/>
      <c r="E432" s="15"/>
      <c r="F432" s="15"/>
      <c r="G432" s="15"/>
      <c r="H432" s="15"/>
      <c r="I432" s="15"/>
      <c r="J432" s="15"/>
    </row>
    <row r="433" spans="1:10" x14ac:dyDescent="0.2">
      <c r="A433" s="15"/>
      <c r="B433" s="15"/>
      <c r="C433" s="15"/>
      <c r="D433" s="15"/>
      <c r="E433" s="15"/>
      <c r="F433" s="15"/>
      <c r="G433" s="15"/>
      <c r="H433" s="15"/>
      <c r="I433" s="15"/>
      <c r="J433" s="15"/>
    </row>
    <row r="434" spans="1:10" x14ac:dyDescent="0.2">
      <c r="A434" s="15"/>
      <c r="B434" s="15"/>
      <c r="C434" s="15"/>
      <c r="D434" s="15"/>
      <c r="E434" s="15"/>
      <c r="F434" s="15"/>
      <c r="G434" s="15"/>
      <c r="H434" s="15"/>
      <c r="I434" s="15"/>
      <c r="J434" s="15"/>
    </row>
    <row r="435" spans="1:10" x14ac:dyDescent="0.2">
      <c r="A435" s="15"/>
      <c r="B435" s="15"/>
      <c r="C435" s="15"/>
      <c r="D435" s="15"/>
      <c r="E435" s="15"/>
      <c r="F435" s="15"/>
      <c r="G435" s="15"/>
      <c r="H435" s="15"/>
      <c r="I435" s="15"/>
      <c r="J435" s="15"/>
    </row>
    <row r="436" spans="1:10" x14ac:dyDescent="0.2">
      <c r="A436" s="15"/>
      <c r="B436" s="15"/>
      <c r="C436" s="15"/>
      <c r="D436" s="15"/>
      <c r="E436" s="15"/>
      <c r="F436" s="15"/>
      <c r="G436" s="15"/>
      <c r="H436" s="15"/>
      <c r="I436" s="15"/>
      <c r="J436" s="15"/>
    </row>
    <row r="437" spans="1:10" x14ac:dyDescent="0.2">
      <c r="A437" s="15"/>
      <c r="B437" s="15"/>
      <c r="C437" s="15"/>
      <c r="D437" s="15"/>
      <c r="E437" s="15"/>
      <c r="F437" s="15"/>
      <c r="G437" s="15"/>
      <c r="H437" s="15"/>
      <c r="I437" s="15"/>
      <c r="J437" s="15"/>
    </row>
    <row r="438" spans="1:10" x14ac:dyDescent="0.2">
      <c r="A438" s="15"/>
      <c r="B438" s="15"/>
      <c r="C438" s="15"/>
      <c r="D438" s="15"/>
      <c r="E438" s="15"/>
      <c r="F438" s="15"/>
      <c r="G438" s="15"/>
      <c r="H438" s="15"/>
      <c r="I438" s="15"/>
      <c r="J438" s="15"/>
    </row>
    <row r="439" spans="1:10" x14ac:dyDescent="0.2">
      <c r="A439" s="15"/>
      <c r="B439" s="15"/>
      <c r="C439" s="15"/>
      <c r="D439" s="15"/>
      <c r="E439" s="15"/>
      <c r="F439" s="15"/>
      <c r="G439" s="15"/>
      <c r="H439" s="15"/>
      <c r="I439" s="15"/>
      <c r="J439" s="15"/>
    </row>
    <row r="440" spans="1:10" x14ac:dyDescent="0.2">
      <c r="A440" s="15"/>
      <c r="B440" s="15"/>
      <c r="C440" s="15"/>
      <c r="D440" s="15"/>
      <c r="E440" s="15"/>
      <c r="F440" s="15"/>
      <c r="G440" s="15"/>
      <c r="H440" s="15"/>
      <c r="I440" s="15"/>
      <c r="J440" s="15"/>
    </row>
    <row r="441" spans="1:10" x14ac:dyDescent="0.2">
      <c r="A441" s="15"/>
      <c r="B441" s="15"/>
      <c r="C441" s="15"/>
      <c r="D441" s="15"/>
      <c r="E441" s="15"/>
      <c r="F441" s="15"/>
      <c r="G441" s="15"/>
      <c r="H441" s="15"/>
      <c r="I441" s="15"/>
      <c r="J441" s="15"/>
    </row>
    <row r="442" spans="1:10" x14ac:dyDescent="0.2">
      <c r="A442" s="15"/>
      <c r="B442" s="15"/>
      <c r="C442" s="15"/>
      <c r="D442" s="15"/>
      <c r="E442" s="15"/>
      <c r="F442" s="15"/>
      <c r="G442" s="15"/>
      <c r="H442" s="15"/>
      <c r="I442" s="15"/>
      <c r="J442" s="15"/>
    </row>
    <row r="443" spans="1:10" x14ac:dyDescent="0.2">
      <c r="A443" s="15"/>
      <c r="B443" s="15"/>
      <c r="C443" s="15"/>
      <c r="D443" s="15"/>
      <c r="E443" s="15"/>
      <c r="F443" s="15"/>
      <c r="G443" s="15"/>
      <c r="H443" s="15"/>
      <c r="I443" s="15"/>
      <c r="J443" s="15"/>
    </row>
    <row r="444" spans="1:10" x14ac:dyDescent="0.2">
      <c r="A444" s="15"/>
      <c r="B444" s="15"/>
      <c r="C444" s="15"/>
      <c r="D444" s="15"/>
      <c r="E444" s="15"/>
      <c r="F444" s="15"/>
      <c r="G444" s="15"/>
      <c r="H444" s="15"/>
      <c r="I444" s="15"/>
      <c r="J444" s="15"/>
    </row>
    <row r="445" spans="1:10" x14ac:dyDescent="0.2">
      <c r="A445" s="15"/>
      <c r="B445" s="15"/>
      <c r="C445" s="15"/>
      <c r="D445" s="15"/>
      <c r="E445" s="15"/>
      <c r="F445" s="15"/>
      <c r="G445" s="15"/>
      <c r="H445" s="15"/>
      <c r="I445" s="15"/>
      <c r="J445" s="15"/>
    </row>
    <row r="446" spans="1:10" x14ac:dyDescent="0.2">
      <c r="A446" s="15"/>
      <c r="B446" s="15"/>
      <c r="C446" s="15"/>
      <c r="D446" s="15"/>
      <c r="E446" s="15"/>
      <c r="F446" s="15"/>
      <c r="G446" s="15"/>
      <c r="H446" s="15"/>
      <c r="I446" s="15"/>
      <c r="J446" s="15"/>
    </row>
    <row r="447" spans="1:10" x14ac:dyDescent="0.2">
      <c r="A447" s="15"/>
      <c r="B447" s="15"/>
      <c r="C447" s="15"/>
      <c r="D447" s="15"/>
      <c r="E447" s="15"/>
      <c r="F447" s="15"/>
      <c r="G447" s="15"/>
      <c r="H447" s="15"/>
      <c r="I447" s="15"/>
      <c r="J447" s="15"/>
    </row>
    <row r="448" spans="1:10" x14ac:dyDescent="0.2">
      <c r="A448" s="15"/>
      <c r="B448" s="15"/>
      <c r="C448" s="15"/>
      <c r="D448" s="15"/>
      <c r="E448" s="15"/>
      <c r="F448" s="15"/>
      <c r="G448" s="15"/>
      <c r="H448" s="15"/>
      <c r="I448" s="15"/>
      <c r="J448" s="15"/>
    </row>
    <row r="449" spans="1:10" x14ac:dyDescent="0.2">
      <c r="A449" s="15"/>
      <c r="B449" s="15"/>
      <c r="C449" s="15"/>
      <c r="D449" s="15"/>
      <c r="E449" s="15"/>
      <c r="F449" s="15"/>
      <c r="G449" s="15"/>
      <c r="H449" s="15"/>
      <c r="I449" s="15"/>
      <c r="J449" s="15"/>
    </row>
    <row r="450" spans="1:10" x14ac:dyDescent="0.2">
      <c r="A450" s="15"/>
      <c r="B450" s="15"/>
      <c r="C450" s="15"/>
      <c r="D450" s="15"/>
      <c r="E450" s="15"/>
      <c r="F450" s="15"/>
      <c r="G450" s="15"/>
      <c r="H450" s="15"/>
      <c r="I450" s="15"/>
      <c r="J450" s="15"/>
    </row>
    <row r="451" spans="1:10" x14ac:dyDescent="0.2">
      <c r="A451" s="15"/>
      <c r="B451" s="15"/>
      <c r="C451" s="15"/>
      <c r="D451" s="15"/>
      <c r="E451" s="15"/>
      <c r="F451" s="15"/>
      <c r="G451" s="15"/>
      <c r="H451" s="15"/>
      <c r="I451" s="15"/>
      <c r="J451" s="15"/>
    </row>
    <row r="452" spans="1:10" x14ac:dyDescent="0.2">
      <c r="A452" s="15"/>
      <c r="B452" s="15"/>
      <c r="C452" s="15"/>
      <c r="D452" s="15"/>
      <c r="E452" s="15"/>
      <c r="F452" s="15"/>
      <c r="G452" s="15"/>
      <c r="H452" s="15"/>
      <c r="I452" s="15"/>
      <c r="J452" s="15"/>
    </row>
    <row r="453" spans="1:10" x14ac:dyDescent="0.2">
      <c r="A453" s="15"/>
      <c r="B453" s="15"/>
      <c r="C453" s="15"/>
      <c r="D453" s="15"/>
      <c r="E453" s="15"/>
      <c r="F453" s="15"/>
      <c r="G453" s="15"/>
      <c r="H453" s="15"/>
      <c r="I453" s="15"/>
      <c r="J453" s="15"/>
    </row>
  </sheetData>
  <mergeCells count="15">
    <mergeCell ref="H57:H58"/>
    <mergeCell ref="B7:G7"/>
    <mergeCell ref="B20:E20"/>
    <mergeCell ref="B57:B58"/>
    <mergeCell ref="C57:F57"/>
    <mergeCell ref="G57:G58"/>
    <mergeCell ref="B119:F119"/>
    <mergeCell ref="B123:H123"/>
    <mergeCell ref="B64:F64"/>
    <mergeCell ref="B81:G81"/>
    <mergeCell ref="E92:H92"/>
    <mergeCell ref="B112:B113"/>
    <mergeCell ref="C112:F112"/>
    <mergeCell ref="G112:G113"/>
    <mergeCell ref="H112:H113"/>
  </mergeCells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3"/>
  <sheetViews>
    <sheetView showGridLines="0" workbookViewId="0">
      <selection activeCell="J50" sqref="J50"/>
    </sheetView>
  </sheetViews>
  <sheetFormatPr defaultRowHeight="12.75" x14ac:dyDescent="0.2"/>
  <cols>
    <col min="1" max="1" width="10" style="13" customWidth="1"/>
    <col min="2" max="2" width="23.85546875" style="13" customWidth="1"/>
    <col min="3" max="3" width="6.28515625" style="13" customWidth="1"/>
    <col min="4" max="4" width="9.28515625" style="13" customWidth="1"/>
    <col min="5" max="5" width="13.28515625" style="13" customWidth="1"/>
    <col min="6" max="6" width="13.140625" style="13" bestFit="1" customWidth="1"/>
    <col min="7" max="7" width="13" style="13" customWidth="1"/>
    <col min="8" max="10" width="13.140625" style="13" bestFit="1" customWidth="1"/>
    <col min="11" max="16384" width="9.140625" style="13"/>
  </cols>
  <sheetData>
    <row r="1" spans="1:12" ht="15.75" thickBot="1" x14ac:dyDescent="0.25">
      <c r="A1" s="12" t="s">
        <v>85</v>
      </c>
      <c r="B1" s="12"/>
      <c r="C1" s="12"/>
      <c r="D1" s="12"/>
      <c r="E1" s="12"/>
      <c r="F1" s="12"/>
      <c r="G1" s="12"/>
      <c r="H1" s="12"/>
      <c r="I1" s="12"/>
      <c r="J1" s="136"/>
      <c r="K1" s="12"/>
      <c r="L1" s="12"/>
    </row>
    <row r="2" spans="1:12" ht="18.75" customHeight="1" thickTop="1" x14ac:dyDescent="0.2">
      <c r="A2" s="30" t="s">
        <v>86</v>
      </c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2" ht="18.75" customHeight="1" x14ac:dyDescent="0.2">
      <c r="A3" s="30" t="s">
        <v>87</v>
      </c>
      <c r="B3" s="30"/>
      <c r="C3" s="30"/>
      <c r="D3" s="30"/>
      <c r="E3" s="30"/>
      <c r="F3" s="30"/>
      <c r="G3" s="30"/>
      <c r="H3" s="30"/>
      <c r="I3" s="30"/>
      <c r="J3" s="30"/>
      <c r="K3" s="30"/>
    </row>
    <row r="4" spans="1:12" s="17" customFormat="1" ht="47.25" customHeight="1" x14ac:dyDescent="0.25">
      <c r="A4" s="25" t="s">
        <v>88</v>
      </c>
      <c r="B4" s="26"/>
      <c r="C4" s="26"/>
      <c r="D4" s="26"/>
      <c r="E4" s="26"/>
      <c r="F4" s="26"/>
      <c r="G4" s="26"/>
      <c r="H4" s="26"/>
      <c r="I4" s="26"/>
      <c r="J4" s="26"/>
      <c r="K4" s="26"/>
    </row>
    <row r="5" spans="1:12" s="18" customFormat="1" ht="15.75" x14ac:dyDescent="0.25">
      <c r="A5" s="137"/>
      <c r="B5" s="27"/>
      <c r="C5" s="27"/>
      <c r="D5" s="27"/>
      <c r="E5" s="27"/>
      <c r="F5" s="27"/>
      <c r="G5" s="27"/>
      <c r="H5" s="27"/>
      <c r="I5" s="27"/>
      <c r="J5" s="27"/>
      <c r="K5" s="27"/>
    </row>
    <row r="6" spans="1:12" s="18" customFormat="1" ht="15.75" x14ac:dyDescent="0.25">
      <c r="A6" s="137"/>
      <c r="B6" s="30"/>
      <c r="C6" s="27"/>
      <c r="D6" s="27"/>
      <c r="E6" s="27"/>
      <c r="F6" s="27"/>
      <c r="G6" s="27"/>
      <c r="H6" s="27"/>
      <c r="I6" s="27"/>
      <c r="J6" s="27"/>
      <c r="K6" s="27"/>
    </row>
    <row r="7" spans="1:12" s="18" customFormat="1" ht="15.75" x14ac:dyDescent="0.25">
      <c r="A7" s="137"/>
      <c r="B7" s="30" t="s">
        <v>89</v>
      </c>
      <c r="C7" s="27"/>
      <c r="D7" s="27"/>
      <c r="E7" s="27"/>
      <c r="F7" s="27"/>
      <c r="G7" s="27"/>
      <c r="H7" s="27"/>
      <c r="I7" s="27"/>
      <c r="J7" s="27"/>
      <c r="K7" s="27"/>
    </row>
    <row r="8" spans="1:12" s="18" customFormat="1" ht="15" x14ac:dyDescent="0.2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</row>
    <row r="9" spans="1:12" s="18" customFormat="1" ht="15.75" x14ac:dyDescent="0.25">
      <c r="A9" s="137"/>
      <c r="B9" s="138"/>
      <c r="C9" s="139"/>
      <c r="D9" s="139"/>
      <c r="E9" s="140" t="s">
        <v>90</v>
      </c>
      <c r="F9" s="140" t="s">
        <v>91</v>
      </c>
      <c r="G9" s="140" t="s">
        <v>92</v>
      </c>
      <c r="H9" s="140" t="s">
        <v>93</v>
      </c>
      <c r="I9" s="140" t="s">
        <v>94</v>
      </c>
      <c r="J9" s="141" t="s">
        <v>95</v>
      </c>
      <c r="K9" s="27"/>
    </row>
    <row r="10" spans="1:12" s="18" customFormat="1" ht="15.75" x14ac:dyDescent="0.25">
      <c r="A10" s="137"/>
      <c r="B10" s="45" t="s">
        <v>96</v>
      </c>
      <c r="C10" s="27"/>
      <c r="D10" s="27"/>
      <c r="E10" s="142">
        <v>4358</v>
      </c>
      <c r="F10" s="142">
        <v>4658</v>
      </c>
      <c r="G10" s="142">
        <v>2568</v>
      </c>
      <c r="H10" s="142">
        <v>2214</v>
      </c>
      <c r="I10" s="142">
        <v>2645</v>
      </c>
      <c r="J10" s="143">
        <v>5541</v>
      </c>
      <c r="K10" s="27"/>
    </row>
    <row r="11" spans="1:12" s="18" customFormat="1" ht="15.75" x14ac:dyDescent="0.25">
      <c r="A11" s="137"/>
      <c r="B11" s="45" t="s">
        <v>97</v>
      </c>
      <c r="C11" s="27"/>
      <c r="D11" s="27"/>
      <c r="E11" s="142">
        <v>4251</v>
      </c>
      <c r="F11" s="142">
        <v>4257</v>
      </c>
      <c r="G11" s="142">
        <v>2355</v>
      </c>
      <c r="H11" s="142">
        <v>2277</v>
      </c>
      <c r="I11" s="142">
        <v>2478</v>
      </c>
      <c r="J11" s="143">
        <v>3564</v>
      </c>
      <c r="K11" s="27"/>
    </row>
    <row r="12" spans="1:12" s="18" customFormat="1" ht="15.75" x14ac:dyDescent="0.25">
      <c r="A12" s="137"/>
      <c r="B12" s="45" t="s">
        <v>98</v>
      </c>
      <c r="C12" s="27"/>
      <c r="D12" s="27"/>
      <c r="E12" s="142">
        <v>4875</v>
      </c>
      <c r="F12" s="142">
        <v>4658</v>
      </c>
      <c r="G12" s="142">
        <v>2388</v>
      </c>
      <c r="H12" s="142">
        <v>2456</v>
      </c>
      <c r="I12" s="142">
        <v>2000</v>
      </c>
      <c r="J12" s="143">
        <v>3008</v>
      </c>
      <c r="K12" s="27"/>
    </row>
    <row r="13" spans="1:12" s="18" customFormat="1" ht="15.75" x14ac:dyDescent="0.25">
      <c r="A13" s="137"/>
      <c r="B13" s="45" t="s">
        <v>99</v>
      </c>
      <c r="C13" s="27"/>
      <c r="D13" s="27"/>
      <c r="E13" s="142">
        <v>4701</v>
      </c>
      <c r="F13" s="142">
        <v>4089</v>
      </c>
      <c r="G13" s="142">
        <v>2014</v>
      </c>
      <c r="H13" s="142">
        <v>2557</v>
      </c>
      <c r="I13" s="142">
        <v>3557</v>
      </c>
      <c r="J13" s="143">
        <v>1000</v>
      </c>
      <c r="K13" s="27"/>
    </row>
    <row r="14" spans="1:12" s="18" customFormat="1" ht="15.75" x14ac:dyDescent="0.25">
      <c r="A14" s="137"/>
      <c r="B14" s="45" t="s">
        <v>100</v>
      </c>
      <c r="C14" s="27"/>
      <c r="D14" s="27"/>
      <c r="E14" s="142">
        <v>4358</v>
      </c>
      <c r="F14" s="142">
        <v>4558</v>
      </c>
      <c r="G14" s="142">
        <v>2211</v>
      </c>
      <c r="H14" s="142">
        <v>2080</v>
      </c>
      <c r="I14" s="142">
        <v>3783</v>
      </c>
      <c r="J14" s="143">
        <v>3654</v>
      </c>
      <c r="K14" s="27"/>
    </row>
    <row r="15" spans="1:12" s="18" customFormat="1" ht="15.75" x14ac:dyDescent="0.25">
      <c r="A15" s="137"/>
      <c r="B15" s="45"/>
      <c r="C15" s="30"/>
      <c r="D15" s="144" t="s">
        <v>101</v>
      </c>
      <c r="E15" s="145">
        <f>AVERAGE([0]!usa)</f>
        <v>4508.6000000000004</v>
      </c>
      <c r="F15" s="145">
        <f>AVERAGE(can)</f>
        <v>4444</v>
      </c>
      <c r="G15" s="145">
        <f>AVERAGE(mex)</f>
        <v>2307.1999999999998</v>
      </c>
      <c r="H15" s="145">
        <f>AVERAGE(sing)</f>
        <v>2316.8000000000002</v>
      </c>
      <c r="I15" s="145">
        <f>AVERAGE(austr)</f>
        <v>2892.6</v>
      </c>
      <c r="J15" s="145">
        <f>AVERAGE(angl)</f>
        <v>3353.4</v>
      </c>
      <c r="K15" s="27"/>
    </row>
    <row r="16" spans="1:12" s="18" customFormat="1" ht="15.75" x14ac:dyDescent="0.25">
      <c r="A16" s="137"/>
      <c r="B16" s="46"/>
      <c r="C16" s="26"/>
      <c r="D16" s="146" t="s">
        <v>102</v>
      </c>
      <c r="E16" s="147">
        <f>SUM(usa)+SUM(usa)*$C$17</f>
        <v>24797.3</v>
      </c>
      <c r="F16" s="147">
        <f>SUM(can)+SUM(can)*$C$17</f>
        <v>24442</v>
      </c>
      <c r="G16" s="147">
        <f>SUM(mex)+SUM(mex)*$C$17</f>
        <v>12689.6</v>
      </c>
      <c r="H16" s="147">
        <f>SUM(sing)+SUM(sing)*$C$17</f>
        <v>12742.4</v>
      </c>
      <c r="I16" s="147">
        <f>SUM(austr)+SUM(austr)*$C$17</f>
        <v>15909.3</v>
      </c>
      <c r="J16" s="147">
        <f>SUM(angl)+SUM(angl)*$C$17</f>
        <v>18443.7</v>
      </c>
      <c r="K16" s="27"/>
    </row>
    <row r="17" spans="1:11" s="18" customFormat="1" ht="15" x14ac:dyDescent="0.2">
      <c r="A17" s="27"/>
      <c r="B17" s="148" t="s">
        <v>103</v>
      </c>
      <c r="C17" s="149">
        <v>0.1</v>
      </c>
      <c r="D17" s="27"/>
      <c r="E17" s="27"/>
      <c r="F17" s="27"/>
      <c r="G17" s="27"/>
      <c r="H17" s="27"/>
      <c r="I17" s="27"/>
      <c r="J17" s="27"/>
      <c r="K17" s="27"/>
    </row>
    <row r="18" spans="1:11" ht="15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1" s="17" customFormat="1" ht="15.75" x14ac:dyDescent="0.25">
      <c r="A19" s="25" t="s">
        <v>104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</row>
    <row r="20" spans="1:11" ht="15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 ht="15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 s="17" customFormat="1" ht="15.75" x14ac:dyDescent="0.25">
      <c r="A22" s="25" t="s">
        <v>105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</row>
    <row r="23" spans="1:11" ht="15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 ht="15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 s="17" customFormat="1" ht="15.75" x14ac:dyDescent="0.25">
      <c r="A25" s="25" t="s">
        <v>124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</row>
    <row r="26" spans="1:11" ht="15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 ht="15" x14ac:dyDescent="0.2">
      <c r="A27" s="30"/>
      <c r="B27" s="30" t="s">
        <v>106</v>
      </c>
      <c r="C27" s="30"/>
      <c r="D27" s="30"/>
      <c r="E27" s="30"/>
      <c r="F27" s="30"/>
      <c r="G27" s="30"/>
      <c r="H27" s="30"/>
      <c r="I27" s="30"/>
      <c r="J27" s="30"/>
      <c r="K27" s="30"/>
    </row>
    <row r="28" spans="1:11" ht="15" x14ac:dyDescent="0.2">
      <c r="A28" s="30"/>
      <c r="B28" s="30" t="s">
        <v>107</v>
      </c>
      <c r="C28" s="30"/>
      <c r="D28" s="30"/>
      <c r="E28" s="30"/>
      <c r="F28" s="30"/>
      <c r="G28" s="30"/>
      <c r="H28" s="30"/>
      <c r="I28" s="30"/>
      <c r="J28" s="30"/>
      <c r="K28" s="30"/>
    </row>
    <row r="29" spans="1:11" ht="15" x14ac:dyDescent="0.2">
      <c r="A29" s="30"/>
      <c r="B29" s="30" t="s">
        <v>108</v>
      </c>
      <c r="C29" s="30"/>
      <c r="D29" s="30"/>
      <c r="E29" s="30"/>
      <c r="F29" s="30"/>
      <c r="G29" s="30"/>
      <c r="H29" s="30"/>
      <c r="I29" s="30"/>
      <c r="J29" s="30"/>
      <c r="K29" s="30"/>
    </row>
    <row r="30" spans="1:11" ht="15" x14ac:dyDescent="0.2">
      <c r="A30" s="30"/>
      <c r="B30" s="30"/>
      <c r="C30" s="30"/>
      <c r="D30" s="30"/>
      <c r="E30" s="30"/>
      <c r="F30" s="30"/>
      <c r="G30" s="30" t="s">
        <v>109</v>
      </c>
      <c r="H30" s="30"/>
      <c r="I30" s="30"/>
      <c r="J30" s="30"/>
      <c r="K30" s="30"/>
    </row>
    <row r="31" spans="1:11" ht="15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</row>
    <row r="32" spans="1:11" s="17" customFormat="1" ht="15.75" x14ac:dyDescent="0.25">
      <c r="A32" s="25" t="s">
        <v>110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</row>
    <row r="33" spans="1:12" ht="15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</row>
    <row r="34" spans="1:12" s="17" customFormat="1" ht="15.75" x14ac:dyDescent="0.25">
      <c r="A34" s="25" t="s">
        <v>111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</row>
    <row r="35" spans="1:12" ht="15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  <row r="36" spans="1:12" ht="15" x14ac:dyDescent="0.2">
      <c r="A36" s="30"/>
      <c r="B36" s="30" t="s">
        <v>112</v>
      </c>
      <c r="C36" s="30"/>
      <c r="D36" s="30"/>
      <c r="E36" s="30"/>
      <c r="F36" s="30"/>
      <c r="G36" s="30"/>
      <c r="H36" s="30"/>
      <c r="I36" s="30"/>
      <c r="J36" s="30"/>
      <c r="K36" s="30"/>
    </row>
    <row r="37" spans="1:12" ht="15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spans="1:12" ht="15" x14ac:dyDescent="0.2">
      <c r="A38" s="30"/>
      <c r="B38" s="138" t="s">
        <v>113</v>
      </c>
      <c r="C38" s="139" t="s">
        <v>114</v>
      </c>
      <c r="D38" s="139" t="s">
        <v>115</v>
      </c>
      <c r="E38" s="150" t="s">
        <v>116</v>
      </c>
      <c r="F38" s="30"/>
      <c r="G38" s="30"/>
      <c r="H38" s="30"/>
      <c r="I38" s="30"/>
      <c r="J38" s="30"/>
      <c r="K38" s="30"/>
    </row>
    <row r="39" spans="1:12" ht="15" x14ac:dyDescent="0.2">
      <c r="A39" s="30"/>
      <c r="B39" s="45" t="s">
        <v>117</v>
      </c>
      <c r="C39" s="27">
        <v>80</v>
      </c>
      <c r="D39" s="27">
        <v>-1</v>
      </c>
      <c r="E39" s="36">
        <f>C39*D39</f>
        <v>-80</v>
      </c>
      <c r="F39" s="30"/>
      <c r="G39" s="30"/>
      <c r="H39" s="30"/>
      <c r="I39" s="30"/>
      <c r="J39" s="30"/>
      <c r="K39" s="30"/>
    </row>
    <row r="40" spans="1:12" ht="15" x14ac:dyDescent="0.2">
      <c r="A40" s="30"/>
      <c r="B40" s="45" t="s">
        <v>118</v>
      </c>
      <c r="C40" s="27">
        <v>45</v>
      </c>
      <c r="D40" s="27">
        <v>13</v>
      </c>
      <c r="E40" s="36">
        <f t="shared" ref="E40:E45" si="0">C40*D40</f>
        <v>585</v>
      </c>
      <c r="F40" s="30"/>
      <c r="G40" s="30"/>
      <c r="H40" s="30"/>
      <c r="I40" s="30"/>
      <c r="J40" s="30"/>
      <c r="K40" s="30"/>
    </row>
    <row r="41" spans="1:12" ht="15" x14ac:dyDescent="0.2">
      <c r="A41" s="30"/>
      <c r="B41" s="45" t="s">
        <v>119</v>
      </c>
      <c r="C41" s="27">
        <v>32</v>
      </c>
      <c r="D41" s="27">
        <v>11</v>
      </c>
      <c r="E41" s="36">
        <f t="shared" si="0"/>
        <v>352</v>
      </c>
      <c r="F41" s="30"/>
      <c r="G41" s="30"/>
      <c r="H41" s="30"/>
      <c r="I41" s="30"/>
      <c r="J41" s="30"/>
      <c r="K41" s="30"/>
    </row>
    <row r="42" spans="1:12" ht="15" x14ac:dyDescent="0.2">
      <c r="A42" s="30"/>
      <c r="B42" s="45" t="s">
        <v>120</v>
      </c>
      <c r="C42" s="27">
        <v>50</v>
      </c>
      <c r="D42" s="27">
        <v>0</v>
      </c>
      <c r="E42" s="36">
        <f t="shared" si="0"/>
        <v>0</v>
      </c>
      <c r="F42" s="30"/>
      <c r="G42" s="30"/>
      <c r="H42" s="30"/>
      <c r="I42" s="30"/>
      <c r="J42" s="30"/>
      <c r="K42" s="30"/>
    </row>
    <row r="43" spans="1:12" ht="15" x14ac:dyDescent="0.2">
      <c r="A43" s="30"/>
      <c r="B43" s="45" t="s">
        <v>121</v>
      </c>
      <c r="C43" s="27">
        <v>10</v>
      </c>
      <c r="D43" s="27">
        <v>9</v>
      </c>
      <c r="E43" s="36">
        <f t="shared" si="0"/>
        <v>90</v>
      </c>
      <c r="F43" s="30"/>
      <c r="G43" s="30"/>
      <c r="H43" s="30"/>
      <c r="I43" s="30"/>
      <c r="J43" s="30"/>
      <c r="K43" s="30"/>
    </row>
    <row r="44" spans="1:12" ht="15" x14ac:dyDescent="0.2">
      <c r="A44" s="30"/>
      <c r="B44" s="45" t="s">
        <v>122</v>
      </c>
      <c r="C44" s="27">
        <v>24</v>
      </c>
      <c r="D44" s="27">
        <v>-2</v>
      </c>
      <c r="E44" s="36">
        <f t="shared" si="0"/>
        <v>-48</v>
      </c>
      <c r="F44" s="30"/>
      <c r="G44" s="30"/>
      <c r="H44" s="30"/>
      <c r="I44" s="30"/>
      <c r="J44" s="30"/>
      <c r="K44" s="30"/>
    </row>
    <row r="45" spans="1:12" ht="15" x14ac:dyDescent="0.2">
      <c r="A45" s="30"/>
      <c r="B45" s="46" t="s">
        <v>123</v>
      </c>
      <c r="C45" s="26">
        <v>3</v>
      </c>
      <c r="D45" s="26">
        <v>56</v>
      </c>
      <c r="E45" s="39">
        <f t="shared" si="0"/>
        <v>168</v>
      </c>
      <c r="F45" s="30"/>
      <c r="G45" s="30"/>
      <c r="H45" s="30"/>
      <c r="I45" s="30"/>
      <c r="J45" s="30"/>
      <c r="K45" s="30"/>
    </row>
    <row r="46" spans="1:12" ht="15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</row>
    <row r="47" spans="1:12" ht="15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</row>
    <row r="48" spans="1:12" ht="15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</row>
    <row r="49" spans="1:12" ht="15.75" x14ac:dyDescent="0.25">
      <c r="A49" s="16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5"/>
    </row>
    <row r="50" spans="1:12" ht="15.75" x14ac:dyDescent="0.25">
      <c r="A50" s="16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5"/>
    </row>
    <row r="51" spans="1:12" ht="15.75" x14ac:dyDescent="0.25">
      <c r="A51" s="16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5"/>
    </row>
    <row r="52" spans="1:12" ht="15" x14ac:dyDescent="0.2">
      <c r="A52" s="14"/>
      <c r="B52" s="14"/>
      <c r="C52" s="14"/>
      <c r="D52" s="14"/>
      <c r="E52" s="88"/>
      <c r="F52" s="88"/>
      <c r="G52" s="88"/>
      <c r="H52" s="88"/>
      <c r="I52" s="88"/>
      <c r="J52" s="88"/>
      <c r="K52" s="14"/>
      <c r="L52" s="15"/>
    </row>
    <row r="53" spans="1:12" ht="15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5"/>
    </row>
    <row r="54" spans="1:12" ht="15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5"/>
    </row>
    <row r="55" spans="1:12" ht="15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5"/>
    </row>
    <row r="56" spans="1:12" ht="15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5"/>
    </row>
    <row r="57" spans="1:12" ht="15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5"/>
    </row>
    <row r="58" spans="1:12" ht="15.75" x14ac:dyDescent="0.25">
      <c r="A58" s="14"/>
      <c r="B58" s="14"/>
      <c r="C58" s="14"/>
      <c r="D58" s="16"/>
      <c r="E58" s="14"/>
      <c r="F58" s="14"/>
      <c r="G58" s="14"/>
      <c r="H58" s="14"/>
      <c r="I58" s="14"/>
      <c r="J58" s="14"/>
      <c r="K58" s="14"/>
      <c r="L58" s="15"/>
    </row>
    <row r="59" spans="1:12" ht="15.75" x14ac:dyDescent="0.25">
      <c r="A59" s="14"/>
      <c r="B59" s="14"/>
      <c r="C59" s="14"/>
      <c r="D59" s="151"/>
      <c r="E59" s="14"/>
      <c r="F59" s="14"/>
      <c r="G59" s="14"/>
      <c r="H59" s="14"/>
      <c r="I59" s="14"/>
      <c r="J59" s="14"/>
      <c r="K59" s="14"/>
      <c r="L59" s="15"/>
    </row>
    <row r="60" spans="1:12" ht="15.75" x14ac:dyDescent="0.25">
      <c r="A60" s="14"/>
      <c r="B60" s="152"/>
      <c r="C60" s="153"/>
      <c r="D60" s="16"/>
      <c r="E60" s="14"/>
      <c r="F60" s="14"/>
      <c r="G60" s="14"/>
      <c r="H60" s="14"/>
      <c r="I60" s="14"/>
      <c r="J60" s="14"/>
      <c r="K60" s="14"/>
      <c r="L60" s="15"/>
    </row>
    <row r="61" spans="1:12" ht="15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5"/>
    </row>
    <row r="62" spans="1:12" ht="15.75" x14ac:dyDescent="0.25">
      <c r="A62" s="16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5"/>
    </row>
    <row r="63" spans="1:12" ht="15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5"/>
    </row>
    <row r="64" spans="1:12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</row>
    <row r="65" spans="1:12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</row>
    <row r="66" spans="1:12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</row>
    <row r="67" spans="1:12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</row>
    <row r="68" spans="1:12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</row>
    <row r="69" spans="1:12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</row>
    <row r="70" spans="1:12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</row>
    <row r="71" spans="1:12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</row>
    <row r="72" spans="1:12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</row>
    <row r="73" spans="1:12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</row>
  </sheetData>
  <conditionalFormatting sqref="E53:J61">
    <cfRule type="cellIs" dxfId="7" priority="5" stopIfTrue="1" operator="greaterThan">
      <formula>4500</formula>
    </cfRule>
    <cfRule type="cellIs" dxfId="6" priority="6" stopIfTrue="1" operator="between">
      <formula>1000</formula>
      <formula>2300</formula>
    </cfRule>
  </conditionalFormatting>
  <conditionalFormatting sqref="E64:E70">
    <cfRule type="cellIs" dxfId="5" priority="7" stopIfTrue="1" operator="greaterThan">
      <formula>100</formula>
    </cfRule>
    <cfRule type="cellIs" dxfId="4" priority="8" stopIfTrue="1" operator="lessThan">
      <formula>0</formula>
    </cfRule>
  </conditionalFormatting>
  <conditionalFormatting sqref="E10:J16">
    <cfRule type="cellIs" dxfId="3" priority="4" operator="greaterThan">
      <formula>4500</formula>
    </cfRule>
    <cfRule type="cellIs" dxfId="2" priority="3" operator="between">
      <formula>1000</formula>
      <formula>2300</formula>
    </cfRule>
  </conditionalFormatting>
  <conditionalFormatting sqref="E39:E45">
    <cfRule type="cellIs" dxfId="1" priority="2" operator="greaterThan">
      <formula>0</formula>
    </cfRule>
    <cfRule type="cellIs" dxfId="0" priority="1" operator="lessThan">
      <formula>0</formula>
    </cfRule>
  </conditionalFormatting>
  <pageMargins left="0.75" right="0.75" top="1" bottom="1" header="0.5" footer="0.5"/>
  <pageSetup paperSize="9" orientation="portrait" verticalDpi="3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8"/>
  <sheetViews>
    <sheetView showGridLines="0" zoomScale="90" zoomScaleNormal="90" workbookViewId="0">
      <selection activeCell="K49" sqref="K49"/>
    </sheetView>
  </sheetViews>
  <sheetFormatPr defaultRowHeight="12.75" x14ac:dyDescent="0.2"/>
  <cols>
    <col min="1" max="1" width="9.140625" style="13"/>
    <col min="2" max="2" width="16" style="13" customWidth="1"/>
    <col min="3" max="3" width="10.42578125" style="13" customWidth="1"/>
    <col min="4" max="4" width="12.7109375" style="13" customWidth="1"/>
    <col min="5" max="5" width="12.140625" style="13" customWidth="1"/>
    <col min="6" max="6" width="9.28515625" style="13" bestFit="1" customWidth="1"/>
    <col min="7" max="7" width="10.140625" style="13" bestFit="1" customWidth="1"/>
    <col min="8" max="8" width="9.140625" style="13"/>
    <col min="9" max="9" width="15.140625" style="13" customWidth="1"/>
    <col min="10" max="16384" width="9.140625" style="13"/>
  </cols>
  <sheetData>
    <row r="1" spans="1:12" ht="16.5" thickBot="1" x14ac:dyDescent="0.3">
      <c r="A1" s="12" t="s">
        <v>125</v>
      </c>
      <c r="B1" s="12"/>
      <c r="C1" s="12"/>
      <c r="D1" s="12"/>
      <c r="E1" s="12"/>
      <c r="F1" s="12"/>
      <c r="G1" s="12"/>
      <c r="H1" s="12"/>
      <c r="I1" s="12"/>
      <c r="J1" s="154"/>
      <c r="K1" s="12"/>
      <c r="L1" s="12"/>
    </row>
    <row r="2" spans="1:12" ht="27" customHeight="1" thickTop="1" x14ac:dyDescent="0.2">
      <c r="A2" s="92" t="s">
        <v>126</v>
      </c>
      <c r="B2" s="92"/>
      <c r="C2" s="92"/>
      <c r="D2" s="92"/>
      <c r="E2" s="92"/>
      <c r="F2" s="92"/>
      <c r="G2" s="92"/>
      <c r="H2" s="92"/>
      <c r="I2" s="92"/>
      <c r="J2" s="92"/>
    </row>
    <row r="3" spans="1:12" ht="15" x14ac:dyDescent="0.2">
      <c r="A3" s="92"/>
      <c r="B3" s="92"/>
      <c r="C3" s="92"/>
      <c r="D3" s="92"/>
      <c r="E3" s="92"/>
      <c r="F3" s="92"/>
      <c r="G3" s="92"/>
      <c r="H3" s="92"/>
      <c r="I3" s="92"/>
      <c r="J3" s="92"/>
    </row>
    <row r="4" spans="1:12" s="17" customFormat="1" ht="15.75" x14ac:dyDescent="0.25">
      <c r="A4" s="94" t="s">
        <v>127</v>
      </c>
      <c r="B4" s="95"/>
      <c r="C4" s="95"/>
      <c r="D4" s="95"/>
      <c r="E4" s="95"/>
      <c r="F4" s="95"/>
      <c r="G4" s="95"/>
      <c r="H4" s="95"/>
      <c r="I4" s="95"/>
      <c r="J4" s="95"/>
    </row>
    <row r="5" spans="1:12" ht="15" x14ac:dyDescent="0.2">
      <c r="A5" s="92"/>
      <c r="B5" s="92"/>
      <c r="C5" s="92"/>
      <c r="D5" s="92"/>
      <c r="E5" s="92"/>
      <c r="F5" s="92"/>
      <c r="G5" s="92"/>
      <c r="H5" s="92"/>
      <c r="I5" s="92"/>
      <c r="J5" s="92"/>
    </row>
    <row r="6" spans="1:12" ht="15" x14ac:dyDescent="0.2">
      <c r="A6" s="92"/>
      <c r="B6" s="92"/>
      <c r="C6" s="92"/>
      <c r="D6" s="92"/>
      <c r="E6" s="92"/>
      <c r="F6" s="92"/>
      <c r="G6" s="92"/>
      <c r="H6" s="92"/>
      <c r="I6" s="92"/>
      <c r="J6" s="92"/>
    </row>
    <row r="7" spans="1:12" ht="15" x14ac:dyDescent="0.2">
      <c r="A7" s="92"/>
      <c r="B7" s="92" t="s">
        <v>128</v>
      </c>
      <c r="C7" s="92"/>
      <c r="D7" s="92"/>
      <c r="E7" s="92"/>
      <c r="F7" s="92"/>
      <c r="G7" s="92"/>
      <c r="H7" s="92"/>
      <c r="I7" s="92"/>
      <c r="J7" s="92"/>
    </row>
    <row r="8" spans="1:12" ht="15" x14ac:dyDescent="0.2">
      <c r="A8" s="92"/>
      <c r="B8" s="92" t="s">
        <v>129</v>
      </c>
      <c r="C8" s="92"/>
      <c r="D8" s="92"/>
      <c r="E8" s="92"/>
      <c r="F8" s="92"/>
      <c r="G8" s="92"/>
      <c r="H8" s="92"/>
      <c r="I8" s="92"/>
      <c r="J8" s="92"/>
    </row>
    <row r="9" spans="1:12" ht="15" x14ac:dyDescent="0.2">
      <c r="A9" s="92"/>
      <c r="B9" s="92"/>
      <c r="C9" s="92"/>
      <c r="D9" s="155"/>
      <c r="E9" s="92"/>
      <c r="F9" s="92"/>
      <c r="G9" s="92"/>
      <c r="H9" s="92"/>
      <c r="I9" s="92"/>
      <c r="J9" s="92"/>
    </row>
    <row r="10" spans="1:12" ht="15" x14ac:dyDescent="0.2">
      <c r="A10" s="92"/>
      <c r="B10" s="92"/>
      <c r="C10" s="92"/>
      <c r="D10" s="155"/>
      <c r="E10" s="92"/>
      <c r="F10" s="92"/>
      <c r="G10" s="92"/>
      <c r="H10" s="92"/>
      <c r="I10" s="92"/>
      <c r="J10" s="92"/>
    </row>
    <row r="11" spans="1:12" ht="15" x14ac:dyDescent="0.2">
      <c r="A11" s="92"/>
      <c r="B11" s="92"/>
      <c r="C11" s="92"/>
      <c r="D11" s="155"/>
      <c r="E11" s="92"/>
      <c r="F11" s="92"/>
      <c r="G11" s="92"/>
      <c r="H11" s="92"/>
      <c r="I11" s="92"/>
      <c r="J11" s="92"/>
    </row>
    <row r="12" spans="1:12" ht="15" x14ac:dyDescent="0.2">
      <c r="A12" s="92"/>
      <c r="B12" s="92"/>
      <c r="C12" s="92"/>
      <c r="D12" s="92"/>
      <c r="E12" s="92"/>
      <c r="F12" s="92"/>
      <c r="G12" s="92"/>
      <c r="H12" s="92"/>
      <c r="I12" s="92"/>
      <c r="J12" s="92"/>
    </row>
    <row r="13" spans="1:12" ht="15.75" x14ac:dyDescent="0.25">
      <c r="A13" s="92"/>
      <c r="B13" s="156" t="s">
        <v>130</v>
      </c>
      <c r="C13" s="157"/>
      <c r="D13" s="157"/>
      <c r="E13" s="157"/>
      <c r="F13" s="157"/>
      <c r="G13" s="157"/>
      <c r="H13" s="157"/>
      <c r="I13" s="96"/>
      <c r="J13" s="92"/>
    </row>
    <row r="14" spans="1:12" ht="15" x14ac:dyDescent="0.2">
      <c r="A14" s="92"/>
      <c r="B14" s="158" t="s">
        <v>131</v>
      </c>
      <c r="C14" s="101"/>
      <c r="D14" s="101"/>
      <c r="E14" s="101"/>
      <c r="F14" s="101"/>
      <c r="G14" s="101"/>
      <c r="H14" s="101"/>
      <c r="I14" s="102"/>
      <c r="J14" s="92"/>
    </row>
    <row r="15" spans="1:12" ht="15" x14ac:dyDescent="0.2">
      <c r="A15" s="92"/>
      <c r="B15" s="158"/>
      <c r="C15" s="101"/>
      <c r="D15" s="101"/>
      <c r="E15" s="101"/>
      <c r="F15" s="101"/>
      <c r="G15" s="101"/>
      <c r="H15" s="101"/>
      <c r="I15" s="102"/>
      <c r="J15" s="92"/>
    </row>
    <row r="16" spans="1:12" ht="63.75" thickBot="1" x14ac:dyDescent="0.25">
      <c r="A16" s="92"/>
      <c r="B16" s="159" t="s">
        <v>132</v>
      </c>
      <c r="C16" s="160" t="s">
        <v>133</v>
      </c>
      <c r="D16" s="160" t="s">
        <v>134</v>
      </c>
      <c r="E16" s="160" t="s">
        <v>135</v>
      </c>
      <c r="F16" s="160" t="s">
        <v>136</v>
      </c>
      <c r="G16" s="160" t="s">
        <v>137</v>
      </c>
      <c r="H16" s="160" t="s">
        <v>138</v>
      </c>
      <c r="I16" s="161" t="s">
        <v>139</v>
      </c>
      <c r="J16" s="92"/>
    </row>
    <row r="17" spans="1:10" ht="15" x14ac:dyDescent="0.2">
      <c r="A17" s="92"/>
      <c r="B17" s="100" t="s">
        <v>161</v>
      </c>
      <c r="C17" s="162" t="s">
        <v>162</v>
      </c>
      <c r="D17" s="162" t="s">
        <v>157</v>
      </c>
      <c r="E17" s="162">
        <v>4</v>
      </c>
      <c r="F17" s="162">
        <v>13550</v>
      </c>
      <c r="G17" s="163">
        <f t="shared" ref="G17:G34" si="0">F17*E17</f>
        <v>54200</v>
      </c>
      <c r="H17" s="101" t="s">
        <v>152</v>
      </c>
      <c r="I17" s="164" t="s">
        <v>148</v>
      </c>
      <c r="J17" s="92"/>
    </row>
    <row r="18" spans="1:10" ht="15" x14ac:dyDescent="0.2">
      <c r="A18" s="92"/>
      <c r="B18" s="100" t="s">
        <v>156</v>
      </c>
      <c r="C18" s="162">
        <v>110</v>
      </c>
      <c r="D18" s="162" t="s">
        <v>146</v>
      </c>
      <c r="E18" s="162">
        <v>3</v>
      </c>
      <c r="F18" s="162">
        <v>18500</v>
      </c>
      <c r="G18" s="163">
        <f t="shared" si="0"/>
        <v>55500</v>
      </c>
      <c r="H18" s="101" t="s">
        <v>155</v>
      </c>
      <c r="I18" s="164" t="s">
        <v>95</v>
      </c>
      <c r="J18" s="92"/>
    </row>
    <row r="19" spans="1:10" ht="15" x14ac:dyDescent="0.2">
      <c r="A19" s="92"/>
      <c r="B19" s="100" t="s">
        <v>156</v>
      </c>
      <c r="C19" s="162">
        <v>1880</v>
      </c>
      <c r="D19" s="162" t="s">
        <v>146</v>
      </c>
      <c r="E19" s="162">
        <v>2</v>
      </c>
      <c r="F19" s="162">
        <v>22500</v>
      </c>
      <c r="G19" s="163">
        <f t="shared" si="0"/>
        <v>45000</v>
      </c>
      <c r="H19" s="101" t="s">
        <v>143</v>
      </c>
      <c r="I19" s="164" t="s">
        <v>90</v>
      </c>
      <c r="J19" s="92"/>
    </row>
    <row r="20" spans="1:10" ht="15" x14ac:dyDescent="0.2">
      <c r="A20" s="92"/>
      <c r="B20" s="100" t="s">
        <v>156</v>
      </c>
      <c r="C20" s="162" t="s">
        <v>163</v>
      </c>
      <c r="D20" s="162" t="s">
        <v>154</v>
      </c>
      <c r="E20" s="162">
        <v>4</v>
      </c>
      <c r="F20" s="162">
        <v>20500</v>
      </c>
      <c r="G20" s="163">
        <f t="shared" si="0"/>
        <v>82000</v>
      </c>
      <c r="H20" s="101" t="s">
        <v>164</v>
      </c>
      <c r="I20" s="164" t="s">
        <v>148</v>
      </c>
      <c r="J20" s="92"/>
    </row>
    <row r="21" spans="1:10" ht="15" x14ac:dyDescent="0.2">
      <c r="A21" s="92"/>
      <c r="B21" s="100" t="s">
        <v>144</v>
      </c>
      <c r="C21" s="162">
        <v>650</v>
      </c>
      <c r="D21" s="162" t="s">
        <v>151</v>
      </c>
      <c r="E21" s="162">
        <v>3</v>
      </c>
      <c r="F21" s="162">
        <v>10250</v>
      </c>
      <c r="G21" s="163">
        <f t="shared" si="0"/>
        <v>30750</v>
      </c>
      <c r="H21" s="101" t="s">
        <v>158</v>
      </c>
      <c r="I21" s="164" t="s">
        <v>90</v>
      </c>
      <c r="J21" s="92"/>
    </row>
    <row r="22" spans="1:10" ht="15" x14ac:dyDescent="0.2">
      <c r="A22" s="92"/>
      <c r="B22" s="100" t="s">
        <v>144</v>
      </c>
      <c r="C22" s="162">
        <v>880</v>
      </c>
      <c r="D22" s="162" t="s">
        <v>154</v>
      </c>
      <c r="E22" s="162">
        <v>3</v>
      </c>
      <c r="F22" s="162">
        <v>12500</v>
      </c>
      <c r="G22" s="163">
        <f t="shared" si="0"/>
        <v>37500</v>
      </c>
      <c r="H22" s="101" t="s">
        <v>158</v>
      </c>
      <c r="I22" s="164" t="s">
        <v>90</v>
      </c>
      <c r="J22" s="92"/>
    </row>
    <row r="23" spans="1:10" ht="15" x14ac:dyDescent="0.2">
      <c r="A23" s="92"/>
      <c r="B23" s="100" t="s">
        <v>144</v>
      </c>
      <c r="C23" s="162" t="s">
        <v>145</v>
      </c>
      <c r="D23" s="162" t="s">
        <v>146</v>
      </c>
      <c r="E23" s="162">
        <v>2</v>
      </c>
      <c r="F23" s="162">
        <v>15500</v>
      </c>
      <c r="G23" s="163">
        <f t="shared" si="0"/>
        <v>31000</v>
      </c>
      <c r="H23" s="101" t="s">
        <v>147</v>
      </c>
      <c r="I23" s="164" t="s">
        <v>148</v>
      </c>
      <c r="J23" s="92"/>
    </row>
    <row r="24" spans="1:10" ht="15" x14ac:dyDescent="0.2">
      <c r="A24" s="92"/>
      <c r="B24" s="100" t="s">
        <v>149</v>
      </c>
      <c r="C24" s="162" t="s">
        <v>159</v>
      </c>
      <c r="D24" s="162" t="s">
        <v>142</v>
      </c>
      <c r="E24" s="162">
        <v>1</v>
      </c>
      <c r="F24" s="162">
        <v>9650</v>
      </c>
      <c r="G24" s="163">
        <f t="shared" si="0"/>
        <v>9650</v>
      </c>
      <c r="H24" s="101" t="s">
        <v>160</v>
      </c>
      <c r="I24" s="164" t="s">
        <v>95</v>
      </c>
      <c r="J24" s="92"/>
    </row>
    <row r="25" spans="1:10" ht="15" x14ac:dyDescent="0.2">
      <c r="A25" s="92"/>
      <c r="B25" s="100" t="s">
        <v>149</v>
      </c>
      <c r="C25" s="162" t="s">
        <v>141</v>
      </c>
      <c r="D25" s="162" t="s">
        <v>165</v>
      </c>
      <c r="E25" s="162">
        <v>4</v>
      </c>
      <c r="F25" s="162">
        <v>12000</v>
      </c>
      <c r="G25" s="163">
        <f t="shared" si="0"/>
        <v>48000</v>
      </c>
      <c r="H25" s="101" t="s">
        <v>166</v>
      </c>
      <c r="I25" s="164" t="s">
        <v>90</v>
      </c>
      <c r="J25" s="92"/>
    </row>
    <row r="26" spans="1:10" ht="15" x14ac:dyDescent="0.2">
      <c r="A26" s="92"/>
      <c r="B26" s="100" t="s">
        <v>149</v>
      </c>
      <c r="C26" s="162" t="s">
        <v>150</v>
      </c>
      <c r="D26" s="162" t="s">
        <v>154</v>
      </c>
      <c r="E26" s="162">
        <v>2</v>
      </c>
      <c r="F26" s="162">
        <v>13200</v>
      </c>
      <c r="G26" s="163">
        <f t="shared" si="0"/>
        <v>26400</v>
      </c>
      <c r="H26" s="101" t="s">
        <v>152</v>
      </c>
      <c r="I26" s="164" t="s">
        <v>148</v>
      </c>
      <c r="J26" s="92"/>
    </row>
    <row r="27" spans="1:10" ht="15" x14ac:dyDescent="0.2">
      <c r="A27" s="92"/>
      <c r="B27" s="100" t="s">
        <v>149</v>
      </c>
      <c r="C27" s="162" t="s">
        <v>150</v>
      </c>
      <c r="D27" s="162" t="s">
        <v>151</v>
      </c>
      <c r="E27" s="162">
        <v>5</v>
      </c>
      <c r="F27" s="162">
        <v>13200</v>
      </c>
      <c r="G27" s="163">
        <f t="shared" si="0"/>
        <v>66000</v>
      </c>
      <c r="H27" s="101" t="s">
        <v>152</v>
      </c>
      <c r="I27" s="164" t="s">
        <v>148</v>
      </c>
      <c r="J27" s="92"/>
    </row>
    <row r="28" spans="1:10" ht="15" x14ac:dyDescent="0.2">
      <c r="A28" s="92"/>
      <c r="B28" s="100" t="s">
        <v>140</v>
      </c>
      <c r="C28" s="162" t="s">
        <v>167</v>
      </c>
      <c r="D28" s="162" t="s">
        <v>142</v>
      </c>
      <c r="E28" s="162">
        <v>5</v>
      </c>
      <c r="F28" s="162">
        <v>12250</v>
      </c>
      <c r="G28" s="163">
        <f t="shared" si="0"/>
        <v>61250</v>
      </c>
      <c r="H28" s="101" t="s">
        <v>147</v>
      </c>
      <c r="I28" s="164" t="s">
        <v>148</v>
      </c>
      <c r="J28" s="92"/>
    </row>
    <row r="29" spans="1:10" ht="15" x14ac:dyDescent="0.2">
      <c r="A29" s="92"/>
      <c r="B29" s="100" t="s">
        <v>140</v>
      </c>
      <c r="C29" s="162" t="s">
        <v>141</v>
      </c>
      <c r="D29" s="162" t="s">
        <v>142</v>
      </c>
      <c r="E29" s="162">
        <v>4</v>
      </c>
      <c r="F29" s="162">
        <v>8500</v>
      </c>
      <c r="G29" s="163">
        <f t="shared" si="0"/>
        <v>34000</v>
      </c>
      <c r="H29" s="101" t="s">
        <v>143</v>
      </c>
      <c r="I29" s="164" t="s">
        <v>90</v>
      </c>
      <c r="J29" s="92"/>
    </row>
    <row r="30" spans="1:10" ht="15" x14ac:dyDescent="0.2">
      <c r="A30" s="92"/>
      <c r="B30" s="100" t="s">
        <v>140</v>
      </c>
      <c r="C30" s="162" t="s">
        <v>168</v>
      </c>
      <c r="D30" s="162" t="s">
        <v>169</v>
      </c>
      <c r="E30" s="162">
        <v>3</v>
      </c>
      <c r="F30" s="162">
        <v>9500</v>
      </c>
      <c r="G30" s="163">
        <f t="shared" si="0"/>
        <v>28500</v>
      </c>
      <c r="H30" s="101" t="s">
        <v>143</v>
      </c>
      <c r="I30" s="164" t="s">
        <v>90</v>
      </c>
      <c r="J30" s="92"/>
    </row>
    <row r="31" spans="1:10" ht="15" x14ac:dyDescent="0.2">
      <c r="A31" s="92"/>
      <c r="B31" s="100" t="s">
        <v>140</v>
      </c>
      <c r="C31" s="162" t="s">
        <v>150</v>
      </c>
      <c r="D31" s="162" t="s">
        <v>157</v>
      </c>
      <c r="E31" s="162">
        <v>1</v>
      </c>
      <c r="F31" s="162">
        <v>9900</v>
      </c>
      <c r="G31" s="163">
        <f t="shared" si="0"/>
        <v>9900</v>
      </c>
      <c r="H31" s="101" t="s">
        <v>155</v>
      </c>
      <c r="I31" s="164" t="s">
        <v>95</v>
      </c>
      <c r="J31" s="92"/>
    </row>
    <row r="32" spans="1:10" ht="15" x14ac:dyDescent="0.2">
      <c r="A32" s="92"/>
      <c r="B32" s="100" t="s">
        <v>153</v>
      </c>
      <c r="C32" s="162" t="s">
        <v>141</v>
      </c>
      <c r="D32" s="162" t="s">
        <v>154</v>
      </c>
      <c r="E32" s="162">
        <v>3</v>
      </c>
      <c r="F32" s="162">
        <v>15000</v>
      </c>
      <c r="G32" s="163">
        <f t="shared" si="0"/>
        <v>45000</v>
      </c>
      <c r="H32" s="101" t="s">
        <v>155</v>
      </c>
      <c r="I32" s="164" t="s">
        <v>95</v>
      </c>
      <c r="J32" s="92"/>
    </row>
    <row r="33" spans="1:10" ht="15" x14ac:dyDescent="0.2">
      <c r="A33" s="92"/>
      <c r="B33" s="100" t="s">
        <v>153</v>
      </c>
      <c r="C33" s="162" t="s">
        <v>141</v>
      </c>
      <c r="D33" s="162" t="s">
        <v>157</v>
      </c>
      <c r="E33" s="162">
        <v>2</v>
      </c>
      <c r="F33" s="162">
        <v>15000</v>
      </c>
      <c r="G33" s="163">
        <f t="shared" si="0"/>
        <v>30000</v>
      </c>
      <c r="H33" s="101" t="s">
        <v>164</v>
      </c>
      <c r="I33" s="164" t="s">
        <v>148</v>
      </c>
      <c r="J33" s="92"/>
    </row>
    <row r="34" spans="1:10" ht="15" x14ac:dyDescent="0.2">
      <c r="A34" s="92"/>
      <c r="B34" s="97" t="s">
        <v>153</v>
      </c>
      <c r="C34" s="165" t="s">
        <v>150</v>
      </c>
      <c r="D34" s="165" t="s">
        <v>142</v>
      </c>
      <c r="E34" s="165">
        <v>2</v>
      </c>
      <c r="F34" s="165">
        <v>17500</v>
      </c>
      <c r="G34" s="166">
        <f t="shared" si="0"/>
        <v>35000</v>
      </c>
      <c r="H34" s="95" t="s">
        <v>143</v>
      </c>
      <c r="I34" s="167" t="s">
        <v>90</v>
      </c>
      <c r="J34" s="92"/>
    </row>
    <row r="35" spans="1:10" ht="15" x14ac:dyDescent="0.2">
      <c r="A35" s="92"/>
      <c r="B35" s="92"/>
      <c r="C35" s="92"/>
      <c r="D35" s="92"/>
      <c r="E35" s="92"/>
      <c r="F35" s="92"/>
      <c r="G35" s="92"/>
      <c r="H35" s="92"/>
      <c r="I35" s="92"/>
      <c r="J35" s="92"/>
    </row>
    <row r="36" spans="1:10" ht="15.75" x14ac:dyDescent="0.25">
      <c r="A36" s="168" t="s">
        <v>170</v>
      </c>
      <c r="B36" s="92"/>
      <c r="C36" s="92"/>
      <c r="D36" s="92"/>
      <c r="E36" s="92"/>
      <c r="F36" s="92"/>
      <c r="G36" s="92"/>
      <c r="H36" s="92"/>
      <c r="I36" s="92"/>
      <c r="J36" s="92"/>
    </row>
    <row r="37" spans="1:10" s="17" customFormat="1" ht="15" x14ac:dyDescent="0.2">
      <c r="A37" s="95"/>
      <c r="B37" s="95"/>
      <c r="C37" s="95"/>
      <c r="D37" s="95"/>
      <c r="E37" s="95"/>
      <c r="F37" s="95" t="s">
        <v>171</v>
      </c>
      <c r="G37" s="95"/>
      <c r="H37" s="95"/>
      <c r="I37" s="95"/>
      <c r="J37" s="95"/>
    </row>
    <row r="38" spans="1:10" ht="15" x14ac:dyDescent="0.2">
      <c r="A38" s="92"/>
      <c r="B38" s="92"/>
      <c r="C38" s="92"/>
      <c r="D38" s="92"/>
      <c r="E38" s="92"/>
      <c r="F38" s="92"/>
      <c r="G38" s="92"/>
      <c r="H38" s="92"/>
      <c r="I38" s="92"/>
      <c r="J38" s="92"/>
    </row>
    <row r="39" spans="1:10" ht="15" x14ac:dyDescent="0.2">
      <c r="A39" s="92"/>
      <c r="B39" s="92"/>
      <c r="C39" s="92"/>
      <c r="D39" s="92"/>
      <c r="E39" s="92"/>
      <c r="F39" s="92"/>
      <c r="G39" s="92"/>
      <c r="H39" s="92"/>
      <c r="I39" s="92"/>
      <c r="J39" s="92"/>
    </row>
    <row r="40" spans="1:10" s="17" customFormat="1" ht="15.75" x14ac:dyDescent="0.25">
      <c r="A40" s="94" t="s">
        <v>172</v>
      </c>
      <c r="B40" s="95"/>
      <c r="C40" s="95"/>
      <c r="D40" s="95"/>
      <c r="E40" s="95"/>
      <c r="F40" s="95"/>
      <c r="G40" s="95"/>
      <c r="H40" s="95"/>
      <c r="I40" s="95"/>
      <c r="J40" s="95"/>
    </row>
    <row r="41" spans="1:10" s="18" customFormat="1" ht="28.5" customHeight="1" x14ac:dyDescent="0.25">
      <c r="A41" s="115"/>
      <c r="B41" s="92" t="s">
        <v>173</v>
      </c>
      <c r="C41" s="101"/>
      <c r="D41" s="101"/>
      <c r="E41" s="101"/>
      <c r="F41" s="101"/>
      <c r="G41" s="101"/>
      <c r="H41" s="101"/>
      <c r="I41" s="101"/>
      <c r="J41" s="101"/>
    </row>
    <row r="42" spans="1:10" s="18" customFormat="1" ht="30" customHeight="1" x14ac:dyDescent="0.25">
      <c r="A42" s="101"/>
      <c r="B42" s="115" t="s">
        <v>174</v>
      </c>
      <c r="C42" s="101"/>
      <c r="D42" s="101"/>
      <c r="E42" s="101"/>
      <c r="F42" s="101"/>
      <c r="G42" s="101"/>
      <c r="H42" s="101"/>
      <c r="I42" s="101"/>
      <c r="J42" s="101"/>
    </row>
    <row r="43" spans="1:10" s="18" customFormat="1" ht="15" x14ac:dyDescent="0.2">
      <c r="A43" s="101"/>
      <c r="B43" s="101"/>
      <c r="C43" s="101"/>
      <c r="D43" s="101"/>
      <c r="E43" s="101"/>
      <c r="F43" s="101"/>
      <c r="G43" s="101"/>
      <c r="H43" s="101"/>
      <c r="I43" s="101"/>
      <c r="J43" s="101"/>
    </row>
    <row r="44" spans="1:10" ht="15" x14ac:dyDescent="0.2">
      <c r="A44" s="92"/>
      <c r="B44" s="92" t="s">
        <v>175</v>
      </c>
      <c r="C44" s="92"/>
      <c r="D44" s="92"/>
      <c r="E44" s="92"/>
      <c r="F44" s="92"/>
      <c r="G44" s="92"/>
      <c r="H44" s="92"/>
      <c r="I44" s="92"/>
      <c r="J44" s="92"/>
    </row>
    <row r="45" spans="1:10" ht="15" x14ac:dyDescent="0.2">
      <c r="A45" s="92"/>
      <c r="B45" s="92"/>
      <c r="C45" s="92"/>
      <c r="D45" s="92"/>
      <c r="E45" s="92"/>
      <c r="F45" s="92"/>
      <c r="G45" s="92"/>
      <c r="H45" s="92"/>
      <c r="I45" s="92"/>
      <c r="J45" s="92"/>
    </row>
    <row r="46" spans="1:10" ht="63.75" thickBot="1" x14ac:dyDescent="0.25">
      <c r="A46" s="92"/>
      <c r="B46" s="159" t="s">
        <v>132</v>
      </c>
      <c r="C46" s="160" t="s">
        <v>133</v>
      </c>
      <c r="D46" s="160" t="s">
        <v>134</v>
      </c>
      <c r="E46" s="160" t="s">
        <v>135</v>
      </c>
      <c r="F46" s="160" t="s">
        <v>136</v>
      </c>
      <c r="G46" s="160" t="s">
        <v>137</v>
      </c>
      <c r="H46" s="160" t="s">
        <v>138</v>
      </c>
      <c r="I46" s="161" t="s">
        <v>139</v>
      </c>
      <c r="J46" s="92"/>
    </row>
    <row r="47" spans="1:10" ht="15" x14ac:dyDescent="0.2">
      <c r="A47" s="92"/>
      <c r="B47" s="97"/>
      <c r="C47" s="95"/>
      <c r="D47" s="95"/>
      <c r="E47" s="95"/>
      <c r="F47" s="95" t="s">
        <v>177</v>
      </c>
      <c r="G47" s="95"/>
      <c r="H47" s="95"/>
      <c r="I47" s="169"/>
      <c r="J47" s="92"/>
    </row>
    <row r="48" spans="1:10" ht="15" x14ac:dyDescent="0.2">
      <c r="A48" s="92"/>
      <c r="B48" s="92"/>
      <c r="C48" s="92"/>
      <c r="D48" s="92"/>
      <c r="E48" s="92"/>
      <c r="F48" s="92"/>
      <c r="G48" s="92"/>
      <c r="H48" s="92"/>
      <c r="I48" s="92"/>
      <c r="J48" s="92"/>
    </row>
    <row r="49" spans="1:10" ht="15" x14ac:dyDescent="0.2">
      <c r="A49" s="92"/>
      <c r="B49" s="92" t="s">
        <v>176</v>
      </c>
      <c r="C49" s="92"/>
      <c r="D49" s="92"/>
      <c r="E49" s="92"/>
      <c r="F49" s="92"/>
      <c r="G49" s="92"/>
      <c r="H49" s="92"/>
      <c r="I49" s="92"/>
      <c r="J49" s="92"/>
    </row>
    <row r="50" spans="1:10" ht="15" x14ac:dyDescent="0.2">
      <c r="A50" s="92"/>
      <c r="B50" s="92"/>
      <c r="C50" s="92"/>
      <c r="D50" s="92"/>
      <c r="E50" s="92"/>
      <c r="F50" s="92"/>
      <c r="G50" s="92"/>
      <c r="H50" s="92"/>
      <c r="I50" s="92"/>
      <c r="J50" s="92"/>
    </row>
    <row r="51" spans="1:10" ht="63.75" thickBot="1" x14ac:dyDescent="0.25">
      <c r="A51" s="92"/>
      <c r="B51" s="159" t="s">
        <v>132</v>
      </c>
      <c r="C51" s="160" t="s">
        <v>133</v>
      </c>
      <c r="D51" s="160" t="s">
        <v>134</v>
      </c>
      <c r="E51" s="160" t="s">
        <v>135</v>
      </c>
      <c r="F51" s="160" t="s">
        <v>136</v>
      </c>
      <c r="G51" s="160" t="s">
        <v>137</v>
      </c>
      <c r="H51" s="160" t="s">
        <v>138</v>
      </c>
      <c r="I51" s="161" t="s">
        <v>139</v>
      </c>
      <c r="J51" s="92"/>
    </row>
    <row r="52" spans="1:10" ht="15" x14ac:dyDescent="0.2">
      <c r="A52" s="92"/>
      <c r="B52" s="100" t="s">
        <v>161</v>
      </c>
      <c r="C52" s="162" t="s">
        <v>162</v>
      </c>
      <c r="D52" s="162" t="s">
        <v>157</v>
      </c>
      <c r="E52" s="162">
        <v>4</v>
      </c>
      <c r="F52" s="162">
        <v>13550</v>
      </c>
      <c r="G52" s="163">
        <v>54200</v>
      </c>
      <c r="H52" s="101" t="s">
        <v>152</v>
      </c>
      <c r="I52" s="164" t="s">
        <v>148</v>
      </c>
      <c r="J52" s="92"/>
    </row>
    <row r="53" spans="1:10" ht="15" x14ac:dyDescent="0.2">
      <c r="A53" s="92"/>
      <c r="B53" s="100" t="s">
        <v>144</v>
      </c>
      <c r="C53" s="162">
        <v>650</v>
      </c>
      <c r="D53" s="162" t="s">
        <v>151</v>
      </c>
      <c r="E53" s="162">
        <v>3</v>
      </c>
      <c r="F53" s="162">
        <v>10250</v>
      </c>
      <c r="G53" s="163">
        <v>30750</v>
      </c>
      <c r="H53" s="101" t="s">
        <v>158</v>
      </c>
      <c r="I53" s="164" t="s">
        <v>90</v>
      </c>
      <c r="J53" s="92"/>
    </row>
    <row r="54" spans="1:10" ht="15" x14ac:dyDescent="0.2">
      <c r="A54" s="92"/>
      <c r="B54" s="100" t="s">
        <v>144</v>
      </c>
      <c r="C54" s="162">
        <v>880</v>
      </c>
      <c r="D54" s="162" t="s">
        <v>154</v>
      </c>
      <c r="E54" s="162">
        <v>3</v>
      </c>
      <c r="F54" s="162">
        <v>12500</v>
      </c>
      <c r="G54" s="163">
        <v>37500</v>
      </c>
      <c r="H54" s="101" t="s">
        <v>158</v>
      </c>
      <c r="I54" s="164" t="s">
        <v>90</v>
      </c>
      <c r="J54" s="92"/>
    </row>
    <row r="55" spans="1:10" ht="15" x14ac:dyDescent="0.2">
      <c r="A55" s="92"/>
      <c r="B55" s="100" t="s">
        <v>149</v>
      </c>
      <c r="C55" s="162" t="s">
        <v>159</v>
      </c>
      <c r="D55" s="162" t="s">
        <v>142</v>
      </c>
      <c r="E55" s="162">
        <v>1</v>
      </c>
      <c r="F55" s="162">
        <v>9650</v>
      </c>
      <c r="G55" s="163">
        <v>9650</v>
      </c>
      <c r="H55" s="101" t="s">
        <v>160</v>
      </c>
      <c r="I55" s="164" t="s">
        <v>95</v>
      </c>
      <c r="J55" s="92"/>
    </row>
    <row r="56" spans="1:10" ht="15" x14ac:dyDescent="0.2">
      <c r="A56" s="92"/>
      <c r="B56" s="100" t="s">
        <v>149</v>
      </c>
      <c r="C56" s="162" t="s">
        <v>141</v>
      </c>
      <c r="D56" s="162" t="s">
        <v>165</v>
      </c>
      <c r="E56" s="162">
        <v>4</v>
      </c>
      <c r="F56" s="162">
        <v>12000</v>
      </c>
      <c r="G56" s="163">
        <v>48000</v>
      </c>
      <c r="H56" s="101" t="s">
        <v>166</v>
      </c>
      <c r="I56" s="164" t="s">
        <v>90</v>
      </c>
      <c r="J56" s="92"/>
    </row>
    <row r="57" spans="1:10" ht="15" x14ac:dyDescent="0.2">
      <c r="A57" s="92"/>
      <c r="B57" s="100" t="s">
        <v>149</v>
      </c>
      <c r="C57" s="162" t="s">
        <v>150</v>
      </c>
      <c r="D57" s="162" t="s">
        <v>154</v>
      </c>
      <c r="E57" s="162">
        <v>2</v>
      </c>
      <c r="F57" s="162">
        <v>13200</v>
      </c>
      <c r="G57" s="163">
        <v>26400</v>
      </c>
      <c r="H57" s="101" t="s">
        <v>152</v>
      </c>
      <c r="I57" s="164" t="s">
        <v>148</v>
      </c>
      <c r="J57" s="92"/>
    </row>
    <row r="58" spans="1:10" ht="15" x14ac:dyDescent="0.2">
      <c r="A58" s="92"/>
      <c r="B58" s="100" t="s">
        <v>149</v>
      </c>
      <c r="C58" s="162" t="s">
        <v>150</v>
      </c>
      <c r="D58" s="162" t="s">
        <v>151</v>
      </c>
      <c r="E58" s="162">
        <v>5</v>
      </c>
      <c r="F58" s="162">
        <v>13200</v>
      </c>
      <c r="G58" s="163">
        <v>66000</v>
      </c>
      <c r="H58" s="101" t="s">
        <v>152</v>
      </c>
      <c r="I58" s="164" t="s">
        <v>148</v>
      </c>
      <c r="J58" s="92"/>
    </row>
    <row r="59" spans="1:10" ht="15" x14ac:dyDescent="0.2">
      <c r="A59" s="92"/>
      <c r="B59" s="100" t="s">
        <v>140</v>
      </c>
      <c r="C59" s="162" t="s">
        <v>167</v>
      </c>
      <c r="D59" s="162" t="s">
        <v>142</v>
      </c>
      <c r="E59" s="162">
        <v>5</v>
      </c>
      <c r="F59" s="162">
        <v>12250</v>
      </c>
      <c r="G59" s="163">
        <v>61250</v>
      </c>
      <c r="H59" s="101" t="s">
        <v>147</v>
      </c>
      <c r="I59" s="164" t="s">
        <v>148</v>
      </c>
      <c r="J59" s="92"/>
    </row>
    <row r="60" spans="1:10" ht="15" x14ac:dyDescent="0.2">
      <c r="A60" s="92"/>
      <c r="B60" s="100" t="s">
        <v>140</v>
      </c>
      <c r="C60" s="162" t="s">
        <v>141</v>
      </c>
      <c r="D60" s="162" t="s">
        <v>142</v>
      </c>
      <c r="E60" s="162">
        <v>4</v>
      </c>
      <c r="F60" s="162">
        <v>8500</v>
      </c>
      <c r="G60" s="163">
        <v>34000</v>
      </c>
      <c r="H60" s="101" t="s">
        <v>143</v>
      </c>
      <c r="I60" s="164" t="s">
        <v>90</v>
      </c>
      <c r="J60" s="92"/>
    </row>
    <row r="61" spans="1:10" ht="15" x14ac:dyDescent="0.2">
      <c r="A61" s="92"/>
      <c r="B61" s="100" t="s">
        <v>140</v>
      </c>
      <c r="C61" s="162" t="s">
        <v>168</v>
      </c>
      <c r="D61" s="162" t="s">
        <v>169</v>
      </c>
      <c r="E61" s="162">
        <v>3</v>
      </c>
      <c r="F61" s="162">
        <v>9500</v>
      </c>
      <c r="G61" s="163">
        <v>28500</v>
      </c>
      <c r="H61" s="101" t="s">
        <v>143</v>
      </c>
      <c r="I61" s="164" t="s">
        <v>90</v>
      </c>
      <c r="J61" s="92"/>
    </row>
    <row r="62" spans="1:10" ht="15" x14ac:dyDescent="0.2">
      <c r="A62" s="92"/>
      <c r="B62" s="100" t="s">
        <v>140</v>
      </c>
      <c r="C62" s="162" t="s">
        <v>150</v>
      </c>
      <c r="D62" s="162" t="s">
        <v>157</v>
      </c>
      <c r="E62" s="162">
        <v>1</v>
      </c>
      <c r="F62" s="162">
        <v>9900</v>
      </c>
      <c r="G62" s="163">
        <v>9900</v>
      </c>
      <c r="H62" s="101" t="s">
        <v>155</v>
      </c>
      <c r="I62" s="164" t="s">
        <v>95</v>
      </c>
      <c r="J62" s="92"/>
    </row>
    <row r="63" spans="1:10" ht="15" x14ac:dyDescent="0.2">
      <c r="A63" s="92"/>
      <c r="B63" s="92"/>
      <c r="C63" s="92"/>
      <c r="D63" s="92"/>
      <c r="E63" s="92"/>
      <c r="F63" s="92"/>
      <c r="G63" s="92"/>
      <c r="H63" s="92"/>
      <c r="I63" s="92"/>
      <c r="J63" s="92"/>
    </row>
    <row r="64" spans="1:10" ht="15" x14ac:dyDescent="0.2">
      <c r="A64" s="92"/>
      <c r="B64" s="92"/>
      <c r="C64" s="92"/>
      <c r="D64" s="92"/>
      <c r="E64" s="92"/>
      <c r="F64" s="92"/>
      <c r="G64" s="92"/>
      <c r="H64" s="92"/>
      <c r="I64" s="92"/>
      <c r="J64" s="92"/>
    </row>
    <row r="65" spans="1:12" ht="15" x14ac:dyDescent="0.2">
      <c r="A65" s="92"/>
      <c r="B65" s="92"/>
      <c r="C65" s="92"/>
      <c r="D65" s="92"/>
      <c r="E65" s="92"/>
      <c r="F65" s="92"/>
      <c r="G65" s="92"/>
      <c r="H65" s="92"/>
      <c r="I65" s="92"/>
      <c r="J65" s="92"/>
    </row>
    <row r="66" spans="1:12" ht="15" x14ac:dyDescent="0.2">
      <c r="A66" s="170"/>
      <c r="B66" s="170"/>
      <c r="C66" s="170"/>
      <c r="D66" s="170"/>
      <c r="E66" s="170"/>
      <c r="F66" s="170"/>
      <c r="G66" s="170"/>
      <c r="H66" s="170"/>
      <c r="I66" s="170"/>
      <c r="J66" s="170"/>
      <c r="K66" s="14"/>
      <c r="L66" s="14"/>
    </row>
    <row r="67" spans="1:12" ht="15" x14ac:dyDescent="0.2">
      <c r="A67" s="170"/>
      <c r="B67" s="170"/>
      <c r="C67" s="170"/>
      <c r="D67" s="170"/>
      <c r="E67" s="170"/>
      <c r="F67" s="170"/>
      <c r="G67" s="170"/>
      <c r="H67" s="170"/>
      <c r="I67" s="170"/>
      <c r="J67" s="170"/>
      <c r="K67" s="15"/>
      <c r="L67" s="15"/>
    </row>
    <row r="68" spans="1:12" ht="15.75" x14ac:dyDescent="0.25">
      <c r="A68" s="171"/>
      <c r="B68" s="170"/>
      <c r="C68" s="170"/>
      <c r="D68" s="170"/>
      <c r="E68" s="170"/>
      <c r="F68" s="170"/>
      <c r="G68" s="170"/>
      <c r="H68" s="170"/>
      <c r="I68" s="170"/>
      <c r="J68" s="170"/>
      <c r="K68" s="15"/>
      <c r="L68" s="15"/>
    </row>
    <row r="69" spans="1:12" ht="15.75" x14ac:dyDescent="0.25">
      <c r="A69" s="171"/>
      <c r="B69" s="170"/>
      <c r="C69" s="170"/>
      <c r="D69" s="170"/>
      <c r="E69" s="170"/>
      <c r="F69" s="170"/>
      <c r="G69" s="170"/>
      <c r="H69" s="170"/>
      <c r="I69" s="170"/>
      <c r="J69" s="170"/>
      <c r="K69" s="15"/>
      <c r="L69" s="15"/>
    </row>
    <row r="70" spans="1:12" ht="15.75" x14ac:dyDescent="0.25">
      <c r="A70" s="170"/>
      <c r="B70" s="171"/>
      <c r="C70" s="170"/>
      <c r="D70" s="170"/>
      <c r="E70" s="170"/>
      <c r="F70" s="170"/>
      <c r="G70" s="170"/>
      <c r="H70" s="170"/>
      <c r="I70" s="170"/>
      <c r="J70" s="170"/>
      <c r="K70" s="15"/>
      <c r="L70" s="15"/>
    </row>
    <row r="71" spans="1:12" ht="15" x14ac:dyDescent="0.2">
      <c r="A71" s="170"/>
      <c r="B71" s="172"/>
      <c r="C71" s="170"/>
      <c r="D71" s="170"/>
      <c r="E71" s="170"/>
      <c r="F71" s="170"/>
      <c r="G71" s="170"/>
      <c r="H71" s="170"/>
      <c r="I71" s="170"/>
      <c r="J71" s="170"/>
      <c r="K71" s="15"/>
      <c r="L71" s="15"/>
    </row>
    <row r="72" spans="1:12" ht="15" x14ac:dyDescent="0.2">
      <c r="A72" s="170"/>
      <c r="B72" s="172"/>
      <c r="C72" s="170"/>
      <c r="D72" s="170"/>
      <c r="E72" s="170"/>
      <c r="F72" s="170"/>
      <c r="G72" s="170"/>
      <c r="H72" s="170"/>
      <c r="I72" s="170"/>
      <c r="J72" s="170"/>
      <c r="K72" s="15"/>
      <c r="L72" s="15"/>
    </row>
    <row r="73" spans="1:12" ht="15.75" x14ac:dyDescent="0.2">
      <c r="A73" s="170"/>
      <c r="B73" s="173"/>
      <c r="C73" s="173"/>
      <c r="D73" s="173"/>
      <c r="E73" s="173"/>
      <c r="F73" s="173"/>
      <c r="G73" s="173"/>
      <c r="H73" s="173"/>
      <c r="I73" s="173"/>
      <c r="J73" s="170"/>
      <c r="K73" s="15"/>
      <c r="L73" s="15"/>
    </row>
    <row r="74" spans="1:12" ht="15" x14ac:dyDescent="0.2">
      <c r="A74" s="170"/>
      <c r="B74" s="170"/>
      <c r="C74" s="174"/>
      <c r="D74" s="174"/>
      <c r="E74" s="174"/>
      <c r="F74" s="174"/>
      <c r="G74" s="175"/>
      <c r="H74" s="170"/>
      <c r="I74" s="174"/>
      <c r="J74" s="170"/>
      <c r="K74" s="15"/>
      <c r="L74" s="15"/>
    </row>
    <row r="75" spans="1:12" ht="15" x14ac:dyDescent="0.2">
      <c r="A75" s="170"/>
      <c r="B75" s="170"/>
      <c r="C75" s="174"/>
      <c r="D75" s="174"/>
      <c r="E75" s="174"/>
      <c r="F75" s="174"/>
      <c r="G75" s="175"/>
      <c r="H75" s="170"/>
      <c r="I75" s="174"/>
      <c r="J75" s="170"/>
      <c r="K75" s="15"/>
      <c r="L75" s="15"/>
    </row>
    <row r="76" spans="1:12" ht="15" x14ac:dyDescent="0.2">
      <c r="A76" s="170"/>
      <c r="B76" s="170"/>
      <c r="C76" s="174"/>
      <c r="D76" s="174"/>
      <c r="E76" s="174"/>
      <c r="F76" s="174"/>
      <c r="G76" s="175"/>
      <c r="H76" s="170"/>
      <c r="I76" s="174"/>
      <c r="J76" s="170"/>
      <c r="K76" s="15"/>
      <c r="L76" s="15"/>
    </row>
    <row r="77" spans="1:12" ht="15" x14ac:dyDescent="0.2">
      <c r="A77" s="170"/>
      <c r="B77" s="170"/>
      <c r="C77" s="174"/>
      <c r="D77" s="174"/>
      <c r="E77" s="174"/>
      <c r="F77" s="174"/>
      <c r="G77" s="175"/>
      <c r="H77" s="170"/>
      <c r="I77" s="174"/>
      <c r="J77" s="170"/>
      <c r="K77" s="15"/>
      <c r="L77" s="15"/>
    </row>
    <row r="78" spans="1:12" ht="15" x14ac:dyDescent="0.2">
      <c r="A78" s="170"/>
      <c r="B78" s="170"/>
      <c r="C78" s="174"/>
      <c r="D78" s="174"/>
      <c r="E78" s="174"/>
      <c r="F78" s="174"/>
      <c r="G78" s="175"/>
      <c r="H78" s="170"/>
      <c r="I78" s="174"/>
      <c r="J78" s="170"/>
      <c r="K78" s="15"/>
      <c r="L78" s="15"/>
    </row>
    <row r="79" spans="1:12" ht="15" x14ac:dyDescent="0.2">
      <c r="A79" s="170"/>
      <c r="B79" s="170"/>
      <c r="C79" s="174"/>
      <c r="D79" s="174"/>
      <c r="E79" s="174"/>
      <c r="F79" s="174"/>
      <c r="G79" s="175"/>
      <c r="H79" s="170"/>
      <c r="I79" s="174"/>
      <c r="J79" s="170"/>
      <c r="K79" s="15"/>
      <c r="L79" s="15"/>
    </row>
    <row r="80" spans="1:12" ht="15" x14ac:dyDescent="0.2">
      <c r="A80" s="170"/>
      <c r="B80" s="170"/>
      <c r="C80" s="174"/>
      <c r="D80" s="174"/>
      <c r="E80" s="174"/>
      <c r="F80" s="174"/>
      <c r="G80" s="175"/>
      <c r="H80" s="170"/>
      <c r="I80" s="174"/>
      <c r="J80" s="170"/>
      <c r="K80" s="15"/>
      <c r="L80" s="15"/>
    </row>
    <row r="81" spans="1:12" x14ac:dyDescent="0.2">
      <c r="A81" s="15"/>
      <c r="B81" s="15"/>
      <c r="C81" s="135"/>
      <c r="D81" s="135"/>
      <c r="E81" s="135"/>
      <c r="F81" s="135"/>
      <c r="G81" s="176"/>
      <c r="H81" s="15"/>
      <c r="I81" s="135"/>
      <c r="J81" s="15"/>
      <c r="K81" s="15"/>
      <c r="L81" s="15"/>
    </row>
    <row r="82" spans="1:12" x14ac:dyDescent="0.2">
      <c r="A82" s="15"/>
      <c r="B82" s="15"/>
      <c r="C82" s="135"/>
      <c r="D82" s="135"/>
      <c r="E82" s="135"/>
      <c r="F82" s="135"/>
      <c r="G82" s="176"/>
      <c r="H82" s="15"/>
      <c r="I82" s="135"/>
      <c r="J82" s="15"/>
      <c r="K82" s="15"/>
      <c r="L82" s="15"/>
    </row>
    <row r="83" spans="1:12" x14ac:dyDescent="0.2">
      <c r="A83" s="15"/>
      <c r="B83" s="15"/>
      <c r="C83" s="135"/>
      <c r="D83" s="135"/>
      <c r="E83" s="135"/>
      <c r="F83" s="135"/>
      <c r="G83" s="176"/>
      <c r="H83" s="15"/>
      <c r="I83" s="135"/>
      <c r="J83" s="15"/>
      <c r="K83" s="15"/>
      <c r="L83" s="15"/>
    </row>
    <row r="84" spans="1:12" x14ac:dyDescent="0.2">
      <c r="A84" s="15"/>
      <c r="B84" s="15"/>
      <c r="C84" s="135"/>
      <c r="D84" s="135"/>
      <c r="E84" s="135"/>
      <c r="F84" s="135"/>
      <c r="G84" s="176"/>
      <c r="H84" s="15"/>
      <c r="I84" s="135"/>
      <c r="J84" s="15"/>
      <c r="K84" s="15"/>
      <c r="L84" s="15"/>
    </row>
    <row r="85" spans="1:12" x14ac:dyDescent="0.2">
      <c r="A85" s="15"/>
      <c r="B85" s="15"/>
      <c r="C85" s="135"/>
      <c r="D85" s="135"/>
      <c r="E85" s="135"/>
      <c r="F85" s="135"/>
      <c r="G85" s="176"/>
      <c r="H85" s="15"/>
      <c r="I85" s="135"/>
      <c r="J85" s="15"/>
      <c r="K85" s="15"/>
      <c r="L85" s="15"/>
    </row>
    <row r="86" spans="1:12" x14ac:dyDescent="0.2">
      <c r="A86" s="15"/>
      <c r="B86" s="15"/>
      <c r="C86" s="135"/>
      <c r="D86" s="135"/>
      <c r="E86" s="135"/>
      <c r="F86" s="135"/>
      <c r="G86" s="176"/>
      <c r="H86" s="15"/>
      <c r="I86" s="135"/>
      <c r="J86" s="15"/>
      <c r="K86" s="15"/>
      <c r="L86" s="15"/>
    </row>
    <row r="87" spans="1:12" x14ac:dyDescent="0.2">
      <c r="A87" s="15"/>
      <c r="B87" s="15"/>
      <c r="C87" s="135"/>
      <c r="D87" s="135"/>
      <c r="E87" s="135"/>
      <c r="F87" s="135"/>
      <c r="G87" s="176"/>
      <c r="H87" s="15"/>
      <c r="I87" s="135"/>
      <c r="J87" s="15"/>
      <c r="K87" s="15"/>
      <c r="L87" s="15"/>
    </row>
    <row r="88" spans="1:12" x14ac:dyDescent="0.2">
      <c r="A88" s="15"/>
      <c r="B88" s="15"/>
      <c r="C88" s="135"/>
      <c r="D88" s="135"/>
      <c r="E88" s="135"/>
      <c r="F88" s="135"/>
      <c r="G88" s="176"/>
      <c r="H88" s="15"/>
      <c r="I88" s="135"/>
      <c r="J88" s="15"/>
      <c r="K88" s="15"/>
      <c r="L88" s="15"/>
    </row>
    <row r="89" spans="1:12" x14ac:dyDescent="0.2">
      <c r="A89" s="15"/>
      <c r="B89" s="15"/>
      <c r="C89" s="135"/>
      <c r="D89" s="135"/>
      <c r="E89" s="135"/>
      <c r="F89" s="135"/>
      <c r="G89" s="176"/>
      <c r="H89" s="15"/>
      <c r="I89" s="135"/>
      <c r="J89" s="15"/>
      <c r="K89" s="15"/>
      <c r="L89" s="15"/>
    </row>
    <row r="90" spans="1:12" x14ac:dyDescent="0.2">
      <c r="A90" s="15"/>
      <c r="B90" s="15"/>
      <c r="C90" s="135"/>
      <c r="D90" s="135"/>
      <c r="E90" s="135"/>
      <c r="F90" s="135"/>
      <c r="G90" s="176"/>
      <c r="H90" s="15"/>
      <c r="I90" s="135"/>
      <c r="J90" s="15"/>
      <c r="K90" s="15"/>
      <c r="L90" s="15"/>
    </row>
    <row r="91" spans="1:12" x14ac:dyDescent="0.2">
      <c r="A91" s="15"/>
      <c r="B91" s="15"/>
      <c r="C91" s="135"/>
      <c r="D91" s="135"/>
      <c r="E91" s="135"/>
      <c r="F91" s="135"/>
      <c r="G91" s="176"/>
      <c r="H91" s="15"/>
      <c r="I91" s="135"/>
      <c r="J91" s="15"/>
      <c r="K91" s="15"/>
      <c r="L91" s="15"/>
    </row>
    <row r="92" spans="1:12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</row>
    <row r="93" spans="1:12" x14ac:dyDescent="0.2">
      <c r="A93" s="117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</row>
    <row r="94" spans="1:12" x14ac:dyDescent="0.2">
      <c r="A94" s="117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</row>
    <row r="95" spans="1:12" x14ac:dyDescent="0.2">
      <c r="A95" s="117"/>
      <c r="B95" s="177"/>
      <c r="C95" s="177"/>
      <c r="D95" s="177"/>
      <c r="E95" s="177"/>
      <c r="F95" s="177"/>
      <c r="G95" s="177"/>
      <c r="H95" s="177"/>
      <c r="I95" s="177"/>
      <c r="J95" s="15"/>
      <c r="K95" s="15"/>
      <c r="L95" s="15"/>
    </row>
    <row r="96" spans="1:12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</row>
    <row r="97" spans="1:12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</row>
    <row r="98" spans="1:12" x14ac:dyDescent="0.2">
      <c r="A98" s="117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</row>
    <row r="99" spans="1:12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</row>
    <row r="100" spans="1:12" x14ac:dyDescent="0.2">
      <c r="A100" s="15"/>
      <c r="B100" s="177"/>
      <c r="C100" s="177"/>
      <c r="D100" s="177"/>
      <c r="E100" s="177"/>
      <c r="F100" s="177"/>
      <c r="G100" s="177"/>
      <c r="H100" s="177"/>
      <c r="I100" s="177"/>
      <c r="J100" s="15"/>
      <c r="K100" s="15"/>
      <c r="L100" s="15"/>
    </row>
    <row r="101" spans="1:12" x14ac:dyDescent="0.2">
      <c r="A101" s="15"/>
      <c r="B101" s="15"/>
      <c r="C101" s="135"/>
      <c r="D101" s="135"/>
      <c r="E101" s="135"/>
      <c r="F101" s="135"/>
      <c r="G101" s="176"/>
      <c r="H101" s="15"/>
      <c r="I101" s="135"/>
      <c r="J101" s="15"/>
      <c r="K101" s="15"/>
      <c r="L101" s="15"/>
    </row>
    <row r="102" spans="1:12" x14ac:dyDescent="0.2">
      <c r="A102" s="15"/>
      <c r="B102" s="15"/>
      <c r="C102" s="135"/>
      <c r="D102" s="135"/>
      <c r="E102" s="135"/>
      <c r="F102" s="135"/>
      <c r="G102" s="176"/>
      <c r="H102" s="15"/>
      <c r="I102" s="135"/>
      <c r="J102" s="15"/>
      <c r="K102" s="15"/>
      <c r="L102" s="15"/>
    </row>
    <row r="103" spans="1:12" x14ac:dyDescent="0.2">
      <c r="A103" s="15"/>
      <c r="B103" s="15"/>
      <c r="C103" s="135"/>
      <c r="D103" s="135"/>
      <c r="E103" s="135"/>
      <c r="F103" s="135"/>
      <c r="G103" s="176"/>
      <c r="H103" s="15"/>
      <c r="I103" s="135"/>
      <c r="J103" s="15"/>
      <c r="K103" s="15"/>
      <c r="L103" s="15"/>
    </row>
    <row r="104" spans="1:12" x14ac:dyDescent="0.2">
      <c r="A104" s="15"/>
      <c r="B104" s="15"/>
      <c r="C104" s="135"/>
      <c r="D104" s="135"/>
      <c r="E104" s="135"/>
      <c r="F104" s="135"/>
      <c r="G104" s="176"/>
      <c r="H104" s="15"/>
      <c r="I104" s="135"/>
      <c r="J104" s="15"/>
      <c r="K104" s="15"/>
      <c r="L104" s="15"/>
    </row>
    <row r="105" spans="1:12" x14ac:dyDescent="0.2">
      <c r="A105" s="15"/>
      <c r="B105" s="15"/>
      <c r="C105" s="135"/>
      <c r="D105" s="135"/>
      <c r="E105" s="135"/>
      <c r="F105" s="135"/>
      <c r="G105" s="176"/>
      <c r="H105" s="15"/>
      <c r="I105" s="135"/>
      <c r="J105" s="15"/>
      <c r="K105" s="15"/>
      <c r="L105" s="15"/>
    </row>
    <row r="106" spans="1:12" x14ac:dyDescent="0.2">
      <c r="A106" s="15"/>
      <c r="B106" s="15"/>
      <c r="C106" s="135"/>
      <c r="D106" s="135"/>
      <c r="E106" s="135"/>
      <c r="F106" s="135"/>
      <c r="G106" s="176"/>
      <c r="H106" s="15"/>
      <c r="I106" s="135"/>
      <c r="J106" s="15"/>
      <c r="K106" s="15"/>
      <c r="L106" s="15"/>
    </row>
    <row r="107" spans="1:12" x14ac:dyDescent="0.2">
      <c r="A107" s="15"/>
      <c r="B107" s="15"/>
      <c r="C107" s="135"/>
      <c r="D107" s="135"/>
      <c r="E107" s="135"/>
      <c r="F107" s="135"/>
      <c r="G107" s="176"/>
      <c r="H107" s="15"/>
      <c r="I107" s="135"/>
      <c r="J107" s="15"/>
      <c r="K107" s="15"/>
      <c r="L107" s="15"/>
    </row>
    <row r="108" spans="1:12" x14ac:dyDescent="0.2">
      <c r="A108" s="15"/>
      <c r="B108" s="15"/>
      <c r="C108" s="135"/>
      <c r="D108" s="135"/>
      <c r="E108" s="135"/>
      <c r="F108" s="135"/>
      <c r="G108" s="176"/>
      <c r="H108" s="15"/>
      <c r="I108" s="135"/>
      <c r="J108" s="15"/>
      <c r="K108" s="15"/>
      <c r="L108" s="15"/>
    </row>
    <row r="109" spans="1:12" x14ac:dyDescent="0.2">
      <c r="A109" s="15"/>
      <c r="B109" s="15"/>
      <c r="C109" s="135"/>
      <c r="D109" s="135"/>
      <c r="E109" s="135"/>
      <c r="F109" s="135"/>
      <c r="G109" s="176"/>
      <c r="H109" s="15"/>
      <c r="I109" s="135"/>
      <c r="J109" s="15"/>
      <c r="K109" s="15"/>
      <c r="L109" s="15"/>
    </row>
    <row r="110" spans="1:12" x14ac:dyDescent="0.2">
      <c r="A110" s="15"/>
      <c r="B110" s="15"/>
      <c r="C110" s="135"/>
      <c r="D110" s="135"/>
      <c r="E110" s="135"/>
      <c r="F110" s="135"/>
      <c r="G110" s="176"/>
      <c r="H110" s="15"/>
      <c r="I110" s="135"/>
      <c r="J110" s="15"/>
      <c r="K110" s="15"/>
      <c r="L110" s="15"/>
    </row>
    <row r="111" spans="1:12" x14ac:dyDescent="0.2">
      <c r="A111" s="15"/>
      <c r="B111" s="15"/>
      <c r="C111" s="135"/>
      <c r="D111" s="135"/>
      <c r="E111" s="135"/>
      <c r="F111" s="135"/>
      <c r="G111" s="176"/>
      <c r="H111" s="15"/>
      <c r="I111" s="135"/>
      <c r="J111" s="15"/>
      <c r="K111" s="15"/>
      <c r="L111" s="15"/>
    </row>
    <row r="112" spans="1:12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</row>
    <row r="113" spans="1:12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</row>
    <row r="114" spans="1:12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</row>
    <row r="115" spans="1:12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</row>
    <row r="116" spans="1:12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</row>
    <row r="117" spans="1:12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</row>
    <row r="118" spans="1:12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</row>
    <row r="119" spans="1:12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</row>
    <row r="120" spans="1:12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</row>
    <row r="121" spans="1:12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</row>
    <row r="122" spans="1:12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</row>
    <row r="123" spans="1:12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</row>
    <row r="124" spans="1:12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</row>
    <row r="125" spans="1:12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</row>
    <row r="126" spans="1:12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</row>
    <row r="127" spans="1:12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</row>
    <row r="128" spans="1:12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</row>
  </sheetData>
  <sortState ref="B17:I34">
    <sortCondition ref="B17:B34"/>
    <sortCondition ref="C17:C34"/>
    <sortCondition ref="D17:D34"/>
  </sortState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9"/>
  <sheetViews>
    <sheetView showGridLines="0" tabSelected="1" topLeftCell="A31" workbookViewId="0">
      <selection activeCell="E73" activeCellId="1" sqref="B73:B76 E73:E76"/>
    </sheetView>
  </sheetViews>
  <sheetFormatPr defaultRowHeight="12.75" x14ac:dyDescent="0.2"/>
  <cols>
    <col min="1" max="1" width="9.140625" style="13"/>
    <col min="2" max="2" width="16.140625" style="13" customWidth="1"/>
    <col min="3" max="3" width="15.42578125" style="13" customWidth="1"/>
    <col min="4" max="4" width="13.42578125" style="13" customWidth="1"/>
    <col min="5" max="5" width="16.42578125" style="13" customWidth="1"/>
    <col min="6" max="16384" width="9.140625" style="13"/>
  </cols>
  <sheetData>
    <row r="1" spans="1:15" ht="15.75" thickBot="1" x14ac:dyDescent="0.25">
      <c r="A1" s="12" t="s">
        <v>178</v>
      </c>
      <c r="B1" s="12"/>
      <c r="C1" s="12"/>
      <c r="D1" s="12"/>
      <c r="E1" s="12"/>
      <c r="F1" s="12"/>
      <c r="G1" s="12"/>
      <c r="H1" s="12"/>
      <c r="I1" s="12"/>
      <c r="J1" s="136"/>
      <c r="K1" s="12"/>
      <c r="L1" s="12"/>
      <c r="M1" s="12"/>
      <c r="N1" s="12"/>
      <c r="O1" s="12"/>
    </row>
    <row r="2" spans="1:15" ht="13.5" thickTop="1" x14ac:dyDescent="0.2"/>
    <row r="3" spans="1:15" x14ac:dyDescent="0.2">
      <c r="A3" s="13" t="s">
        <v>179</v>
      </c>
    </row>
    <row r="5" spans="1:15" s="17" customFormat="1" x14ac:dyDescent="0.2">
      <c r="A5" s="194" t="s">
        <v>180</v>
      </c>
    </row>
    <row r="7" spans="1:15" x14ac:dyDescent="0.2">
      <c r="B7" s="13" t="s">
        <v>181</v>
      </c>
    </row>
    <row r="8" spans="1:15" x14ac:dyDescent="0.2">
      <c r="B8" s="13" t="s">
        <v>182</v>
      </c>
    </row>
    <row r="9" spans="1:15" x14ac:dyDescent="0.2">
      <c r="B9" s="13" t="s">
        <v>183</v>
      </c>
    </row>
    <row r="10" spans="1:15" x14ac:dyDescent="0.2">
      <c r="B10" s="13" t="s">
        <v>184</v>
      </c>
    </row>
    <row r="11" spans="1:15" x14ac:dyDescent="0.2">
      <c r="B11" s="13" t="s">
        <v>185</v>
      </c>
    </row>
    <row r="13" spans="1:15" x14ac:dyDescent="0.2">
      <c r="B13" s="195"/>
      <c r="C13" s="196" t="s">
        <v>186</v>
      </c>
      <c r="D13" s="197"/>
      <c r="E13" s="197"/>
      <c r="F13" s="197"/>
      <c r="G13" s="197"/>
      <c r="H13" s="198"/>
    </row>
    <row r="14" spans="1:15" x14ac:dyDescent="0.2">
      <c r="B14" s="199"/>
      <c r="C14" s="18"/>
      <c r="D14" s="18"/>
      <c r="E14" s="18"/>
      <c r="F14" s="18"/>
      <c r="G14" s="18"/>
      <c r="H14" s="200"/>
    </row>
    <row r="15" spans="1:15" x14ac:dyDescent="0.2">
      <c r="B15" s="199" t="s">
        <v>187</v>
      </c>
      <c r="C15" s="18"/>
      <c r="D15" s="18"/>
      <c r="E15" s="18"/>
      <c r="F15" s="201" t="s">
        <v>188</v>
      </c>
      <c r="G15" s="18"/>
      <c r="H15" s="200"/>
    </row>
    <row r="16" spans="1:15" x14ac:dyDescent="0.2">
      <c r="B16" s="199"/>
      <c r="C16" s="18"/>
      <c r="D16" s="18"/>
      <c r="E16" s="18"/>
      <c r="F16" s="201"/>
      <c r="G16" s="18"/>
      <c r="H16" s="200"/>
    </row>
    <row r="17" spans="2:8" x14ac:dyDescent="0.2">
      <c r="B17" s="202"/>
      <c r="C17" s="203" t="s">
        <v>189</v>
      </c>
      <c r="D17" s="203" t="s">
        <v>190</v>
      </c>
      <c r="E17" s="203" t="s">
        <v>191</v>
      </c>
      <c r="F17" s="203" t="s">
        <v>192</v>
      </c>
      <c r="G17" s="203" t="s">
        <v>193</v>
      </c>
      <c r="H17" s="204" t="s">
        <v>194</v>
      </c>
    </row>
    <row r="18" spans="2:8" x14ac:dyDescent="0.2">
      <c r="B18" s="205" t="s">
        <v>195</v>
      </c>
      <c r="C18" s="206">
        <v>250</v>
      </c>
      <c r="D18" s="206">
        <v>275</v>
      </c>
      <c r="E18" s="206">
        <v>300</v>
      </c>
      <c r="F18" s="206">
        <v>450</v>
      </c>
      <c r="G18" s="206">
        <v>446</v>
      </c>
      <c r="H18" s="207">
        <v>320</v>
      </c>
    </row>
    <row r="19" spans="2:8" x14ac:dyDescent="0.2">
      <c r="B19" s="205" t="s">
        <v>196</v>
      </c>
      <c r="C19" s="206">
        <v>210</v>
      </c>
      <c r="D19" s="206">
        <v>100</v>
      </c>
      <c r="E19" s="206">
        <v>210</v>
      </c>
      <c r="F19" s="206">
        <v>250</v>
      </c>
      <c r="G19" s="206">
        <v>290</v>
      </c>
      <c r="H19" s="207">
        <v>156</v>
      </c>
    </row>
    <row r="20" spans="2:8" x14ac:dyDescent="0.2">
      <c r="B20" s="205" t="s">
        <v>197</v>
      </c>
      <c r="C20" s="206">
        <v>97</v>
      </c>
      <c r="D20" s="206">
        <v>77</v>
      </c>
      <c r="E20" s="206">
        <v>50</v>
      </c>
      <c r="F20" s="206">
        <v>99</v>
      </c>
      <c r="G20" s="206">
        <v>67</v>
      </c>
      <c r="H20" s="207">
        <v>109</v>
      </c>
    </row>
    <row r="21" spans="2:8" x14ac:dyDescent="0.2">
      <c r="B21" s="208" t="s">
        <v>63</v>
      </c>
      <c r="C21" s="209">
        <v>557</v>
      </c>
      <c r="D21" s="209">
        <v>452</v>
      </c>
      <c r="E21" s="209">
        <v>560</v>
      </c>
      <c r="F21" s="209">
        <v>799</v>
      </c>
      <c r="G21" s="209">
        <v>803</v>
      </c>
      <c r="H21" s="210">
        <v>585</v>
      </c>
    </row>
    <row r="22" spans="2:8" x14ac:dyDescent="0.2">
      <c r="B22" s="211"/>
      <c r="C22" s="18"/>
      <c r="D22" s="18"/>
      <c r="E22" s="18"/>
      <c r="F22" s="18"/>
      <c r="G22" s="18"/>
      <c r="H22" s="18"/>
    </row>
    <row r="23" spans="2:8" x14ac:dyDescent="0.2">
      <c r="B23" s="211"/>
      <c r="C23" s="18"/>
      <c r="D23" s="18"/>
      <c r="E23" s="18"/>
      <c r="F23" s="18"/>
      <c r="G23" s="18"/>
      <c r="H23" s="18"/>
    </row>
    <row r="24" spans="2:8" x14ac:dyDescent="0.2">
      <c r="B24" s="211"/>
      <c r="C24" s="18"/>
      <c r="D24" s="18"/>
      <c r="E24" s="18"/>
      <c r="F24" s="18"/>
      <c r="G24" s="18"/>
      <c r="H24" s="18"/>
    </row>
    <row r="25" spans="2:8" x14ac:dyDescent="0.2">
      <c r="B25" s="211"/>
      <c r="C25" s="18"/>
      <c r="D25" s="18"/>
      <c r="E25" s="18"/>
      <c r="F25" s="18"/>
      <c r="G25" s="18"/>
      <c r="H25" s="18"/>
    </row>
    <row r="26" spans="2:8" x14ac:dyDescent="0.2">
      <c r="B26" s="211"/>
      <c r="C26" s="18"/>
      <c r="D26" s="18"/>
      <c r="E26" s="18"/>
      <c r="F26" s="18"/>
      <c r="G26" s="18"/>
      <c r="H26" s="18"/>
    </row>
    <row r="27" spans="2:8" x14ac:dyDescent="0.2">
      <c r="B27" s="211"/>
      <c r="C27" s="18"/>
      <c r="D27" s="18"/>
      <c r="E27" s="18"/>
      <c r="F27" s="18"/>
      <c r="G27" s="18"/>
      <c r="H27" s="18"/>
    </row>
    <row r="28" spans="2:8" x14ac:dyDescent="0.2">
      <c r="B28" s="211"/>
      <c r="C28" s="18"/>
      <c r="D28" s="18"/>
      <c r="E28" s="18"/>
      <c r="F28" s="18"/>
      <c r="G28" s="18"/>
      <c r="H28" s="18"/>
    </row>
    <row r="29" spans="2:8" x14ac:dyDescent="0.2">
      <c r="B29" s="211"/>
      <c r="C29" s="18"/>
      <c r="D29" s="18"/>
      <c r="E29" s="18"/>
      <c r="F29" s="18"/>
      <c r="G29" s="18"/>
      <c r="H29" s="18"/>
    </row>
    <row r="30" spans="2:8" x14ac:dyDescent="0.2">
      <c r="B30" s="211"/>
      <c r="C30" s="18"/>
      <c r="D30" s="18"/>
      <c r="E30" s="18"/>
      <c r="F30" s="18"/>
      <c r="G30" s="18"/>
      <c r="H30" s="18"/>
    </row>
    <row r="31" spans="2:8" x14ac:dyDescent="0.2">
      <c r="B31" s="211"/>
      <c r="C31" s="18"/>
      <c r="D31" s="18"/>
      <c r="E31" s="18"/>
      <c r="F31" s="18"/>
      <c r="G31" s="18"/>
      <c r="H31" s="18"/>
    </row>
    <row r="32" spans="2:8" x14ac:dyDescent="0.2">
      <c r="B32" s="211"/>
      <c r="C32" s="18"/>
      <c r="D32" s="18"/>
      <c r="E32" s="18"/>
      <c r="F32" s="18"/>
      <c r="G32" s="18"/>
      <c r="H32" s="18"/>
    </row>
    <row r="33" spans="1:8" x14ac:dyDescent="0.2">
      <c r="B33" s="211"/>
      <c r="C33" s="18"/>
      <c r="D33" s="18"/>
      <c r="E33" s="18"/>
      <c r="F33" s="18"/>
      <c r="G33" s="18"/>
      <c r="H33" s="18"/>
    </row>
    <row r="34" spans="1:8" x14ac:dyDescent="0.2">
      <c r="B34" s="211"/>
      <c r="C34" s="18"/>
      <c r="D34" s="18"/>
      <c r="E34" s="18"/>
      <c r="F34" s="18"/>
      <c r="G34" s="18"/>
      <c r="H34" s="18"/>
    </row>
    <row r="35" spans="1:8" x14ac:dyDescent="0.2">
      <c r="B35" s="211"/>
      <c r="C35" s="18"/>
      <c r="D35" s="18"/>
      <c r="E35" s="18"/>
      <c r="F35" s="18"/>
      <c r="G35" s="18"/>
      <c r="H35" s="18"/>
    </row>
    <row r="36" spans="1:8" x14ac:dyDescent="0.2">
      <c r="B36" s="211"/>
      <c r="C36" s="18"/>
      <c r="D36" s="18"/>
      <c r="E36" s="18"/>
      <c r="F36" s="18"/>
      <c r="G36" s="18"/>
      <c r="H36" s="18"/>
    </row>
    <row r="37" spans="1:8" x14ac:dyDescent="0.2">
      <c r="B37" s="211"/>
      <c r="C37" s="18"/>
      <c r="D37" s="18"/>
      <c r="E37" s="18"/>
      <c r="F37" s="18"/>
      <c r="G37" s="18"/>
      <c r="H37" s="18"/>
    </row>
    <row r="38" spans="1:8" x14ac:dyDescent="0.2">
      <c r="B38" s="211"/>
      <c r="C38" s="18"/>
      <c r="D38" s="18"/>
      <c r="E38" s="18"/>
      <c r="F38" s="18"/>
      <c r="G38" s="18"/>
      <c r="H38" s="18"/>
    </row>
    <row r="39" spans="1:8" x14ac:dyDescent="0.2">
      <c r="B39" s="211"/>
      <c r="C39" s="18"/>
      <c r="D39" s="18"/>
      <c r="E39" s="18"/>
      <c r="F39" s="18"/>
      <c r="G39" s="18"/>
      <c r="H39" s="18"/>
    </row>
    <row r="40" spans="1:8" x14ac:dyDescent="0.2">
      <c r="B40" s="211"/>
      <c r="C40" s="18"/>
      <c r="D40" s="18"/>
      <c r="E40" s="18"/>
      <c r="F40" s="18"/>
      <c r="G40" s="18"/>
      <c r="H40" s="18"/>
    </row>
    <row r="41" spans="1:8" x14ac:dyDescent="0.2">
      <c r="B41" s="211"/>
      <c r="C41" s="18"/>
      <c r="D41" s="18"/>
      <c r="E41" s="18"/>
      <c r="F41" s="18"/>
      <c r="G41" s="18"/>
      <c r="H41" s="18"/>
    </row>
    <row r="42" spans="1:8" x14ac:dyDescent="0.2">
      <c r="B42" s="211"/>
      <c r="C42" s="18"/>
      <c r="D42" s="18"/>
      <c r="E42" s="18"/>
      <c r="F42" s="18"/>
      <c r="G42" s="18"/>
      <c r="H42" s="18"/>
    </row>
    <row r="43" spans="1:8" s="17" customFormat="1" x14ac:dyDescent="0.2">
      <c r="A43" s="194" t="s">
        <v>198</v>
      </c>
      <c r="B43" s="194"/>
    </row>
    <row r="44" spans="1:8" x14ac:dyDescent="0.2">
      <c r="A44" s="212"/>
      <c r="B44" s="211"/>
      <c r="C44" s="18"/>
      <c r="D44" s="18"/>
      <c r="E44" s="18"/>
      <c r="F44" s="18"/>
      <c r="G44" s="18"/>
      <c r="H44" s="18"/>
    </row>
    <row r="45" spans="1:8" x14ac:dyDescent="0.2">
      <c r="A45" s="212"/>
      <c r="B45" s="211" t="s">
        <v>199</v>
      </c>
      <c r="C45" s="18"/>
      <c r="D45" s="18"/>
      <c r="E45" s="18"/>
      <c r="F45" s="18"/>
      <c r="G45" s="18"/>
      <c r="H45" s="18"/>
    </row>
    <row r="46" spans="1:8" x14ac:dyDescent="0.2">
      <c r="A46" s="212"/>
      <c r="B46" s="213" t="s">
        <v>200</v>
      </c>
      <c r="C46" s="214" t="s">
        <v>201</v>
      </c>
      <c r="D46" s="18"/>
      <c r="E46" s="18"/>
      <c r="F46" s="18"/>
      <c r="G46" s="18"/>
      <c r="H46" s="18"/>
    </row>
    <row r="47" spans="1:8" x14ac:dyDescent="0.2">
      <c r="A47" s="212"/>
      <c r="B47" s="215">
        <v>1996</v>
      </c>
      <c r="C47" s="198">
        <v>5.8</v>
      </c>
      <c r="D47" s="18"/>
      <c r="E47" s="18"/>
      <c r="F47" s="18"/>
      <c r="G47" s="18"/>
      <c r="H47" s="18"/>
    </row>
    <row r="48" spans="1:8" x14ac:dyDescent="0.2">
      <c r="A48" s="212"/>
      <c r="B48" s="216">
        <v>1997</v>
      </c>
      <c r="C48" s="200">
        <v>5.84</v>
      </c>
      <c r="D48" s="18"/>
      <c r="E48" s="18"/>
      <c r="F48" s="18"/>
      <c r="G48" s="18"/>
      <c r="H48" s="18"/>
    </row>
    <row r="49" spans="1:8" x14ac:dyDescent="0.2">
      <c r="A49" s="212"/>
      <c r="B49" s="216">
        <v>2010</v>
      </c>
      <c r="C49" s="200">
        <v>6.8940000000000001</v>
      </c>
      <c r="D49" s="18"/>
      <c r="E49" s="18"/>
      <c r="F49" s="18"/>
      <c r="G49" s="18"/>
      <c r="H49" s="18"/>
    </row>
    <row r="50" spans="1:8" x14ac:dyDescent="0.2">
      <c r="A50" s="212"/>
      <c r="B50" s="217">
        <v>2025</v>
      </c>
      <c r="C50" s="218">
        <v>8.0359999999999996</v>
      </c>
      <c r="D50" s="18"/>
      <c r="E50" s="18"/>
      <c r="F50" s="18"/>
      <c r="G50" s="18"/>
      <c r="H50" s="18"/>
    </row>
    <row r="51" spans="1:8" x14ac:dyDescent="0.2">
      <c r="A51" s="212"/>
      <c r="B51" s="211"/>
      <c r="C51" s="18"/>
      <c r="D51" s="18"/>
      <c r="E51" s="18"/>
      <c r="F51" s="18"/>
      <c r="G51" s="18"/>
      <c r="H51" s="18"/>
    </row>
    <row r="52" spans="1:8" x14ac:dyDescent="0.2">
      <c r="A52" s="212"/>
      <c r="B52" s="211"/>
      <c r="C52" s="18"/>
      <c r="D52" s="18"/>
      <c r="E52" s="18"/>
      <c r="F52" s="18"/>
      <c r="G52" s="18"/>
      <c r="H52" s="18"/>
    </row>
    <row r="53" spans="1:8" x14ac:dyDescent="0.2">
      <c r="A53" s="212"/>
      <c r="B53" s="211"/>
      <c r="C53" s="18"/>
      <c r="D53" s="18"/>
      <c r="E53" s="18"/>
      <c r="F53" s="18"/>
      <c r="G53" s="18"/>
      <c r="H53" s="18"/>
    </row>
    <row r="54" spans="1:8" x14ac:dyDescent="0.2">
      <c r="A54" s="212"/>
      <c r="B54" s="211"/>
      <c r="C54" s="18"/>
      <c r="D54" s="18"/>
      <c r="E54" s="18"/>
      <c r="F54" s="18"/>
      <c r="G54" s="18"/>
      <c r="H54" s="18"/>
    </row>
    <row r="55" spans="1:8" x14ac:dyDescent="0.2">
      <c r="A55" s="212"/>
      <c r="B55" s="211"/>
      <c r="C55" s="18"/>
      <c r="D55" s="18"/>
      <c r="E55" s="18"/>
      <c r="F55" s="18"/>
      <c r="G55" s="18"/>
      <c r="H55" s="18"/>
    </row>
    <row r="56" spans="1:8" x14ac:dyDescent="0.2">
      <c r="A56" s="212"/>
      <c r="B56" s="211"/>
      <c r="C56" s="18"/>
      <c r="D56" s="18"/>
      <c r="E56" s="18"/>
      <c r="F56" s="18"/>
      <c r="G56" s="18"/>
      <c r="H56" s="18"/>
    </row>
    <row r="57" spans="1:8" x14ac:dyDescent="0.2">
      <c r="A57" s="212"/>
      <c r="B57" s="211"/>
      <c r="C57" s="18"/>
      <c r="D57" s="18"/>
      <c r="E57" s="18"/>
      <c r="F57" s="18"/>
      <c r="G57" s="18"/>
      <c r="H57" s="18"/>
    </row>
    <row r="58" spans="1:8" x14ac:dyDescent="0.2">
      <c r="A58" s="212"/>
      <c r="B58" s="211"/>
      <c r="C58" s="18"/>
      <c r="D58" s="18"/>
      <c r="E58" s="18"/>
      <c r="F58" s="18"/>
      <c r="G58" s="18"/>
      <c r="H58" s="18"/>
    </row>
    <row r="59" spans="1:8" x14ac:dyDescent="0.2">
      <c r="A59" s="212"/>
      <c r="B59" s="211"/>
      <c r="C59" s="18"/>
      <c r="D59" s="18"/>
      <c r="E59" s="18"/>
      <c r="F59" s="18"/>
      <c r="G59" s="18"/>
      <c r="H59" s="18"/>
    </row>
    <row r="60" spans="1:8" x14ac:dyDescent="0.2">
      <c r="A60" s="212"/>
      <c r="B60" s="211"/>
      <c r="C60" s="18"/>
      <c r="D60" s="18"/>
      <c r="E60" s="18"/>
      <c r="F60" s="18"/>
      <c r="G60" s="18"/>
      <c r="H60" s="18"/>
    </row>
    <row r="61" spans="1:8" x14ac:dyDescent="0.2">
      <c r="A61" s="212"/>
      <c r="B61" s="211"/>
      <c r="C61" s="18"/>
      <c r="D61" s="18"/>
      <c r="E61" s="18"/>
      <c r="F61" s="18"/>
      <c r="G61" s="18"/>
      <c r="H61" s="18"/>
    </row>
    <row r="62" spans="1:8" x14ac:dyDescent="0.2">
      <c r="A62" s="212"/>
      <c r="B62" s="211"/>
      <c r="C62" s="18"/>
      <c r="D62" s="18"/>
      <c r="E62" s="18"/>
      <c r="F62" s="18"/>
      <c r="G62" s="18"/>
      <c r="H62" s="18"/>
    </row>
    <row r="63" spans="1:8" x14ac:dyDescent="0.2">
      <c r="A63" s="212"/>
      <c r="B63" s="211"/>
      <c r="C63" s="18"/>
      <c r="D63" s="18"/>
      <c r="E63" s="18"/>
      <c r="F63" s="18"/>
      <c r="G63" s="18"/>
      <c r="H63" s="18"/>
    </row>
    <row r="64" spans="1:8" x14ac:dyDescent="0.2">
      <c r="A64" s="212"/>
      <c r="B64" s="211"/>
      <c r="C64" s="18"/>
      <c r="D64" s="18"/>
      <c r="E64" s="18"/>
      <c r="F64" s="18"/>
      <c r="G64" s="18"/>
      <c r="H64" s="18"/>
    </row>
    <row r="65" spans="1:8" x14ac:dyDescent="0.2">
      <c r="A65" s="212"/>
      <c r="B65" s="211"/>
      <c r="C65" s="18"/>
      <c r="D65" s="18"/>
      <c r="E65" s="18"/>
      <c r="F65" s="18"/>
      <c r="G65" s="18"/>
      <c r="H65" s="18"/>
    </row>
    <row r="66" spans="1:8" x14ac:dyDescent="0.2">
      <c r="A66" s="212"/>
      <c r="B66" s="211"/>
      <c r="C66" s="18"/>
      <c r="D66" s="18"/>
      <c r="E66" s="18"/>
      <c r="F66" s="18"/>
      <c r="G66" s="18"/>
      <c r="H66" s="18"/>
    </row>
    <row r="67" spans="1:8" x14ac:dyDescent="0.2">
      <c r="A67" s="212"/>
      <c r="B67" s="211"/>
      <c r="C67" s="18"/>
      <c r="D67" s="18"/>
      <c r="E67" s="18"/>
      <c r="F67" s="18"/>
      <c r="G67" s="18"/>
      <c r="H67" s="18"/>
    </row>
    <row r="68" spans="1:8" x14ac:dyDescent="0.2">
      <c r="A68" s="212"/>
      <c r="B68" s="211"/>
      <c r="C68" s="18"/>
      <c r="D68" s="18"/>
      <c r="E68" s="18"/>
      <c r="F68" s="18"/>
      <c r="G68" s="18"/>
      <c r="H68" s="18"/>
    </row>
    <row r="69" spans="1:8" s="17" customFormat="1" x14ac:dyDescent="0.2">
      <c r="A69" s="194" t="s">
        <v>202</v>
      </c>
      <c r="B69" s="194"/>
    </row>
    <row r="70" spans="1:8" s="18" customFormat="1" x14ac:dyDescent="0.2">
      <c r="A70" s="211"/>
      <c r="B70" s="211"/>
    </row>
    <row r="71" spans="1:8" s="18" customFormat="1" x14ac:dyDescent="0.2">
      <c r="A71" s="211"/>
      <c r="B71" s="211"/>
    </row>
    <row r="72" spans="1:8" s="18" customFormat="1" ht="13.5" thickBot="1" x14ac:dyDescent="0.25">
      <c r="A72" s="211"/>
      <c r="B72" s="219" t="s">
        <v>133</v>
      </c>
      <c r="C72" s="220" t="s">
        <v>134</v>
      </c>
      <c r="D72" s="220" t="s">
        <v>135</v>
      </c>
      <c r="E72" s="221" t="s">
        <v>136</v>
      </c>
    </row>
    <row r="73" spans="1:8" s="18" customFormat="1" x14ac:dyDescent="0.2">
      <c r="A73" s="211"/>
      <c r="B73" s="222" t="s">
        <v>140</v>
      </c>
      <c r="C73" s="223" t="s">
        <v>203</v>
      </c>
      <c r="D73" s="223">
        <v>1</v>
      </c>
      <c r="E73" s="224">
        <v>9650</v>
      </c>
    </row>
    <row r="74" spans="1:8" s="18" customFormat="1" x14ac:dyDescent="0.2">
      <c r="A74" s="211"/>
      <c r="B74" s="222" t="s">
        <v>204</v>
      </c>
      <c r="C74" s="223" t="s">
        <v>205</v>
      </c>
      <c r="D74" s="223">
        <v>4</v>
      </c>
      <c r="E74" s="224">
        <v>12000</v>
      </c>
    </row>
    <row r="75" spans="1:8" s="18" customFormat="1" x14ac:dyDescent="0.2">
      <c r="A75" s="211"/>
      <c r="B75" s="222" t="s">
        <v>161</v>
      </c>
      <c r="C75" s="223" t="s">
        <v>206</v>
      </c>
      <c r="D75" s="223">
        <v>5</v>
      </c>
      <c r="E75" s="224">
        <v>13200</v>
      </c>
    </row>
    <row r="76" spans="1:8" s="18" customFormat="1" x14ac:dyDescent="0.2">
      <c r="A76" s="211"/>
      <c r="B76" s="225" t="s">
        <v>161</v>
      </c>
      <c r="C76" s="226" t="s">
        <v>207</v>
      </c>
      <c r="D76" s="226">
        <v>2</v>
      </c>
      <c r="E76" s="227">
        <v>13200</v>
      </c>
    </row>
    <row r="77" spans="1:8" s="18" customFormat="1" x14ac:dyDescent="0.2">
      <c r="A77" s="211"/>
      <c r="B77" s="211"/>
    </row>
    <row r="78" spans="1:8" s="18" customFormat="1" x14ac:dyDescent="0.2">
      <c r="A78" s="211"/>
      <c r="B78" s="211"/>
    </row>
    <row r="79" spans="1:8" s="18" customFormat="1" x14ac:dyDescent="0.2">
      <c r="A79" s="211"/>
      <c r="B79" s="211"/>
    </row>
    <row r="80" spans="1:8" s="18" customFormat="1" x14ac:dyDescent="0.2">
      <c r="A80" s="211"/>
      <c r="B80" s="211"/>
    </row>
    <row r="81" spans="1:2" s="18" customFormat="1" x14ac:dyDescent="0.2">
      <c r="A81" s="211"/>
      <c r="B81" s="211"/>
    </row>
    <row r="82" spans="1:2" s="18" customFormat="1" x14ac:dyDescent="0.2">
      <c r="A82" s="211"/>
      <c r="B82" s="211"/>
    </row>
    <row r="83" spans="1:2" s="18" customFormat="1" x14ac:dyDescent="0.2">
      <c r="A83" s="211"/>
      <c r="B83" s="211"/>
    </row>
    <row r="84" spans="1:2" s="18" customFormat="1" x14ac:dyDescent="0.2">
      <c r="A84" s="211"/>
      <c r="B84" s="211"/>
    </row>
    <row r="85" spans="1:2" s="18" customFormat="1" x14ac:dyDescent="0.2">
      <c r="A85" s="211"/>
      <c r="B85" s="211"/>
    </row>
    <row r="86" spans="1:2" s="18" customFormat="1" x14ac:dyDescent="0.2">
      <c r="A86" s="211"/>
      <c r="B86" s="211"/>
    </row>
    <row r="87" spans="1:2" s="18" customFormat="1" x14ac:dyDescent="0.2">
      <c r="A87" s="211"/>
      <c r="B87" s="211"/>
    </row>
    <row r="88" spans="1:2" s="18" customFormat="1" x14ac:dyDescent="0.2">
      <c r="A88" s="211"/>
      <c r="B88" s="211"/>
    </row>
    <row r="89" spans="1:2" s="18" customFormat="1" x14ac:dyDescent="0.2">
      <c r="A89" s="211"/>
      <c r="B89" s="211"/>
    </row>
    <row r="90" spans="1:2" s="18" customFormat="1" x14ac:dyDescent="0.2">
      <c r="A90" s="211"/>
      <c r="B90" s="211"/>
    </row>
    <row r="91" spans="1:2" s="18" customFormat="1" x14ac:dyDescent="0.2">
      <c r="A91" s="211"/>
      <c r="B91" s="211"/>
    </row>
    <row r="92" spans="1:2" s="18" customFormat="1" x14ac:dyDescent="0.2">
      <c r="A92" s="211"/>
      <c r="B92" s="211"/>
    </row>
    <row r="93" spans="1:2" s="18" customFormat="1" x14ac:dyDescent="0.2">
      <c r="A93" s="211"/>
      <c r="B93" s="211"/>
    </row>
    <row r="94" spans="1:2" s="18" customFormat="1" x14ac:dyDescent="0.2">
      <c r="A94" s="211"/>
      <c r="B94" s="211"/>
    </row>
    <row r="97" spans="1:15" ht="15.75" thickBot="1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</row>
    <row r="98" spans="1:15" ht="13.5" thickTop="1" x14ac:dyDescent="0.2"/>
    <row r="100" spans="1:15" x14ac:dyDescent="0.2">
      <c r="A100" s="212"/>
    </row>
    <row r="119" spans="1:1" x14ac:dyDescent="0.2">
      <c r="A119" s="212"/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21</vt:i4>
      </vt:variant>
    </vt:vector>
  </HeadingPairs>
  <TitlesOfParts>
    <vt:vector size="30" baseType="lpstr">
      <vt:lpstr>Главная_Таблица</vt:lpstr>
      <vt:lpstr>Урок</vt:lpstr>
      <vt:lpstr>Тест</vt:lpstr>
      <vt:lpstr>Тренировка</vt:lpstr>
      <vt:lpstr>ФУНКЦИИ</vt:lpstr>
      <vt:lpstr>lab_4</vt:lpstr>
      <vt:lpstr>Условное форматирование</vt:lpstr>
      <vt:lpstr>lab_6_1</vt:lpstr>
      <vt:lpstr>lab_9</vt:lpstr>
      <vt:lpstr>angl</vt:lpstr>
      <vt:lpstr>ФУНКЦИИ!answ_3</vt:lpstr>
      <vt:lpstr>answ_4</vt:lpstr>
      <vt:lpstr>answ_5</vt:lpstr>
      <vt:lpstr>answ_6_1</vt:lpstr>
      <vt:lpstr>answ_9</vt:lpstr>
      <vt:lpstr>austr</vt:lpstr>
      <vt:lpstr>'Условное форматирование'!australia_res</vt:lpstr>
      <vt:lpstr>can</vt:lpstr>
      <vt:lpstr>'Условное форматирование'!canada_res</vt:lpstr>
      <vt:lpstr>mex</vt:lpstr>
      <vt:lpstr>'Условное форматирование'!mexico_res</vt:lpstr>
      <vt:lpstr>sing</vt:lpstr>
      <vt:lpstr>'Условное форматирование'!singapore_res</vt:lpstr>
      <vt:lpstr>'Условное форматирование'!tax_res</vt:lpstr>
      <vt:lpstr>'Условное форматирование'!uk_res</vt:lpstr>
      <vt:lpstr>usa</vt:lpstr>
      <vt:lpstr>'Условное форматирование'!usa_res</vt:lpstr>
      <vt:lpstr>lab_6_1!Извлечь</vt:lpstr>
      <vt:lpstr>канада</vt:lpstr>
      <vt:lpstr>lab_6_1!Критерии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2024-01-16T09:05:50Z</dcterms:modified>
</cp:coreProperties>
</file>